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NG BEE" sheetId="1" r:id="rId5"/>
    <sheet state="visible" name="ZAHONERO" sheetId="2" r:id="rId6"/>
    <sheet state="visible" name="YAHATA" sheetId="3" r:id="rId7"/>
    <sheet state="visible" name="YAMAHA" sheetId="4" r:id="rId8"/>
    <sheet state="visible" name="YUANTHEA" sheetId="5" r:id="rId9"/>
    <sheet state="visible" name="VIBRANTZ" sheetId="6" r:id="rId10"/>
    <sheet state="visible" name="VILLIGER TOBACCO" sheetId="7" r:id="rId11"/>
    <sheet state="visible" name="WARNA CEMERLANG INDUSTRI" sheetId="8" r:id="rId12"/>
    <sheet state="visible" name="WIHARTA" sheetId="9" r:id="rId13"/>
    <sheet state="visible" name="UACJ" sheetId="10" r:id="rId14"/>
    <sheet state="visible" name="TERANG JAYA" sheetId="11" r:id="rId15"/>
    <sheet state="visible" name="TEMPRINA MEDIA" sheetId="12" r:id="rId16"/>
    <sheet state="visible" name="TIGA RASA" sheetId="13" r:id="rId17"/>
    <sheet state="visible" name="TIMURAYA TUNGGAL" sheetId="14" r:id="rId18"/>
    <sheet state="visible" name="TUMBAK MAS NIAGA" sheetId="15" r:id="rId19"/>
    <sheet state="visible" name="SUN POWER" sheetId="16" r:id="rId20"/>
    <sheet state="visible" name="SURYA MULTI INDOPACK" sheetId="17" r:id="rId21"/>
    <sheet state="visible" name="SUKSES OKINDO (SOKA)" sheetId="18" r:id="rId22"/>
    <sheet state="visible" name="SIL KARGO" sheetId="19" r:id="rId23"/>
    <sheet state="visible" name="STBC" sheetId="20" r:id="rId24"/>
    <sheet state="visible" name="SOSRO" sheetId="21" r:id="rId25"/>
    <sheet state="visible" name="SIONCHEM ." sheetId="22" r:id="rId26"/>
    <sheet state="visible" name="SINERGI PRODUCTION" sheetId="23" r:id="rId27"/>
    <sheet state="visible" name="SINERGI GLOBAL SENTOSA" sheetId="24" r:id="rId28"/>
    <sheet state="visible" name="SURABAYA PERDANA ROTOPACK" sheetId="25" r:id="rId29"/>
    <sheet state="visible" name="SETIA WICAKSANA SEJAHTERA" sheetId="26" r:id="rId30"/>
    <sheet state="visible" name="SUN PAPER" sheetId="27" r:id="rId31"/>
    <sheet state="visible" name="SMOREE TECHNOLOGY" sheetId="28" r:id="rId32"/>
    <sheet state="visible" name="SURYA INDO PLASTIC" sheetId="29" r:id="rId33"/>
    <sheet state="visible" name="SIONCHEM" sheetId="30" r:id="rId34"/>
    <sheet state="visible" name="SURABAYA WIRE" sheetId="31" r:id="rId35"/>
    <sheet state="visible" name="SENTRAL KEMASINDO" sheetId="32" r:id="rId36"/>
    <sheet state="visible" name="SECOND BEST" sheetId="33" r:id="rId37"/>
    <sheet state="visible" name="SBY MEKABOX" sheetId="34" r:id="rId38"/>
    <sheet state="visible" name="SARIMAKMUR TUNGGALMANDIRI" sheetId="35" r:id="rId39"/>
    <sheet state="visible" name="SARI MULTI" sheetId="36" r:id="rId40"/>
    <sheet state="visible" name="SATORIA AGRO" sheetId="37" r:id="rId41"/>
    <sheet state="visible" name="SAVERSSIG BOX" sheetId="38" r:id="rId42"/>
    <sheet state="visible" name="ROKATAMA ADHICITRA" sheetId="39" r:id="rId43"/>
    <sheet state="visible" name="RAPINDO PLASTAMA" sheetId="40" r:id="rId44"/>
    <sheet state="visible" name="ROYAL ORIENTAL" sheetId="41" r:id="rId45"/>
    <sheet state="visible" name="PANJI MAS" sheetId="42" r:id="rId46"/>
    <sheet state="visible" name="PRIMA VODA" sheetId="43" r:id="rId47"/>
    <sheet state="visible" name="PIM" sheetId="44" r:id="rId48"/>
    <sheet state="visible" name="PANASONIC" sheetId="45" r:id="rId49"/>
    <sheet state="visible" name="PUTRA MANDIRI INTIPACK" sheetId="46" r:id="rId50"/>
    <sheet state="visible" name="PEREKEBUNAN NUSANTARA" sheetId="47" r:id="rId51"/>
    <sheet state="visible" name="PANCAPUTRA MITRATAMA" sheetId="48" r:id="rId52"/>
    <sheet state="visible" name="MULTI SPUINDO" sheetId="49" r:id="rId53"/>
    <sheet state="visible" name="MERIT TECHNOLOGY" sheetId="50" r:id="rId54"/>
    <sheet state="visible" name="MALIDAS STERILINDO" sheetId="51" r:id="rId55"/>
    <sheet state="visible" name="MITRA MULIA MAKMUR" sheetId="52" r:id="rId56"/>
    <sheet state="visible" name="MITRA USAHA HARTINDO" sheetId="53" r:id="rId57"/>
    <sheet state="visible" name="MIRA MEKAR" sheetId="54" r:id="rId58"/>
    <sheet state="visible" name="MURNI MAPAN" sheetId="55" r:id="rId59"/>
    <sheet state="visible" name="LOTUS" sheetId="56" r:id="rId60"/>
    <sheet state="visible" name="LAWANG MAS" sheetId="57" r:id="rId61"/>
    <sheet state="visible" name="LAYO SENGFONG" sheetId="58" r:id="rId62"/>
    <sheet state="visible" name="KEDAWUNG SETIA" sheetId="59" r:id="rId63"/>
    <sheet state="visible" name="KENCANA ABADI" sheetId="60" r:id="rId64"/>
    <sheet state="visible" name="KERTA RAJASA" sheetId="61" r:id="rId65"/>
    <sheet state="visible" name="KNAUF" sheetId="62" r:id="rId66"/>
    <sheet state="visible" name="KOBE BOGA" sheetId="63" r:id="rId67"/>
    <sheet state="visible" name="KEDIRI INDAH" sheetId="64" r:id="rId68"/>
    <sheet state="visible" name="KENCAR SUKSES" sheetId="65" r:id="rId69"/>
    <sheet state="visible" name="KAWAN SEJATI MAJU" sheetId="66" r:id="rId70"/>
    <sheet state="visible" name="KARYA TERANG SEDATI" sheetId="67" r:id="rId71"/>
    <sheet state="visible" name="KARUNIA CATUR" sheetId="68" r:id="rId72"/>
    <sheet state="visible" name="KOSME (KGI)" sheetId="69" r:id="rId73"/>
    <sheet state="visible" name="JEBE KOKO" sheetId="70" r:id="rId74"/>
    <sheet state="visible" name="JAVA PAPER" sheetId="71" r:id="rId75"/>
    <sheet state="visible" name="JAYADITYA" sheetId="72" r:id="rId76"/>
    <sheet state="visible" name="INDOFOOD" sheetId="73" r:id="rId77"/>
    <sheet state="visible" name="INDONESIA SMELTING" sheetId="74" r:id="rId78"/>
    <sheet state="visible" name="INDO TIRTA" sheetId="75" r:id="rId79"/>
    <sheet state="visible" name="INDAL ALUMINIUM" sheetId="76" r:id="rId80"/>
    <sheet state="visible" name="INFION.." sheetId="77" r:id="rId81"/>
    <sheet state="visible" name="ISHIZUKA MASPION" sheetId="78" r:id="rId82"/>
    <sheet state="visible" name="INSERA SENA" sheetId="79" r:id="rId83"/>
    <sheet state="visible" name="INDONUSA FILAMENT" sheetId="80" r:id="rId84"/>
    <sheet state="visible" name="HENKEL" sheetId="81" r:id="rId85"/>
    <sheet state="visible" name="GREENWAY" sheetId="82" r:id="rId86"/>
    <sheet state="visible" name="GREENCORE" sheetId="83" r:id="rId87"/>
    <sheet state="visible" name="GARMENT UNGGUL" sheetId="84" r:id="rId88"/>
    <sheet state="visible" name="GARUDA FOOD" sheetId="85" r:id="rId89"/>
    <sheet state="visible" name="GOLDEN UNION" sheetId="86" r:id="rId90"/>
    <sheet state="visible" name="GEMA ISTA RAYA" sheetId="87" r:id="rId91"/>
    <sheet state="visible" name="FKS MULTI AGRO" sheetId="88" r:id="rId92"/>
    <sheet state="visible" name="EXCELLENT YARN" sheetId="89" r:id="rId93"/>
    <sheet state="visible" name="EKA TIMUR RAYA" sheetId="90" r:id="rId94"/>
    <sheet state="visible" name="ECOMEX" sheetId="91" r:id="rId95"/>
    <sheet state="visible" name="DINAMIKA" sheetId="92" r:id="rId96"/>
    <sheet state="visible" name="DIC" sheetId="93" r:id="rId97"/>
    <sheet state="visible" name="DANEMAN MANUFACTURING" sheetId="94" r:id="rId98"/>
    <sheet state="visible" name="DABIN SHIN" sheetId="95" r:id="rId99"/>
    <sheet state="visible" name="DAVID BROWN" sheetId="96" r:id="rId100"/>
    <sheet state="visible" name="CPCI" sheetId="97" r:id="rId101"/>
    <sheet state="visible" name="CHEIL JEDANG" sheetId="98" r:id="rId102"/>
    <sheet state="visible" name="CFM.COLOROBBIA" sheetId="99" r:id="rId103"/>
    <sheet state="visible" name="CITA RASA SUKSES" sheetId="100" r:id="rId104"/>
    <sheet state="visible" name="CANADA GREENGATE" sheetId="101" r:id="rId105"/>
    <sheet state="visible" name="CAP GLOBAL" sheetId="102" r:id="rId106"/>
    <sheet state="visible" name="BUANA MEGAH" sheetId="103" r:id="rId107"/>
    <sheet state="visible" name="BUMI MENARA INTERNUSA" sheetId="104" r:id="rId108"/>
    <sheet state="visible" name="BINTANG PESONA JAGAT" sheetId="105" r:id="rId109"/>
    <sheet state="visible" name="BENTENG API" sheetId="106" r:id="rId110"/>
    <sheet state="visible" name="BLUE VENT" sheetId="107" r:id="rId111"/>
    <sheet state="visible" name="BEHN MEYER" sheetId="108" r:id="rId112"/>
    <sheet state="visible" name="BHUMIDANA INDONESIA" sheetId="109" r:id="rId113"/>
    <sheet state="visible" name="AVIAN " sheetId="110" r:id="rId114"/>
    <sheet state="visible" name="ALP" sheetId="111" r:id="rId115"/>
    <sheet state="visible" name="AKR" sheetId="112" r:id="rId116"/>
    <sheet state="visible" name="ALLIANCE ONE INDONESIA" sheetId="113" r:id="rId117"/>
    <sheet state="visible" name="ALBEA RIGID" sheetId="114" r:id="rId118"/>
    <sheet state="visible" name="AGRO FARM" sheetId="115" r:id="rId119"/>
    <sheet state="visible" name="ADI GUNA EKA SEJAHTERA" sheetId="116" r:id="rId120"/>
    <sheet state="visible" name="ANUGERAH TEKNIK TAMA" sheetId="117" r:id="rId121"/>
    <sheet state="visible" name="ALLNEX RESINS" sheetId="118" r:id="rId122"/>
    <sheet state="visible" name="ALDZAMA" sheetId="119" r:id="rId123"/>
    <sheet state="visible" name="ADIPRIMA" sheetId="120" r:id="rId124"/>
    <sheet state="visible" name="ARTHAWENA" sheetId="121" r:id="rId125"/>
    <sheet state="visible" name="Sheet1" sheetId="122" r:id="rId1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807">
      <text>
        <t xml:space="preserve">USER:
KIRIM 1 MARET 2022</t>
      </text>
    </comment>
    <comment authorId="0" ref="B1818">
      <text>
        <t xml:space="preserve">ADMINMDP:
BELUM CLOSING, SURAT JALAN REVISI</t>
      </text>
    </comment>
    <comment authorId="0" ref="G1820">
      <text>
        <t xml:space="preserve">USER:
KIRIM 1 MARET 2022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6">
      <text>
        <t xml:space="preserve">ADMINMDP:
QTY DARI PO
</t>
      </text>
    </comment>
    <comment authorId="0" ref="G1124">
      <text>
        <t xml:space="preserve">ADMINMDP:
QTY DARI PO
</t>
      </text>
    </comment>
    <comment authorId="0" ref="G1">
      <text>
        <t xml:space="preserve">ADMINMDP:
QTY DARI PO
</t>
      </text>
    </comment>
    <comment authorId="0" ref="G348">
      <text>
        <t xml:space="preserve">ADMINMDP:
QTY DARI PO
</t>
      </text>
    </comment>
    <comment authorId="0" ref="G1116">
      <text>
        <t xml:space="preserve">ADMINMDP:
QTY DARI PO
</t>
      </text>
    </comment>
    <comment authorId="0" ref="G571">
      <text>
        <t xml:space="preserve">ADMINMDP:
QTY DARI PO
</t>
      </text>
    </comment>
    <comment authorId="0" ref="G1017">
      <text>
        <t xml:space="preserve">ADMINMDP:
QTY DARI PO
</t>
      </text>
    </comment>
    <comment authorId="0" ref="G216">
      <text>
        <t xml:space="preserve">ADMINMDP:
QTY DARI PO
</t>
      </text>
    </comment>
    <comment authorId="0" ref="G695">
      <text>
        <t xml:space="preserve">ADMINMDP:
QTY DARI PO
</t>
      </text>
    </comment>
    <comment authorId="0" ref="G951">
      <text>
        <t xml:space="preserve">ADMINMDP:
QTY DARI PO
</t>
      </text>
    </comment>
    <comment authorId="0" ref="G662">
      <text>
        <t xml:space="preserve">ADMINMDP:
QTY DARI PO
</t>
      </text>
    </comment>
    <comment authorId="0" ref="G918">
      <text>
        <t xml:space="preserve">ADMINMDP:
QTY DARI PO
</t>
      </text>
    </comment>
    <comment authorId="0" ref="G274">
      <text>
        <t xml:space="preserve">ADMINMDP:
QTY DARI PO
</t>
      </text>
    </comment>
    <comment authorId="0" ref="G1042">
      <text>
        <t xml:space="preserve">ADMINMDP:
QTY DARI PO
</t>
      </text>
    </comment>
    <comment authorId="0" ref="G720">
      <text>
        <t xml:space="preserve">ADMINMDP:
QTY DARI PO
</t>
      </text>
    </comment>
    <comment authorId="0" ref="G877">
      <text>
        <t xml:space="preserve">ADMINMDP:
QTY DARI PO
</t>
      </text>
    </comment>
    <comment authorId="0" ref="G811">
      <text>
        <t xml:space="preserve">ADMINMDP:
QTY DARI PO
</t>
      </text>
    </comment>
    <comment authorId="0" ref="G423">
      <text>
        <t xml:space="preserve">ADMINMDP:
QTY DARI PO
</t>
      </text>
    </comment>
    <comment authorId="0" ref="G101">
      <text>
        <t xml:space="preserve">ADMINMDP:
QTY DARI PO
</t>
      </text>
    </comment>
    <comment authorId="0" ref="G613">
      <text>
        <t xml:space="preserve">ADMINMDP:
QTY DARI PO
</t>
      </text>
    </comment>
    <comment authorId="0" ref="G514">
      <text>
        <t xml:space="preserve">ADMINMDP:
QTY DARI PO
</t>
      </text>
    </comment>
    <comment authorId="0" ref="G993">
      <text>
        <t xml:space="preserve">ADMINMDP:
QTY DARI PO
</t>
      </text>
    </comment>
    <comment authorId="0" ref="G1216">
      <text>
        <t xml:space="preserve">ADMINMDP:
QTY DARI PO
</t>
      </text>
    </comment>
    <comment authorId="0" ref="G415">
      <text>
        <t xml:space="preserve">ADMINMDP:
QTY DARI PO
</t>
      </text>
    </comment>
    <comment authorId="0" ref="G159">
      <text>
        <t xml:space="preserve">ADMINMDP:
QTY DARI PO
</t>
      </text>
    </comment>
    <comment authorId="0" ref="G927">
      <text>
        <t xml:space="preserve">ADMINMDP:
QTY DARI PO
</t>
      </text>
    </comment>
    <comment authorId="0" ref="G1208">
      <text>
        <t xml:space="preserve">ADMINMDP:
QTY DARI PO
</t>
      </text>
    </comment>
    <comment authorId="0" ref="G151">
      <text>
        <t xml:space="preserve">ADMINMDP:
QTY DARI PO
</t>
      </text>
    </comment>
    <comment authorId="0" ref="G341">
      <text>
        <t xml:space="preserve">ADMINMDP:
QTY DARI PO
</t>
      </text>
    </comment>
    <comment authorId="0" ref="G853">
      <text>
        <t xml:space="preserve">ADMINMDP:
QTY DARI PO
</t>
      </text>
    </comment>
    <comment authorId="0" ref="G564">
      <text>
        <t xml:space="preserve">ADMINMDP:
QTY DARI PO
</t>
      </text>
    </comment>
    <comment authorId="0" ref="G209">
      <text>
        <t xml:space="preserve">ADMINMDP:
QTY DARI PO
</t>
      </text>
    </comment>
    <comment authorId="0" ref="G655">
      <text>
        <t xml:space="preserve">ADMINMDP:
QTY DARI PO
</t>
      </text>
    </comment>
    <comment authorId="0" ref="G333">
      <text>
        <t xml:space="preserve">ADMINMDP:
QTY DARI PO
</t>
      </text>
    </comment>
    <comment authorId="0" ref="G1068">
      <text>
        <t xml:space="preserve">ADMINMDP:
QTY DARI PO
</t>
      </text>
    </comment>
    <comment authorId="0" ref="G11">
      <text>
        <t xml:space="preserve">ADMINMDP:
QTY DARI PO
</t>
      </text>
    </comment>
    <comment authorId="0" ref="G267">
      <text>
        <t xml:space="preserve">ADMINMDP:
QTY DARI PO
</t>
      </text>
    </comment>
    <comment authorId="0" ref="G201">
      <text>
        <t xml:space="preserve">ADMINMDP:
QTY DARI PO
</t>
      </text>
    </comment>
    <comment authorId="0" ref="G969">
      <text>
        <t xml:space="preserve">ADMINMDP:
QTY DARI PO
</t>
      </text>
    </comment>
    <comment authorId="0" ref="G680">
      <text>
        <t xml:space="preserve">ADMINMDP:
QTY DARI PO
</t>
      </text>
    </comment>
    <comment authorId="0" ref="G903">
      <text>
        <t xml:space="preserve">ADMINMDP:
QTY DARI PO
</t>
      </text>
    </comment>
    <comment authorId="0" ref="G325">
      <text>
        <t xml:space="preserve">ADMINMDP:
QTY DARI PO
</t>
      </text>
    </comment>
    <comment authorId="0" ref="G837">
      <text>
        <t xml:space="preserve">ADMINMDP:
QTY DARI PO
</t>
      </text>
    </comment>
    <comment authorId="0" ref="G259">
      <text>
        <t xml:space="preserve">ADMINMDP:
QTY DARI PO
</t>
      </text>
    </comment>
    <comment authorId="0" ref="G705">
      <text>
        <t xml:space="preserve">ADMINMDP:
QTY DARI PO
</t>
      </text>
    </comment>
    <comment authorId="0" ref="G94">
      <text>
        <t xml:space="preserve">ADMINMDP:
QTY DARI PO
</t>
      </text>
    </comment>
    <comment authorId="0" ref="G606">
      <text>
        <t xml:space="preserve">ADMINMDP:
QTY DARI PO
</t>
      </text>
    </comment>
    <comment authorId="0" ref="G317">
      <text>
        <t xml:space="preserve">ADMINMDP:
QTY DARI PO
</t>
      </text>
    </comment>
    <comment authorId="0" ref="G507">
      <text>
        <t xml:space="preserve">ADMINMDP:
QTY DARI PO
</t>
      </text>
    </comment>
    <comment authorId="0" ref="G408">
      <text>
        <t xml:space="preserve">ADMINMDP:
QTY DARI PO
</t>
      </text>
    </comment>
    <comment authorId="0" ref="G1110">
      <text>
        <t xml:space="preserve">ADMINMDP:
QTY DARI PO
</t>
      </text>
    </comment>
    <comment authorId="0" ref="G309">
      <text>
        <t xml:space="preserve">ADMINMDP:
QTY DARI PO
</t>
      </text>
    </comment>
    <comment authorId="0" ref="G755">
      <text>
        <t xml:space="preserve">ADMINMDP:
QTY DARI PO
</t>
      </text>
    </comment>
    <comment authorId="0" ref="G1011">
      <text>
        <t xml:space="preserve">ADMINMDP:
QTY DARI PO
</t>
      </text>
    </comment>
    <comment authorId="0" ref="G945">
      <text>
        <t xml:space="preserve">ADMINMDP:
QTY DARI PO
</t>
      </text>
    </comment>
    <comment authorId="0" ref="G1201">
      <text>
        <t xml:space="preserve">ADMINMDP:
QTY DARI PO
</t>
      </text>
    </comment>
    <comment authorId="0" ref="G144">
      <text>
        <t xml:space="preserve">ADMINMDP:
QTY DARI PO
</t>
      </text>
    </comment>
    <comment authorId="0" ref="G846">
      <text>
        <t xml:space="preserve">ADMINMDP:
QTY DARI PO
</t>
      </text>
    </comment>
    <comment authorId="0" ref="G1358">
      <text>
        <t xml:space="preserve">ADMINMDP:
QTY DARI PO
</t>
      </text>
    </comment>
    <comment authorId="0" ref="G557">
      <text>
        <t xml:space="preserve">ADMINMDP:
QTY DARI PO
</t>
      </text>
    </comment>
    <comment authorId="0" ref="G780">
      <text>
        <t xml:space="preserve">ADMINMDP:
QTY DARI PO
</t>
      </text>
    </comment>
    <comment authorId="0" ref="G1036">
      <text>
        <t xml:space="preserve">ADMINMDP:
QTY DARI PO
</t>
      </text>
    </comment>
    <comment authorId="0" ref="G714">
      <text>
        <t xml:space="preserve">ADMINMDP:
QTY DARI PO
</t>
      </text>
    </comment>
    <comment authorId="0" ref="G648">
      <text>
        <t xml:space="preserve">ADMINMDP:
QTY DARI PO
</t>
      </text>
    </comment>
    <comment authorId="0" ref="G871">
      <text>
        <t xml:space="preserve">ADMINMDP:
QTY DARI PO
</t>
      </text>
    </comment>
    <comment authorId="0" ref="G1350">
      <text>
        <t xml:space="preserve">ADMINMDP:
QTY DARI PO
</t>
      </text>
    </comment>
    <comment authorId="0" ref="G194">
      <text>
        <t xml:space="preserve">ADMINMDP:
QTY DARI PO
</t>
      </text>
    </comment>
    <comment authorId="0" ref="G1342">
      <text>
        <t xml:space="preserve">ADMINMDP:
QTY DARI PO
</t>
      </text>
    </comment>
    <comment authorId="0" ref="G252">
      <text>
        <t xml:space="preserve">ADMINMDP:
QTY DARI PO
</t>
      </text>
    </comment>
    <comment authorId="0" ref="G87">
      <text>
        <t xml:space="preserve">ADMINMDP:
QTY DARI PO
</t>
      </text>
    </comment>
    <comment authorId="0" ref="G599">
      <text>
        <t xml:space="preserve">ADMINMDP:
QTY DARI PO
</t>
      </text>
    </comment>
    <comment authorId="0" ref="G822">
      <text>
        <t xml:space="preserve">ADMINMDP:
QTY DARI PO
</t>
      </text>
    </comment>
    <comment authorId="0" ref="G1334">
      <text>
        <t xml:space="preserve">ADMINMDP:
QTY DARI PO
</t>
      </text>
    </comment>
    <comment authorId="0" ref="G21">
      <text>
        <t xml:space="preserve">ADMINMDP:
QTY DARI PO
</t>
      </text>
    </comment>
    <comment authorId="0" ref="G789">
      <text>
        <t xml:space="preserve">ADMINMDP:
QTY DARI PO
</t>
      </text>
    </comment>
    <comment authorId="0" ref="G500">
      <text>
        <t xml:space="preserve">ADMINMDP:
QTY DARI PO
</t>
      </text>
    </comment>
    <comment authorId="0" ref="G690">
      <text>
        <t xml:space="preserve">ADMINMDP:
QTY DARI PO
</t>
      </text>
    </comment>
    <comment authorId="0" ref="G401">
      <text>
        <t xml:space="preserve">ADMINMDP:
QTY DARI PO
</t>
      </text>
    </comment>
    <comment authorId="0" ref="G302">
      <text>
        <t xml:space="preserve">ADMINMDP:
QTY DARI PO
</t>
      </text>
    </comment>
    <comment authorId="0" ref="G1326">
      <text>
        <t xml:space="preserve">ADMINMDP:
QTY DARI PO
</t>
      </text>
    </comment>
    <comment authorId="0" ref="G1194">
      <text>
        <t xml:space="preserve">ADMINMDP:
QTY DARI PO
</t>
      </text>
    </comment>
    <comment authorId="0" ref="G137">
      <text>
        <t xml:space="preserve">ADMINMDP:
QTY DARI PO
</t>
      </text>
    </comment>
    <comment authorId="0" ref="G550">
      <text>
        <t xml:space="preserve">ADMINMDP:
QTY DARI PO
</t>
      </text>
    </comment>
    <comment authorId="0" ref="G806">
      <text>
        <t xml:space="preserve">ADMINMDP:
QTY DARI PO
</t>
      </text>
    </comment>
    <comment authorId="0" ref="G1062">
      <text>
        <t xml:space="preserve">ADMINMDP:
QTY DARI PO
</t>
      </text>
    </comment>
    <comment authorId="0" ref="G1318">
      <text>
        <t xml:space="preserve">ADMINMDP:
QTY DARI PO
</t>
      </text>
    </comment>
    <comment authorId="0" ref="G1029">
      <text>
        <t xml:space="preserve">ADMINMDP:
QTY DARI PO
</t>
      </text>
    </comment>
    <comment authorId="0" ref="G963">
      <text>
        <t xml:space="preserve">ADMINMDP:
QTY DARI PO
</t>
      </text>
    </comment>
    <comment authorId="0" ref="G641">
      <text>
        <t xml:space="preserve">ADMINMDP:
QTY DARI PO
</t>
      </text>
    </comment>
    <comment authorId="0" ref="G897">
      <text>
        <t xml:space="preserve">ADMINMDP:
QTY DARI PO
</t>
      </text>
    </comment>
    <comment authorId="0" ref="G1310">
      <text>
        <t xml:space="preserve">ADMINMDP:
QTY DARI PO
</t>
      </text>
    </comment>
    <comment authorId="0" ref="G187">
      <text>
        <t xml:space="preserve">ADMINMDP:
QTY DARI PO
</t>
      </text>
    </comment>
    <comment authorId="0" ref="G1302">
      <text>
        <t xml:space="preserve">ADMINMDP:
QTY DARI PO
</t>
      </text>
    </comment>
    <comment authorId="0" ref="G245">
      <text>
        <t xml:space="preserve">ADMINMDP:
QTY DARI PO
</t>
      </text>
    </comment>
    <comment authorId="0" ref="G468">
      <text>
        <t xml:space="preserve">ADMINMDP:
QTY DARI PO
</t>
      </text>
    </comment>
    <comment authorId="0" ref="G80">
      <text>
        <t xml:space="preserve">ADMINMDP:
QTY DARI PO
</t>
      </text>
    </comment>
    <comment authorId="0" ref="G592">
      <text>
        <t xml:space="preserve">ADMINMDP:
QTY DARI PO
</t>
      </text>
    </comment>
    <comment authorId="0" ref="G1104">
      <text>
        <t xml:space="preserve">ADMINMDP:
QTY DARI PO
</t>
      </text>
    </comment>
    <comment authorId="0" ref="G1294">
      <text>
        <t xml:space="preserve">ADMINMDP:
QTY DARI PO
</t>
      </text>
    </comment>
    <comment authorId="0" ref="G237">
      <text>
        <t xml:space="preserve">ADMINMDP:
QTY DARI PO
</t>
      </text>
    </comment>
    <comment authorId="0" ref="G493">
      <text>
        <t xml:space="preserve">ADMINMDP:
QTY DARI PO
</t>
      </text>
    </comment>
    <comment authorId="0" ref="G749">
      <text>
        <t xml:space="preserve">ADMINMDP:
QTY DARI PO
</t>
      </text>
    </comment>
    <comment authorId="0" ref="G1005">
      <text>
        <t xml:space="preserve">ADMINMDP:
QTY DARI PO
</t>
      </text>
    </comment>
    <comment authorId="0" ref="G460">
      <text>
        <t xml:space="preserve">ADMINMDP:
QTY DARI PO
</t>
      </text>
    </comment>
    <comment authorId="0" ref="G939">
      <text>
        <t xml:space="preserve">ADMINMDP:
QTY DARI PO
</t>
      </text>
    </comment>
    <comment authorId="0" ref="G394">
      <text>
        <t xml:space="preserve">ADMINMDP:
QTY DARI PO
</t>
      </text>
    </comment>
    <comment authorId="0" ref="G295">
      <text>
        <t xml:space="preserve">ADMINMDP:
QTY DARI PO
</t>
      </text>
    </comment>
    <comment authorId="0" ref="G1286">
      <text>
        <t xml:space="preserve">ADMINMDP:
QTY DARI PO
</t>
      </text>
    </comment>
    <comment authorId="0" ref="G452">
      <text>
        <t xml:space="preserve">ADMINMDP:
QTY DARI PO
</t>
      </text>
    </comment>
    <comment authorId="0" ref="G675">
      <text>
        <t xml:space="preserve">ADMINMDP:
QTY DARI PO
</t>
      </text>
    </comment>
    <comment authorId="0" ref="G1187">
      <text>
        <t xml:space="preserve">ADMINMDP:
QTY DARI PO
</t>
      </text>
    </comment>
    <comment authorId="0" ref="G386">
      <text>
        <t xml:space="preserve">ADMINMDP:
QTY DARI PO
</t>
      </text>
    </comment>
    <comment authorId="0" ref="G130">
      <text>
        <t xml:space="preserve">ADMINMDP:
QTY DARI PO
</t>
      </text>
    </comment>
    <comment authorId="0" ref="G865">
      <text>
        <t xml:space="preserve">ADMINMDP:
QTY DARI PO
</t>
      </text>
    </comment>
    <comment authorId="0" ref="G31">
      <text>
        <t xml:space="preserve">ADMINMDP:
QTY DARI PO
</t>
      </text>
    </comment>
    <comment authorId="0" ref="G543">
      <text>
        <t xml:space="preserve">ADMINMDP:
QTY DARI PO
</t>
      </text>
    </comment>
    <comment authorId="0" ref="G766">
      <text>
        <t xml:space="preserve">ADMINMDP:
QTY DARI PO
</t>
      </text>
    </comment>
    <comment authorId="0" ref="G1278">
      <text>
        <t xml:space="preserve">ADMINMDP:
QTY DARI PO
</t>
      </text>
    </comment>
    <comment authorId="0" ref="G733">
      <text>
        <t xml:space="preserve">ADMINMDP:
QTY DARI PO
</t>
      </text>
    </comment>
    <comment authorId="0" ref="G444">
      <text>
        <t xml:space="preserve">ADMINMDP:
QTY DARI PO
</t>
      </text>
    </comment>
    <comment authorId="0" ref="G700">
      <text>
        <t xml:space="preserve">ADMINMDP:
QTY DARI PO
</t>
      </text>
    </comment>
    <comment authorId="0" ref="G378">
      <text>
        <t xml:space="preserve">ADMINMDP:
QTY DARI PO
</t>
      </text>
    </comment>
    <comment authorId="0" ref="G634">
      <text>
        <t xml:space="preserve">ADMINMDP:
QTY DARI PO
</t>
      </text>
    </comment>
    <comment authorId="0" ref="G1080">
      <text>
        <t xml:space="preserve">ADMINMDP:
QTY DARI PO
</t>
      </text>
    </comment>
    <comment authorId="0" ref="G1270">
      <text>
        <t xml:space="preserve">ADMINMDP:
QTY DARI PO
</t>
      </text>
    </comment>
    <comment authorId="0" ref="G981">
      <text>
        <t xml:space="preserve">ADMINMDP:
QTY DARI PO
</t>
      </text>
    </comment>
    <comment authorId="0" ref="G180">
      <text>
        <t xml:space="preserve">ADMINMDP:
QTY DARI PO
</t>
      </text>
    </comment>
    <comment authorId="0" ref="G370">
      <text>
        <t xml:space="preserve">ADMINMDP:
QTY DARI PO
</t>
      </text>
    </comment>
    <comment authorId="0" ref="G882">
      <text>
        <t xml:space="preserve">ADMINMDP:
QTY DARI PO
</t>
      </text>
    </comment>
    <comment authorId="0" ref="G1262">
      <text>
        <t xml:space="preserve">ADMINMDP:
QTY DARI PO
</t>
      </text>
    </comment>
    <comment authorId="0" ref="G362">
      <text>
        <t xml:space="preserve">ADMINMDP:
QTY DARI PO
</t>
      </text>
    </comment>
    <comment authorId="0" ref="G73">
      <text>
        <t xml:space="preserve">ADMINMDP:
QTY DARI PO
</t>
      </text>
    </comment>
    <comment authorId="0" ref="G585">
      <text>
        <t xml:space="preserve">ADMINMDP:
QTY DARI PO
</t>
      </text>
    </comment>
    <comment authorId="0" ref="G230">
      <text>
        <t xml:space="preserve">ADMINMDP:
QTY DARI PO
</t>
      </text>
    </comment>
    <comment authorId="0" ref="G486">
      <text>
        <t xml:space="preserve">ADMINMDP:
QTY DARI PO
</t>
      </text>
    </comment>
    <comment authorId="0" ref="G1254">
      <text>
        <t xml:space="preserve">ADMINMDP:
QTY DARI PO
</t>
      </text>
    </comment>
    <comment authorId="0" ref="G65">
      <text>
        <t xml:space="preserve">ADMINMDP:
QTY DARI PO
</t>
      </text>
    </comment>
    <comment authorId="0" ref="G1089">
      <text>
        <t xml:space="preserve">ADMINMDP:
QTY DARI PO
</t>
      </text>
    </comment>
    <comment authorId="0" ref="G288">
      <text>
        <t xml:space="preserve">ADMINMDP:
QTY DARI PO
</t>
      </text>
    </comment>
    <comment authorId="0" ref="G1056">
      <text>
        <t xml:space="preserve">ADMINMDP:
QTY DARI PO
</t>
      </text>
    </comment>
    <comment authorId="0" ref="G1023">
      <text>
        <t xml:space="preserve">ADMINMDP:
QTY DARI PO
</t>
      </text>
    </comment>
    <comment authorId="0" ref="G1246">
      <text>
        <t xml:space="preserve">ADMINMDP:
QTY DARI PO
</t>
      </text>
    </comment>
    <comment authorId="0" ref="G957">
      <text>
        <t xml:space="preserve">ADMINMDP:
QTY DARI PO
</t>
      </text>
    </comment>
    <comment authorId="0" ref="G1180">
      <text>
        <t xml:space="preserve">ADMINMDP:
QTY DARI PO
</t>
      </text>
    </comment>
    <comment authorId="0" ref="G123">
      <text>
        <t xml:space="preserve">ADMINMDP:
QTY DARI PO
</t>
      </text>
    </comment>
    <comment authorId="0" ref="G891">
      <text>
        <t xml:space="preserve">ADMINMDP:
QTY DARI PO
</t>
      </text>
    </comment>
    <comment authorId="0" ref="G57">
      <text>
        <t xml:space="preserve">ADMINMDP:
QTY DARI PO
</t>
      </text>
    </comment>
    <comment authorId="0" ref="G536">
      <text>
        <t xml:space="preserve">ADMINMDP:
QTY DARI PO
</t>
      </text>
    </comment>
    <comment authorId="0" ref="G1048">
      <text>
        <t xml:space="preserve">ADMINMDP:
QTY DARI PO
</t>
      </text>
    </comment>
    <comment authorId="0" ref="G726">
      <text>
        <t xml:space="preserve">ADMINMDP:
QTY DARI PO
</t>
      </text>
    </comment>
    <comment authorId="0" ref="G1238">
      <text>
        <t xml:space="preserve">ADMINMDP:
QTY DARI PO
</t>
      </text>
    </comment>
    <comment authorId="0" ref="G437">
      <text>
        <t xml:space="preserve">ADMINMDP:
QTY DARI PO
</t>
      </text>
    </comment>
    <comment authorId="0" ref="G1172">
      <text>
        <t xml:space="preserve">ADMINMDP:
QTY DARI PO
</t>
      </text>
    </comment>
    <comment authorId="0" ref="G115">
      <text>
        <t xml:space="preserve">ADMINMDP:
QTY DARI PO
</t>
      </text>
    </comment>
    <comment authorId="0" ref="G627">
      <text>
        <t xml:space="preserve">ADMINMDP:
QTY DARI PO
</t>
      </text>
    </comment>
    <comment authorId="0" ref="G49">
      <text>
        <t xml:space="preserve">ADMINMDP:
QTY DARI PO
</t>
      </text>
    </comment>
    <comment authorId="0" ref="G817">
      <text>
        <t xml:space="preserve">ADMINMDP:
QTY DARI PO
</t>
      </text>
    </comment>
    <comment authorId="0" ref="G1230">
      <text>
        <t xml:space="preserve">ADMINMDP:
QTY DARI PO
</t>
      </text>
    </comment>
    <comment authorId="0" ref="G173">
      <text>
        <t xml:space="preserve">ADMINMDP:
QTY DARI PO
</t>
      </text>
    </comment>
    <comment authorId="0" ref="G685">
      <text>
        <t xml:space="preserve">ADMINMDP:
QTY DARI PO
</t>
      </text>
    </comment>
    <comment authorId="0" ref="G1164">
      <text>
        <t xml:space="preserve">ADMINMDP:
QTY DARI PO
</t>
      </text>
    </comment>
    <comment authorId="0" ref="G1098">
      <text>
        <t xml:space="preserve">ADMINMDP:
QTY DARI PO
</t>
      </text>
    </comment>
    <comment authorId="0" ref="G743">
      <text>
        <t xml:space="preserve">ADMINMDP:
QTY DARI PO
</t>
      </text>
    </comment>
    <comment authorId="0" ref="G999">
      <text>
        <t xml:space="preserve">ADMINMDP:
QTY DARI PO
</t>
      </text>
    </comment>
    <comment authorId="0" ref="G1222">
      <text>
        <t xml:space="preserve">ADMINMDP:
QTY DARI PO
</t>
      </text>
    </comment>
    <comment authorId="0" ref="G933">
      <text>
        <t xml:space="preserve">ADMINMDP:
QTY DARI PO
</t>
      </text>
    </comment>
    <comment authorId="0" ref="G1156">
      <text>
        <t xml:space="preserve">ADMINMDP:
QTY DARI PO
</t>
      </text>
    </comment>
    <comment authorId="0" ref="G355">
      <text>
        <t xml:space="preserve">ADMINMDP:
QTY DARI PO
</t>
      </text>
    </comment>
    <comment authorId="0" ref="G578">
      <text>
        <t xml:space="preserve">ADMINMDP:
QTY DARI PO
</t>
      </text>
    </comment>
    <comment authorId="0" ref="G223">
      <text>
        <t xml:space="preserve">ADMINMDP:
QTY DARI PO
</t>
      </text>
    </comment>
    <comment authorId="0" ref="G479">
      <text>
        <t xml:space="preserve">ADMINMDP:
QTY DARI PO
</t>
      </text>
    </comment>
    <comment authorId="0" ref="G669">
      <text>
        <t xml:space="preserve">ADMINMDP:
QTY DARI PO
</t>
      </text>
    </comment>
    <comment authorId="0" ref="G1148">
      <text>
        <t xml:space="preserve">ADMINMDP:
QTY DARI PO
</t>
      </text>
    </comment>
    <comment authorId="0" ref="G859">
      <text>
        <t xml:space="preserve">ADMINMDP:
QTY DARI PO
</t>
      </text>
    </comment>
    <comment authorId="0" ref="G281">
      <text>
        <t xml:space="preserve">ADMINMDP:
QTY DARI PO
</t>
      </text>
    </comment>
    <comment authorId="0" ref="G1140">
      <text>
        <t xml:space="preserve">ADMINMDP:
QTY DARI PO
</t>
      </text>
    </comment>
    <comment authorId="0" ref="G1363">
      <text>
        <t xml:space="preserve">ADMINMDP:
QTY DARI PO
</t>
      </text>
    </comment>
    <comment authorId="0" ref="G1074">
      <text>
        <t xml:space="preserve">ADMINMDP:
QTY DARI PO
</t>
      </text>
    </comment>
    <comment authorId="0" ref="G529">
      <text>
        <t xml:space="preserve">ADMINMDP:
QTY DARI PO
</t>
      </text>
    </comment>
    <comment authorId="0" ref="G975">
      <text>
        <t xml:space="preserve">ADMINMDP:
QTY DARI PO
</t>
      </text>
    </comment>
    <comment authorId="0" ref="G430">
      <text>
        <t xml:space="preserve">ADMINMDP:
QTY DARI PO
</t>
      </text>
    </comment>
    <comment authorId="0" ref="G909">
      <text>
        <t xml:space="preserve">ADMINMDP:
QTY DARI PO
</t>
      </text>
    </comment>
    <comment authorId="0" ref="G108">
      <text>
        <t xml:space="preserve">ADMINMDP:
QTY DARI PO
</t>
      </text>
    </comment>
    <comment authorId="0" ref="G620">
      <text>
        <t xml:space="preserve">ADMINMDP:
QTY DARI PO
</t>
      </text>
    </comment>
    <comment authorId="0" ref="G1132">
      <text>
        <t xml:space="preserve">ADMINMDP:
QTY DARI PO
</t>
      </text>
    </comment>
    <comment authorId="0" ref="G42">
      <text>
        <t xml:space="preserve">ADMINMDP:
QTY DARI PO
</t>
      </text>
    </comment>
    <comment authorId="0" ref="G521">
      <text>
        <t xml:space="preserve">ADMINMDP:
QTY DARI PO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26">
      <text>
        <t xml:space="preserve">User:
qty 29 pcs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12">
      <text>
        <t xml:space="preserve">ADMINMDP:
PATAH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27">
      <text>
        <t xml:space="preserve">ADMINMDP:
surat jalannya ikut ref 170.ac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89">
      <text>
        <t xml:space="preserve">USER:
MIX</t>
      </text>
    </comment>
    <comment authorId="0" ref="B926">
      <text>
        <t xml:space="preserve">USER:
MIX</t>
      </text>
    </comment>
    <comment authorId="0" ref="B924">
      <text>
        <t xml:space="preserve">USER:
MIX</t>
      </text>
    </comment>
    <comment authorId="0" ref="B988">
      <text>
        <t xml:space="preserve">USER:
MIX</t>
      </text>
    </comment>
    <comment authorId="0" ref="B1108">
      <text>
        <t xml:space="preserve">USER:
MIX</t>
      </text>
    </comment>
    <comment authorId="0" ref="B883">
      <text>
        <t xml:space="preserve">USER:
MIX</t>
      </text>
    </comment>
    <comment authorId="0" ref="B881">
      <text>
        <t xml:space="preserve">USER:
MIX</t>
      </text>
    </comment>
    <comment authorId="0" ref="B1003">
      <text>
        <t xml:space="preserve">USER:
MIX</t>
      </text>
    </comment>
    <comment authorId="0" ref="B1034">
      <text>
        <t xml:space="preserve">USER:
MIX</t>
      </text>
    </comment>
    <comment authorId="0" ref="B1162">
      <text>
        <t xml:space="preserve">USER:
MIX</t>
      </text>
    </comment>
    <comment authorId="0" ref="B1063">
      <text>
        <t xml:space="preserve">USER:
MIX</t>
      </text>
    </comment>
    <comment authorId="0" ref="B1028">
      <text>
        <t xml:space="preserve">USER:
MIX</t>
      </text>
    </comment>
    <comment authorId="0" ref="B1154">
      <text>
        <t xml:space="preserve">USER:
MIX</t>
      </text>
    </comment>
    <comment authorId="0" ref="B1088">
      <text>
        <t xml:space="preserve">USER:
MIX</t>
      </text>
    </comment>
    <comment authorId="0" ref="B1117">
      <text>
        <t xml:space="preserve">USER:
MIX</t>
      </text>
    </comment>
    <comment authorId="0" ref="B1146">
      <text>
        <t xml:space="preserve">USER:
MIX</t>
      </text>
    </comment>
    <comment authorId="0" ref="B1047">
      <text>
        <t xml:space="preserve">USER:
MIX</t>
      </text>
    </comment>
    <comment authorId="0" ref="B1012">
      <text>
        <t xml:space="preserve">USER:
MIX</t>
      </text>
    </comment>
    <comment authorId="0" ref="B946">
      <text>
        <t xml:space="preserve">USER:
MIX</t>
      </text>
    </comment>
    <comment authorId="0" ref="B944">
      <text>
        <t xml:space="preserve">USER:
MIX</t>
      </text>
    </comment>
    <comment authorId="0" ref="B1072">
      <text>
        <t xml:space="preserve">USER:
MIX</t>
      </text>
    </comment>
    <comment authorId="0" ref="B1134">
      <text>
        <t xml:space="preserve">USER:
MIX</t>
      </text>
    </comment>
    <comment authorId="0" ref="B905">
      <text>
        <t xml:space="preserve">USER:
MIX</t>
      </text>
    </comment>
    <comment authorId="0" ref="B967">
      <text>
        <t xml:space="preserve">USER:
MIX</t>
      </text>
    </comment>
    <comment authorId="0" ref="B903">
      <text>
        <t xml:space="preserve">USER:
MIX</t>
      </text>
    </comment>
    <comment authorId="0" ref="B965">
      <text>
        <t xml:space="preserve">USER:
MIX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50">
      <text>
        <t xml:space="preserve">User:
STOK DI WS , POTONG 18-2-25
</t>
      </text>
    </comment>
    <comment authorId="0" ref="R200">
      <text>
        <t xml:space="preserve">ADMINMDP:
STOK
</t>
      </text>
    </comment>
  </commentList>
</comments>
</file>

<file path=xl/sharedStrings.xml><?xml version="1.0" encoding="utf-8"?>
<sst xmlns="http://schemas.openxmlformats.org/spreadsheetml/2006/main" count="78817" uniqueCount="5808">
  <si>
    <t>UKURAN PALLET</t>
  </si>
  <si>
    <t>NOMOR PO</t>
  </si>
  <si>
    <t>TGL PO</t>
  </si>
  <si>
    <t>QTY PO</t>
  </si>
  <si>
    <t>NO. REFF</t>
  </si>
  <si>
    <t>TGL KIRIM</t>
  </si>
  <si>
    <t>QTY KIRIM</t>
  </si>
  <si>
    <t>OS KIRIM</t>
  </si>
  <si>
    <t>RETUR</t>
  </si>
  <si>
    <t>105X105X6</t>
  </si>
  <si>
    <t>PO.250918/PLK</t>
  </si>
  <si>
    <t>162.AC/A</t>
  </si>
  <si>
    <t>162.AC/B</t>
  </si>
  <si>
    <t>162.AC/C</t>
  </si>
  <si>
    <t>LUNAS</t>
  </si>
  <si>
    <t>Po Number</t>
  </si>
  <si>
    <t>Tgl Kirim</t>
  </si>
  <si>
    <t>Quantity</t>
  </si>
  <si>
    <t>KEKURANGAN KIRIM</t>
  </si>
  <si>
    <t>Retur</t>
  </si>
  <si>
    <t>SURAT JALAN</t>
  </si>
  <si>
    <t>ORDER 1300 pcs</t>
  </si>
  <si>
    <t>4591103791 / SI5 / 03/14/2017</t>
  </si>
  <si>
    <t>133/PL</t>
  </si>
  <si>
    <t xml:space="preserve">REVISI SURAT JALAN </t>
  </si>
  <si>
    <t>134/PL</t>
  </si>
  <si>
    <t>135/PL</t>
  </si>
  <si>
    <t>136/PL</t>
  </si>
  <si>
    <t>137/PL</t>
  </si>
  <si>
    <t>138/PL</t>
  </si>
  <si>
    <t>139/PL</t>
  </si>
  <si>
    <t>140/PL</t>
  </si>
  <si>
    <t>141/PL</t>
  </si>
  <si>
    <t>142/PL</t>
  </si>
  <si>
    <t>143/PL</t>
  </si>
  <si>
    <t>144/PL</t>
  </si>
  <si>
    <t>145/PL</t>
  </si>
  <si>
    <t>146/PL</t>
  </si>
  <si>
    <t>147/PL</t>
  </si>
  <si>
    <t>148/PL</t>
  </si>
  <si>
    <t>149/PL</t>
  </si>
  <si>
    <t>4591119831/SI5/31.03.2017</t>
  </si>
  <si>
    <t>150/PL</t>
  </si>
  <si>
    <t>151/PL</t>
  </si>
  <si>
    <t>152/PL</t>
  </si>
  <si>
    <t>153/PL</t>
  </si>
  <si>
    <t>154/PL</t>
  </si>
  <si>
    <t>155/PL</t>
  </si>
  <si>
    <t>156/PL</t>
  </si>
  <si>
    <t>157/PL</t>
  </si>
  <si>
    <t>158/PL</t>
  </si>
  <si>
    <t>159/PL</t>
  </si>
  <si>
    <t>160/PL</t>
  </si>
  <si>
    <t>161/PL</t>
  </si>
  <si>
    <t>162/PL</t>
  </si>
  <si>
    <t>163/PL</t>
  </si>
  <si>
    <t>164/PL</t>
  </si>
  <si>
    <t>165/PL</t>
  </si>
  <si>
    <t>166/PL</t>
  </si>
  <si>
    <t>Permintaan 100 pecah surat jalan 53+47</t>
  </si>
  <si>
    <t>4591139395/SI5/26.04/2017</t>
  </si>
  <si>
    <t>167/PL</t>
  </si>
  <si>
    <t>168/PL</t>
  </si>
  <si>
    <t>169/PL</t>
  </si>
  <si>
    <t>170/PL</t>
  </si>
  <si>
    <t>171/PL</t>
  </si>
  <si>
    <t>172/PL</t>
  </si>
  <si>
    <t>173/PL</t>
  </si>
  <si>
    <t>174/PL</t>
  </si>
  <si>
    <t>175/PL</t>
  </si>
  <si>
    <t>176/PL</t>
  </si>
  <si>
    <t>177/PL</t>
  </si>
  <si>
    <t>178/PL</t>
  </si>
  <si>
    <t>179/PL</t>
  </si>
  <si>
    <t>180/PL</t>
  </si>
  <si>
    <t>181/PL</t>
  </si>
  <si>
    <t>182/PL</t>
  </si>
  <si>
    <t>183/PL</t>
  </si>
  <si>
    <t>184/PL</t>
  </si>
  <si>
    <t>185/PL</t>
  </si>
  <si>
    <t>186/PL</t>
  </si>
  <si>
    <t>187/PL</t>
  </si>
  <si>
    <t>188/PL</t>
  </si>
  <si>
    <t>189/PL</t>
  </si>
  <si>
    <t>190/PL</t>
  </si>
  <si>
    <t>191/PL</t>
  </si>
  <si>
    <t>192/PL</t>
  </si>
  <si>
    <t>193/PL</t>
  </si>
  <si>
    <t>KIRIM 120 PECAH SURAT JALAN 109+11</t>
  </si>
  <si>
    <t>194/PL</t>
  </si>
  <si>
    <t>195/PL</t>
  </si>
  <si>
    <t>196/PL</t>
  </si>
  <si>
    <t>197/PL</t>
  </si>
  <si>
    <t>198/PL</t>
  </si>
  <si>
    <t>199/PL</t>
  </si>
  <si>
    <t>200/PL</t>
  </si>
  <si>
    <t>201/PL</t>
  </si>
  <si>
    <t>202/PL</t>
  </si>
  <si>
    <t>203/PL</t>
  </si>
  <si>
    <t>204/PL</t>
  </si>
  <si>
    <t>205/PL</t>
  </si>
  <si>
    <t>206/PL</t>
  </si>
  <si>
    <t>207/PL</t>
  </si>
  <si>
    <t>Permintaan 100 pecah 49+51</t>
  </si>
  <si>
    <t>208/PL</t>
  </si>
  <si>
    <t>209/PL</t>
  </si>
  <si>
    <t>210/PL</t>
  </si>
  <si>
    <t>211/PL</t>
  </si>
  <si>
    <t>212/PL</t>
  </si>
  <si>
    <t>213/PL</t>
  </si>
  <si>
    <t>214/PL</t>
  </si>
  <si>
    <t>215/PL</t>
  </si>
  <si>
    <t>216/PL</t>
  </si>
  <si>
    <t>217/PL</t>
  </si>
  <si>
    <t>218/PL</t>
  </si>
  <si>
    <t>219/PL</t>
  </si>
  <si>
    <t>220/PL</t>
  </si>
  <si>
    <t>221/PL</t>
  </si>
  <si>
    <t>222/PL</t>
  </si>
  <si>
    <t>Pemintaan 100 pecah 39+61</t>
  </si>
  <si>
    <t>223/PL</t>
  </si>
  <si>
    <t>224/PL</t>
  </si>
  <si>
    <t>225/PL</t>
  </si>
  <si>
    <t>226/PL</t>
  </si>
  <si>
    <t>227/PL</t>
  </si>
  <si>
    <t>228/PL</t>
  </si>
  <si>
    <t>229/PL</t>
  </si>
  <si>
    <t>230/PL</t>
  </si>
  <si>
    <t>231/PL</t>
  </si>
  <si>
    <t>232/PL</t>
  </si>
  <si>
    <t>233/PL</t>
  </si>
  <si>
    <t>234/PL</t>
  </si>
  <si>
    <t>235/PL</t>
  </si>
  <si>
    <t>236/PL</t>
  </si>
  <si>
    <t>237/PL</t>
  </si>
  <si>
    <t>238/PL</t>
  </si>
  <si>
    <t>239/PL</t>
  </si>
  <si>
    <t>240/PL</t>
  </si>
  <si>
    <t>241/PL</t>
  </si>
  <si>
    <t>242/PL</t>
  </si>
  <si>
    <t>243/PL</t>
  </si>
  <si>
    <t>244/PL</t>
  </si>
  <si>
    <t>245/PL</t>
  </si>
  <si>
    <t>246/PL</t>
  </si>
  <si>
    <t>247/PL</t>
  </si>
  <si>
    <t>248/PL</t>
  </si>
  <si>
    <t>249/PL</t>
  </si>
  <si>
    <t>250/PL</t>
  </si>
  <si>
    <t>251/PL</t>
  </si>
  <si>
    <t>252/PL</t>
  </si>
  <si>
    <t>253/PL</t>
  </si>
  <si>
    <t>254/PL</t>
  </si>
  <si>
    <t>255/PL</t>
  </si>
  <si>
    <t>256/PL</t>
  </si>
  <si>
    <t>257/PL</t>
  </si>
  <si>
    <t>258/PL</t>
  </si>
  <si>
    <t>259/PL</t>
  </si>
  <si>
    <t>260/PL</t>
  </si>
  <si>
    <t>261/PL</t>
  </si>
  <si>
    <t>262/PL</t>
  </si>
  <si>
    <t>263/PL</t>
  </si>
  <si>
    <t>264/PL</t>
  </si>
  <si>
    <t>265/PL</t>
  </si>
  <si>
    <t>266/PL</t>
  </si>
  <si>
    <t>267/PL</t>
  </si>
  <si>
    <t>268/PL</t>
  </si>
  <si>
    <t>269/PL</t>
  </si>
  <si>
    <t>270/PL</t>
  </si>
  <si>
    <t>271/PL</t>
  </si>
  <si>
    <t>Pemintaan 100 pecah 42+58</t>
  </si>
  <si>
    <t>272/PL</t>
  </si>
  <si>
    <t>273/PL</t>
  </si>
  <si>
    <t>274/PL</t>
  </si>
  <si>
    <t>275/PL</t>
  </si>
  <si>
    <t>276/PL</t>
  </si>
  <si>
    <t>277/PL</t>
  </si>
  <si>
    <t>278/PL</t>
  </si>
  <si>
    <t>279/PL</t>
  </si>
  <si>
    <t>280/PL</t>
  </si>
  <si>
    <t>281/PL</t>
  </si>
  <si>
    <t>282/PL</t>
  </si>
  <si>
    <t>283/PL</t>
  </si>
  <si>
    <t>284/PL</t>
  </si>
  <si>
    <t>285/PL</t>
  </si>
  <si>
    <t>286/PL</t>
  </si>
  <si>
    <t>287/PL</t>
  </si>
  <si>
    <t>288/PL</t>
  </si>
  <si>
    <t>289/PL</t>
  </si>
  <si>
    <t>Permintaan 100 pecah 67+33</t>
  </si>
  <si>
    <t>290/PL</t>
  </si>
  <si>
    <t>291/PL</t>
  </si>
  <si>
    <t>292/PL</t>
  </si>
  <si>
    <t>293/PL</t>
  </si>
  <si>
    <t>294/PL</t>
  </si>
  <si>
    <t>295/PL</t>
  </si>
  <si>
    <t>296/PL</t>
  </si>
  <si>
    <t>297/PL</t>
  </si>
  <si>
    <t>298/PL</t>
  </si>
  <si>
    <t>299/PL</t>
  </si>
  <si>
    <t>300/PL</t>
  </si>
  <si>
    <t>301/PL</t>
  </si>
  <si>
    <t>302/PL</t>
  </si>
  <si>
    <t>303/PL</t>
  </si>
  <si>
    <t>304/PL</t>
  </si>
  <si>
    <t>305/PL</t>
  </si>
  <si>
    <t>306/PL</t>
  </si>
  <si>
    <t>307/PL</t>
  </si>
  <si>
    <t>308/PL</t>
  </si>
  <si>
    <t>309/PL</t>
  </si>
  <si>
    <t>310/PL</t>
  </si>
  <si>
    <t>311/PL</t>
  </si>
  <si>
    <t>312/PL</t>
  </si>
  <si>
    <t>313/PL</t>
  </si>
  <si>
    <t>314/PL</t>
  </si>
  <si>
    <t>315/PL</t>
  </si>
  <si>
    <t>316/PL</t>
  </si>
  <si>
    <t>317/PL</t>
  </si>
  <si>
    <t>318/PL</t>
  </si>
  <si>
    <t>319/PL</t>
  </si>
  <si>
    <t>320/PL</t>
  </si>
  <si>
    <t>321/PL</t>
  </si>
  <si>
    <t>322/PL</t>
  </si>
  <si>
    <t>323/PL</t>
  </si>
  <si>
    <t>324/PL</t>
  </si>
  <si>
    <t>325/PL</t>
  </si>
  <si>
    <t>326/PL</t>
  </si>
  <si>
    <t>327/PL</t>
  </si>
  <si>
    <t>328/PL</t>
  </si>
  <si>
    <t>329/PL</t>
  </si>
  <si>
    <t>330/PL</t>
  </si>
  <si>
    <t>331/PL</t>
  </si>
  <si>
    <t>332/PL</t>
  </si>
  <si>
    <t>333/PL</t>
  </si>
  <si>
    <t>334/PL</t>
  </si>
  <si>
    <t>335/PL</t>
  </si>
  <si>
    <t>336/PL</t>
  </si>
  <si>
    <t>337/PL</t>
  </si>
  <si>
    <t>338/PL</t>
  </si>
  <si>
    <t>4591329291/IMG/01/17/2018</t>
  </si>
  <si>
    <t>339/PL</t>
  </si>
  <si>
    <t>340/PL</t>
  </si>
  <si>
    <t>341/PL</t>
  </si>
  <si>
    <t>342/PL</t>
  </si>
  <si>
    <t>343/PL</t>
  </si>
  <si>
    <t>344/PL</t>
  </si>
  <si>
    <t>345/PL</t>
  </si>
  <si>
    <t>346/PL</t>
  </si>
  <si>
    <t>347/PL</t>
  </si>
  <si>
    <t>348/PL</t>
  </si>
  <si>
    <t>349/PL</t>
  </si>
  <si>
    <t>350/PL</t>
  </si>
  <si>
    <t>351/PL</t>
  </si>
  <si>
    <t>352/PL</t>
  </si>
  <si>
    <t>353/PL</t>
  </si>
  <si>
    <t>354/PL</t>
  </si>
  <si>
    <t>355/PL</t>
  </si>
  <si>
    <t>356/PL</t>
  </si>
  <si>
    <t>357/PL</t>
  </si>
  <si>
    <t>358/PL</t>
  </si>
  <si>
    <t>359/PL</t>
  </si>
  <si>
    <t>360/PL</t>
  </si>
  <si>
    <t>361/PL</t>
  </si>
  <si>
    <t>362/PL</t>
  </si>
  <si>
    <t>363/PL</t>
  </si>
  <si>
    <t>364/PL</t>
  </si>
  <si>
    <t>365/PL</t>
  </si>
  <si>
    <t>366/PL</t>
  </si>
  <si>
    <t>367/PL</t>
  </si>
  <si>
    <t>368/PL</t>
  </si>
  <si>
    <t>369/PL</t>
  </si>
  <si>
    <t>370/PL</t>
  </si>
  <si>
    <t>371/PL</t>
  </si>
  <si>
    <t>372/PL</t>
  </si>
  <si>
    <t>373/PL</t>
  </si>
  <si>
    <t>374/PL</t>
  </si>
  <si>
    <t>375/PL</t>
  </si>
  <si>
    <t>376/PL</t>
  </si>
  <si>
    <t>377/PL</t>
  </si>
  <si>
    <t>378/PL</t>
  </si>
  <si>
    <t>379/PL</t>
  </si>
  <si>
    <t>380/PL</t>
  </si>
  <si>
    <t>381/PL</t>
  </si>
  <si>
    <t>382/PL</t>
  </si>
  <si>
    <t>383/PL</t>
  </si>
  <si>
    <t>384/PL</t>
  </si>
  <si>
    <t>385/PL</t>
  </si>
  <si>
    <t>386/PL</t>
  </si>
  <si>
    <t>387/PL</t>
  </si>
  <si>
    <t>388/PL</t>
  </si>
  <si>
    <t>389/PL</t>
  </si>
  <si>
    <t>390/PL</t>
  </si>
  <si>
    <t>391/PL</t>
  </si>
  <si>
    <t>392/PL</t>
  </si>
  <si>
    <t>393/PL</t>
  </si>
  <si>
    <t>394/PL</t>
  </si>
  <si>
    <t>395/PL</t>
  </si>
  <si>
    <t>396/PL</t>
  </si>
  <si>
    <t>397/PL</t>
  </si>
  <si>
    <t>398/PL</t>
  </si>
  <si>
    <t>399/PL</t>
  </si>
  <si>
    <t>400/PL</t>
  </si>
  <si>
    <t>401/PL</t>
  </si>
  <si>
    <t>402/PL</t>
  </si>
  <si>
    <t>403/PL</t>
  </si>
  <si>
    <t>404/PL</t>
  </si>
  <si>
    <t>405/PL</t>
  </si>
  <si>
    <t>406/PL</t>
  </si>
  <si>
    <t>407/PL</t>
  </si>
  <si>
    <t>408/PL</t>
  </si>
  <si>
    <t>409/PL</t>
  </si>
  <si>
    <t>410/PL</t>
  </si>
  <si>
    <t>411/PL</t>
  </si>
  <si>
    <t>412/PL</t>
  </si>
  <si>
    <t>413/PL</t>
  </si>
  <si>
    <t>414/PL</t>
  </si>
  <si>
    <t>415/PL</t>
  </si>
  <si>
    <t>416/PL</t>
  </si>
  <si>
    <t>417/PL</t>
  </si>
  <si>
    <t>418/PL</t>
  </si>
  <si>
    <t>419/PL</t>
  </si>
  <si>
    <t>420/PL</t>
  </si>
  <si>
    <t>421/PL</t>
  </si>
  <si>
    <t>422/PL</t>
  </si>
  <si>
    <t>423/PL</t>
  </si>
  <si>
    <t>424/PL</t>
  </si>
  <si>
    <t>425/PL</t>
  </si>
  <si>
    <t>426/PL</t>
  </si>
  <si>
    <t>427/PL</t>
  </si>
  <si>
    <t>428/PL</t>
  </si>
  <si>
    <t>429/PL</t>
  </si>
  <si>
    <t>430/PL</t>
  </si>
  <si>
    <t>431/PL</t>
  </si>
  <si>
    <t>432/PL</t>
  </si>
  <si>
    <t>433/PL</t>
  </si>
  <si>
    <t>434/PL</t>
  </si>
  <si>
    <t>435/PL</t>
  </si>
  <si>
    <t>436/PL</t>
  </si>
  <si>
    <t>437/PL</t>
  </si>
  <si>
    <t>438/PL</t>
  </si>
  <si>
    <t>439/PL</t>
  </si>
  <si>
    <t>440/PL</t>
  </si>
  <si>
    <t>441/PL</t>
  </si>
  <si>
    <t>442/PL</t>
  </si>
  <si>
    <t>443/PL</t>
  </si>
  <si>
    <t>444/PL</t>
  </si>
  <si>
    <t>445/PL</t>
  </si>
  <si>
    <t>446/PL</t>
  </si>
  <si>
    <t>Gudang CJ</t>
  </si>
  <si>
    <t>447/PL</t>
  </si>
  <si>
    <t>448/PL</t>
  </si>
  <si>
    <t>449/PL</t>
  </si>
  <si>
    <t>450/PL</t>
  </si>
  <si>
    <t>451/PL</t>
  </si>
  <si>
    <t>452/PL</t>
  </si>
  <si>
    <t>453/PL</t>
  </si>
  <si>
    <t>454/PL</t>
  </si>
  <si>
    <t>455/PL</t>
  </si>
  <si>
    <t>4591461994/IMG/07.08.2018</t>
  </si>
  <si>
    <t>456/PL</t>
  </si>
  <si>
    <t>457/PL</t>
  </si>
  <si>
    <t>458/PL</t>
  </si>
  <si>
    <t>459/PL</t>
  </si>
  <si>
    <t>460/PL</t>
  </si>
  <si>
    <t>461/PL</t>
  </si>
  <si>
    <t>462/PL</t>
  </si>
  <si>
    <t>463/PL</t>
  </si>
  <si>
    <t>464/PL</t>
  </si>
  <si>
    <t>465/PL</t>
  </si>
  <si>
    <t>466/PL</t>
  </si>
  <si>
    <t>467/PL</t>
  </si>
  <si>
    <t>468/PL</t>
  </si>
  <si>
    <t>469/PL</t>
  </si>
  <si>
    <t>470/PL</t>
  </si>
  <si>
    <t>471/PL</t>
  </si>
  <si>
    <t>472/PL</t>
  </si>
  <si>
    <t>473/PL</t>
  </si>
  <si>
    <t>474/P</t>
  </si>
  <si>
    <t>475/PL</t>
  </si>
  <si>
    <t>476/PL</t>
  </si>
  <si>
    <t>477/PL</t>
  </si>
  <si>
    <t>478/PL</t>
  </si>
  <si>
    <t>479/PL</t>
  </si>
  <si>
    <t>480/PL</t>
  </si>
  <si>
    <t>481/PL</t>
  </si>
  <si>
    <t>482/PL</t>
  </si>
  <si>
    <t>483/PL</t>
  </si>
  <si>
    <t>484/PL</t>
  </si>
  <si>
    <t>485/PL</t>
  </si>
  <si>
    <t>486/PL</t>
  </si>
  <si>
    <t>12-Okt</t>
  </si>
  <si>
    <t>487/PL</t>
  </si>
  <si>
    <t>16-Okt</t>
  </si>
  <si>
    <t>488/PL</t>
  </si>
  <si>
    <t>17-Okt</t>
  </si>
  <si>
    <t>489/PL</t>
  </si>
  <si>
    <t>18-Okt</t>
  </si>
  <si>
    <t>490/PL</t>
  </si>
  <si>
    <t>19-Okt</t>
  </si>
  <si>
    <t>491/PL</t>
  </si>
  <si>
    <t>492/PL</t>
  </si>
  <si>
    <t>22-Okt</t>
  </si>
  <si>
    <t>493/PL</t>
  </si>
  <si>
    <t>23-Okt</t>
  </si>
  <si>
    <t>494/PL</t>
  </si>
  <si>
    <t>495/PL</t>
  </si>
  <si>
    <t>496/PL</t>
  </si>
  <si>
    <t>497/PL</t>
  </si>
  <si>
    <t>498/PL</t>
  </si>
  <si>
    <t>499/PL</t>
  </si>
  <si>
    <t>500/PL</t>
  </si>
  <si>
    <t>501/PL</t>
  </si>
  <si>
    <t>502/PL</t>
  </si>
  <si>
    <t>513/PL</t>
  </si>
  <si>
    <t>515/PL</t>
  </si>
  <si>
    <t>516/PL</t>
  </si>
  <si>
    <t>517/PL</t>
  </si>
  <si>
    <t>518/PL</t>
  </si>
  <si>
    <t>519/PL</t>
  </si>
  <si>
    <t>520/PL</t>
  </si>
  <si>
    <t>521/PL</t>
  </si>
  <si>
    <t>522/PL</t>
  </si>
  <si>
    <t>523/PL</t>
  </si>
  <si>
    <t>524/PL</t>
  </si>
  <si>
    <t>525/PL</t>
  </si>
  <si>
    <t>526/PL</t>
  </si>
  <si>
    <t>527/PL</t>
  </si>
  <si>
    <t>528/PL</t>
  </si>
  <si>
    <t>529/PL</t>
  </si>
  <si>
    <t>530/PL</t>
  </si>
  <si>
    <t>531/PL</t>
  </si>
  <si>
    <t>532/PL</t>
  </si>
  <si>
    <t>533/PL</t>
  </si>
  <si>
    <t>17-Des</t>
  </si>
  <si>
    <t>534/PL</t>
  </si>
  <si>
    <t>19-Des</t>
  </si>
  <si>
    <t>535/PL</t>
  </si>
  <si>
    <t>21-Des</t>
  </si>
  <si>
    <t>536/PL</t>
  </si>
  <si>
    <t>26-Des</t>
  </si>
  <si>
    <t>537/PL</t>
  </si>
  <si>
    <t>28-Des</t>
  </si>
  <si>
    <t>538/PL</t>
  </si>
  <si>
    <t>539/PL</t>
  </si>
  <si>
    <t>540/PL</t>
  </si>
  <si>
    <t>541/PL</t>
  </si>
  <si>
    <t>542/PL</t>
  </si>
  <si>
    <t>4591558236/IMG/07.01.2019</t>
  </si>
  <si>
    <t>543/PL</t>
  </si>
  <si>
    <t>544/PL</t>
  </si>
  <si>
    <t>545/PL</t>
  </si>
  <si>
    <t>546/PL</t>
  </si>
  <si>
    <t>547/PL</t>
  </si>
  <si>
    <t>548/PL</t>
  </si>
  <si>
    <t>549/PL</t>
  </si>
  <si>
    <t>550/PL</t>
  </si>
  <si>
    <t>551/PL</t>
  </si>
  <si>
    <t>552/PL</t>
  </si>
  <si>
    <t>553/PL</t>
  </si>
  <si>
    <t>554/PL</t>
  </si>
  <si>
    <t>555/PL</t>
  </si>
  <si>
    <t>556/PL</t>
  </si>
  <si>
    <t>557/PL</t>
  </si>
  <si>
    <t>558/PL</t>
  </si>
  <si>
    <t>559/PL</t>
  </si>
  <si>
    <t>560/PL</t>
  </si>
  <si>
    <t>561/PL</t>
  </si>
  <si>
    <t>4591577701/IMG/7.02.2019</t>
  </si>
  <si>
    <t>562/PL</t>
  </si>
  <si>
    <t>563/PL</t>
  </si>
  <si>
    <t>564/PL</t>
  </si>
  <si>
    <t>565/PL</t>
  </si>
  <si>
    <t>566/PL</t>
  </si>
  <si>
    <t>567/PL</t>
  </si>
  <si>
    <t>568/PL</t>
  </si>
  <si>
    <t>569/PL</t>
  </si>
  <si>
    <t>570/PL</t>
  </si>
  <si>
    <t>571/PL</t>
  </si>
  <si>
    <t>572/PL</t>
  </si>
  <si>
    <t>573/PL</t>
  </si>
  <si>
    <t>574/PL</t>
  </si>
  <si>
    <t>575/PL</t>
  </si>
  <si>
    <t>OGUDANG CJ</t>
  </si>
  <si>
    <t>576/PL</t>
  </si>
  <si>
    <t>577/PL</t>
  </si>
  <si>
    <t>578/PL</t>
  </si>
  <si>
    <t>579/PL</t>
  </si>
  <si>
    <t>580/PL</t>
  </si>
  <si>
    <t>581/PL</t>
  </si>
  <si>
    <t>582/PL</t>
  </si>
  <si>
    <t>583/PL</t>
  </si>
  <si>
    <t>584/PL</t>
  </si>
  <si>
    <t>585/PL</t>
  </si>
  <si>
    <t>586/PL</t>
  </si>
  <si>
    <t>587/PL</t>
  </si>
  <si>
    <t>588/PL</t>
  </si>
  <si>
    <t>589/PL</t>
  </si>
  <si>
    <t>590/PL</t>
  </si>
  <si>
    <t>591/PL</t>
  </si>
  <si>
    <t>592/PL</t>
  </si>
  <si>
    <t>593/PL</t>
  </si>
  <si>
    <t>594/PL</t>
  </si>
  <si>
    <t>595/PL</t>
  </si>
  <si>
    <t>596/PL</t>
  </si>
  <si>
    <t>597/PL</t>
  </si>
  <si>
    <t>598/PL</t>
  </si>
  <si>
    <t>599/PL</t>
  </si>
  <si>
    <t>600/PL</t>
  </si>
  <si>
    <t>601/PL</t>
  </si>
  <si>
    <t>602/PL</t>
  </si>
  <si>
    <t>603/PL</t>
  </si>
  <si>
    <t>604/PL</t>
  </si>
  <si>
    <t>605/PL</t>
  </si>
  <si>
    <t>606/PL</t>
  </si>
  <si>
    <t>607/PL</t>
  </si>
  <si>
    <t>608/PL</t>
  </si>
  <si>
    <t>609/PL</t>
  </si>
  <si>
    <t>610/PL</t>
  </si>
  <si>
    <t>611/PL</t>
  </si>
  <si>
    <t>612/PL</t>
  </si>
  <si>
    <t>613/PL</t>
  </si>
  <si>
    <t>614/PL</t>
  </si>
  <si>
    <t>615/PL</t>
  </si>
  <si>
    <t>616/PL</t>
  </si>
  <si>
    <t>sisa yang belum di INV kan qty 1042</t>
  </si>
  <si>
    <t>617/PL</t>
  </si>
  <si>
    <t>619/PL</t>
  </si>
  <si>
    <t>620/PL</t>
  </si>
  <si>
    <t>621/PL</t>
  </si>
  <si>
    <t>626/PL</t>
  </si>
  <si>
    <t>622/PL</t>
  </si>
  <si>
    <t>623/PL</t>
  </si>
  <si>
    <t>243.AD</t>
  </si>
  <si>
    <t>625/PL</t>
  </si>
  <si>
    <t>627/PL</t>
  </si>
  <si>
    <t>001/PL New</t>
  </si>
  <si>
    <t>628/PL</t>
  </si>
  <si>
    <t>629/PL</t>
  </si>
  <si>
    <t>630/PL</t>
  </si>
  <si>
    <t>631/PL</t>
  </si>
  <si>
    <t>632/PL</t>
  </si>
  <si>
    <t>633/PL</t>
  </si>
  <si>
    <t>634/PL</t>
  </si>
  <si>
    <t>635/PL</t>
  </si>
  <si>
    <t>636/PL</t>
  </si>
  <si>
    <t>637/PL</t>
  </si>
  <si>
    <t>638/PL</t>
  </si>
  <si>
    <t>639/PL</t>
  </si>
  <si>
    <t>640/PL</t>
  </si>
  <si>
    <t>641/PL.NEW</t>
  </si>
  <si>
    <t>642/PL.NEW</t>
  </si>
  <si>
    <t>643/PL</t>
  </si>
  <si>
    <t>644/PL</t>
  </si>
  <si>
    <t>645/PL. NEW</t>
  </si>
  <si>
    <t>646/PL</t>
  </si>
  <si>
    <t>647/PL.NEW</t>
  </si>
  <si>
    <t>648/PL</t>
  </si>
  <si>
    <t>649/PL.NEW</t>
  </si>
  <si>
    <t>650/PL</t>
  </si>
  <si>
    <t>651/PL</t>
  </si>
  <si>
    <t>652/PL.NEW</t>
  </si>
  <si>
    <t>653/PL</t>
  </si>
  <si>
    <t>654/PL</t>
  </si>
  <si>
    <t>655/PL.NEW</t>
  </si>
  <si>
    <t>656/PL</t>
  </si>
  <si>
    <t>657/PL.NEW</t>
  </si>
  <si>
    <t xml:space="preserve">  </t>
  </si>
  <si>
    <t>658/PL</t>
  </si>
  <si>
    <t>659/PL</t>
  </si>
  <si>
    <t>660/PL</t>
  </si>
  <si>
    <t>661/PL</t>
  </si>
  <si>
    <t>662/PL</t>
  </si>
  <si>
    <t>663/PL,NEW</t>
  </si>
  <si>
    <t>664/PL</t>
  </si>
  <si>
    <t>665/PL.NEW</t>
  </si>
  <si>
    <t>666/PL</t>
  </si>
  <si>
    <t xml:space="preserve"> </t>
  </si>
  <si>
    <t>667/PL.NEW</t>
  </si>
  <si>
    <t>668/PL.NEW</t>
  </si>
  <si>
    <t>669/PL</t>
  </si>
  <si>
    <t>670/PL.NEW</t>
  </si>
  <si>
    <t>671/PL.NEW</t>
  </si>
  <si>
    <t>672/PL</t>
  </si>
  <si>
    <t>673/PL NEW</t>
  </si>
  <si>
    <t>674/PL NEW</t>
  </si>
  <si>
    <t>675/PL</t>
  </si>
  <si>
    <t>676/PL</t>
  </si>
  <si>
    <t>677/PL NEW</t>
  </si>
  <si>
    <t>678/PL NEW</t>
  </si>
  <si>
    <t>679/PL</t>
  </si>
  <si>
    <t>680/PL NEW</t>
  </si>
  <si>
    <t>681/PL</t>
  </si>
  <si>
    <t>682/PL</t>
  </si>
  <si>
    <t>683/pl new</t>
  </si>
  <si>
    <t>684/PL</t>
  </si>
  <si>
    <t>685/PL</t>
  </si>
  <si>
    <t>686/PL</t>
  </si>
  <si>
    <t>687/PL</t>
  </si>
  <si>
    <t>688/PL. NEW</t>
  </si>
  <si>
    <t>689/PL</t>
  </si>
  <si>
    <t>690/PL</t>
  </si>
  <si>
    <t>691/PL.NEW</t>
  </si>
  <si>
    <t>692/PL.NEW</t>
  </si>
  <si>
    <t>693/PL.NEW</t>
  </si>
  <si>
    <t>694/PL</t>
  </si>
  <si>
    <t>695/PL.NEW</t>
  </si>
  <si>
    <t>696/PL.NEW</t>
  </si>
  <si>
    <t>697/PL.NEW</t>
  </si>
  <si>
    <t>698/PL</t>
  </si>
  <si>
    <t>699/PL</t>
  </si>
  <si>
    <t>700/PL.NEW</t>
  </si>
  <si>
    <t>701/PL.NEW</t>
  </si>
  <si>
    <t>702/PL</t>
  </si>
  <si>
    <t>703/PL.NEW</t>
  </si>
  <si>
    <t>704/PL.NEW</t>
  </si>
  <si>
    <t>705/PL</t>
  </si>
  <si>
    <t>706/PL</t>
  </si>
  <si>
    <t>707/PL</t>
  </si>
  <si>
    <t>708/PL. NEW</t>
  </si>
  <si>
    <t>709/PL. NEW</t>
  </si>
  <si>
    <t>710/PL.NEW</t>
  </si>
  <si>
    <t>711/PL</t>
  </si>
  <si>
    <t>712/PL</t>
  </si>
  <si>
    <t>713/PL.NEW</t>
  </si>
  <si>
    <t>714/PL.NEW</t>
  </si>
  <si>
    <t>715/PL.NEW</t>
  </si>
  <si>
    <t>716/PL</t>
  </si>
  <si>
    <t>717/PL</t>
  </si>
  <si>
    <t>718/PL.NEW</t>
  </si>
  <si>
    <t>719/PL.NEW</t>
  </si>
  <si>
    <t>720/PL</t>
  </si>
  <si>
    <t>721/PL</t>
  </si>
  <si>
    <t>723/PL. NEW</t>
  </si>
  <si>
    <t>724/PL</t>
  </si>
  <si>
    <t>4591710223/IMG/03.09.2019</t>
  </si>
  <si>
    <t>725/PL</t>
  </si>
  <si>
    <t>726/PL</t>
  </si>
  <si>
    <t>727/PL.NEW</t>
  </si>
  <si>
    <t>728/PL</t>
  </si>
  <si>
    <t>729/PL.NEW</t>
  </si>
  <si>
    <t>730/PL.NEW</t>
  </si>
  <si>
    <t>731/PL.NEW</t>
  </si>
  <si>
    <t>732/PL</t>
  </si>
  <si>
    <t>Outstanding Pengiriman Pllet Lokal Lama</t>
  </si>
  <si>
    <t>733/PL</t>
  </si>
  <si>
    <t>No</t>
  </si>
  <si>
    <t>Tanggal</t>
  </si>
  <si>
    <t>Qty</t>
  </si>
  <si>
    <t>Kurang Kirim</t>
  </si>
  <si>
    <t>734/PL.NEW</t>
  </si>
  <si>
    <t>735/PL.NEW</t>
  </si>
  <si>
    <t>736/PL</t>
  </si>
  <si>
    <t>737/PL.NEW</t>
  </si>
  <si>
    <t>738/PL.NEW</t>
  </si>
  <si>
    <t>739/PL</t>
  </si>
  <si>
    <t>740/PL</t>
  </si>
  <si>
    <t>741/PL.NEW</t>
  </si>
  <si>
    <t>742/PL</t>
  </si>
  <si>
    <t>589.AD</t>
  </si>
  <si>
    <t>638.AD</t>
  </si>
  <si>
    <t>744/PL.NEW</t>
  </si>
  <si>
    <t>745/PL.NEW</t>
  </si>
  <si>
    <t>752/PL.NEW</t>
  </si>
  <si>
    <t>753/PL.NEW</t>
  </si>
  <si>
    <t>754/PL.NEW</t>
  </si>
  <si>
    <t>755/PL.NEW</t>
  </si>
  <si>
    <t>756/PL.NEW</t>
  </si>
  <si>
    <t>757/PL.NEW</t>
  </si>
  <si>
    <t>758/PL.NEW</t>
  </si>
  <si>
    <t>759/PL.NEW</t>
  </si>
  <si>
    <t>760/PL.NEW</t>
  </si>
  <si>
    <t>761/PL.NEW</t>
  </si>
  <si>
    <t>762/PL.NEW</t>
  </si>
  <si>
    <t>763/PL.NEW</t>
  </si>
  <si>
    <t>764/PL.NEW</t>
  </si>
  <si>
    <t>765/PL.NEW</t>
  </si>
  <si>
    <t>766/PL.NEW</t>
  </si>
  <si>
    <t>767/PL.NEW</t>
  </si>
  <si>
    <t>768/PL.NEW</t>
  </si>
  <si>
    <t>769/PL.NEW</t>
  </si>
  <si>
    <t>770/PL.NEW</t>
  </si>
  <si>
    <t>771/PL.NEW</t>
  </si>
  <si>
    <t>772/PL.NEW</t>
  </si>
  <si>
    <t>773/PL.NEW</t>
  </si>
  <si>
    <t>774/PL.NEW</t>
  </si>
  <si>
    <t>775/PL.NEW</t>
  </si>
  <si>
    <t>776/PL.NEW</t>
  </si>
  <si>
    <t>777/PL.NEW</t>
  </si>
  <si>
    <t>778/PL.NEW</t>
  </si>
  <si>
    <t>779/PL.NEW</t>
  </si>
  <si>
    <t>780/PL.NEW</t>
  </si>
  <si>
    <t>781/PL.NEW</t>
  </si>
  <si>
    <t>782/PL.NEW</t>
  </si>
  <si>
    <t>783/PL.NEW</t>
  </si>
  <si>
    <t>784/PL.NEW</t>
  </si>
  <si>
    <t>785/PL.NEW</t>
  </si>
  <si>
    <t>786/PL.NEW</t>
  </si>
  <si>
    <t>787/PL.NEW</t>
  </si>
  <si>
    <t>788/PL.NEW</t>
  </si>
  <si>
    <t>TAHUN 2020</t>
  </si>
  <si>
    <t>BP2007140</t>
  </si>
  <si>
    <t>837.AD/MDP-SBY/VII/2020</t>
  </si>
  <si>
    <t>120X80X15</t>
  </si>
  <si>
    <t>PO TURUN TANGGAL 27 JULI 2020</t>
  </si>
  <si>
    <t>TAHUN 2024</t>
  </si>
  <si>
    <t>LOC484/2024</t>
  </si>
  <si>
    <t>463.AD/MDP-SBY/X/2024</t>
  </si>
  <si>
    <t>150X200</t>
  </si>
  <si>
    <t>LOC025/2025</t>
  </si>
  <si>
    <t>024.AD/A</t>
  </si>
  <si>
    <t>024.AD/B</t>
  </si>
  <si>
    <t>024.AD/C</t>
  </si>
  <si>
    <t>90X110X12</t>
  </si>
  <si>
    <t>POGA2507-007</t>
  </si>
  <si>
    <t>219.AD/A</t>
  </si>
  <si>
    <t>219.AD/B</t>
  </si>
  <si>
    <t>POGA 2606-004</t>
  </si>
  <si>
    <t>103.AD/A</t>
  </si>
  <si>
    <t>80X60X15</t>
  </si>
  <si>
    <t>TAHUN 2021</t>
  </si>
  <si>
    <t>BP2109020</t>
  </si>
  <si>
    <t>455.AD/MDP-SBY/IX/2021</t>
  </si>
  <si>
    <t>BP2109021</t>
  </si>
  <si>
    <t>110X110X12</t>
  </si>
  <si>
    <t>BP2109022</t>
  </si>
  <si>
    <t>BP2109023</t>
  </si>
  <si>
    <t>BP2109047</t>
  </si>
  <si>
    <t>460.AD/MDP-SBY/IX/2021</t>
  </si>
  <si>
    <t>BP2109048</t>
  </si>
  <si>
    <t>BP2109049</t>
  </si>
  <si>
    <t>BP2109050</t>
  </si>
  <si>
    <t>BP2109039</t>
  </si>
  <si>
    <t>457.AD/MDP-SBY/IX/2021</t>
  </si>
  <si>
    <t>BP2111017</t>
  </si>
  <si>
    <t>545.AD/MDP-SBY/XI/2021</t>
  </si>
  <si>
    <t xml:space="preserve">PLASTIK </t>
  </si>
  <si>
    <t>PO TURUN NOV 2021</t>
  </si>
  <si>
    <t>BP2112079</t>
  </si>
  <si>
    <t>614.AD/MDP-SBY/XII/2021</t>
  </si>
  <si>
    <t xml:space="preserve">LUNAS </t>
  </si>
  <si>
    <t>TAHUN 2022</t>
  </si>
  <si>
    <t>BP2202049</t>
  </si>
  <si>
    <t>064.AD/MDP-SBY/II/2022</t>
  </si>
  <si>
    <t>BP2307035</t>
  </si>
  <si>
    <t>349.AD/MDP-SBY/VII/2023</t>
  </si>
  <si>
    <t>05/YTI/PURC/V/2020</t>
  </si>
  <si>
    <t>732.AD/MDP-SBY/V/2020</t>
  </si>
  <si>
    <t>120X100X13</t>
  </si>
  <si>
    <t>12/YTI/PURC/VI/2020</t>
  </si>
  <si>
    <t>797.AD/MDP-SBY/VI/2020</t>
  </si>
  <si>
    <t>PO TURUN 29 JUNI 2020</t>
  </si>
  <si>
    <t>09/YTI/PURC/II/2022</t>
  </si>
  <si>
    <t>059.AD/MDP-SBY/II/2022</t>
  </si>
  <si>
    <t>5-MARET-22</t>
  </si>
  <si>
    <t>19-MARET-22</t>
  </si>
  <si>
    <t>PO TURUN 14 FEB 2022</t>
  </si>
  <si>
    <t>KIRIM : 21 FEB, 5 MAR, 19 MAR</t>
  </si>
  <si>
    <t>13/YTI/PURC/IV/2022</t>
  </si>
  <si>
    <t>164.AD/MDP-SBY/IV/2022</t>
  </si>
  <si>
    <t>PO TURUN 20 APR 2022</t>
  </si>
  <si>
    <t>08/YTI/PURC/VIII/2022</t>
  </si>
  <si>
    <t>328.AD/MDP-SBY/VIII/2022</t>
  </si>
  <si>
    <t>02/YTI/PURC/I/2023</t>
  </si>
  <si>
    <t>014.AD/MDP-SBY/I/2023</t>
  </si>
  <si>
    <t>07/YTI/PURC/II/2023</t>
  </si>
  <si>
    <t>083.AD/MDP-SBY/II/2023</t>
  </si>
  <si>
    <t>01/YTI/PURC/VI/2023</t>
  </si>
  <si>
    <t>278.AD/MDP-SBY/VI/2023</t>
  </si>
  <si>
    <t>05/YTI/PURC/VII/2023</t>
  </si>
  <si>
    <t>376.AD/MDP-SBY/VII/2023</t>
  </si>
  <si>
    <t>97X70X61</t>
  </si>
  <si>
    <t>RAKIT BOX</t>
  </si>
  <si>
    <t>16/YTI/PURC/X/2023</t>
  </si>
  <si>
    <t>573.AD/MDP-SBY/XI/2023</t>
  </si>
  <si>
    <t>07/YTI/PURC/XII/2023</t>
  </si>
  <si>
    <t>001.AD/MDP-SBY/I/2024</t>
  </si>
  <si>
    <t>CLOSE</t>
  </si>
  <si>
    <t>12/YTI/PURC/III/2024</t>
  </si>
  <si>
    <t>136.AD/MDP-SBY/III/2024</t>
  </si>
  <si>
    <t>07/YTI/PURC/VII/2024</t>
  </si>
  <si>
    <t>321.AD/MDP-SBY/VII/2024</t>
  </si>
  <si>
    <t>12/YTI/PURC/IX/2024</t>
  </si>
  <si>
    <t>416.AD/MDP-SBY/IX/2024</t>
  </si>
  <si>
    <t>100X100X10</t>
  </si>
  <si>
    <t>11/YTI/PURC/II/2025</t>
  </si>
  <si>
    <t>077.AD/A</t>
  </si>
  <si>
    <t>077.AD/B</t>
  </si>
  <si>
    <t>077.AD/C</t>
  </si>
  <si>
    <t>077.AD/D</t>
  </si>
  <si>
    <t>077.AD/E</t>
  </si>
  <si>
    <t>077.AD/F</t>
  </si>
  <si>
    <t>KEMBALI</t>
  </si>
  <si>
    <t>05/YTI/PURC/IV/2025</t>
  </si>
  <si>
    <t>133.AD/A</t>
  </si>
  <si>
    <t>sudah di kembalikan 1/7/25</t>
  </si>
  <si>
    <t>133.AD/B</t>
  </si>
  <si>
    <t>133.AD/C</t>
  </si>
  <si>
    <t>133.AD/D</t>
  </si>
  <si>
    <t>133.AD/E</t>
  </si>
  <si>
    <t>133.AD/F</t>
  </si>
  <si>
    <t>06/YTI/PURC/XI/2025</t>
  </si>
  <si>
    <t>331.AD/A</t>
  </si>
  <si>
    <t>331.AD/B</t>
  </si>
  <si>
    <t>331.AD/C</t>
  </si>
  <si>
    <t>331.AD/D</t>
  </si>
  <si>
    <t>331.AD/E</t>
  </si>
  <si>
    <t>331.AD/F</t>
  </si>
  <si>
    <t>331.AD/G</t>
  </si>
  <si>
    <t>119X88X14</t>
  </si>
  <si>
    <t>201.AD/A</t>
  </si>
  <si>
    <t>201.AD/B</t>
  </si>
  <si>
    <t>201.AD/C</t>
  </si>
  <si>
    <t>TAHUN 2023</t>
  </si>
  <si>
    <t>004287</t>
  </si>
  <si>
    <t>032.AC/MDP-SBY/II/2023</t>
  </si>
  <si>
    <t>120X80</t>
  </si>
  <si>
    <t>004731</t>
  </si>
  <si>
    <t>079.AC/MDP-SBY/VII/2024</t>
  </si>
  <si>
    <t>100X100X16</t>
  </si>
  <si>
    <t>WCI/000311</t>
  </si>
  <si>
    <t>347.AD/A</t>
  </si>
  <si>
    <t>347.AD/B</t>
  </si>
  <si>
    <t>347.AD/C</t>
  </si>
  <si>
    <t>80X100X16</t>
  </si>
  <si>
    <t>G.101/OP/03/2021</t>
  </si>
  <si>
    <t>143.AD/MDP-SBY/III/2020</t>
  </si>
  <si>
    <t>110X100</t>
  </si>
  <si>
    <t>PO TURUN TANGGAL 09 Maret 21</t>
  </si>
  <si>
    <t>J.028/OPN/VI/2023</t>
  </si>
  <si>
    <t>274.AD/MDP-SBY/VI/23</t>
  </si>
  <si>
    <t>110X100X10</t>
  </si>
  <si>
    <t>110X100X8</t>
  </si>
  <si>
    <t>01939/UACJ/LC/XII/2020</t>
  </si>
  <si>
    <t>148.AC/MDP-SBY/XII/2020</t>
  </si>
  <si>
    <t>1145X1145X120</t>
  </si>
  <si>
    <t>PO TURUN TANGGAL 21 DES 2020</t>
  </si>
  <si>
    <t>01938/UACJ/LC/XII/2020</t>
  </si>
  <si>
    <t>149.AC/MDP-SBY/XII/2020</t>
  </si>
  <si>
    <t>40X3.5X2.5</t>
  </si>
  <si>
    <t>00109/UACJ/LC/I/2021</t>
  </si>
  <si>
    <t>012.AC/MDP-SBY/I/2021</t>
  </si>
  <si>
    <t>114.5X114.5X12</t>
  </si>
  <si>
    <t>PO TURUN TANGGAL 20 JAN 21</t>
  </si>
  <si>
    <t>00108/UACJ/LC/I/2021</t>
  </si>
  <si>
    <t>011.AC/MDP-SBY/I/2021</t>
  </si>
  <si>
    <t>00107/UACJ/LC/I/2021</t>
  </si>
  <si>
    <t>010.AC/MDP-SBY/I/2021</t>
  </si>
  <si>
    <t>00106/UACJ/LC/I/2021</t>
  </si>
  <si>
    <t>009.AC/MDP-SBY/I/2021</t>
  </si>
  <si>
    <t>00105/UACJ/LC/I/2021</t>
  </si>
  <si>
    <t>008.AC/MDP-SBY/I/2021</t>
  </si>
  <si>
    <t>00298/IRA/LC/II/2021</t>
  </si>
  <si>
    <t>025.AC/MDP-SBY/II/2021</t>
  </si>
  <si>
    <t>PO TURUN TANGGAL 24 FEB 21</t>
  </si>
  <si>
    <t>00297/IRA/LC/II/2021</t>
  </si>
  <si>
    <t>024.AC/MDP-SBY/II/2021</t>
  </si>
  <si>
    <t>00296/IRA/LC/II/2021</t>
  </si>
  <si>
    <t>023.AC/MDP-SBY/II/2021</t>
  </si>
  <si>
    <t>00295/IRA/LC/II/2021</t>
  </si>
  <si>
    <t>022.AC/MDP-SBY/II/2021</t>
  </si>
  <si>
    <t>00458/IRA/LC/III/2021</t>
  </si>
  <si>
    <t>036.AC/MDP-SBY/III/2021</t>
  </si>
  <si>
    <t>PO TURUN TANGGAL 22 Maret 21</t>
  </si>
  <si>
    <t>00459/IRA/LC/III/2021</t>
  </si>
  <si>
    <t>05-MEI</t>
  </si>
  <si>
    <t>037.AC/MDP-SBY/III/2021</t>
  </si>
  <si>
    <t>00621/IRA/LC/IV/2021</t>
  </si>
  <si>
    <t>050.AC/MDP-SBY/IV/2021</t>
  </si>
  <si>
    <t>PO TURUN TANGGAL 14 APRIL 21</t>
  </si>
  <si>
    <t>00621/IRA/LC/III/2021</t>
  </si>
  <si>
    <t>00873/IRA/LC/V/2021</t>
  </si>
  <si>
    <t>063.AC/MDP-SBY/V/2021</t>
  </si>
  <si>
    <t>PO TURUN TANGGAL 19 MEI 21</t>
  </si>
  <si>
    <t>00874/IRA/LC/V/2021</t>
  </si>
  <si>
    <t>064.AC/MDP-SBY/V/2021</t>
  </si>
  <si>
    <t>00872/IRA/LC/V/2021</t>
  </si>
  <si>
    <t>062.AC/MDP-SBY/V/2021</t>
  </si>
  <si>
    <t>00871/IRA/LC/V/2021</t>
  </si>
  <si>
    <t>061.AC/MDP-SBY/V/2021</t>
  </si>
  <si>
    <t>00870/IRA/LC/V/2021</t>
  </si>
  <si>
    <t>060.AC/MDP-SBY/V/2021</t>
  </si>
  <si>
    <t>00869/IRA/LC/V/2021</t>
  </si>
  <si>
    <t>059.AC/MDP-SBY/V/2021</t>
  </si>
  <si>
    <t>01300/IRA/LC/VII/2021</t>
  </si>
  <si>
    <t>097.AC/MDP-SBY/VII/2021</t>
  </si>
  <si>
    <t>01464/IRA/LC/VII/2021</t>
  </si>
  <si>
    <t>110.AC/MDP-SBY/VII/2021</t>
  </si>
  <si>
    <t>01707/IRA/LC/IX/2021</t>
  </si>
  <si>
    <t>119.AC/MDP-SBY/IX/2021</t>
  </si>
  <si>
    <t>OKTOBER 2021</t>
  </si>
  <si>
    <t>01978/IRA/LC/X/2021</t>
  </si>
  <si>
    <t>135.AC/MDP-SBY/XI/2021</t>
  </si>
  <si>
    <t>8-DES</t>
  </si>
  <si>
    <t>21-DES</t>
  </si>
  <si>
    <t>24-DES</t>
  </si>
  <si>
    <t>02193/IRA/LC/XI/2021</t>
  </si>
  <si>
    <t>157.AC/MDP-SBY/XI/2021</t>
  </si>
  <si>
    <t>02456/IRA/LC/XII/2021</t>
  </si>
  <si>
    <t>174.AC/MDP-SBY/XII/2021</t>
  </si>
  <si>
    <t>DES-21</t>
  </si>
  <si>
    <t>00131/IRA/LC/I/2022</t>
  </si>
  <si>
    <t>009.AC/MDP-SBY/I/2022</t>
  </si>
  <si>
    <t>28 JANUARI 2022</t>
  </si>
  <si>
    <t>KIRIM 09 FEBRUARI 2022</t>
  </si>
  <si>
    <t>00374/IRA/LC/II/2022</t>
  </si>
  <si>
    <t>017.AC/MDP-SBY/II/2022</t>
  </si>
  <si>
    <t>25 FEBRUARI 2022</t>
  </si>
  <si>
    <t>KIRIM 14 MARET 2022</t>
  </si>
  <si>
    <t>00614/IRA/LC/II/2022</t>
  </si>
  <si>
    <t>026.AC/MDP-SBY/II/2022</t>
  </si>
  <si>
    <t>30 MARET 2022</t>
  </si>
  <si>
    <t>KIRIM 13 APRIL DAN 21 APRIL 2022</t>
  </si>
  <si>
    <t>00852/IRA/LC/IV/2022</t>
  </si>
  <si>
    <t>038.AC/MDP-SBY/IV/2022</t>
  </si>
  <si>
    <t>01052/IRA/LC/V/2022</t>
  </si>
  <si>
    <t>056.AC/MDP-SBY/V/2022</t>
  </si>
  <si>
    <t xml:space="preserve">di anggap close </t>
  </si>
  <si>
    <t xml:space="preserve">dari pihak </t>
  </si>
  <si>
    <t>uacj</t>
  </si>
  <si>
    <t>01164/IRA/LC/VI/2022</t>
  </si>
  <si>
    <t>063.AC/MDP-SBY/VI/2022</t>
  </si>
  <si>
    <t>01279/IRA/LC/VI/2022</t>
  </si>
  <si>
    <t>074.AC/MDP-SBY/VI/2022</t>
  </si>
  <si>
    <t>01504/IRA/LC/VII/2022</t>
  </si>
  <si>
    <t>090.AC/MDP-SBY/VII/2022</t>
  </si>
  <si>
    <t>01765/IRA/LC/VIII/2022</t>
  </si>
  <si>
    <t>104.AC/MDP-SBY/IX/2022</t>
  </si>
  <si>
    <t>02035/IRA/LC/IX/2022</t>
  </si>
  <si>
    <t>114.AC/MDP-SBY/X/2022</t>
  </si>
  <si>
    <t>02254/IRA/LC/IX/2022</t>
  </si>
  <si>
    <t>123.AC/MDP-SBY/X/2022</t>
  </si>
  <si>
    <t>02531/IRA/LC/XI/2022</t>
  </si>
  <si>
    <t>137.AC/MDP-SBY/XI/2022</t>
  </si>
  <si>
    <t>02814/IRA/LC/XII/2022</t>
  </si>
  <si>
    <t>145.AC/MDP-SBY/XII/2022</t>
  </si>
  <si>
    <t>00154/IRA/LC/I/2023</t>
  </si>
  <si>
    <t>014.AC/MDP-SBY/I/2023</t>
  </si>
  <si>
    <t>00419/IRA/LC/II/2023</t>
  </si>
  <si>
    <t>033.AC/MDP-SBY/II/2023</t>
  </si>
  <si>
    <t>00553/IRA/LC/III/2023</t>
  </si>
  <si>
    <t>045.AC/MDP-SBY/III/2023</t>
  </si>
  <si>
    <t>00587/IRA/LC/III/2023</t>
  </si>
  <si>
    <t>050.AC/MDP-SBY/III/2023</t>
  </si>
  <si>
    <t>00763/IRA/LC/IV/2023</t>
  </si>
  <si>
    <t>058.AC/MDP-SBY/IV/2023</t>
  </si>
  <si>
    <t>00965/IRA/LC/V/2023</t>
  </si>
  <si>
    <t>069.AC/MDP-SBY/V/2023</t>
  </si>
  <si>
    <t>01169/IRA/LC/VI/2023</t>
  </si>
  <si>
    <t>083.AC/MDP-SBY/VI/2023</t>
  </si>
  <si>
    <t>01373/IRA/LC/VII/2023</t>
  </si>
  <si>
    <t>092.AC/MDP-SBY/VII/2023</t>
  </si>
  <si>
    <t>01628/IRA/LC/VIII/2023</t>
  </si>
  <si>
    <t>102.AC/MDP-SBY/VIII/2023</t>
  </si>
  <si>
    <t>01924/IRA/LC/IX/2023</t>
  </si>
  <si>
    <t>113.AC/MDP-SBY/IX/2023</t>
  </si>
  <si>
    <t>02246/IRA/LC/X/2023</t>
  </si>
  <si>
    <t>128.AC/MDP-SBY/X/2023</t>
  </si>
  <si>
    <t>02553/IRA/LC/XI/2023</t>
  </si>
  <si>
    <t>142.AC/MDP-SBY/XI/2023</t>
  </si>
  <si>
    <t>02842/IRA/LC/XII/2023</t>
  </si>
  <si>
    <t>150.AC/MDP-SBY/XII/2023</t>
  </si>
  <si>
    <t>0176/IRA/LC/I/2024</t>
  </si>
  <si>
    <t>017.AC/MDP-SBY/I/2024</t>
  </si>
  <si>
    <t>0476/IRA/LC/II/2024</t>
  </si>
  <si>
    <t>033.AC/MDP-SBY/II/2024</t>
  </si>
  <si>
    <t>0691/IRA/LC/III/2024</t>
  </si>
  <si>
    <t>042.AC/MDP-SBY/III/2024</t>
  </si>
  <si>
    <t>120X80X14</t>
  </si>
  <si>
    <t>TJS/13/05/26</t>
  </si>
  <si>
    <t>096.AD/A</t>
  </si>
  <si>
    <t>100X120X12</t>
  </si>
  <si>
    <t>0248/PO/04/2025</t>
  </si>
  <si>
    <t>141.AD/A</t>
  </si>
  <si>
    <t>141.AD/B</t>
  </si>
  <si>
    <t>141.AD/C</t>
  </si>
  <si>
    <t>TPO-0824/005</t>
  </si>
  <si>
    <t>105X105</t>
  </si>
  <si>
    <t>343.AD/MDP-SBY/VIII/2024</t>
  </si>
  <si>
    <t>110X110</t>
  </si>
  <si>
    <t>POL-2501894</t>
  </si>
  <si>
    <t>098.AC/A</t>
  </si>
  <si>
    <t>098.AC/B</t>
  </si>
  <si>
    <t>098.AC/C</t>
  </si>
  <si>
    <t>098.AC/D</t>
  </si>
  <si>
    <t>SEHARUS E</t>
  </si>
  <si>
    <t>098.AC/f</t>
  </si>
  <si>
    <t>120X100X16</t>
  </si>
  <si>
    <t>516.AD/MDP-SBY/XII/2022</t>
  </si>
  <si>
    <t>SPEK BARU</t>
  </si>
  <si>
    <t>595.AD/MDP-SBY/XI/2023</t>
  </si>
  <si>
    <t>596.AD/MDP-SBY/XI/2023</t>
  </si>
  <si>
    <t>676.AD/MDP-SBY/I/2024</t>
  </si>
  <si>
    <t>113X113</t>
  </si>
  <si>
    <t>SPB/25/09/0008</t>
  </si>
  <si>
    <t>148.AC/A</t>
  </si>
  <si>
    <t>148.AC/B</t>
  </si>
  <si>
    <t>148.AC/C</t>
  </si>
  <si>
    <t>129X104</t>
  </si>
  <si>
    <t>001/GA/VII/2025</t>
  </si>
  <si>
    <t>208.AD/A</t>
  </si>
  <si>
    <t>208.AD/B</t>
  </si>
  <si>
    <t>208.AD/C</t>
  </si>
  <si>
    <t>100X130</t>
  </si>
  <si>
    <t>001/GFB/VIII/2025</t>
  </si>
  <si>
    <t>236.AD/A</t>
  </si>
  <si>
    <t>001/SMP/IX/2025</t>
  </si>
  <si>
    <t>270.AD/A</t>
  </si>
  <si>
    <t>270.AD/B</t>
  </si>
  <si>
    <t>001/GA/X/2025</t>
  </si>
  <si>
    <t>297.AD/A</t>
  </si>
  <si>
    <t>297.AD/B</t>
  </si>
  <si>
    <t>001/GA/XI/2025</t>
  </si>
  <si>
    <t>344.AD/A</t>
  </si>
  <si>
    <t>344.AD/B</t>
  </si>
  <si>
    <t>001/GA/I/2026</t>
  </si>
  <si>
    <t>002.AD/A</t>
  </si>
  <si>
    <t>005/GA/II/2026</t>
  </si>
  <si>
    <t>023.AD/A</t>
  </si>
  <si>
    <t>023.AD/B</t>
  </si>
  <si>
    <t>013/GA/IV/2026</t>
  </si>
  <si>
    <t>052.AD/A</t>
  </si>
  <si>
    <t>018/GA/V/2026</t>
  </si>
  <si>
    <t>082.AD/A</t>
  </si>
  <si>
    <t>024/GA/VI/2026</t>
  </si>
  <si>
    <t>114.AD/A</t>
  </si>
  <si>
    <t>NO PO</t>
  </si>
  <si>
    <t xml:space="preserve">TANGGAL KIRIM </t>
  </si>
  <si>
    <t>REALISASI QTY</t>
  </si>
  <si>
    <t>REFF SJ</t>
  </si>
  <si>
    <t>100X100</t>
  </si>
  <si>
    <t>145.AC</t>
  </si>
  <si>
    <t>06/PO-SOKA/XII/2024</t>
  </si>
  <si>
    <t>03/PO-SOKA/II/2025</t>
  </si>
  <si>
    <t>018.AC/A</t>
  </si>
  <si>
    <t>018.AC/B</t>
  </si>
  <si>
    <t>018.AC/C</t>
  </si>
  <si>
    <t>033/PO-SOKA/II/2025</t>
  </si>
  <si>
    <t>036.AC/A</t>
  </si>
  <si>
    <t>036.AC/B</t>
  </si>
  <si>
    <t>036.AC/C</t>
  </si>
  <si>
    <t>soka</t>
  </si>
  <si>
    <t>reff</t>
  </si>
  <si>
    <t>qty</t>
  </si>
  <si>
    <t>no.po</t>
  </si>
  <si>
    <t>Q.2411.0001/DFM/SKI-SUB</t>
  </si>
  <si>
    <t>483.AD/MDP-SBY/XI/2024</t>
  </si>
  <si>
    <t>130X110X15</t>
  </si>
  <si>
    <t>PO/STBC/2207-195</t>
  </si>
  <si>
    <t>091.AC/MDP-SBY/VII/2022</t>
  </si>
  <si>
    <t>120X110X16</t>
  </si>
  <si>
    <t>PO/STBC/2209-002</t>
  </si>
  <si>
    <t>103.AC/MDP-SBY/IX/2022</t>
  </si>
  <si>
    <t>PO/STBC/2211-095</t>
  </si>
  <si>
    <t>132.AC/MDP-SBY/XI/2022</t>
  </si>
  <si>
    <t>PO/STBC/2212-135</t>
  </si>
  <si>
    <t>147.AC/MDP-SBY/XI/2022</t>
  </si>
  <si>
    <t>2X10X120</t>
  </si>
  <si>
    <t>001/GBJ/SGSPDA/IV/25</t>
  </si>
  <si>
    <t>125.AD/A</t>
  </si>
  <si>
    <t>125.AD/B</t>
  </si>
  <si>
    <t>125.AD/C</t>
  </si>
  <si>
    <t>120X120X12,4</t>
  </si>
  <si>
    <t>342.AD/A</t>
  </si>
  <si>
    <t>342.AD/B</t>
  </si>
  <si>
    <t>342.AD/C</t>
  </si>
  <si>
    <t>342.AD/D</t>
  </si>
  <si>
    <t>342.AD/E</t>
  </si>
  <si>
    <t>342.AD/F</t>
  </si>
  <si>
    <t>342.AD/J</t>
  </si>
  <si>
    <t>342.AD/K</t>
  </si>
  <si>
    <t>25/2/2026</t>
  </si>
  <si>
    <t>342.AD/L</t>
  </si>
  <si>
    <t>342.AD/M</t>
  </si>
  <si>
    <t>342.AD/N</t>
  </si>
  <si>
    <t>342.AD/O</t>
  </si>
  <si>
    <t>342.AD/P</t>
  </si>
  <si>
    <t>029.AD/A</t>
  </si>
  <si>
    <t>029.AD/B</t>
  </si>
  <si>
    <t>029.AD/C</t>
  </si>
  <si>
    <t>2X10X130</t>
  </si>
  <si>
    <t>093.AD/A</t>
  </si>
  <si>
    <t>001/V/PO/2022</t>
  </si>
  <si>
    <t>197.AD/MDP-SBY/V/22</t>
  </si>
  <si>
    <t>110X110X14</t>
  </si>
  <si>
    <t>002/IX/PO/2022</t>
  </si>
  <si>
    <t>354.AD/MDP-SBY/IX/2022</t>
  </si>
  <si>
    <t>001/IX/PO/2022</t>
  </si>
  <si>
    <t>340.AD/MDP-SBY/IX/2022</t>
  </si>
  <si>
    <t>001/X/PO/2022</t>
  </si>
  <si>
    <t>413.AD/MDP-SBY/IX/2022</t>
  </si>
  <si>
    <t>001/XI/PO/2022</t>
  </si>
  <si>
    <t>458.AD/MDP-SBY/XI/2022</t>
  </si>
  <si>
    <t>001/I/PO/2023</t>
  </si>
  <si>
    <t>048.AD/MDP-SBY/I/2023</t>
  </si>
  <si>
    <t>001/II/PO/2023</t>
  </si>
  <si>
    <t>084.AD/MDP-SBY/II/2023</t>
  </si>
  <si>
    <t>002/II/PO/2023</t>
  </si>
  <si>
    <t>089.AD/MDP-SBY/II/2023</t>
  </si>
  <si>
    <t>001/IV/PO/2023</t>
  </si>
  <si>
    <t>148.AD/MDP-SBY/IV/2023</t>
  </si>
  <si>
    <t>100X120X14</t>
  </si>
  <si>
    <t>001/V/PO/2023</t>
  </si>
  <si>
    <t>211.AD/MDP-SBY/V/2023</t>
  </si>
  <si>
    <t>100X117X14</t>
  </si>
  <si>
    <t>002/V/PO/2023</t>
  </si>
  <si>
    <t>22.AD/MDP-SBY/V/2023</t>
  </si>
  <si>
    <t>001/VI/PO/2023</t>
  </si>
  <si>
    <t>268.AD/MDP-SBY/VI/2023</t>
  </si>
  <si>
    <t>001/VII/PO/2023</t>
  </si>
  <si>
    <t>336.AD/MDP-SBY/VII/2023</t>
  </si>
  <si>
    <t>001/VIII/PO/2023</t>
  </si>
  <si>
    <t>415.AD/MDP-SBY/VIII/2023</t>
  </si>
  <si>
    <t>001/IX/PO/2023</t>
  </si>
  <si>
    <t>478.AD/MDP-SBY/IX/2023</t>
  </si>
  <si>
    <t>100X17</t>
  </si>
  <si>
    <t>001/X/PO/2023</t>
  </si>
  <si>
    <t>521.AD/MDP-SBY/X/2023</t>
  </si>
  <si>
    <t>100X117</t>
  </si>
  <si>
    <t>007.AD/MDP-SBY/I/2024</t>
  </si>
  <si>
    <t>002/I/PO/2023</t>
  </si>
  <si>
    <t>014.AD/MDP-SBY/I/2024</t>
  </si>
  <si>
    <t>003/I/PO/2023</t>
  </si>
  <si>
    <t>015.AD/MDP-SBY/I/2024</t>
  </si>
  <si>
    <t>004/I/PO/2024</t>
  </si>
  <si>
    <t>036.AD/MDP-SBY/I/2024</t>
  </si>
  <si>
    <t>001/II/PO/2024</t>
  </si>
  <si>
    <t>067.AD/MDP-SBY/II/2024</t>
  </si>
  <si>
    <t>001/III/PO/2024</t>
  </si>
  <si>
    <t>106.AD/MDP-SBY/III/2024</t>
  </si>
  <si>
    <t>001/IV/PO/2024</t>
  </si>
  <si>
    <t>178.AD/MDP-SBY/IV/2024</t>
  </si>
  <si>
    <t>001/V/PO/2024</t>
  </si>
  <si>
    <t>235.AD/MDP-SBY/V/2024</t>
  </si>
  <si>
    <t>001/VII/PO/2024</t>
  </si>
  <si>
    <t>297.AD/MDP-SBY/VI/2024</t>
  </si>
  <si>
    <t>003/VII/PO/2024</t>
  </si>
  <si>
    <t>335.AD/MDP-SBY/VII/2024</t>
  </si>
  <si>
    <t>001/XI/PO/2024</t>
  </si>
  <si>
    <t>485.AD/MDP-SBY/XI/2024</t>
  </si>
  <si>
    <t>555.AD</t>
  </si>
  <si>
    <t>069.P.12.2024</t>
  </si>
  <si>
    <t>110x110x14</t>
  </si>
  <si>
    <t>PO-SP-13/05/26-132</t>
  </si>
  <si>
    <t>095.AD/A</t>
  </si>
  <si>
    <t>095.AD/B</t>
  </si>
  <si>
    <t>095.AD/C</t>
  </si>
  <si>
    <t>PO-SP-23/04/26-080</t>
  </si>
  <si>
    <t>068.AD/A</t>
  </si>
  <si>
    <t>PO-SP-25/04/26-084</t>
  </si>
  <si>
    <t>069.AD/A</t>
  </si>
  <si>
    <t>PO-BP-04/06/26-048</t>
  </si>
  <si>
    <t>111.AD/A</t>
  </si>
  <si>
    <t>120X100</t>
  </si>
  <si>
    <t>POY22507005</t>
  </si>
  <si>
    <t>114.AC/A</t>
  </si>
  <si>
    <t>114.AC/B</t>
  </si>
  <si>
    <t>114.AC/C</t>
  </si>
  <si>
    <t>POY22509002</t>
  </si>
  <si>
    <t>147.AC/A</t>
  </si>
  <si>
    <t>147.AC/B</t>
  </si>
  <si>
    <t>147.AC/C</t>
  </si>
  <si>
    <t>POY22508016</t>
  </si>
  <si>
    <t>141.AC/A</t>
  </si>
  <si>
    <t>141.AC/B</t>
  </si>
  <si>
    <t>141.AC/C</t>
  </si>
  <si>
    <t>125X100X14 (plt kayu)</t>
  </si>
  <si>
    <t>POY22509009</t>
  </si>
  <si>
    <t>158.AC/A</t>
  </si>
  <si>
    <t>158.AC/B</t>
  </si>
  <si>
    <t>158.AC/C</t>
  </si>
  <si>
    <t>POY22509021</t>
  </si>
  <si>
    <t>168.AC/A</t>
  </si>
  <si>
    <t>168.AC/B</t>
  </si>
  <si>
    <t>168.AC/C</t>
  </si>
  <si>
    <t>100X120</t>
  </si>
  <si>
    <t>POY22510006</t>
  </si>
  <si>
    <t>182.AC/A</t>
  </si>
  <si>
    <t>182.AC/B</t>
  </si>
  <si>
    <t>182.AC/C</t>
  </si>
  <si>
    <t xml:space="preserve">100X120 </t>
  </si>
  <si>
    <t>POY22602035</t>
  </si>
  <si>
    <t>24-2-2026</t>
  </si>
  <si>
    <t>043.AC/A</t>
  </si>
  <si>
    <t>043.AC/B</t>
  </si>
  <si>
    <t>043.AC/C</t>
  </si>
  <si>
    <t>100X120 plywood</t>
  </si>
  <si>
    <t>POY22602034</t>
  </si>
  <si>
    <t>23-2-2026</t>
  </si>
  <si>
    <t>042.AC/A</t>
  </si>
  <si>
    <t>042.AC/B</t>
  </si>
  <si>
    <t>042.AC/C</t>
  </si>
  <si>
    <t>125x100x14</t>
  </si>
  <si>
    <t>POY22602009</t>
  </si>
  <si>
    <t>030.AC/A</t>
  </si>
  <si>
    <t>26/2/26</t>
  </si>
  <si>
    <t>030.AC/B</t>
  </si>
  <si>
    <t>030.AC/C</t>
  </si>
  <si>
    <t>POY22604014</t>
  </si>
  <si>
    <t>072.AC/A</t>
  </si>
  <si>
    <t>072.AC/B</t>
  </si>
  <si>
    <t>POY22605</t>
  </si>
  <si>
    <t>090.AD/A</t>
  </si>
  <si>
    <t>CVMDP/SGS/2101</t>
  </si>
  <si>
    <t>571.AD/MDP-SBY/XI/21</t>
  </si>
  <si>
    <t>CVMDP/SGS/2201</t>
  </si>
  <si>
    <t>308.AD/MDP-SBY/VIII/22</t>
  </si>
  <si>
    <t>CVMDP/SGS/2301</t>
  </si>
  <si>
    <t>628.AD/MDP-SBY/XII/23</t>
  </si>
  <si>
    <t>043/PMB/02/21</t>
  </si>
  <si>
    <t>017.AD/MDP-SBY/II/2021</t>
  </si>
  <si>
    <t>110X110X15</t>
  </si>
  <si>
    <t>PO TURUN TANGGAL 09 FEB 21</t>
  </si>
  <si>
    <t>092/PMB/04/21</t>
  </si>
  <si>
    <t>051.AC/MDP-SBY/IV/2021</t>
  </si>
  <si>
    <t>95X100X15</t>
  </si>
  <si>
    <t>PO TURUN TANGGAL 26 APRIL 21</t>
  </si>
  <si>
    <t>022/PMB/12/21</t>
  </si>
  <si>
    <t>28-DES</t>
  </si>
  <si>
    <t>167.AC/MDP-SBY/XII/2021</t>
  </si>
  <si>
    <t>110X110X13</t>
  </si>
  <si>
    <t>DES 2021</t>
  </si>
  <si>
    <t>017/PMB/03/22</t>
  </si>
  <si>
    <t>020.AC/MDP-SBY/III/2022</t>
  </si>
  <si>
    <t>105X95X13</t>
  </si>
  <si>
    <t>001/PMB/05/22</t>
  </si>
  <si>
    <t>043.AC/MDP-SBY/V/2022</t>
  </si>
  <si>
    <t>100X110</t>
  </si>
  <si>
    <t>087/PMB/07/22</t>
  </si>
  <si>
    <t>093.AC/MDP-SBY/VII/2022</t>
  </si>
  <si>
    <t>110X90</t>
  </si>
  <si>
    <t>056/PMB/01/23</t>
  </si>
  <si>
    <t>009.AC/MDP-SBY/I/2023</t>
  </si>
  <si>
    <t>101/PMP/03/23</t>
  </si>
  <si>
    <t>051.AC/MDP-SBY/III/2023</t>
  </si>
  <si>
    <t>081/PMP/05/23</t>
  </si>
  <si>
    <t>071.AC/MDP-SBY/V/2023</t>
  </si>
  <si>
    <t>028/PCT/11/23</t>
  </si>
  <si>
    <t>139.AC/MDP-SBY/XI/2023</t>
  </si>
  <si>
    <t>005/PCT/08/24</t>
  </si>
  <si>
    <t>087.AC/MDP-SBY/VIII/2024</t>
  </si>
  <si>
    <t>NOMOR REFF</t>
  </si>
  <si>
    <t>144.AC</t>
  </si>
  <si>
    <t>001/PCT/12/24</t>
  </si>
  <si>
    <t>110x90x16</t>
  </si>
  <si>
    <t>011/PCT/01/25</t>
  </si>
  <si>
    <t>007.AC/A</t>
  </si>
  <si>
    <t>007.AC/B</t>
  </si>
  <si>
    <t>007.AC/C</t>
  </si>
  <si>
    <t>018/PCT/05/25</t>
  </si>
  <si>
    <t>088.AC/A</t>
  </si>
  <si>
    <t>088.AC/B</t>
  </si>
  <si>
    <t>088.AC/C</t>
  </si>
  <si>
    <t>011/PCT/08/25</t>
  </si>
  <si>
    <t>133.AC/A</t>
  </si>
  <si>
    <t>133.AC/B</t>
  </si>
  <si>
    <t>133.AC/C</t>
  </si>
  <si>
    <t>018/PCT/10/25</t>
  </si>
  <si>
    <t>298.AD/A</t>
  </si>
  <si>
    <t>298.AD/B</t>
  </si>
  <si>
    <t>298.AD/C</t>
  </si>
  <si>
    <t>006/PCT/01/26</t>
  </si>
  <si>
    <t>004.AC/A</t>
  </si>
  <si>
    <t>004.AC/B</t>
  </si>
  <si>
    <t>004.AC/C</t>
  </si>
  <si>
    <t>006/PCT/03/26</t>
  </si>
  <si>
    <t>047.AC/A</t>
  </si>
  <si>
    <t>047.AC/B</t>
  </si>
  <si>
    <t>047.AC/C</t>
  </si>
  <si>
    <t>120X120X14</t>
  </si>
  <si>
    <t>017/PCR/04/26</t>
  </si>
  <si>
    <t>075.AC/A</t>
  </si>
  <si>
    <t>120X90X14</t>
  </si>
  <si>
    <t>025/PCR/06/26</t>
  </si>
  <si>
    <t>107.AC/A</t>
  </si>
  <si>
    <t>113X113X14</t>
  </si>
  <si>
    <t>042/ RA/PO-SWS/II/2026</t>
  </si>
  <si>
    <t>039.AD</t>
  </si>
  <si>
    <t>039.AD/B</t>
  </si>
  <si>
    <t>SIP/PO/2006000012</t>
  </si>
  <si>
    <t>129X104X14</t>
  </si>
  <si>
    <t>062.AC/MDP-SBY/VI/2020</t>
  </si>
  <si>
    <t>122X100X14</t>
  </si>
  <si>
    <t>SIP/PO/2007000005</t>
  </si>
  <si>
    <t>066.AC/MDP-SBY/VI/2020</t>
  </si>
  <si>
    <t>SIP/PO/2007000010</t>
  </si>
  <si>
    <t>072.AC/MDP-SBY/VII/2020</t>
  </si>
  <si>
    <t>PO TURUN TANGGAL 08 JULI 2020</t>
  </si>
  <si>
    <t>SIP/PO/2007000018</t>
  </si>
  <si>
    <t>077.AC/MDP-SBY/VII/2020</t>
  </si>
  <si>
    <t>PO TURUN TANGGAL 20 JULI 2020</t>
  </si>
  <si>
    <t>0014000228</t>
  </si>
  <si>
    <t>1024.AD/MDP-SBY/XI/2020</t>
  </si>
  <si>
    <t>110X90X15</t>
  </si>
  <si>
    <t>PO TURUN TANGGAL 04 NOPEMBER 2020</t>
  </si>
  <si>
    <t>4100015231</t>
  </si>
  <si>
    <t>104.AD/MDP-SBY/II/2021</t>
  </si>
  <si>
    <t>PO TURUN TANGGAL 25 FEBRUARI 2021</t>
  </si>
  <si>
    <t>182.AD/MDP-SBY/IV/2021</t>
  </si>
  <si>
    <t>110X100X15</t>
  </si>
  <si>
    <t>PO TURUN TANGGAL 31 MARET 2021</t>
  </si>
  <si>
    <t>430.AD/MDP-SBY/VIII/2021</t>
  </si>
  <si>
    <t>038.AD/MDP-SBY/II/2022</t>
  </si>
  <si>
    <t>2 FEBRUARI 2022</t>
  </si>
  <si>
    <t>KIRIM TGL 11 FEB 2022</t>
  </si>
  <si>
    <t>039.AC/MDP-SBY/III/2023</t>
  </si>
  <si>
    <t>270.AD/MDP-SBY/V/2023</t>
  </si>
  <si>
    <t>090.AC/MDP-SBY/VII/2023</t>
  </si>
  <si>
    <t>609.AD/MDP-SBY/XI/2023</t>
  </si>
  <si>
    <t>120X80X12</t>
  </si>
  <si>
    <t>140.AC/MDP-SBY/XI/2023</t>
  </si>
  <si>
    <t>PLT+PLYWD</t>
  </si>
  <si>
    <t>120X100X6</t>
  </si>
  <si>
    <t>141.AC/MDP-SBY/XI/2023</t>
  </si>
  <si>
    <t>os</t>
  </si>
  <si>
    <t xml:space="preserve">OS </t>
  </si>
  <si>
    <t>PLYWOOD</t>
  </si>
  <si>
    <t>141.AC/K</t>
  </si>
  <si>
    <t>141.AC/M</t>
  </si>
  <si>
    <t>079.AC/A</t>
  </si>
  <si>
    <t>079.AC/B</t>
  </si>
  <si>
    <t>079.AC/C</t>
  </si>
  <si>
    <t>7 closing karena di buatkan BC</t>
  </si>
  <si>
    <t>SEHARUSNYA D</t>
  </si>
  <si>
    <t xml:space="preserve">NOTE : KEKURANGAN 15 PCS MASUK PO </t>
  </si>
  <si>
    <t>135X110X14</t>
  </si>
  <si>
    <t>038.AC/A</t>
  </si>
  <si>
    <t>038.AC/B</t>
  </si>
  <si>
    <t>038.AC/C</t>
  </si>
  <si>
    <t>088.AC/MDP-SBY/VIII/2024</t>
  </si>
  <si>
    <t>114X110</t>
  </si>
  <si>
    <t>SIP/PO/2007000047</t>
  </si>
  <si>
    <t>082.AC/MDP-SBY/VIII/2020</t>
  </si>
  <si>
    <t>PO TURUN TANGGAL 28 JULI 2020</t>
  </si>
  <si>
    <t>SIP/PO/2008000037</t>
  </si>
  <si>
    <t>098.AC/MDP-SBY/VIII/2020</t>
  </si>
  <si>
    <t>PO TURUN TANGGAL 24 AGUSTUS 2020</t>
  </si>
  <si>
    <t>SIP/PO/2009000002</t>
  </si>
  <si>
    <t>105.AC/MDP-SBY/IX/2020</t>
  </si>
  <si>
    <t>PO TURUN TANGGAL 01 September 2020</t>
  </si>
  <si>
    <t>129x104</t>
  </si>
  <si>
    <t>SIP/PO/2009000046</t>
  </si>
  <si>
    <t>118.AC/MDP-SBY/IX/2020</t>
  </si>
  <si>
    <t>122x100</t>
  </si>
  <si>
    <t>PO TURUN TANGGAL 21 September 2020</t>
  </si>
  <si>
    <t>SIP/PO/2011000002</t>
  </si>
  <si>
    <t>129.AC/MDP-SBY/XI/2020</t>
  </si>
  <si>
    <t>PO TURUN TANGGAL 02 November 2020</t>
  </si>
  <si>
    <t>SIP/PO/2012000036</t>
  </si>
  <si>
    <t>144.AC/MDP-SBY/XII/2020</t>
  </si>
  <si>
    <t>122X100</t>
  </si>
  <si>
    <t>PO TURUN TANGGAL 10 Desember 2020</t>
  </si>
  <si>
    <t>SIP/PO/2101000015</t>
  </si>
  <si>
    <t>002.AC/MDP-SBY/I/2021</t>
  </si>
  <si>
    <t>PO TURUN TANGGAL 07 Januari 2021</t>
  </si>
  <si>
    <t>SIP/PO/2102000008</t>
  </si>
  <si>
    <t>015.AC/MDP-SBY/II/2021</t>
  </si>
  <si>
    <t>PO TURUN TANGGAL 02 Februari 2021</t>
  </si>
  <si>
    <t>total po</t>
  </si>
  <si>
    <t>wh</t>
  </si>
  <si>
    <t>SISA</t>
  </si>
  <si>
    <t>kurang po</t>
  </si>
  <si>
    <t>SIP/PO/2102000087</t>
  </si>
  <si>
    <t>021.AC/MDP-SBY/II/2021</t>
  </si>
  <si>
    <t>PO TURUN TANGGAL 22 Februari 2021</t>
  </si>
  <si>
    <t>SIP/PO/2102000118</t>
  </si>
  <si>
    <t>026.AC/MDP-SBY/II/2021</t>
  </si>
  <si>
    <t>PO TURUN TANGGAL 25 Februari 2021</t>
  </si>
  <si>
    <t>129X100</t>
  </si>
  <si>
    <t>SIP/PO/2103000084</t>
  </si>
  <si>
    <t>034.AC/MDP-SBY/II/2021</t>
  </si>
  <si>
    <t>PO TURUN TANGGAL 22 Maret 2021</t>
  </si>
  <si>
    <t>SIP/PO/2104000110</t>
  </si>
  <si>
    <t>052.AC/MDP-SBY/IV/2021</t>
  </si>
  <si>
    <t>PO TURUN TANGGAL 27 April 2021</t>
  </si>
  <si>
    <t>SIP/PO/2105000068</t>
  </si>
  <si>
    <t>065.AC/MDP-SBY/IV/2021</t>
  </si>
  <si>
    <t>PO TURUN TANGGAL JUNI 2021</t>
  </si>
  <si>
    <t>SIP/PO/2106000023</t>
  </si>
  <si>
    <t>074.AC/MDP-SBY/VI/21</t>
  </si>
  <si>
    <t>SIP/PO/2106000067</t>
  </si>
  <si>
    <t>079.AC/MDP-SBY/VI/21</t>
  </si>
  <si>
    <t>SIP/PO/2106000068</t>
  </si>
  <si>
    <t>080.AC/MDP-SBY/VI/21</t>
  </si>
  <si>
    <t>SIP/PO/2106000071</t>
  </si>
  <si>
    <t>081.AC/MDP-SBY/VI/21</t>
  </si>
  <si>
    <t>100X122</t>
  </si>
  <si>
    <t>SIP/PO/2106000072</t>
  </si>
  <si>
    <t>082.AC/MDP-SBY/VI/21</t>
  </si>
  <si>
    <t>SIP/PO/2108000036</t>
  </si>
  <si>
    <t>103.AC/MDP-SBY/VIII/21</t>
  </si>
  <si>
    <t xml:space="preserve">CLOSE </t>
  </si>
  <si>
    <t>SIP/PO/2109000053</t>
  </si>
  <si>
    <t>115.AC/MDP-SBY/IX/21</t>
  </si>
  <si>
    <t>PO TURUN TGL 7/10/21</t>
  </si>
  <si>
    <t>SIP/PO/2109000054</t>
  </si>
  <si>
    <t>116.AC/MDP-SBY/IX/21</t>
  </si>
  <si>
    <t>SIP/PO/2110000044</t>
  </si>
  <si>
    <t>128.AC/MDP-SBY/VIII/21</t>
  </si>
  <si>
    <t>2-DES</t>
  </si>
  <si>
    <t>po turun tgl 14 oktober 2021</t>
  </si>
  <si>
    <t>128.AC/MDP-SBY/IX/21</t>
  </si>
  <si>
    <t>104x129</t>
  </si>
  <si>
    <t>SIP/PO/2111000001</t>
  </si>
  <si>
    <t>140.AC/MDP-SBY/XI/21</t>
  </si>
  <si>
    <t>4-DES</t>
  </si>
  <si>
    <t>15-DES</t>
  </si>
  <si>
    <t>po turun tgl November 2021</t>
  </si>
  <si>
    <t>SIP/PO/2111000131</t>
  </si>
  <si>
    <t>4-DES-21</t>
  </si>
  <si>
    <t>159.AC/MDP-SBY/XI/21</t>
  </si>
  <si>
    <t>15-DES-21</t>
  </si>
  <si>
    <t>129X104X12</t>
  </si>
  <si>
    <t>SIP/PO/2111000132</t>
  </si>
  <si>
    <t>160.AC/MDP-SBY/XI/21</t>
  </si>
  <si>
    <t>30-DES</t>
  </si>
  <si>
    <t>122X104X12</t>
  </si>
  <si>
    <t>SIP/PO/2111000133</t>
  </si>
  <si>
    <t>161.AC/MDP-SBY/XI/21</t>
  </si>
  <si>
    <t>SIP/PO/2111000134</t>
  </si>
  <si>
    <t>162.AC/MDP-SBY/XI/21</t>
  </si>
  <si>
    <t>SIP/PO/2201000008</t>
  </si>
  <si>
    <t>003.AC/MDP-SBY/I/22</t>
  </si>
  <si>
    <t>KIRIM 14-FEB 2022</t>
  </si>
  <si>
    <t>SIP/PO/2201000007</t>
  </si>
  <si>
    <t>002.AC/MDP-SBY/I/22</t>
  </si>
  <si>
    <t>KIRIM 7-FEB 2022</t>
  </si>
  <si>
    <t>SIP/PO/2201000047</t>
  </si>
  <si>
    <t>004.AC/MDP-SBY/I/22</t>
  </si>
  <si>
    <t>KIRIM 1-MARET- 2022</t>
  </si>
  <si>
    <t>SIP/PO/2202000006</t>
  </si>
  <si>
    <t>011.AC/MDP-SBY/II/22</t>
  </si>
  <si>
    <t>KIRIM 14-MARET- 2022</t>
  </si>
  <si>
    <t>SIP/PO/2202000007</t>
  </si>
  <si>
    <t>012.AC/MDP-SBY/II/22</t>
  </si>
  <si>
    <t>122X100X12</t>
  </si>
  <si>
    <t>SIP/PO/2203000006</t>
  </si>
  <si>
    <t>018.AC/MDP-SBY/III/22</t>
  </si>
  <si>
    <t xml:space="preserve">TURUN PO 7 MARET 2022 </t>
  </si>
  <si>
    <t>KIRIM 18 APRIL 2022</t>
  </si>
  <si>
    <t>SIP/PO/2203000007</t>
  </si>
  <si>
    <t>019.AC/MDP-SBY/III/22</t>
  </si>
  <si>
    <t>KIRIM 2 MEI 2022</t>
  </si>
  <si>
    <t>SIP/PO/2204000064</t>
  </si>
  <si>
    <t>032.AC/MDP-SBY/IV/22</t>
  </si>
  <si>
    <t xml:space="preserve">TURUN PO 14 APRIL 2022 </t>
  </si>
  <si>
    <t>SIP/PO/2204000065</t>
  </si>
  <si>
    <t>033.AC/MDP-SBY/IV/22</t>
  </si>
  <si>
    <t>SIP/PO/2204000066</t>
  </si>
  <si>
    <t>034.AC/MDP-SBY/IV/22</t>
  </si>
  <si>
    <t>9-mei-22</t>
  </si>
  <si>
    <t>SIP/PO/2204000100</t>
  </si>
  <si>
    <t>042.AC/MDP-SBY/V/22</t>
  </si>
  <si>
    <t>SIP/PO/2205000102</t>
  </si>
  <si>
    <t>058.AC/MDP-SBY/V/22</t>
  </si>
  <si>
    <t>SIP/PO/2206000030</t>
  </si>
  <si>
    <t>060.AC/MDP-SBY/VI/22</t>
  </si>
  <si>
    <t>SIP/PO/2206000072</t>
  </si>
  <si>
    <t>068.AC/MDP-SBY/VI/22</t>
  </si>
  <si>
    <t>SIP/PO/2206000073</t>
  </si>
  <si>
    <t>069.AC/MDP-SBY/VI/22</t>
  </si>
  <si>
    <t>SIP/PO/2206000108</t>
  </si>
  <si>
    <t>071.AC/MDP-SBY/VI/22</t>
  </si>
  <si>
    <t>SIP/PO/2206000109</t>
  </si>
  <si>
    <t>072.AC/MDP-SBY/VI/22</t>
  </si>
  <si>
    <t>SIP/PO/2206000160</t>
  </si>
  <si>
    <t>082.AC/MDP-SBY/VI/22</t>
  </si>
  <si>
    <t>SIP/PO/2207000106</t>
  </si>
  <si>
    <t>088.AC/MDP-SBY/VII/22</t>
  </si>
  <si>
    <t>SIP/PO/2208000095</t>
  </si>
  <si>
    <t>095.AC/MDP-SBY/VII/22</t>
  </si>
  <si>
    <t>BALOK PECAH</t>
  </si>
  <si>
    <t>SIP/PO/2208000113</t>
  </si>
  <si>
    <t>099.AC/MDP-SBY/VIII/22</t>
  </si>
  <si>
    <t>SIP/PO/2210000086</t>
  </si>
  <si>
    <t>119.AC/MDP-SBY/X/22</t>
  </si>
  <si>
    <t>SIP/PO/2210000121</t>
  </si>
  <si>
    <t>127.AC/MDP-SBY/X/22</t>
  </si>
  <si>
    <t>SIP/PO/2211200022</t>
  </si>
  <si>
    <t>139.AC/MDP-SBY/XII/22</t>
  </si>
  <si>
    <t>SIP/PO/2301000016</t>
  </si>
  <si>
    <t>001.AC/MDP-SBY/I/23</t>
  </si>
  <si>
    <t>SIP/PO/2301000123</t>
  </si>
  <si>
    <t>018.AC/MDP-SBY/I/23</t>
  </si>
  <si>
    <t>SIP/PO/2302000116</t>
  </si>
  <si>
    <t>048.AC/MDP-SBY/III/23</t>
  </si>
  <si>
    <t>SIP/PO/2304000040</t>
  </si>
  <si>
    <t>061.AC/MDP-SBY/V/23</t>
  </si>
  <si>
    <t>SIP/PO/2305000067</t>
  </si>
  <si>
    <t>070.AC/MDP-SBY/V/23</t>
  </si>
  <si>
    <t>SIP/PO/2306000011</t>
  </si>
  <si>
    <t>076.AC/MDP-SBY/VI/23</t>
  </si>
  <si>
    <t>SIP/PO/2306000122</t>
  </si>
  <si>
    <t>084.AC/MDP-SBY/VI/23</t>
  </si>
  <si>
    <t>SIP/PO/2307000031</t>
  </si>
  <si>
    <t>088.AC/MDP-SBY/VII/23</t>
  </si>
  <si>
    <t>SIP/PO/2307000047</t>
  </si>
  <si>
    <t>089.AC/MDP-SBY/VII/23</t>
  </si>
  <si>
    <t>SIP/PO/2308000019</t>
  </si>
  <si>
    <t>103.AC/MDP-SBY/VIII/23</t>
  </si>
  <si>
    <t>SIP/PO/2309000017</t>
  </si>
  <si>
    <t>108.AC/MDP-SBY/IX/23</t>
  </si>
  <si>
    <t>SIP/PO/2309000093</t>
  </si>
  <si>
    <t>115.AC/MDP-SBY/IX/23</t>
  </si>
  <si>
    <t>SIP/PO/2311000086</t>
  </si>
  <si>
    <t>134.AC/MDP-SBY/IX/23</t>
  </si>
  <si>
    <t>SIP/PO/2312000018</t>
  </si>
  <si>
    <t>144.AC/MDP-SBY/XII/23</t>
  </si>
  <si>
    <t>SIP/PO/2312000086</t>
  </si>
  <si>
    <t>149.AC/MDP-SBY/XII/23</t>
  </si>
  <si>
    <t>SIP/PO/2312000110</t>
  </si>
  <si>
    <t>152.AC/MDP-SBY/XII/23</t>
  </si>
  <si>
    <t>SIP/PO/2312000115</t>
  </si>
  <si>
    <t>153.AC/MDP-SBY/XII/23</t>
  </si>
  <si>
    <t>SIP/PO/2312000123</t>
  </si>
  <si>
    <t>016.AC/MDP-SBY/I/24</t>
  </si>
  <si>
    <t>SIP/PO/2402000040</t>
  </si>
  <si>
    <t>025.AC/MDP-SBY/I/24</t>
  </si>
  <si>
    <t>SIP/PO/2312000160</t>
  </si>
  <si>
    <t>035.AC/MDP-SBY/III/24</t>
  </si>
  <si>
    <t>SIP/PO/2405000092</t>
  </si>
  <si>
    <t>057.AC/MDP-SBY/V/24</t>
  </si>
  <si>
    <t>SIP/PO/2406000060</t>
  </si>
  <si>
    <t>068.AC/MDP-SBY/VI/24</t>
  </si>
  <si>
    <t>SIP/PO/2407000033</t>
  </si>
  <si>
    <t>076.AC/MDP-SBY/VII/24</t>
  </si>
  <si>
    <t>SIP/PO/2407000108</t>
  </si>
  <si>
    <t>081.AC/MDP-SBY/VII/24</t>
  </si>
  <si>
    <t>SIP/PO/2408000116</t>
  </si>
  <si>
    <t>100.AC/MDP-SBY/XI/24</t>
  </si>
  <si>
    <t>SIP/PO/2409000052</t>
  </si>
  <si>
    <t>114.AC/MDP-SBY/XI/24</t>
  </si>
  <si>
    <t>SIP/PO/2409000116</t>
  </si>
  <si>
    <t>119.AC/MDP-SBY/X/24</t>
  </si>
  <si>
    <t>SIP/PO/2410000089</t>
  </si>
  <si>
    <t>133.AC/MDP-SBY/XI/24</t>
  </si>
  <si>
    <t>SIP/PO/2411000073</t>
  </si>
  <si>
    <t>140.AC/MDP-SBY/XI/24</t>
  </si>
  <si>
    <t>150.AC</t>
  </si>
  <si>
    <t>SIP/PO/2412000056</t>
  </si>
  <si>
    <t>153.AC</t>
  </si>
  <si>
    <t>SIP/PO/2412000098</t>
  </si>
  <si>
    <t>005.AC</t>
  </si>
  <si>
    <t>SIP/PO/2501000045</t>
  </si>
  <si>
    <t>005.AC/C</t>
  </si>
  <si>
    <t>005.AC/D</t>
  </si>
  <si>
    <t>013.AC</t>
  </si>
  <si>
    <t>SIP/PO/2501000082</t>
  </si>
  <si>
    <t>013.AC/A</t>
  </si>
  <si>
    <t>013.AC/B</t>
  </si>
  <si>
    <t>SIP/PO/250200081</t>
  </si>
  <si>
    <t>037.AC/A</t>
  </si>
  <si>
    <t>037.AC/B</t>
  </si>
  <si>
    <t>037.AC/C</t>
  </si>
  <si>
    <t>SIP/PO/2503000036</t>
  </si>
  <si>
    <t>045.AC/A</t>
  </si>
  <si>
    <t>045.AC/B</t>
  </si>
  <si>
    <t>045.AC/C</t>
  </si>
  <si>
    <t>SIP/PO/2503000089</t>
  </si>
  <si>
    <t>054.AC/A</t>
  </si>
  <si>
    <t>054.AC/B</t>
  </si>
  <si>
    <t>054.AC/C</t>
  </si>
  <si>
    <t>SIP/PO/2504000063</t>
  </si>
  <si>
    <t>066.AC/A</t>
  </si>
  <si>
    <t>066.AC/B</t>
  </si>
  <si>
    <t>066.AC/C</t>
  </si>
  <si>
    <t>066.AC/D</t>
  </si>
  <si>
    <t>066.AC/E</t>
  </si>
  <si>
    <t>066.AC/F</t>
  </si>
  <si>
    <t>SIP/PO/2505000043</t>
  </si>
  <si>
    <t>084.AC/A</t>
  </si>
  <si>
    <t>084.AC/B</t>
  </si>
  <si>
    <t>084.AC/C</t>
  </si>
  <si>
    <t>084.AC/D</t>
  </si>
  <si>
    <t>084.AC/E</t>
  </si>
  <si>
    <t>SIP/PO/2505000059</t>
  </si>
  <si>
    <t>091.AC/A</t>
  </si>
  <si>
    <t>091.AC/B</t>
  </si>
  <si>
    <t>091.AC/C</t>
  </si>
  <si>
    <t>091.AC/D</t>
  </si>
  <si>
    <t>091.AC/E</t>
  </si>
  <si>
    <t>091.AC/F</t>
  </si>
  <si>
    <t>091.AC/G</t>
  </si>
  <si>
    <t>SIP/PO/2506000065</t>
  </si>
  <si>
    <t>108.AC/A</t>
  </si>
  <si>
    <t>108.AC/B</t>
  </si>
  <si>
    <t>108.AC/C</t>
  </si>
  <si>
    <t>108.AC/D</t>
  </si>
  <si>
    <t>108.AC/E</t>
  </si>
  <si>
    <t>108.AC/F</t>
  </si>
  <si>
    <t>108.AC/G</t>
  </si>
  <si>
    <t>108.AC/H</t>
  </si>
  <si>
    <t>108.AC/I</t>
  </si>
  <si>
    <t>108.AC/J</t>
  </si>
  <si>
    <t>108.AC/K</t>
  </si>
  <si>
    <t>108.AC/L</t>
  </si>
  <si>
    <t>108.AC/M</t>
  </si>
  <si>
    <t>108.AC/N</t>
  </si>
  <si>
    <t>108.AC/O</t>
  </si>
  <si>
    <t>108.AC/P</t>
  </si>
  <si>
    <t>SIP/PO/2509000054</t>
  </si>
  <si>
    <t>170.AC/A</t>
  </si>
  <si>
    <t>170.AC/B</t>
  </si>
  <si>
    <t>170.AC/C</t>
  </si>
  <si>
    <t>170.AC/D</t>
  </si>
  <si>
    <t>170.AC/E</t>
  </si>
  <si>
    <t>170.AC/F</t>
  </si>
  <si>
    <t>170.AC/G</t>
  </si>
  <si>
    <t>170.AC/H</t>
  </si>
  <si>
    <t>170.AC/I</t>
  </si>
  <si>
    <t>170.AC/J</t>
  </si>
  <si>
    <t>SIP/PO/2512000075</t>
  </si>
  <si>
    <t>224.AC/A</t>
  </si>
  <si>
    <t>224.AC/B</t>
  </si>
  <si>
    <t>224.AC/C</t>
  </si>
  <si>
    <t>224.AC/D</t>
  </si>
  <si>
    <t>224.AC/E</t>
  </si>
  <si>
    <t>224.AC/F</t>
  </si>
  <si>
    <t>224.AC/G</t>
  </si>
  <si>
    <t>224.AC/H</t>
  </si>
  <si>
    <t>224.AC/I</t>
  </si>
  <si>
    <t>224.AC/J</t>
  </si>
  <si>
    <t>224.AC/K</t>
  </si>
  <si>
    <t>13/03/2026</t>
  </si>
  <si>
    <t>224.AC/L</t>
  </si>
  <si>
    <t>224.AC/M</t>
  </si>
  <si>
    <t>224.AC/N</t>
  </si>
  <si>
    <t>224.AC/O</t>
  </si>
  <si>
    <t>224.AC/P</t>
  </si>
  <si>
    <t>SIP/PO/2603000041</t>
  </si>
  <si>
    <t>050.AC/A</t>
  </si>
  <si>
    <t>050.AC/C</t>
  </si>
  <si>
    <t>050.AC/E</t>
  </si>
  <si>
    <t>050.AC/F</t>
  </si>
  <si>
    <t>050.AC/G</t>
  </si>
  <si>
    <t>050.AC/H</t>
  </si>
  <si>
    <t>050.AC/I</t>
  </si>
  <si>
    <t>050.AC/K</t>
  </si>
  <si>
    <t>050.AC/L</t>
  </si>
  <si>
    <t>050.AC/M</t>
  </si>
  <si>
    <t>050.AC/N</t>
  </si>
  <si>
    <t>050.AC/O</t>
  </si>
  <si>
    <t>050.AC/P</t>
  </si>
  <si>
    <t>050.AC/Q</t>
  </si>
  <si>
    <t>SIP/PO/2604000101</t>
  </si>
  <si>
    <t>080.AC/A</t>
  </si>
  <si>
    <t>SIP/PO/2606000021</t>
  </si>
  <si>
    <t>105.AC/A</t>
  </si>
  <si>
    <t>001/VI/PO/2020</t>
  </si>
  <si>
    <t>754.AD/MDP-SBY/VI/2020</t>
  </si>
  <si>
    <t>904.AD/MDP-SBY/VIII/2020</t>
  </si>
  <si>
    <t>PO TURUN TANGGAL 12 SEPTEMBER 2020</t>
  </si>
  <si>
    <t>001/XI/PO/2020</t>
  </si>
  <si>
    <t>1042.AD/MDP-SBY/XI/2020</t>
  </si>
  <si>
    <t>PO TURUN TANGGAL 17 NOVEMBER 2020</t>
  </si>
  <si>
    <t>001/I/PO/2021</t>
  </si>
  <si>
    <t>051.AD/MDP-SBY/I/2021</t>
  </si>
  <si>
    <t>PO TURUN TANGGAL 27 JANUARI 2021</t>
  </si>
  <si>
    <t>001/II/PO/2021</t>
  </si>
  <si>
    <t>098.AD/MDP-SBY/II/2021</t>
  </si>
  <si>
    <t>PO TURUN TANGGAL 19 FEBRUARI 2021</t>
  </si>
  <si>
    <t>001/III/PO/2021</t>
  </si>
  <si>
    <t>136.AD/MDP-SBY/III/2021</t>
  </si>
  <si>
    <t>PO TURUN TANGGAL 15 MARET 2021</t>
  </si>
  <si>
    <t>001/IV/PO/2021</t>
  </si>
  <si>
    <t>205.AD/MDP-SBY/IV/2021</t>
  </si>
  <si>
    <t>PO TURUN TANGGAL 13 April 2021</t>
  </si>
  <si>
    <t>001/XI/PO/2021</t>
  </si>
  <si>
    <t>1-DES</t>
  </si>
  <si>
    <t>580.AD/MDP-SBY/XI/2021</t>
  </si>
  <si>
    <t>001/II/PO/2022</t>
  </si>
  <si>
    <t>052.AD/MDP-SBY/II/20222</t>
  </si>
  <si>
    <t>197.AD/MDP-SBY/V/20222</t>
  </si>
  <si>
    <t>340.AD/MDP-SBY/IX/20222</t>
  </si>
  <si>
    <t>340.AD/MDP-SBY/X/20222</t>
  </si>
  <si>
    <t>001/XI/PO/2023</t>
  </si>
  <si>
    <t>569.AD/MDP-SBY/XI/2023</t>
  </si>
  <si>
    <t>068.AD/MDP.SBY/IV/2026</t>
  </si>
  <si>
    <t>069.AD/MDP.SBY/IV/2026</t>
  </si>
  <si>
    <t>PO-2506/PPC/0324</t>
  </si>
  <si>
    <t>110.AD/MDP-SBY/III/24</t>
  </si>
  <si>
    <t>112X82X15</t>
  </si>
  <si>
    <t>2505.0168.POB</t>
  </si>
  <si>
    <t>192.AD/A</t>
  </si>
  <si>
    <t>192.AD/B</t>
  </si>
  <si>
    <t>192.AD/C</t>
  </si>
  <si>
    <t>125x120</t>
  </si>
  <si>
    <t>2511.0233.POB</t>
  </si>
  <si>
    <t>336.AD/A</t>
  </si>
  <si>
    <t>336.AD/B</t>
  </si>
  <si>
    <t>336.AD/C</t>
  </si>
  <si>
    <t>SBP/V/20/034</t>
  </si>
  <si>
    <t>050.AC/MDP-SBY/V/2020</t>
  </si>
  <si>
    <t>SBP/V/20/018</t>
  </si>
  <si>
    <t>051.AC/MDP-SBY/V/2020</t>
  </si>
  <si>
    <t>SBP/VI/20/081</t>
  </si>
  <si>
    <t>061.AC/MDP-SBY/V/2020</t>
  </si>
  <si>
    <t>SBP/VI/20/121</t>
  </si>
  <si>
    <t>064.AC/MDP-SBY/V/2020</t>
  </si>
  <si>
    <t>SBP/VII/20/055</t>
  </si>
  <si>
    <t>073.AC/MDP-SBY/VII/2020</t>
  </si>
  <si>
    <t>115X115X14</t>
  </si>
  <si>
    <t>PO TURUN 08 JULI 2020</t>
  </si>
  <si>
    <t>130X89X14</t>
  </si>
  <si>
    <t>115X104X14</t>
  </si>
  <si>
    <t>SBP/VII/20/132</t>
  </si>
  <si>
    <t>080.AC/MDP-SBY/VII/2020</t>
  </si>
  <si>
    <t>PO TURUN 27 JULI 2020</t>
  </si>
  <si>
    <t>95X76X14</t>
  </si>
  <si>
    <t>89X70X14</t>
  </si>
  <si>
    <t>SBP/VIII/20/061</t>
  </si>
  <si>
    <t>091.AC/MDP-SBY/VII/2020</t>
  </si>
  <si>
    <t>SBP/VIII/20/166</t>
  </si>
  <si>
    <t>100.AC/MDP-SBY/VIII/2020</t>
  </si>
  <si>
    <t>PO TURUN 26 JULI 2020</t>
  </si>
  <si>
    <t>SBP/IX/20/061</t>
  </si>
  <si>
    <t>100.AC/MDP-SBY/IX/2020</t>
  </si>
  <si>
    <t>PO TURUN 10 September 2020</t>
  </si>
  <si>
    <t>120x80x14</t>
  </si>
  <si>
    <t>SBP/X/20/170</t>
  </si>
  <si>
    <t>126.AC/MDP-SBY/X/2020</t>
  </si>
  <si>
    <t>PO TURUN 21 Oktober 2020</t>
  </si>
  <si>
    <t>115x115x14</t>
  </si>
  <si>
    <t>130x89x14</t>
  </si>
  <si>
    <t>SBP/XI/20/025</t>
  </si>
  <si>
    <t>132.AC/MDP-SBY/XI/2020</t>
  </si>
  <si>
    <t>PO TURUN 11 Nopember 2020</t>
  </si>
  <si>
    <t>116x81x14</t>
  </si>
  <si>
    <t>SBP/XI/20/147</t>
  </si>
  <si>
    <t>138.AC/MDP-SBY/XI/2020</t>
  </si>
  <si>
    <t>PO TURUN 23 Nopember 2020</t>
  </si>
  <si>
    <t>115X80X14</t>
  </si>
  <si>
    <t>97X76X14</t>
  </si>
  <si>
    <t>SBP/XII/20/109</t>
  </si>
  <si>
    <t>146.AC/MDP-SBY/XII/2020</t>
  </si>
  <si>
    <t>PO TURUN 15 Desember 2020</t>
  </si>
  <si>
    <t>SBP/II/21/109</t>
  </si>
  <si>
    <t>018.AC/MDP-SBY/II/2021</t>
  </si>
  <si>
    <t>PO TURUN 19 Februari 2021</t>
  </si>
  <si>
    <t>70X129X14</t>
  </si>
  <si>
    <t>SBP/III/21/102</t>
  </si>
  <si>
    <t>031.AC/MDP-SBY/III/2021</t>
  </si>
  <si>
    <t>PO TURUN 12 Maret 2021</t>
  </si>
  <si>
    <t>SBP/III/21/191</t>
  </si>
  <si>
    <t>033.AC/MDP-SBY/III/2021</t>
  </si>
  <si>
    <t>SBP/III/21/207</t>
  </si>
  <si>
    <t>035.AC/MDP-SBY/III/2021</t>
  </si>
  <si>
    <t>SBP/IV/21/066</t>
  </si>
  <si>
    <t>044.AC/MDP-SBY/IV/2021</t>
  </si>
  <si>
    <t>PO TURUN 8 APRIL 2021</t>
  </si>
  <si>
    <t>105X80X14</t>
  </si>
  <si>
    <t>SBP/IV/21/081</t>
  </si>
  <si>
    <t>045.AC/MDP-SBY/IV/2021</t>
  </si>
  <si>
    <t>PO TURUN 12 APRIL 2021</t>
  </si>
  <si>
    <t xml:space="preserve">4-Mei </t>
  </si>
  <si>
    <t>SBP/IV/21/197</t>
  </si>
  <si>
    <t>5-MEI</t>
  </si>
  <si>
    <t>053.AC/MDP-SBY/IV/2021</t>
  </si>
  <si>
    <t>PO TURUN 27 APRIL 2021</t>
  </si>
  <si>
    <t>115x80x14</t>
  </si>
  <si>
    <t>89x70x14</t>
  </si>
  <si>
    <t>105x80x14</t>
  </si>
  <si>
    <t>97x76x14</t>
  </si>
  <si>
    <t>SBP/XI/23/133</t>
  </si>
  <si>
    <t>136.AC/MDP-SBY/XI/23</t>
  </si>
  <si>
    <t>88X69</t>
  </si>
  <si>
    <t>SBP/I/24/027</t>
  </si>
  <si>
    <t>003.AC/MDP-SBY/I/24</t>
  </si>
  <si>
    <t>SBP/I/24/127</t>
  </si>
  <si>
    <t>011.AC/MDP-SBY/I/24</t>
  </si>
  <si>
    <t>SBP/I/24/165</t>
  </si>
  <si>
    <t>015.AC/MDP-SBY/I/24</t>
  </si>
  <si>
    <t>SBP/II/24/044</t>
  </si>
  <si>
    <t>023.AC/MDP-SBY/I/24</t>
  </si>
  <si>
    <t>SBP/II/24/140</t>
  </si>
  <si>
    <t>028.AC/MDP-SBY/II/24</t>
  </si>
  <si>
    <t>SBP/II/24/219</t>
  </si>
  <si>
    <t>031.AC/MDP-SBY/II/24</t>
  </si>
  <si>
    <t>SBP/IV/24/025</t>
  </si>
  <si>
    <t>045.AC/MDP-SBY/IV/24</t>
  </si>
  <si>
    <t>SBP/IV/24/139</t>
  </si>
  <si>
    <t>048.AC/MDP-SBY/IV/24</t>
  </si>
  <si>
    <t>115x80</t>
  </si>
  <si>
    <t>88x69</t>
  </si>
  <si>
    <t>SBP/V/24/129</t>
  </si>
  <si>
    <t>054.AC/MDP-SBY/V/24</t>
  </si>
  <si>
    <t>120x80</t>
  </si>
  <si>
    <t>SBP/VI/24/057</t>
  </si>
  <si>
    <t>064.AC/MDP-SBY/VI/24</t>
  </si>
  <si>
    <t>SBP/VI/24/185</t>
  </si>
  <si>
    <t>071.AC/MDP-SBY/VI/24</t>
  </si>
  <si>
    <t>115X80</t>
  </si>
  <si>
    <t>SBP/VII/24/236</t>
  </si>
  <si>
    <t>080.AC/MDP-SBY/VII/24</t>
  </si>
  <si>
    <t>SBP/IX/24/174</t>
  </si>
  <si>
    <t>112.AC/MDP-SBY/IX/24</t>
  </si>
  <si>
    <t>SBP/X/24/013</t>
  </si>
  <si>
    <t>120.AC/MDP-SBY/X/24</t>
  </si>
  <si>
    <t>SBP/X/24/095</t>
  </si>
  <si>
    <t>125.AC/MDP-SBY/X/24</t>
  </si>
  <si>
    <t>SBP/XI/24/082</t>
  </si>
  <si>
    <t>138.AC/MDP-SBY/XI/24</t>
  </si>
  <si>
    <t>149.AC</t>
  </si>
  <si>
    <t>006.AC</t>
  </si>
  <si>
    <t>SBP/I/25/089</t>
  </si>
  <si>
    <t>006.AC/A</t>
  </si>
  <si>
    <t>006.AC/B</t>
  </si>
  <si>
    <t>006.AC/C</t>
  </si>
  <si>
    <t>SBP/I/25/134</t>
  </si>
  <si>
    <t>012.AC/A</t>
  </si>
  <si>
    <t>012.AC/B</t>
  </si>
  <si>
    <t>012.AC/C</t>
  </si>
  <si>
    <t>012.AC/D</t>
  </si>
  <si>
    <t>SBP/I/25/193</t>
  </si>
  <si>
    <t>014.AC/A</t>
  </si>
  <si>
    <t>014.AC/B</t>
  </si>
  <si>
    <t>014.AC/C</t>
  </si>
  <si>
    <t>121,5X101,5X14</t>
  </si>
  <si>
    <t>SBP/II/25/107</t>
  </si>
  <si>
    <t>024.AC/A</t>
  </si>
  <si>
    <t>024.AC/B</t>
  </si>
  <si>
    <t>024.AC/C</t>
  </si>
  <si>
    <t>SBP/II/25/205</t>
  </si>
  <si>
    <t>031.AC/A</t>
  </si>
  <si>
    <t>031.AC/B</t>
  </si>
  <si>
    <t>031.AC/C</t>
  </si>
  <si>
    <t>SBP/V/22/055/049.AC</t>
  </si>
  <si>
    <t>031.AC/D</t>
  </si>
  <si>
    <t>031.AC/E</t>
  </si>
  <si>
    <t>SBP/III/25/116</t>
  </si>
  <si>
    <t>044.AC/A</t>
  </si>
  <si>
    <t>044.AC/B</t>
  </si>
  <si>
    <t>044.AC/C</t>
  </si>
  <si>
    <t>SBP/III/25/302</t>
  </si>
  <si>
    <t>057.AC/A</t>
  </si>
  <si>
    <t>057.AC/B</t>
  </si>
  <si>
    <t>057.AC/C</t>
  </si>
  <si>
    <t>057.AC/D</t>
  </si>
  <si>
    <t>057.AC/E</t>
  </si>
  <si>
    <t>121,5x101,5x14</t>
  </si>
  <si>
    <t>SBP/IV/25/044</t>
  </si>
  <si>
    <t>059.AC/A</t>
  </si>
  <si>
    <t>059.AC/B</t>
  </si>
  <si>
    <t>059.AC/C</t>
  </si>
  <si>
    <t>059.AC/D</t>
  </si>
  <si>
    <t>88X69X14</t>
  </si>
  <si>
    <t>104X79X14</t>
  </si>
  <si>
    <t>SBP/IV/25/134</t>
  </si>
  <si>
    <t>063.AC/A</t>
  </si>
  <si>
    <t>063.AC/B</t>
  </si>
  <si>
    <t>063.AC/C</t>
  </si>
  <si>
    <t>063.AC/D</t>
  </si>
  <si>
    <t>102X98X14</t>
  </si>
  <si>
    <t>SBP/V/25/007</t>
  </si>
  <si>
    <t>076.AC/C</t>
  </si>
  <si>
    <t>076.AC/B</t>
  </si>
  <si>
    <t>106X76X14</t>
  </si>
  <si>
    <t>076.AC/D</t>
  </si>
  <si>
    <t>076.AC/A</t>
  </si>
  <si>
    <t>076.AC/E</t>
  </si>
  <si>
    <t>076.AC/F</t>
  </si>
  <si>
    <t>076.AC/G</t>
  </si>
  <si>
    <t>SBP/IV/25/216</t>
  </si>
  <si>
    <t>067.AC/A</t>
  </si>
  <si>
    <t>067.AC/B</t>
  </si>
  <si>
    <t>067.AC/C</t>
  </si>
  <si>
    <t>SBP/V/25/117</t>
  </si>
  <si>
    <t>080.AC/B</t>
  </si>
  <si>
    <t>080.AC/C</t>
  </si>
  <si>
    <t>080.AC/D</t>
  </si>
  <si>
    <t>080.AC/E</t>
  </si>
  <si>
    <t>080.AC/F</t>
  </si>
  <si>
    <t>080.AC/G</t>
  </si>
  <si>
    <t>080.AC/H</t>
  </si>
  <si>
    <t>080.AC/I</t>
  </si>
  <si>
    <t>SBP/VI/25/040</t>
  </si>
  <si>
    <t>097.AC/A</t>
  </si>
  <si>
    <t>097.AC/B</t>
  </si>
  <si>
    <t>097.AC/C</t>
  </si>
  <si>
    <t>097.AC/D</t>
  </si>
  <si>
    <t>097.AC/E</t>
  </si>
  <si>
    <t>SBP/VII/25/030</t>
  </si>
  <si>
    <t>110.AC/A</t>
  </si>
  <si>
    <t>110.AC/B</t>
  </si>
  <si>
    <t>110.AC/C</t>
  </si>
  <si>
    <t>SBP/VII/25/300</t>
  </si>
  <si>
    <t>126.AC/A</t>
  </si>
  <si>
    <t>126.AC/B</t>
  </si>
  <si>
    <t>126.AC/C</t>
  </si>
  <si>
    <t>126.AC/D</t>
  </si>
  <si>
    <t>SBP/VII/25/127</t>
  </si>
  <si>
    <t>140.AC/A</t>
  </si>
  <si>
    <t>140.AC/B</t>
  </si>
  <si>
    <t>140.AC/C</t>
  </si>
  <si>
    <t>88X70X14</t>
  </si>
  <si>
    <t>121.5X101.5X14</t>
  </si>
  <si>
    <t>SBP/VII/25/179</t>
  </si>
  <si>
    <t>143.AC/A</t>
  </si>
  <si>
    <t>143.AC/B</t>
  </si>
  <si>
    <t>143.AC/C</t>
  </si>
  <si>
    <t>105X75X14</t>
  </si>
  <si>
    <t>SBP/VIII/25/040</t>
  </si>
  <si>
    <t>237.AD/A</t>
  </si>
  <si>
    <t>237.AD/B</t>
  </si>
  <si>
    <t>237.AD/C</t>
  </si>
  <si>
    <t>SBP/IX/25/208</t>
  </si>
  <si>
    <t>160.AC/A</t>
  </si>
  <si>
    <t>160.AC/B</t>
  </si>
  <si>
    <t>160.AC/C</t>
  </si>
  <si>
    <t>SBP/IX/25/228</t>
  </si>
  <si>
    <t>165.AC/A</t>
  </si>
  <si>
    <t>165.AC/B</t>
  </si>
  <si>
    <t>165.AC/C</t>
  </si>
  <si>
    <t>SBP/X/25/014</t>
  </si>
  <si>
    <t>177.AC/A</t>
  </si>
  <si>
    <t>177.AC/B</t>
  </si>
  <si>
    <t>177.AC/C</t>
  </si>
  <si>
    <t>SBP/XI/25/106</t>
  </si>
  <si>
    <t>196.AC/A</t>
  </si>
  <si>
    <t>196.AC/B</t>
  </si>
  <si>
    <t>196.AC/C</t>
  </si>
  <si>
    <t>SBP/XII/25/151</t>
  </si>
  <si>
    <t>223.AC/A</t>
  </si>
  <si>
    <t>223.AC/B</t>
  </si>
  <si>
    <t>223.AC/C</t>
  </si>
  <si>
    <t>SBP/I/26/121</t>
  </si>
  <si>
    <t>011.AC/A</t>
  </si>
  <si>
    <t>011.AC/B</t>
  </si>
  <si>
    <t>011.AC/C</t>
  </si>
  <si>
    <t>126X79X14</t>
  </si>
  <si>
    <t>SBP/I/26/264</t>
  </si>
  <si>
    <t>022.AC/A</t>
  </si>
  <si>
    <t>022.AC/B</t>
  </si>
  <si>
    <t>022.AC/C</t>
  </si>
  <si>
    <t>100X76X14</t>
  </si>
  <si>
    <t>SBP/II/26/007</t>
  </si>
  <si>
    <t>025.AC/A</t>
  </si>
  <si>
    <t>025.AC/B</t>
  </si>
  <si>
    <t>025.AC/C</t>
  </si>
  <si>
    <t>SBP/III/24234</t>
  </si>
  <si>
    <t>SBP/IV/26/289</t>
  </si>
  <si>
    <t>081.AC/A</t>
  </si>
  <si>
    <t>081.AC/B</t>
  </si>
  <si>
    <t>081.AC/C</t>
  </si>
  <si>
    <t>081.AC/D</t>
  </si>
  <si>
    <t>SBP/IV/26/322</t>
  </si>
  <si>
    <t>083.AC/A</t>
  </si>
  <si>
    <t>083.AC/B</t>
  </si>
  <si>
    <t>083.AC/C</t>
  </si>
  <si>
    <t>SBP/V/26/145</t>
  </si>
  <si>
    <t>SBP/V/26/237</t>
  </si>
  <si>
    <t>094.AC/A</t>
  </si>
  <si>
    <t>115X128X12</t>
  </si>
  <si>
    <t>POC22501036</t>
  </si>
  <si>
    <t>008.AC/A</t>
  </si>
  <si>
    <t>008.AC/B</t>
  </si>
  <si>
    <t>008.AC/C</t>
  </si>
  <si>
    <t>86X110X12</t>
  </si>
  <si>
    <t>100X100X8</t>
  </si>
  <si>
    <t>384/SMTM-SBY/VIII/25</t>
  </si>
  <si>
    <t>145.AC/A</t>
  </si>
  <si>
    <t>145.AC/B</t>
  </si>
  <si>
    <t>145.AC/C</t>
  </si>
  <si>
    <t>100X100X9</t>
  </si>
  <si>
    <t>520/SMTM-SBY/XI/25</t>
  </si>
  <si>
    <t>189.AC/A</t>
  </si>
  <si>
    <t>189.AC/C</t>
  </si>
  <si>
    <t>572/SMTM-SBY/XII/25</t>
  </si>
  <si>
    <t>209.AC/A</t>
  </si>
  <si>
    <t>209.AC/B</t>
  </si>
  <si>
    <t>209.AC/C</t>
  </si>
  <si>
    <t>209.AC/D</t>
  </si>
  <si>
    <t>SMU4/000024/03/2025/PO</t>
  </si>
  <si>
    <t>097.AD/A</t>
  </si>
  <si>
    <t>097.AD/B</t>
  </si>
  <si>
    <t>097.AD/C</t>
  </si>
  <si>
    <t>LN24.0591</t>
  </si>
  <si>
    <t>147.AC/MDP-SBY/XII/24</t>
  </si>
  <si>
    <t>20240814-02</t>
  </si>
  <si>
    <t>093.AC/MDP-SBY/VIII/24</t>
  </si>
  <si>
    <t>155X32X32</t>
  </si>
  <si>
    <t>097.AC/MDP-SBY/VIII/24</t>
  </si>
  <si>
    <t>121.4X32X32</t>
  </si>
  <si>
    <t>UKURAN BOX</t>
  </si>
  <si>
    <t>121,4X32X32</t>
  </si>
  <si>
    <t>021.AC/A</t>
  </si>
  <si>
    <t>021.AC/B</t>
  </si>
  <si>
    <t>021.AC/C</t>
  </si>
  <si>
    <t>20250804-01</t>
  </si>
  <si>
    <t>132.AC/A</t>
  </si>
  <si>
    <t>132.AC/B</t>
  </si>
  <si>
    <t>132.AC/C</t>
  </si>
  <si>
    <t>115X135X11</t>
  </si>
  <si>
    <t>20250904-01</t>
  </si>
  <si>
    <t>264.AD/B</t>
  </si>
  <si>
    <t>264.AD/C</t>
  </si>
  <si>
    <t>264.AD/D</t>
  </si>
  <si>
    <t>TAHUN 2025</t>
  </si>
  <si>
    <t>PO01-B250200001</t>
  </si>
  <si>
    <t>028.AC/A</t>
  </si>
  <si>
    <t>028.AC/B</t>
  </si>
  <si>
    <t>028.AC/C</t>
  </si>
  <si>
    <t>028.AC/D</t>
  </si>
  <si>
    <t>64P/RP/IV/22(REVISI)</t>
  </si>
  <si>
    <t>035.AC/MDP-SBY/IV/22</t>
  </si>
  <si>
    <t>024P/RP/X/22</t>
  </si>
  <si>
    <t>116.AC/MDP-SBY/X/2022</t>
  </si>
  <si>
    <t>045P/RP/X/22</t>
  </si>
  <si>
    <t>118.AC/MDP-SBY/X/2022</t>
  </si>
  <si>
    <t>655P/RP/XII/22</t>
  </si>
  <si>
    <t>143.AC/MDP-SBY/XII/2022</t>
  </si>
  <si>
    <t>094P/RP/II/23</t>
  </si>
  <si>
    <t>037.AC/MDP-SBY/II/2023</t>
  </si>
  <si>
    <t>011P/RP/III/23</t>
  </si>
  <si>
    <t>038.AC/MDP-SBY/II/2023</t>
  </si>
  <si>
    <t>V</t>
  </si>
  <si>
    <t>107/PO/VIII/20</t>
  </si>
  <si>
    <t>093.AC/MDP-SBY/VIII/2020</t>
  </si>
  <si>
    <t>PO TURUN TANGGAL 13 AGUSTUS 20</t>
  </si>
  <si>
    <t>193/PO/IX/2020</t>
  </si>
  <si>
    <t>115.AC/MDP-SBY/IX/2020</t>
  </si>
  <si>
    <t>PO TURUN TANGGAL 21 SEPTMBER 20</t>
  </si>
  <si>
    <t>10/PO/X/2020</t>
  </si>
  <si>
    <t>122.AC/MDP-SBY/X/2020</t>
  </si>
  <si>
    <t>PO TURUN TANGGAL 12 OKTOBER 20</t>
  </si>
  <si>
    <t>027/PL/X/2021</t>
  </si>
  <si>
    <t>137.AC/MDP-SBY/XI/2020</t>
  </si>
  <si>
    <t>PO TURUN TANGGAL 2 NOVEMBER 2021</t>
  </si>
  <si>
    <t>008.AC/PL/I/2022</t>
  </si>
  <si>
    <t>006.AC/MDP-SBY/I/2022</t>
  </si>
  <si>
    <t>KIRIM 26 JAN 2022</t>
  </si>
  <si>
    <t>004/PL/V/2022</t>
  </si>
  <si>
    <t>051.AC/MDP-SBY/V/2022</t>
  </si>
  <si>
    <t>014/PL/VII/2022</t>
  </si>
  <si>
    <t>271.AD/MDP-SBY/VII/2022</t>
  </si>
  <si>
    <t>008/PL/IX/2022</t>
  </si>
  <si>
    <t>109.AC/MDP-SBY/IX/2022</t>
  </si>
  <si>
    <t>008/PL/II/2023</t>
  </si>
  <si>
    <t>029.AC/MDP-SBY/II/2023</t>
  </si>
  <si>
    <t>011/PL/X/2023</t>
  </si>
  <si>
    <t>120.AC/MDP-SBY/X/2023</t>
  </si>
  <si>
    <t>039/PL/XI/2023</t>
  </si>
  <si>
    <t>143.AC/MDP-SBY/XI/2023</t>
  </si>
  <si>
    <t>PO/S-2021/05/0027</t>
  </si>
  <si>
    <t>TURUN PO TGL 31/5/21</t>
  </si>
  <si>
    <t>066.AC/MDP-SBY/V/21</t>
  </si>
  <si>
    <t>114X114</t>
  </si>
  <si>
    <t>PO/S-2021/08/0003</t>
  </si>
  <si>
    <t>100.AC/MDP-SBY/VIII/21</t>
  </si>
  <si>
    <t>PO/S-2021/08/00037</t>
  </si>
  <si>
    <t>111.AC/MDP-SBY/VIII/21</t>
  </si>
  <si>
    <t>PO/S-2021/08/0037</t>
  </si>
  <si>
    <t>111.AC/MDP-SBY/IX/21</t>
  </si>
  <si>
    <t>PO TURUN 1 SEPTEMBER</t>
  </si>
  <si>
    <t>PO/S-2022/05/0002</t>
  </si>
  <si>
    <t>045.AC/MDP-SBY/V/2022</t>
  </si>
  <si>
    <t>PO/S-2022/08/0025</t>
  </si>
  <si>
    <t>096.AC/MDP-SBY/VIII/2022</t>
  </si>
  <si>
    <t>PO/S-2022/09/0020</t>
  </si>
  <si>
    <t>105.AC/MDP-SBY/IX/2022</t>
  </si>
  <si>
    <t>PO/S-2022/10/0028</t>
  </si>
  <si>
    <t>128.AC/MDP-SBY/X/2022</t>
  </si>
  <si>
    <t>PO/S-2022/11/0014</t>
  </si>
  <si>
    <t>135.AC/MDP-SBY/XI/2022</t>
  </si>
  <si>
    <t>PO/S-2022/12/0007</t>
  </si>
  <si>
    <t>140.AC/MDP-SBY/XII/2022</t>
  </si>
  <si>
    <t>PO/S-2022/12/0045</t>
  </si>
  <si>
    <t>543.AD/MDP-SBY/XII/2022</t>
  </si>
  <si>
    <t>160X160</t>
  </si>
  <si>
    <t>PO/S-2023/01/0010</t>
  </si>
  <si>
    <t>002.AC/MDP-SBY/I/2023</t>
  </si>
  <si>
    <t>PO/S-2023/01/0011</t>
  </si>
  <si>
    <t>003.AC/MDP-SBY/I/2023</t>
  </si>
  <si>
    <t>PO/S-2023/02/0012</t>
  </si>
  <si>
    <t>022.AC/MDP-SBY/II/2023</t>
  </si>
  <si>
    <t>PO/S-2023/03/0006</t>
  </si>
  <si>
    <t>014.AC/MDP-SBY/III/2023</t>
  </si>
  <si>
    <t>PO/S-2023/06/0004</t>
  </si>
  <si>
    <t>074.AC/MDP-SBY/VI/2023</t>
  </si>
  <si>
    <t>PO/S-2023/07/0037</t>
  </si>
  <si>
    <t>095.AC/MDP-SBY/VIII/2023</t>
  </si>
  <si>
    <t>00001012021</t>
  </si>
  <si>
    <t>036.AD/MDP-SBY/I/2021</t>
  </si>
  <si>
    <t>100X90X14</t>
  </si>
  <si>
    <t>PO TURUN TANGGAL 19 JANUARI 2021</t>
  </si>
  <si>
    <t>00005092021</t>
  </si>
  <si>
    <t>461.AD/MDP-SBY/IX/2021</t>
  </si>
  <si>
    <t>00006092021</t>
  </si>
  <si>
    <t>465.AD/MDP-SBY/IX/2021</t>
  </si>
  <si>
    <t>00007112021</t>
  </si>
  <si>
    <t>537.AD/MDP-SBY/XI/2021</t>
  </si>
  <si>
    <t>3-DES</t>
  </si>
  <si>
    <t>100X90X13</t>
  </si>
  <si>
    <t>7-DES</t>
  </si>
  <si>
    <t>PO TURUN TGL 2 NOVEMBER 2021</t>
  </si>
  <si>
    <t>00008112021</t>
  </si>
  <si>
    <t>540.AD/MDP-SBY/XI/2021</t>
  </si>
  <si>
    <t>120X100X14</t>
  </si>
  <si>
    <t>14-DES</t>
  </si>
  <si>
    <t>00009122021</t>
  </si>
  <si>
    <t>600.AD/MDP-SBY/XII/2021</t>
  </si>
  <si>
    <t>00001022022</t>
  </si>
  <si>
    <t>069.AD/MDP-SBY/II/2022</t>
  </si>
  <si>
    <t>PO TURUN TGL 23 Februari 2022</t>
  </si>
  <si>
    <t>00002032022</t>
  </si>
  <si>
    <t>099.AD/MDP-SBY/III/2022</t>
  </si>
  <si>
    <t>PO TURUN TGL 11 MARET 2022</t>
  </si>
  <si>
    <t>KIRIM 15 MARET 2022</t>
  </si>
  <si>
    <t>25 MARET 2022</t>
  </si>
  <si>
    <t>00003072022</t>
  </si>
  <si>
    <t>260.AD/MDP-SBY/VII/2022</t>
  </si>
  <si>
    <t>00004072022</t>
  </si>
  <si>
    <t>277.AD/MDP-SBY/VII/2022</t>
  </si>
  <si>
    <t>00001042023</t>
  </si>
  <si>
    <t>HITAM, MASIH BASAH</t>
  </si>
  <si>
    <t>186.AD/MDP-SBY/IV/2023</t>
  </si>
  <si>
    <t>00004072023</t>
  </si>
  <si>
    <t>394.AD/MDP-SBY/VII/2023</t>
  </si>
  <si>
    <t>00006112023</t>
  </si>
  <si>
    <t>613.AD/MDP-SBY/XI/2023</t>
  </si>
  <si>
    <t>00007122023</t>
  </si>
  <si>
    <t>639.AD/MDP-SBY/XII/2023</t>
  </si>
  <si>
    <t>PO2LCP2101012</t>
  </si>
  <si>
    <t>020.AD/MDP-SBY/III/2021</t>
  </si>
  <si>
    <t>100X90X10</t>
  </si>
  <si>
    <t>PO TURUN TANGGAL 15 FEBRUARI 2021</t>
  </si>
  <si>
    <t>PR2LUM2103007</t>
  </si>
  <si>
    <t>029.AC/MDP-SBY/III/2021</t>
  </si>
  <si>
    <t>112X96X10</t>
  </si>
  <si>
    <t>PO TURUN TANGGAL 08 MARET 2021</t>
  </si>
  <si>
    <t>PO2LUM2103002</t>
  </si>
  <si>
    <t>030.AC/MDP-SBY/III/2021</t>
  </si>
  <si>
    <t>112X128</t>
  </si>
  <si>
    <t>PO2LCP2108017</t>
  </si>
  <si>
    <t>106.AC/MDP-SBY/III/2021</t>
  </si>
  <si>
    <t>112x96x10</t>
  </si>
  <si>
    <t>110X133X10</t>
  </si>
  <si>
    <t>108X87X10</t>
  </si>
  <si>
    <t>92X90X10</t>
  </si>
  <si>
    <t>115X114X10</t>
  </si>
  <si>
    <t>PO2LCP211100041-A</t>
  </si>
  <si>
    <t>576.AD/MDP-SBY/XI/2021</t>
  </si>
  <si>
    <t>PO2LCP21120009-A</t>
  </si>
  <si>
    <t>168.AC/MDP-SBY/XII/2021</t>
  </si>
  <si>
    <t>PO2LCP21120033</t>
  </si>
  <si>
    <t>173.AC/MDP-SBY/XII/2021</t>
  </si>
  <si>
    <t>132X108X10</t>
  </si>
  <si>
    <t>88X108X10</t>
  </si>
  <si>
    <t>PO2LCP2202005</t>
  </si>
  <si>
    <t>015.AC/MDP-SBY/II/2022</t>
  </si>
  <si>
    <t>KIRIM 24 FEBRUARI 2022</t>
  </si>
  <si>
    <t>TURUN PO 17 FEBRUARI 2022</t>
  </si>
  <si>
    <t>134X99X10</t>
  </si>
  <si>
    <t>90X99X10</t>
  </si>
  <si>
    <t>PO2LCP2203005</t>
  </si>
  <si>
    <t>028.AC/MDP-SBY/IV/2022</t>
  </si>
  <si>
    <t xml:space="preserve">DI AMBIL </t>
  </si>
  <si>
    <t>TURUN PO 5 Maret 2022</t>
  </si>
  <si>
    <t>PO2LCP22050011</t>
  </si>
  <si>
    <t>052.AC/MDP-SBY/V/2022</t>
  </si>
  <si>
    <t>PO2LCP22060029</t>
  </si>
  <si>
    <t>077.AC/MDP-SBY/VI/2022</t>
  </si>
  <si>
    <t>PO2LCP2302011</t>
  </si>
  <si>
    <t>024.AC/MDP-SBY/II/2023</t>
  </si>
  <si>
    <t>053.AC/MDP-SBY/IV/2023</t>
  </si>
  <si>
    <t>PO12310110067A</t>
  </si>
  <si>
    <t>122.AC/MDP-SBY/X/2023</t>
  </si>
  <si>
    <t>148.AC/MDP-SBY/XII/2023</t>
  </si>
  <si>
    <t>072.AC/MDP-SBY/VI/2024</t>
  </si>
  <si>
    <t>112X96X12</t>
  </si>
  <si>
    <t>117.AC/MDP-SBY/IX/2024</t>
  </si>
  <si>
    <t>139.AC/MDP-SBY/XI/2024</t>
  </si>
  <si>
    <t>017.AC/A</t>
  </si>
  <si>
    <t>017.AC/B</t>
  </si>
  <si>
    <t>017.AC/C</t>
  </si>
  <si>
    <t>083.AC/D</t>
  </si>
  <si>
    <t>171.AC/A</t>
  </si>
  <si>
    <t>171.AC/B</t>
  </si>
  <si>
    <t>171.AC/C</t>
  </si>
  <si>
    <t>212.AC/A</t>
  </si>
  <si>
    <t>212.AC/B</t>
  </si>
  <si>
    <t>212.AC/C</t>
  </si>
  <si>
    <t>019.AC/A</t>
  </si>
  <si>
    <t>019.AC/B</t>
  </si>
  <si>
    <t>019.AC/C</t>
  </si>
  <si>
    <t>25/2/26</t>
  </si>
  <si>
    <t>052.AC/A</t>
  </si>
  <si>
    <t>078.AC/A</t>
  </si>
  <si>
    <t>078.AC/B</t>
  </si>
  <si>
    <t>103.AC/A</t>
  </si>
  <si>
    <t>P2005025</t>
  </si>
  <si>
    <t>764.AD/MDP-SBY/VI/2020</t>
  </si>
  <si>
    <t>765.AD/MDP-SBY/VI/2020</t>
  </si>
  <si>
    <t>PLYWOOD 114X90</t>
  </si>
  <si>
    <t>MRO/20/PURCH/2020</t>
  </si>
  <si>
    <t>818.AD/MDP-SBY/VII/2020</t>
  </si>
  <si>
    <t>130X130X14</t>
  </si>
  <si>
    <t>PROD89</t>
  </si>
  <si>
    <t>824.AD/MDP-SBY/VII/2020</t>
  </si>
  <si>
    <t>114X90X0.9</t>
  </si>
  <si>
    <t>MRO/49/PURCH/2020</t>
  </si>
  <si>
    <t>849.AD/MDP-SBY/VII/2020</t>
  </si>
  <si>
    <t>PO TURUN TANGGAL 29 JULI 2020</t>
  </si>
  <si>
    <t>MRO/36/PURCH/2020</t>
  </si>
  <si>
    <t>843.AD/MDP-SBY/VII/2020</t>
  </si>
  <si>
    <t>MRO/72/PURCH/2020</t>
  </si>
  <si>
    <t>882.AD/MDP-SBY/VIII/2020</t>
  </si>
  <si>
    <t>114X90X14</t>
  </si>
  <si>
    <t>PO TURUN TANGGAL 14 AGUSTUS 2020</t>
  </si>
  <si>
    <t>PALLET PARTIKEL</t>
  </si>
  <si>
    <t>849.AD/MDP-SBY/VIII/2020</t>
  </si>
  <si>
    <t>PGM17401</t>
  </si>
  <si>
    <t>842.AD/MDP-SBY/VIII/2020</t>
  </si>
  <si>
    <t>130X67X14</t>
  </si>
  <si>
    <t>MRO/105/PURCH/2020</t>
  </si>
  <si>
    <t>896.AD/MDP-SBY/VIII/2020</t>
  </si>
  <si>
    <t>SERBUK KAYU</t>
  </si>
  <si>
    <t>PO TURUN TANGGAL27 AGUSTUS 2020</t>
  </si>
  <si>
    <t>MRO/202/PURCH/2020</t>
  </si>
  <si>
    <t>1000.AD/MDP-SBY/X/2020</t>
  </si>
  <si>
    <t>PO TURUN TANGGAL 23 OKTOBER 2020</t>
  </si>
  <si>
    <t>MRO/330/PURCH/2021</t>
  </si>
  <si>
    <t>025.AD/MDP-SBY/I/2021</t>
  </si>
  <si>
    <t>PO TURUN TANGGAL 11 JANUARI 2021</t>
  </si>
  <si>
    <t>MRO/398/PURCH/2021</t>
  </si>
  <si>
    <t>025.AD/MDP-SBY/II/2021</t>
  </si>
  <si>
    <t>MRO/455/PURCH/2021</t>
  </si>
  <si>
    <t>149.AD/MDP-SBY/III/2021</t>
  </si>
  <si>
    <t>PGM19903</t>
  </si>
  <si>
    <t>185.AD/MDP-SBY/IV/2021</t>
  </si>
  <si>
    <t>PALLET</t>
  </si>
  <si>
    <t>MRO/506/PURCH/2021</t>
  </si>
  <si>
    <t>197.AD/MDP-SBY/IV/2021</t>
  </si>
  <si>
    <t>PO TURUN TANGGAL 08 APRIL 2021</t>
  </si>
  <si>
    <t>MRO/582/PURCH/2021</t>
  </si>
  <si>
    <t>258.AD/MDP-SBY/V/2021</t>
  </si>
  <si>
    <t>PO TURUN TANGGAL 17 Mei 2021</t>
  </si>
  <si>
    <t>MRO/1020/PURCH/2021</t>
  </si>
  <si>
    <t>553.AD/MDP-SBY/XI/2021</t>
  </si>
  <si>
    <t>10-DES</t>
  </si>
  <si>
    <t>PO TURUN NOVEMBER 2021</t>
  </si>
  <si>
    <t>MRO/1156/PURCH/2022</t>
  </si>
  <si>
    <t>023.AD/MDP-SBY/I/2022</t>
  </si>
  <si>
    <t>KIRIM 27 JANUARI 2022</t>
  </si>
  <si>
    <t>217.AD/MDP-SBY/VI/2022</t>
  </si>
  <si>
    <t>LOG2221</t>
  </si>
  <si>
    <t>309.AD/MDP-SBY/VIII/2022</t>
  </si>
  <si>
    <t>LOG2302</t>
  </si>
  <si>
    <t>339.AD/MDP-SBY/IX/2022</t>
  </si>
  <si>
    <t>LOG2962</t>
  </si>
  <si>
    <t>189.AD/MDP-SBY/IV/2023</t>
  </si>
  <si>
    <t>269.AD/MDP-SBY/VI/2023</t>
  </si>
  <si>
    <t>MRO/2517/PURCH/2023</t>
  </si>
  <si>
    <t>403.AD/MDP-SBY/VIII/2023</t>
  </si>
  <si>
    <t>MRO/2720/PURCH/2023</t>
  </si>
  <si>
    <t>528.AD/MDP-SBY/X/2023</t>
  </si>
  <si>
    <t>PLT PLASTIK</t>
  </si>
  <si>
    <t>MRO/2736/PURCH/2023</t>
  </si>
  <si>
    <t>533.AD/MDP-SBY/X/2023</t>
  </si>
  <si>
    <t>MRO/2855/PURCH/2023</t>
  </si>
  <si>
    <t>603.AD/MDP-SBY/XI/2023</t>
  </si>
  <si>
    <t xml:space="preserve">PLT KAYU </t>
  </si>
  <si>
    <t>MRO/3891/PURCH/2024</t>
  </si>
  <si>
    <t>482.AD/MDP-SBY/XI/2024</t>
  </si>
  <si>
    <t>MRO/3941/PURCH/2024</t>
  </si>
  <si>
    <t>499.AD/MDP-SBY/XI/2024</t>
  </si>
  <si>
    <t>006.AD</t>
  </si>
  <si>
    <t>MRO/4142/PURCH/2025</t>
  </si>
  <si>
    <t>MRO/4347/PURCH/2025</t>
  </si>
  <si>
    <t>068.AD/B</t>
  </si>
  <si>
    <t>068.AD/C</t>
  </si>
  <si>
    <t>068.AD/D</t>
  </si>
  <si>
    <t>068.AD/E</t>
  </si>
  <si>
    <t>068.AD/F</t>
  </si>
  <si>
    <t>115X90X14 PARTIKEL BOARD</t>
  </si>
  <si>
    <t>PGM23661</t>
  </si>
  <si>
    <t>080.AD/A</t>
  </si>
  <si>
    <t>080.AD/B</t>
  </si>
  <si>
    <t>080.AD/C</t>
  </si>
  <si>
    <t>MRO/4586/PURCH/2025</t>
  </si>
  <si>
    <t>164.AD/A</t>
  </si>
  <si>
    <t>MRO/5769/PURCH/2026</t>
  </si>
  <si>
    <t>102.AD/A</t>
  </si>
  <si>
    <t>110X130X16</t>
  </si>
  <si>
    <t>OPL/25/05/003</t>
  </si>
  <si>
    <t>154.AD/A</t>
  </si>
  <si>
    <t>154.AD/B</t>
  </si>
  <si>
    <t>154.AD/C</t>
  </si>
  <si>
    <t>OKI-2020 0626-01</t>
  </si>
  <si>
    <t>065.AD/MDP-SBY/VI/2020</t>
  </si>
  <si>
    <t>114X14</t>
  </si>
  <si>
    <t>OKI-2020 0730-02</t>
  </si>
  <si>
    <t>081.AD/MDP-SBY/VIII/2020</t>
  </si>
  <si>
    <t>85X114X14</t>
  </si>
  <si>
    <t>PO TURUN TGL 30 JULI 2020</t>
  </si>
  <si>
    <t>OKI-2020 0803-03</t>
  </si>
  <si>
    <t>086.AC/MDP-SBY/VIII/2020</t>
  </si>
  <si>
    <t>PO TURUN TGL 03 AGUSTUS 2020</t>
  </si>
  <si>
    <t>OKI-2020 0826-02</t>
  </si>
  <si>
    <t>101.AC/MDP-SBY/VIII/2020</t>
  </si>
  <si>
    <t>50X114X14</t>
  </si>
  <si>
    <t>PO TURUN TGL 26 AGUSTUS 2020</t>
  </si>
  <si>
    <t>OKI-2020 0825-05</t>
  </si>
  <si>
    <t>102.AC/MDP-SBY/VIII/2020</t>
  </si>
  <si>
    <t>PO TURUN TGL 25 AGUSTUS 2020</t>
  </si>
  <si>
    <t>405X1140X140</t>
  </si>
  <si>
    <t>95X118X14</t>
  </si>
  <si>
    <t>90X130X14</t>
  </si>
  <si>
    <t>OKI-2020 0916-02</t>
  </si>
  <si>
    <t>114.AC/MDP-SBY/IX/2020</t>
  </si>
  <si>
    <t>67X117X14</t>
  </si>
  <si>
    <t>PO TURUN TGL16 SEPTEMBER 2020</t>
  </si>
  <si>
    <t>85x114x14</t>
  </si>
  <si>
    <t>40.5x114x14</t>
  </si>
  <si>
    <t>OKI-2020 0922-05</t>
  </si>
  <si>
    <t>119.AC/MDP-SBY/IX/2020</t>
  </si>
  <si>
    <t>PO TURUN TGL 22 SEPTEMBER 2020</t>
  </si>
  <si>
    <t>90X90X14</t>
  </si>
  <si>
    <t>OKI-2020 0925-01</t>
  </si>
  <si>
    <t>950.AD/MDP-SBY/IX/2020</t>
  </si>
  <si>
    <t>48X114X14</t>
  </si>
  <si>
    <t>PO TURUN TGL 25 SEPTEMBER 2020</t>
  </si>
  <si>
    <t>OKI-2020 1103-06</t>
  </si>
  <si>
    <t>130.AC/MDP-SBY/XI/2020</t>
  </si>
  <si>
    <t>90X13.5X14</t>
  </si>
  <si>
    <t>PO TURUN TGL 03 NOVEMBER 2020</t>
  </si>
  <si>
    <t>42.5X114X14</t>
  </si>
  <si>
    <t>OKI-2020 1112-05</t>
  </si>
  <si>
    <t>135.AC/MDP-SBY/XI/2020</t>
  </si>
  <si>
    <t>PO TURUN TGL 12 NOVEMBER 2020</t>
  </si>
  <si>
    <t>OKI-2020 1119-02</t>
  </si>
  <si>
    <t>PO TURUN TGL 19 NOVEMBER 2020</t>
  </si>
  <si>
    <t>025/PO/CIG-PRO/X/2022</t>
  </si>
  <si>
    <t>121.AC/MDP-SBY/X/2022</t>
  </si>
  <si>
    <t>118X75X13.5</t>
  </si>
  <si>
    <t>028/PO/CIG-PRO/XI/2022</t>
  </si>
  <si>
    <t>130.AC/MDP-SBY/XI/2022</t>
  </si>
  <si>
    <t>PMM/PCO/SBPPM/24/00016</t>
  </si>
  <si>
    <t>251.AD/MDP-SBY/VI/2024</t>
  </si>
  <si>
    <t>PMM/PCO/SBPPM/24/00036</t>
  </si>
  <si>
    <t>294.AD/MDP-SBY/VI/2024</t>
  </si>
  <si>
    <t>120X120X13,5</t>
  </si>
  <si>
    <t>PMM/PCO/SBPPM/25/00072</t>
  </si>
  <si>
    <t>111.AD/B</t>
  </si>
  <si>
    <t>111.AD/C</t>
  </si>
  <si>
    <t>110X110X13,5</t>
  </si>
  <si>
    <t>PO5100003731</t>
  </si>
  <si>
    <t>027.AC/MDP-SBY/III/2022</t>
  </si>
  <si>
    <t>220X145</t>
  </si>
  <si>
    <t>PO5100004188</t>
  </si>
  <si>
    <t>036.AC/MDP-SBY/IV/2022</t>
  </si>
  <si>
    <t>057.AC/MDP-SBY/V/2022</t>
  </si>
  <si>
    <t>5100005369</t>
  </si>
  <si>
    <t>254.AD/MDP-SBY/VI/2022</t>
  </si>
  <si>
    <t>338.AD/MDP-SBY/VIII/2022</t>
  </si>
  <si>
    <t>130X70</t>
  </si>
  <si>
    <t>417.AD/MDP-SBY/X/2022</t>
  </si>
  <si>
    <t>145X220</t>
  </si>
  <si>
    <t>459.AD/MDP-SBY/XI/2022</t>
  </si>
  <si>
    <t>486.AD/MDP-SBY/XI/2022</t>
  </si>
  <si>
    <t>507.AD/MDP-SBY/XII/2022</t>
  </si>
  <si>
    <t>533.AD/MDP-SBY/XII/2022</t>
  </si>
  <si>
    <t>035.AD/MDP-SBY/I/2023</t>
  </si>
  <si>
    <t>087.AD/MDP-SBY/II/2023</t>
  </si>
  <si>
    <t>119.AD/MDP-SBY/III/2023</t>
  </si>
  <si>
    <t>191.AD/MDP-SBY/IV/2023</t>
  </si>
  <si>
    <t>198.AD/MDP-SBY/IV/2023</t>
  </si>
  <si>
    <t>222.AD/MDP-SBY/V/2023</t>
  </si>
  <si>
    <t>273.AD/MDP-SBY/VI/2023</t>
  </si>
  <si>
    <t>359.AD/MDP-SBY/VII/2023</t>
  </si>
  <si>
    <t>430.AD/MDP-SBY/VIII/2023</t>
  </si>
  <si>
    <t>130X70X15</t>
  </si>
  <si>
    <t>454.AD/MDP-SBY/VIII/2023</t>
  </si>
  <si>
    <t>482.AD/MDP-SBY/2023</t>
  </si>
  <si>
    <t>532.AD/MDP-SBY/2023</t>
  </si>
  <si>
    <t>565.AD/MDP-SBY/2023</t>
  </si>
  <si>
    <t>010.AD/MDP-SBY/2024</t>
  </si>
  <si>
    <t>072.AD/MDP-SBY/2024</t>
  </si>
  <si>
    <t>085.AD/MDP-SBY/2024</t>
  </si>
  <si>
    <t>090.AD/MDP-SBY/2024</t>
  </si>
  <si>
    <t>170.AD/MDP-SBY/2024</t>
  </si>
  <si>
    <t>220x145</t>
  </si>
  <si>
    <t>close</t>
  </si>
  <si>
    <t>15-mei-24</t>
  </si>
  <si>
    <t>205.AD/MDP-SBY/2024</t>
  </si>
  <si>
    <t>302.AD/MDP-SBY/2024</t>
  </si>
  <si>
    <t>376.AD/MDP-SBY/2024</t>
  </si>
  <si>
    <t>459.AD/MDP-SBY/2024</t>
  </si>
  <si>
    <t>486.AD/MDP-SBY/2024</t>
  </si>
  <si>
    <t>022.AD/A</t>
  </si>
  <si>
    <t>022.AD/B</t>
  </si>
  <si>
    <t>022.AD/C</t>
  </si>
  <si>
    <t>022.AD/D</t>
  </si>
  <si>
    <t>531.AD/MDP-SBY/XII/2024</t>
  </si>
  <si>
    <t>120X100X13.5</t>
  </si>
  <si>
    <t>100x120x13,5</t>
  </si>
  <si>
    <t>095.AC/A</t>
  </si>
  <si>
    <t>095.AC/B</t>
  </si>
  <si>
    <t>095.AC/C</t>
  </si>
  <si>
    <t>80x80x13,5 PLYWOOD</t>
  </si>
  <si>
    <t>FSCC2026040800006</t>
  </si>
  <si>
    <t>055.AD/a</t>
  </si>
  <si>
    <t>100.AD/A</t>
  </si>
  <si>
    <t>SC20221004</t>
  </si>
  <si>
    <t>011.AD/MDP-SBY/I/2023</t>
  </si>
  <si>
    <t>80X120</t>
  </si>
  <si>
    <t>70X90X13</t>
  </si>
  <si>
    <t>SPORD/25/09/002/00451</t>
  </si>
  <si>
    <t>281.AD/A</t>
  </si>
  <si>
    <t>281.AD/B</t>
  </si>
  <si>
    <t>281.AD/C</t>
  </si>
  <si>
    <t>TAHUN 2026</t>
  </si>
  <si>
    <t>0036/B/PO/MDP/IV/2026</t>
  </si>
  <si>
    <t>053.AC/A</t>
  </si>
  <si>
    <t>053.AC/</t>
  </si>
  <si>
    <t>053.AD/</t>
  </si>
  <si>
    <t>0045/B/PO/MDP/IV/26</t>
  </si>
  <si>
    <t>MMP/PO.2022.06.0090</t>
  </si>
  <si>
    <t>250.AC/MDP-SBY/VI/2022</t>
  </si>
  <si>
    <t>110X135</t>
  </si>
  <si>
    <t>5/PO/VI/2020</t>
  </si>
  <si>
    <t>785.AD/MDP-SBY/IV/2020</t>
  </si>
  <si>
    <t>4/PO/VI/2020</t>
  </si>
  <si>
    <t>759.AD/MDP-SBY/IV/2020</t>
  </si>
  <si>
    <t>03/VII/MMM/2020</t>
  </si>
  <si>
    <t>844.AD/MDP-SBY/VII/2020</t>
  </si>
  <si>
    <t>01/IX/MMM/2020</t>
  </si>
  <si>
    <t>922.AD/MDP-SBY/IX/2020</t>
  </si>
  <si>
    <t>PO TURUN TANGGAL 08 SEPT 2020</t>
  </si>
  <si>
    <t>02/X/MMM/2020</t>
  </si>
  <si>
    <t>967.AD/MDP-SBY/X/2020</t>
  </si>
  <si>
    <t>PO TURUN TANGGAL 001 OKT 2020</t>
  </si>
  <si>
    <t>03/XI/MMM/2020</t>
  </si>
  <si>
    <t>1023.AD/MDP-SBY/XI/2020</t>
  </si>
  <si>
    <t>PO TURUN TANGGAL 04 NOP 2020</t>
  </si>
  <si>
    <t>04/I/MMM/2021</t>
  </si>
  <si>
    <t>006.AD/MDP-SBY/I/2021</t>
  </si>
  <si>
    <t>PO TURUN TANGGAL 05 JAN 2021</t>
  </si>
  <si>
    <t>09/III/MMM/2021</t>
  </si>
  <si>
    <t>132.AD/MDP-SBY/III/2021</t>
  </si>
  <si>
    <t>PO TURUN TANGGAL 10 Maret 2021</t>
  </si>
  <si>
    <t>23/III/MMM/2021</t>
  </si>
  <si>
    <t>172.AD/MDP-SBY/III/2021</t>
  </si>
  <si>
    <t>PO TURUN TANGGAL 29 Maret 2021</t>
  </si>
  <si>
    <t>21/VI/MMM/2021</t>
  </si>
  <si>
    <t>305.AD/MDP-SBY/III/2021</t>
  </si>
  <si>
    <t>26/VI/MMM/2021</t>
  </si>
  <si>
    <t>316.AD/MDP-SBY/VI/2021</t>
  </si>
  <si>
    <t>PO TURUN TANGGAL 19 JUNI 2021</t>
  </si>
  <si>
    <t>05/XI/MMM/2022</t>
  </si>
  <si>
    <t>438.AD/MDP-SBY/XI/2022</t>
  </si>
  <si>
    <t>28/XI/MMM/2022</t>
  </si>
  <si>
    <t>481.AD/MDP-SBY/XI/2022</t>
  </si>
  <si>
    <t>PALLET LAMA</t>
  </si>
  <si>
    <t>116X116X14</t>
  </si>
  <si>
    <t>120X110X15</t>
  </si>
  <si>
    <t>40/XI/MMM/2022</t>
  </si>
  <si>
    <t>138.AC/MDP-SBY/XI/2022</t>
  </si>
  <si>
    <t>31/XII/MMM/2022</t>
  </si>
  <si>
    <t>146.AC/MDP-SBY/XII/2022</t>
  </si>
  <si>
    <t>7/I/MMM/2023</t>
  </si>
  <si>
    <t>006.AD/MDP-SBY/I/2023</t>
  </si>
  <si>
    <t>03/V/MMM/2023</t>
  </si>
  <si>
    <t>060.AC/MDP-SBY/V/2023</t>
  </si>
  <si>
    <t>LOL512300022</t>
  </si>
  <si>
    <t>049.AD/MDP-SBY/I/23</t>
  </si>
  <si>
    <t>LOTUS B</t>
  </si>
  <si>
    <t>110X130X13</t>
  </si>
  <si>
    <t>LOTUS C5</t>
  </si>
  <si>
    <t>110X110X9</t>
  </si>
  <si>
    <t>LOTUS D5</t>
  </si>
  <si>
    <t>110X130X9</t>
  </si>
  <si>
    <t>LOTUS 114</t>
  </si>
  <si>
    <t>114X114X12</t>
  </si>
  <si>
    <t>LOL512300051</t>
  </si>
  <si>
    <t>099.AD/MDP-SBY/III/23</t>
  </si>
  <si>
    <t>LOTUS A</t>
  </si>
  <si>
    <t>LOL512300056</t>
  </si>
  <si>
    <t>117.AD/MDP-SBY/II/23</t>
  </si>
  <si>
    <t>LOTUS C9</t>
  </si>
  <si>
    <t>117.AD/MDP-SBY/III/23</t>
  </si>
  <si>
    <t>LOL512300073</t>
  </si>
  <si>
    <t>160.AD/MDP-SBY/IV/23</t>
  </si>
  <si>
    <t>LOTUS D9</t>
  </si>
  <si>
    <t>110X130X14</t>
  </si>
  <si>
    <t>LOL512300080</t>
  </si>
  <si>
    <t>178.AD/MDP-SBY/IV/23</t>
  </si>
  <si>
    <t>LOL512300083</t>
  </si>
  <si>
    <t>202.AD/MDP-SBY/IV/23</t>
  </si>
  <si>
    <t>LOL512300092</t>
  </si>
  <si>
    <t>213.AD/MDP-SBY/V/23</t>
  </si>
  <si>
    <t>LOL512300101</t>
  </si>
  <si>
    <t>235.AD/MDP-SBY/V/23</t>
  </si>
  <si>
    <t>LOL512300112</t>
  </si>
  <si>
    <t>267.AD/MDP-SBY/VI/23</t>
  </si>
  <si>
    <t>LOL512300136</t>
  </si>
  <si>
    <t>328.AD/MDP-SBY/VII/23</t>
  </si>
  <si>
    <t>LOL512300138</t>
  </si>
  <si>
    <t>380.AD/MDP-SBY/VII/23</t>
  </si>
  <si>
    <t>LOL512300158</t>
  </si>
  <si>
    <t>402.AD/MDP-SBY/VIII/23</t>
  </si>
  <si>
    <t>LOL512300177</t>
  </si>
  <si>
    <t>455.AD/MDP-SBY/IX/23</t>
  </si>
  <si>
    <t>LOL512300206</t>
  </si>
  <si>
    <t>506.AD/MDP-SBY/X/23</t>
  </si>
  <si>
    <t>LOL512300213</t>
  </si>
  <si>
    <t>518.AD/MDP-SBY/X/23</t>
  </si>
  <si>
    <t>LOL512300225</t>
  </si>
  <si>
    <t>547.AD/MDP-SBY/X/23</t>
  </si>
  <si>
    <t>LOL512300228</t>
  </si>
  <si>
    <t>563.AD/MDP-SBY/XI/23</t>
  </si>
  <si>
    <t>LOTUS SPECIAL</t>
  </si>
  <si>
    <t>120X100X15</t>
  </si>
  <si>
    <t>LOL512300231</t>
  </si>
  <si>
    <t>564.AD/MDP-SBY/XI/23</t>
  </si>
  <si>
    <t>LOL512300240</t>
  </si>
  <si>
    <t>598.AD/MDP-SBY/XI/23</t>
  </si>
  <si>
    <t>LOL512300253</t>
  </si>
  <si>
    <t>622.AD/MDP-SBY/XII/23</t>
  </si>
  <si>
    <t>LOL512300271</t>
  </si>
  <si>
    <t>656.AD/MDP-SBY/XII/23</t>
  </si>
  <si>
    <t>LOL512400005</t>
  </si>
  <si>
    <t>008.AD/MDP-SBY/I/24</t>
  </si>
  <si>
    <t>LOL512400012</t>
  </si>
  <si>
    <t>021.AD/MDP-SBY/I/24</t>
  </si>
  <si>
    <t>LOL512400030</t>
  </si>
  <si>
    <t>053.AD/MDP-SBY/I/24</t>
  </si>
  <si>
    <t>LOL512400040</t>
  </si>
  <si>
    <t>060.AD/MDP-SBY/II/24</t>
  </si>
  <si>
    <t>LOL512400065</t>
  </si>
  <si>
    <t>109.AD/MDP-SBY/III/24</t>
  </si>
  <si>
    <t>LOL512400082</t>
  </si>
  <si>
    <t>139.AD/MDP-SBY/III/24</t>
  </si>
  <si>
    <t>LOL512400089</t>
  </si>
  <si>
    <t>159.AD/MDP-SBY/IV/24</t>
  </si>
  <si>
    <t>LOL512400091</t>
  </si>
  <si>
    <t>160.AD/MDP-SBY/IV/24</t>
  </si>
  <si>
    <t>LOL512400094</t>
  </si>
  <si>
    <t>180.AD/MDP-SBY/IV/24</t>
  </si>
  <si>
    <t>114x114x12</t>
  </si>
  <si>
    <t>LOL512400114</t>
  </si>
  <si>
    <t>203.AD/MDP-SBY/V/24</t>
  </si>
  <si>
    <t>LOTUS F</t>
  </si>
  <si>
    <t>LOL512400123</t>
  </si>
  <si>
    <t>236.AD/MDP-SBY/V/24</t>
  </si>
  <si>
    <t>LOL512400149</t>
  </si>
  <si>
    <t>255.AD/MDP-SBY/VI/24</t>
  </si>
  <si>
    <t>255.AD</t>
  </si>
  <si>
    <t>LOL512400167</t>
  </si>
  <si>
    <t>298.AD/MDP-SBY/VI/24</t>
  </si>
  <si>
    <t>LOL512400189</t>
  </si>
  <si>
    <t>347.AD/MDP-SBY/VIII/24</t>
  </si>
  <si>
    <t>LOL512400197</t>
  </si>
  <si>
    <t>381.AD/MDP-SBY/IX/24</t>
  </si>
  <si>
    <t>LOTUS G</t>
  </si>
  <si>
    <t>125X100X13.5</t>
  </si>
  <si>
    <t>LOTUS H</t>
  </si>
  <si>
    <t>110X80X13.5</t>
  </si>
  <si>
    <t>409.AD/MDP-SBY/IX/24</t>
  </si>
  <si>
    <t>409.AD/A</t>
  </si>
  <si>
    <t>409.AD/B</t>
  </si>
  <si>
    <t>LOL512400213</t>
  </si>
  <si>
    <t>415.AD/MDP-SBY/IX/24</t>
  </si>
  <si>
    <t>415.AD/A</t>
  </si>
  <si>
    <t>LOL512400236</t>
  </si>
  <si>
    <t>466.AD/MDP-SBY/X/24</t>
  </si>
  <si>
    <t>LOTUS I</t>
  </si>
  <si>
    <t>125X100</t>
  </si>
  <si>
    <t>LOL512400243</t>
  </si>
  <si>
    <t>469.AD/MDP-SBY/X/24</t>
  </si>
  <si>
    <t>LOL512400239</t>
  </si>
  <si>
    <t>468.AD/MDP-SBY/X/24</t>
  </si>
  <si>
    <t>LOL512400253</t>
  </si>
  <si>
    <t>488.AD/MDP-SBY/XI/24</t>
  </si>
  <si>
    <t>LOL512400265</t>
  </si>
  <si>
    <t>489.AD/MDP-SBY/XI/24</t>
  </si>
  <si>
    <t>125X100X1.5</t>
  </si>
  <si>
    <t>125X100X13</t>
  </si>
  <si>
    <t>LOL512400274</t>
  </si>
  <si>
    <t>529.AD/MDP-SBY/XII/24</t>
  </si>
  <si>
    <t>529.AD/B</t>
  </si>
  <si>
    <t>529.AD/C</t>
  </si>
  <si>
    <t>529.AD/D</t>
  </si>
  <si>
    <t>529.AD/E</t>
  </si>
  <si>
    <t>529.AD/F</t>
  </si>
  <si>
    <t>LOL512400296</t>
  </si>
  <si>
    <t>533.AD/MDP-SBY/XII/24</t>
  </si>
  <si>
    <t>LOTUS J</t>
  </si>
  <si>
    <t>120X80X13.5</t>
  </si>
  <si>
    <t>LOL512400294</t>
  </si>
  <si>
    <t>534.AD/MDP-SBY/XII/24</t>
  </si>
  <si>
    <t>NO.REF</t>
  </si>
  <si>
    <t>110X110X13 (A)</t>
  </si>
  <si>
    <t>001.AD</t>
  </si>
  <si>
    <t>LOL512400310</t>
  </si>
  <si>
    <t>110X130X13 (B)</t>
  </si>
  <si>
    <t>110X110X9 (C5)</t>
  </si>
  <si>
    <t>110X110X14 (C9)</t>
  </si>
  <si>
    <t>110X130X9 (D5)</t>
  </si>
  <si>
    <t>110X130X14 (D9)</t>
  </si>
  <si>
    <t xml:space="preserve">TUKAR GULING </t>
  </si>
  <si>
    <t>LOL512200118</t>
  </si>
  <si>
    <t>089637681489</t>
  </si>
  <si>
    <t>081703309288</t>
  </si>
  <si>
    <t>081234943040</t>
  </si>
  <si>
    <t>1.800.000</t>
  </si>
  <si>
    <t>a</t>
  </si>
  <si>
    <t>b</t>
  </si>
  <si>
    <t>c5</t>
  </si>
  <si>
    <t>c9</t>
  </si>
  <si>
    <t>d5</t>
  </si>
  <si>
    <t>d9</t>
  </si>
  <si>
    <t>STOK</t>
  </si>
  <si>
    <t>T&amp;L/177092023/EC</t>
  </si>
  <si>
    <t>493.AD/MDP-SBY/23</t>
  </si>
  <si>
    <t>T&amp;L/178092023/EC</t>
  </si>
  <si>
    <t>494.AD/MDP-SBY/23</t>
  </si>
  <si>
    <t>120X110</t>
  </si>
  <si>
    <t>T&amp;L/268092023/EC</t>
  </si>
  <si>
    <t>503.AD/MDP-SBY/23</t>
  </si>
  <si>
    <t>T&amp;L/269092023/EC</t>
  </si>
  <si>
    <t>504.AD/MDP-SBY/23</t>
  </si>
  <si>
    <t>T&amp;L/038102023/EC</t>
  </si>
  <si>
    <t>509.AD/MDP-SBY/23</t>
  </si>
  <si>
    <t>T&amp;L/037102023/EC</t>
  </si>
  <si>
    <t>508.AD/MDP-SBY/23</t>
  </si>
  <si>
    <t>T&amp;L/106102023/EC</t>
  </si>
  <si>
    <t>527.AD/MDP-SBY/23</t>
  </si>
  <si>
    <t>T&amp;L/105102023/EC</t>
  </si>
  <si>
    <t>526.AD/MDP-SBY/23</t>
  </si>
  <si>
    <t>T&amp;L/179102023/EC</t>
  </si>
  <si>
    <t>539.AD/MDP-SBY/23</t>
  </si>
  <si>
    <t>T&amp;L/178102023/EC</t>
  </si>
  <si>
    <t>538.AD/MDP-SBY/23</t>
  </si>
  <si>
    <t>T&amp;L/264102023/EC</t>
  </si>
  <si>
    <t>550.AD/MDP-SBY/23</t>
  </si>
  <si>
    <t>T&amp;L/265102023/EC</t>
  </si>
  <si>
    <t>551.AD/MDP-SBY/23</t>
  </si>
  <si>
    <t>T&amp;L/007112023/EC</t>
  </si>
  <si>
    <t>567.AD/MDP-SBY/23</t>
  </si>
  <si>
    <t>T&amp;L/008112023/EC</t>
  </si>
  <si>
    <t>568.AD/MDP-SBY/23</t>
  </si>
  <si>
    <t>T&amp;L/101112023/EC</t>
  </si>
  <si>
    <t>580.AD/MDP-SBY/23</t>
  </si>
  <si>
    <t>T&amp;L/100112023/EC</t>
  </si>
  <si>
    <t>125x100</t>
  </si>
  <si>
    <t>T&amp;L/151112023/EC</t>
  </si>
  <si>
    <t>592.AD/MDP-SBY/23</t>
  </si>
  <si>
    <t>T&amp;L/150112023/EC</t>
  </si>
  <si>
    <t>591.AD/MDP-SBY/23</t>
  </si>
  <si>
    <t>T&amp;L/224112023/EC</t>
  </si>
  <si>
    <t>604.AD/MDP-SBY/23</t>
  </si>
  <si>
    <t>T&amp;L/225112023/EC</t>
  </si>
  <si>
    <t>605.AD/MDP-SBY/23</t>
  </si>
  <si>
    <t>T&amp;L/267112023/EC</t>
  </si>
  <si>
    <t>616.AD/MDP-SBY/23</t>
  </si>
  <si>
    <t>T&amp;L/268112023/EC</t>
  </si>
  <si>
    <t>617.AD/MDP-SBY/23</t>
  </si>
  <si>
    <t>T&amp;L/046122023/EC</t>
  </si>
  <si>
    <t>629.AD/MDP-SBY/23</t>
  </si>
  <si>
    <t>T&amp;L/047122023/EC</t>
  </si>
  <si>
    <t>630.AD/MDP-SBY/23</t>
  </si>
  <si>
    <t>T&amp;L/130122023/EC</t>
  </si>
  <si>
    <t>642.AD/MDP-SBY/23</t>
  </si>
  <si>
    <t>T&amp;L/131122023/EC</t>
  </si>
  <si>
    <t>643.AD/MDP-SBY/23</t>
  </si>
  <si>
    <t>T&amp;L/135122023/EC</t>
  </si>
  <si>
    <t>644.AD/MDP-SBY/23</t>
  </si>
  <si>
    <t>T&amp;L/136122023/EC</t>
  </si>
  <si>
    <t>645.AD/MDP-SBY/23</t>
  </si>
  <si>
    <t>T&amp;L/190122023/EC</t>
  </si>
  <si>
    <t>658.AD/MDP-SBY/23</t>
  </si>
  <si>
    <t>T&amp;L/191122023/EC</t>
  </si>
  <si>
    <t>659.AD/MDP-SBY/23</t>
  </si>
  <si>
    <t>T&amp;L/035012024/EC</t>
  </si>
  <si>
    <t>005.AD/MDP-SBY/23</t>
  </si>
  <si>
    <t>T&amp;L/036012024/EC</t>
  </si>
  <si>
    <t>006.AD/MDP-SBY/23</t>
  </si>
  <si>
    <t>T&amp;L/091012024/EC</t>
  </si>
  <si>
    <t>013.AD/MDP-SBY/23</t>
  </si>
  <si>
    <t>T&amp;L/227012024/EC</t>
  </si>
  <si>
    <t>041.AD/MDP-SBY/23</t>
  </si>
  <si>
    <t>T&amp;L/228012024/EC</t>
  </si>
  <si>
    <t>042.AD/MDP-SBY/23</t>
  </si>
  <si>
    <t>120x110</t>
  </si>
  <si>
    <t>T&amp;L/001022024/EC</t>
  </si>
  <si>
    <t>058.AD/MDP-SBY/23</t>
  </si>
  <si>
    <t>T&amp;L/002022024/EC</t>
  </si>
  <si>
    <t>059.AD/MDP-SBY/23</t>
  </si>
  <si>
    <t>T&amp;L/067022024/EC</t>
  </si>
  <si>
    <t>068.AD/MDP-SBY/24</t>
  </si>
  <si>
    <t>T&amp;L/068022024/EC</t>
  </si>
  <si>
    <t>069.AD/MDP-SBY/24</t>
  </si>
  <si>
    <t>T&amp;L/117022024/EC</t>
  </si>
  <si>
    <t>074.AD/MDP-SBY/24</t>
  </si>
  <si>
    <t>T&amp;L/118022024/EC</t>
  </si>
  <si>
    <t>075.AD/MDP-SBY/24</t>
  </si>
  <si>
    <t>T&amp;L/191022024/EC</t>
  </si>
  <si>
    <t>089.AD/MDP-SBY/24</t>
  </si>
  <si>
    <t>T&amp;L/190022024/EC</t>
  </si>
  <si>
    <t>088.AD/MDP-SBY/24</t>
  </si>
  <si>
    <t>T&amp;L/280022024/EC</t>
  </si>
  <si>
    <t>103.AD/MDP-SBY/24</t>
  </si>
  <si>
    <t>T&amp;L/279022024/EC</t>
  </si>
  <si>
    <t>102.AD/MDP-SBY/24</t>
  </si>
  <si>
    <t>T&amp;L/063032024/EC</t>
  </si>
  <si>
    <t>115.AD/MDP-SBY/24</t>
  </si>
  <si>
    <t>T&amp;L/064032024/EC</t>
  </si>
  <si>
    <t>116.AD/MDP-SBY/24</t>
  </si>
  <si>
    <t>T&amp;L/143032024/EC</t>
  </si>
  <si>
    <t>127.AD/MDP-SBY/24</t>
  </si>
  <si>
    <t>T&amp;L/213032024/EC</t>
  </si>
  <si>
    <t>133.AD/MDP-SBY/24</t>
  </si>
  <si>
    <t>T&amp;L/214032024/EC</t>
  </si>
  <si>
    <t>134.AD/MDP-SBY/24</t>
  </si>
  <si>
    <t>T&amp;L/04002024/EC</t>
  </si>
  <si>
    <t>157.AD/MDP-SBY/24</t>
  </si>
  <si>
    <t>T&amp;L/041042024/EC</t>
  </si>
  <si>
    <t>158.AD/MDP-SBY/24</t>
  </si>
  <si>
    <t>T&amp;L/097042024/EC</t>
  </si>
  <si>
    <t>173.AD/MDP-SBY/24</t>
  </si>
  <si>
    <t>T&amp;L/166042024/EC</t>
  </si>
  <si>
    <t>190.AD/MDP-SBY/24</t>
  </si>
  <si>
    <t>T&amp;L/244052024/EC</t>
  </si>
  <si>
    <t>244.AD/MDP-SBY/24</t>
  </si>
  <si>
    <t>T&amp;L/135062024/EC</t>
  </si>
  <si>
    <t>273.AD/MDP-SBY/24</t>
  </si>
  <si>
    <t>T&amp;L/189062024/EC</t>
  </si>
  <si>
    <t>279.AD/MDP-SBY/24</t>
  </si>
  <si>
    <t>T&amp;L/243062024/EC</t>
  </si>
  <si>
    <t>287.AD/MDP-SBY/24</t>
  </si>
  <si>
    <t>T&amp;L/096072024/EC</t>
  </si>
  <si>
    <t>307.AD/MDP-SBY/24</t>
  </si>
  <si>
    <t>T&amp;L/172072024/EC</t>
  </si>
  <si>
    <t>319.AD/MDP-SBY/24</t>
  </si>
  <si>
    <t>T&amp;L/005082024/EC</t>
  </si>
  <si>
    <t>339.AD/MDP-SBY/24</t>
  </si>
  <si>
    <t>T&amp;L/138082024/EC</t>
  </si>
  <si>
    <t>356.AD/MDP-SBY/24</t>
  </si>
  <si>
    <t>T&amp;L/031102024/EC</t>
  </si>
  <si>
    <t>437.AD/MDP-SBY/24</t>
  </si>
  <si>
    <t>T&amp;L/100102024/EC</t>
  </si>
  <si>
    <t>450.AD/MDP-SBY/24</t>
  </si>
  <si>
    <t>T&amp;L/217102024/EC</t>
  </si>
  <si>
    <t>475.AD/MDP-SBY/24</t>
  </si>
  <si>
    <t>T&amp;L/094022025/EC</t>
  </si>
  <si>
    <t>055.AD/A</t>
  </si>
  <si>
    <t>055.AD/B</t>
  </si>
  <si>
    <t>055.AD/C</t>
  </si>
  <si>
    <t>T&amp;L/218032025/EC</t>
  </si>
  <si>
    <t>108.AD/A</t>
  </si>
  <si>
    <t>108.AD/B</t>
  </si>
  <si>
    <t>T&amp;L/095052025/EC</t>
  </si>
  <si>
    <t>161.AD/A</t>
  </si>
  <si>
    <t>161.AD/B</t>
  </si>
  <si>
    <t>T&amp;L/035062025/EC</t>
  </si>
  <si>
    <t>181.AD/A</t>
  </si>
  <si>
    <t>181.AD/B</t>
  </si>
  <si>
    <t>T&amp;L/136062025/EC</t>
  </si>
  <si>
    <t>197.AD/A</t>
  </si>
  <si>
    <t>197.AD/B</t>
  </si>
  <si>
    <t>T&amp;L/100072025/EC</t>
  </si>
  <si>
    <t>215.AD/A</t>
  </si>
  <si>
    <t>215.AD/B</t>
  </si>
  <si>
    <t>T&amp;L/216072025/EC</t>
  </si>
  <si>
    <t>226.AD/A</t>
  </si>
  <si>
    <t>226.AD/B</t>
  </si>
  <si>
    <t>T&amp;L/228082025/EC</t>
  </si>
  <si>
    <t>259.AD/A</t>
  </si>
  <si>
    <t>259.AD/B</t>
  </si>
  <si>
    <t>T&amp;L/089092025/EC</t>
  </si>
  <si>
    <t>267.AD/A</t>
  </si>
  <si>
    <t>267.AD/B</t>
  </si>
  <si>
    <t>T&amp;L/225092025/EC</t>
  </si>
  <si>
    <t>280.AD/B</t>
  </si>
  <si>
    <t>280.AD/C</t>
  </si>
  <si>
    <t>T&amp;L/138102025/EC</t>
  </si>
  <si>
    <t>302.AD/A</t>
  </si>
  <si>
    <t>302.AD/B</t>
  </si>
  <si>
    <t>T&amp;L/187102025/EC</t>
  </si>
  <si>
    <t>308.AD/A</t>
  </si>
  <si>
    <t>308.AD/B</t>
  </si>
  <si>
    <t>T&amp;L/133112025/EC</t>
  </si>
  <si>
    <t>332.AD/A</t>
  </si>
  <si>
    <t>332.AD/B</t>
  </si>
  <si>
    <t>332.AD/C</t>
  </si>
  <si>
    <t>T&amp;L/05112025/EC</t>
  </si>
  <si>
    <t>352.AD/A</t>
  </si>
  <si>
    <t>352.AD/B</t>
  </si>
  <si>
    <t>352.AD/C</t>
  </si>
  <si>
    <t>T&amp;L/126122025/EC</t>
  </si>
  <si>
    <t>358.AD/A</t>
  </si>
  <si>
    <t>358.AD/B</t>
  </si>
  <si>
    <t>358.AD/C</t>
  </si>
  <si>
    <t>T&amp;L/127122025/EC</t>
  </si>
  <si>
    <t>359.AD/A</t>
  </si>
  <si>
    <t>359.AD/B</t>
  </si>
  <si>
    <t>359.AD/C</t>
  </si>
  <si>
    <t>T&amp;L/160122025/EC</t>
  </si>
  <si>
    <t>362.AD/A</t>
  </si>
  <si>
    <t>362.AD/B</t>
  </si>
  <si>
    <t>362.AD/C</t>
  </si>
  <si>
    <t>T&amp;L/199122025/EC</t>
  </si>
  <si>
    <t>368.AD/A</t>
  </si>
  <si>
    <t>368.AD/B</t>
  </si>
  <si>
    <t>368.AD/C</t>
  </si>
  <si>
    <t>120X100 (TUTUP)</t>
  </si>
  <si>
    <t>T&amp;L/063012026/EC</t>
  </si>
  <si>
    <t>005.AD/A</t>
  </si>
  <si>
    <t>005.AD/B</t>
  </si>
  <si>
    <t>130X100 (TUTUP)</t>
  </si>
  <si>
    <t>T&amp;L/124012026/EC</t>
  </si>
  <si>
    <t>009.AD/A</t>
  </si>
  <si>
    <t>009.AD/B</t>
  </si>
  <si>
    <t>009.AD/C</t>
  </si>
  <si>
    <t>T&amp;L/125012026/EC</t>
  </si>
  <si>
    <t>010.AD/A</t>
  </si>
  <si>
    <t>010.AD/B</t>
  </si>
  <si>
    <t>010.AD/C</t>
  </si>
  <si>
    <t>125X100X14</t>
  </si>
  <si>
    <t>T&amp;L/126012026/EC</t>
  </si>
  <si>
    <t>011.AD/A</t>
  </si>
  <si>
    <t>011.AD/B</t>
  </si>
  <si>
    <t>011.AD/C</t>
  </si>
  <si>
    <t>T&amp;L/145022026/EC</t>
  </si>
  <si>
    <t>032.AD/A</t>
  </si>
  <si>
    <t>032.AD/B</t>
  </si>
  <si>
    <t>032.AD/C</t>
  </si>
  <si>
    <t>T&amp;L/247022026/EC</t>
  </si>
  <si>
    <t>038.AD/A</t>
  </si>
  <si>
    <t>038.AD/B</t>
  </si>
  <si>
    <t>T&amp;L/055032026/EC</t>
  </si>
  <si>
    <t>044.AD/A</t>
  </si>
  <si>
    <t>044.AD/B</t>
  </si>
  <si>
    <t>T&amp;L/079042026/EC</t>
  </si>
  <si>
    <t>058.AD/A</t>
  </si>
  <si>
    <t>058.AD/B</t>
  </si>
  <si>
    <t>T&amp;L/020062026/EC</t>
  </si>
  <si>
    <t>112.AD/A</t>
  </si>
  <si>
    <t>122X110X12,2</t>
  </si>
  <si>
    <t>CGDD002392</t>
  </si>
  <si>
    <t>135.AC/A</t>
  </si>
  <si>
    <t>135.AC/C</t>
  </si>
  <si>
    <t>135.AC/D</t>
  </si>
  <si>
    <t>135.AC/E</t>
  </si>
  <si>
    <t>CGDD2026010081</t>
  </si>
  <si>
    <t>008.AC/D</t>
  </si>
  <si>
    <t>008.AC/E</t>
  </si>
  <si>
    <t>008.AC/F</t>
  </si>
  <si>
    <t>008.AC/G</t>
  </si>
  <si>
    <t>008.AC/H</t>
  </si>
  <si>
    <t>008.AC/I</t>
  </si>
  <si>
    <t>008.AC/J</t>
  </si>
  <si>
    <t>008.AC/K</t>
  </si>
  <si>
    <t>0000128071</t>
  </si>
  <si>
    <t>102.AD/MDP-SBY/III/2022</t>
  </si>
  <si>
    <t>135X93X14.5</t>
  </si>
  <si>
    <t>PO TURUN 16-MARET 2022</t>
  </si>
  <si>
    <t>KIRIM 29 MARET 2022</t>
  </si>
  <si>
    <t>144X90X14.5</t>
  </si>
  <si>
    <t>MULTIPLEK 135X93X1.5</t>
  </si>
  <si>
    <t>135 : 78</t>
  </si>
  <si>
    <t>144 : 111</t>
  </si>
  <si>
    <t>MULTIPLEK 144X90X1.5</t>
  </si>
  <si>
    <t>0000128066</t>
  </si>
  <si>
    <t>107.AD/MDP-SBY/III/2022</t>
  </si>
  <si>
    <t>PALLET 115X94X14.5</t>
  </si>
  <si>
    <t>PO TURUN 17-MARET 2022</t>
  </si>
  <si>
    <t>KIRIM 1 APRIL 2022</t>
  </si>
  <si>
    <t>MULTIPLEK 115X94X14.5</t>
  </si>
  <si>
    <t>0000129747</t>
  </si>
  <si>
    <t>241.AD/MDP-SBY/VI/2022</t>
  </si>
  <si>
    <t>0000131145</t>
  </si>
  <si>
    <t>351.AD/MDP-SBY/IX/2022</t>
  </si>
  <si>
    <t>PLWYOOD 115X94X14.5</t>
  </si>
  <si>
    <t>0000131150</t>
  </si>
  <si>
    <t>352.AD/MDP-SBY/IX/2022</t>
  </si>
  <si>
    <t>papan patah</t>
  </si>
  <si>
    <t>PALLET 135X93</t>
  </si>
  <si>
    <t>PLYWOOD 135X93</t>
  </si>
  <si>
    <t>0000131837</t>
  </si>
  <si>
    <t>401.AD/MDP-SBY/X/2022</t>
  </si>
  <si>
    <t>PALLET KAYU 120X128</t>
  </si>
  <si>
    <t>MULTPLEK 120X128</t>
  </si>
  <si>
    <t>0000132452</t>
  </si>
  <si>
    <t>477.AD/MDP-SBY/XI/2022</t>
  </si>
  <si>
    <t>PALLET KAYU 120X100</t>
  </si>
  <si>
    <t>0000132934</t>
  </si>
  <si>
    <t>518.AD/MDP-SBY/XII/2022</t>
  </si>
  <si>
    <t>PALLET KAYU 161X110</t>
  </si>
  <si>
    <t>0000134007</t>
  </si>
  <si>
    <t>080.AD/MDP-SBY/II/2023</t>
  </si>
  <si>
    <t>PALLER KAYU 135X93X14.5</t>
  </si>
  <si>
    <t>0000134887</t>
  </si>
  <si>
    <t>149.AD/MDP-SBY/IV/2023</t>
  </si>
  <si>
    <t>PALLET KAYU 115X94</t>
  </si>
  <si>
    <t>PLYWOOD 115X94</t>
  </si>
  <si>
    <t>0000134858</t>
  </si>
  <si>
    <t>150.AD/MDP-SBY/IV/2023</t>
  </si>
  <si>
    <t>PALLET KAYU 135X93</t>
  </si>
  <si>
    <t>0000137886</t>
  </si>
  <si>
    <t>457.AD/MDP-SBY/IX/2023</t>
  </si>
  <si>
    <t>PLYWOOD 124X100</t>
  </si>
  <si>
    <t>0000139998</t>
  </si>
  <si>
    <t>624.AD/MDP-SBY/XII/2023</t>
  </si>
  <si>
    <t>PLYWOOD 144X90</t>
  </si>
  <si>
    <t>0000142529</t>
  </si>
  <si>
    <t>129.AD/MDP-SBY/III/2024</t>
  </si>
  <si>
    <t>0000142499</t>
  </si>
  <si>
    <t>128.AD/MDP-SBY/III/2024</t>
  </si>
  <si>
    <t>PALLET KAYU</t>
  </si>
  <si>
    <t>115X94X14.5</t>
  </si>
  <si>
    <t>0000144202</t>
  </si>
  <si>
    <t>263.AD/MDP-SBY/vI/2024</t>
  </si>
  <si>
    <t>0000144234</t>
  </si>
  <si>
    <t>269.AD/MDP-SBY/VI/2024</t>
  </si>
  <si>
    <t>135X93</t>
  </si>
  <si>
    <t>0000144668</t>
  </si>
  <si>
    <t>285.AD/MDP-SBY/VI/2024</t>
  </si>
  <si>
    <t>144X90</t>
  </si>
  <si>
    <t>0000146037</t>
  </si>
  <si>
    <t>380.AD/MDP-SBY/VIII/2024</t>
  </si>
  <si>
    <t>PLT KAYU</t>
  </si>
  <si>
    <t>142X85</t>
  </si>
  <si>
    <t>0000146322</t>
  </si>
  <si>
    <t>389.AD/MDP-SBY/IX/2024</t>
  </si>
  <si>
    <t>128X120</t>
  </si>
  <si>
    <t>0000147157</t>
  </si>
  <si>
    <t>439.AD/MDP-SBY/X/2024</t>
  </si>
  <si>
    <t>115X94</t>
  </si>
  <si>
    <t>KJI-0075/PO/I/24</t>
  </si>
  <si>
    <t>007.AC/MDP-SBY/I/24</t>
  </si>
  <si>
    <t>110X110X13.5</t>
  </si>
  <si>
    <t>110X65X13.5</t>
  </si>
  <si>
    <t>PO-22011934</t>
  </si>
  <si>
    <t>448.AD</t>
  </si>
  <si>
    <t>100X110 (BALOK 4)</t>
  </si>
  <si>
    <t>100X110 (BALOK 3)</t>
  </si>
  <si>
    <t>100X110 TINGGI 6</t>
  </si>
  <si>
    <t>PO-2212587</t>
  </si>
  <si>
    <t>489.AD</t>
  </si>
  <si>
    <t>110x110</t>
  </si>
  <si>
    <t>PO-23016489</t>
  </si>
  <si>
    <t>111.AD</t>
  </si>
  <si>
    <t>PO-23017812</t>
  </si>
  <si>
    <t>173.AD</t>
  </si>
  <si>
    <t>110X100 (BLK 4)</t>
  </si>
  <si>
    <t>110X100 (BLK 5)</t>
  </si>
  <si>
    <t>110X100 (BLK 3)</t>
  </si>
  <si>
    <t>PO-23018346</t>
  </si>
  <si>
    <t>192.AD</t>
  </si>
  <si>
    <t>PO-23018813</t>
  </si>
  <si>
    <t>214.AD</t>
  </si>
  <si>
    <t>PO-23018853</t>
  </si>
  <si>
    <t>216.AD</t>
  </si>
  <si>
    <t>PO-23019427</t>
  </si>
  <si>
    <t>246.AD</t>
  </si>
  <si>
    <t>PO-23019338</t>
  </si>
  <si>
    <t>247.AD</t>
  </si>
  <si>
    <t>PO-23019426</t>
  </si>
  <si>
    <t>248.AD</t>
  </si>
  <si>
    <t>PO-23021603</t>
  </si>
  <si>
    <t>381.AD</t>
  </si>
  <si>
    <t>PO-23024553</t>
  </si>
  <si>
    <t>507.AD</t>
  </si>
  <si>
    <t>PO-23024859</t>
  </si>
  <si>
    <t>522.AD</t>
  </si>
  <si>
    <t>PO-23025254</t>
  </si>
  <si>
    <t>537.AD</t>
  </si>
  <si>
    <t>PO-23025869</t>
  </si>
  <si>
    <t>561.AD</t>
  </si>
  <si>
    <t>PO-23026120</t>
  </si>
  <si>
    <t>571.AD</t>
  </si>
  <si>
    <t>PO-23026862</t>
  </si>
  <si>
    <t>606.AD</t>
  </si>
  <si>
    <t>PO-23026860</t>
  </si>
  <si>
    <t>607.AD</t>
  </si>
  <si>
    <t>PO-23027150</t>
  </si>
  <si>
    <t>614.AD</t>
  </si>
  <si>
    <t>PO-23027147</t>
  </si>
  <si>
    <t>615.AD</t>
  </si>
  <si>
    <t>PO-23027410</t>
  </si>
  <si>
    <t>627.AD</t>
  </si>
  <si>
    <t>PO-23027544</t>
  </si>
  <si>
    <t>631.AD</t>
  </si>
  <si>
    <t>PO-23027626</t>
  </si>
  <si>
    <t>633.AD</t>
  </si>
  <si>
    <t>EKPSOR</t>
  </si>
  <si>
    <t>PO-23028187</t>
  </si>
  <si>
    <t>669.AD</t>
  </si>
  <si>
    <t>PO-24029878</t>
  </si>
  <si>
    <t>061.AD</t>
  </si>
  <si>
    <t>110X110 (EKS</t>
  </si>
  <si>
    <t>PO-24029928</t>
  </si>
  <si>
    <t>062.AD</t>
  </si>
  <si>
    <t>110X110 (EKS)</t>
  </si>
  <si>
    <t>PO-24031922</t>
  </si>
  <si>
    <t>140.AD</t>
  </si>
  <si>
    <t>PO-24032238</t>
  </si>
  <si>
    <t>155.AD</t>
  </si>
  <si>
    <t>PO-24032171</t>
  </si>
  <si>
    <t>154.AD</t>
  </si>
  <si>
    <t>110X110 (B4)</t>
  </si>
  <si>
    <t>110X110 (B5)</t>
  </si>
  <si>
    <t>PO-24032353</t>
  </si>
  <si>
    <t>163.AD</t>
  </si>
  <si>
    <t>PO-24032358</t>
  </si>
  <si>
    <t>162.AD</t>
  </si>
  <si>
    <t>110X100 B3</t>
  </si>
  <si>
    <t>110X100 B4</t>
  </si>
  <si>
    <t>110X100 B5</t>
  </si>
  <si>
    <t>PO-24032847</t>
  </si>
  <si>
    <t>185.AD</t>
  </si>
  <si>
    <t>PO-240033622</t>
  </si>
  <si>
    <t>215.AD</t>
  </si>
  <si>
    <t>EKSPOR</t>
  </si>
  <si>
    <t>PO-240033621</t>
  </si>
  <si>
    <t>225.AD</t>
  </si>
  <si>
    <t>PO-240033620</t>
  </si>
  <si>
    <t>226.AD</t>
  </si>
  <si>
    <t>PO-24033689</t>
  </si>
  <si>
    <t>224.AD</t>
  </si>
  <si>
    <t>PO-24034144</t>
  </si>
  <si>
    <t>242.AD</t>
  </si>
  <si>
    <t>PO-24034143</t>
  </si>
  <si>
    <t>PO-24034631</t>
  </si>
  <si>
    <t>256.AD</t>
  </si>
  <si>
    <t>PO-24035883</t>
  </si>
  <si>
    <t>299.AD</t>
  </si>
  <si>
    <t>PO-24036702</t>
  </si>
  <si>
    <t>326.AD</t>
  </si>
  <si>
    <t>PO-24036699</t>
  </si>
  <si>
    <t>327.AD</t>
  </si>
  <si>
    <t>BALOK 3</t>
  </si>
  <si>
    <t>BALOK 4</t>
  </si>
  <si>
    <t>BALOK 5</t>
  </si>
  <si>
    <t>PO-24036700</t>
  </si>
  <si>
    <t>328.AD</t>
  </si>
  <si>
    <t>PO-24036701</t>
  </si>
  <si>
    <t>329.AD</t>
  </si>
  <si>
    <t>PO-24037185</t>
  </si>
  <si>
    <t>340.AD</t>
  </si>
  <si>
    <t>PO-24037662</t>
  </si>
  <si>
    <t>362.AD</t>
  </si>
  <si>
    <t>EKS</t>
  </si>
  <si>
    <t>PO-24037661</t>
  </si>
  <si>
    <t>361.AD</t>
  </si>
  <si>
    <t>PO-24038769</t>
  </si>
  <si>
    <t>397.AD</t>
  </si>
  <si>
    <t>PO-24038768</t>
  </si>
  <si>
    <t>398.AD</t>
  </si>
  <si>
    <t>PO-24039546</t>
  </si>
  <si>
    <t>426.AD</t>
  </si>
  <si>
    <t>PO-24041782</t>
  </si>
  <si>
    <t>511.AD</t>
  </si>
  <si>
    <t>110X100X6 (B5)</t>
  </si>
  <si>
    <t>014.AD</t>
  </si>
  <si>
    <t>PO-25043672</t>
  </si>
  <si>
    <t>014.AD/B</t>
  </si>
  <si>
    <t>110X100X12 (B4)</t>
  </si>
  <si>
    <t>110X110X13 (EKS)</t>
  </si>
  <si>
    <t>014.AD/A</t>
  </si>
  <si>
    <t>110X100X12 (B3)</t>
  </si>
  <si>
    <t>030.AD</t>
  </si>
  <si>
    <t>PO-25044463</t>
  </si>
  <si>
    <t>030.AD/A</t>
  </si>
  <si>
    <t>110x100x6 (B5)</t>
  </si>
  <si>
    <t>PO-25045329</t>
  </si>
  <si>
    <t>065.AD/A</t>
  </si>
  <si>
    <t>065.AD/B</t>
  </si>
  <si>
    <t>065.AD/C</t>
  </si>
  <si>
    <t>PO-25045330</t>
  </si>
  <si>
    <t>064.AD/A</t>
  </si>
  <si>
    <t>064.AD/B</t>
  </si>
  <si>
    <t>064.AD/C</t>
  </si>
  <si>
    <t>110x100x12 (B3)</t>
  </si>
  <si>
    <t>PO-25045843</t>
  </si>
  <si>
    <t>079.AD/A</t>
  </si>
  <si>
    <t>ppn lapuk</t>
  </si>
  <si>
    <t>079.AD/B</t>
  </si>
  <si>
    <t>079.AD/C</t>
  </si>
  <si>
    <t>079.AD/E</t>
  </si>
  <si>
    <t>079.AD/D</t>
  </si>
  <si>
    <t>PO-25046467</t>
  </si>
  <si>
    <t>096.AD/B</t>
  </si>
  <si>
    <t>096.AD/C</t>
  </si>
  <si>
    <t>110X100X12 (B5)</t>
  </si>
  <si>
    <t>PO-25047106</t>
  </si>
  <si>
    <t>117.AD/A</t>
  </si>
  <si>
    <t>117.AD/B</t>
  </si>
  <si>
    <t>117.AD/C</t>
  </si>
  <si>
    <t>117.AD/D</t>
  </si>
  <si>
    <t>117.AD/E</t>
  </si>
  <si>
    <t>117.AD/F</t>
  </si>
  <si>
    <t>PO-25048247</t>
  </si>
  <si>
    <t>160.AD/B</t>
  </si>
  <si>
    <t>160.AD/C</t>
  </si>
  <si>
    <t>160.AD/D</t>
  </si>
  <si>
    <t>160.AD/E</t>
  </si>
  <si>
    <t>160.AD/F</t>
  </si>
  <si>
    <t>160.AD/A</t>
  </si>
  <si>
    <t>PO-25049051</t>
  </si>
  <si>
    <t>179.AD/A</t>
  </si>
  <si>
    <t>179.AD/B</t>
  </si>
  <si>
    <t>179.AD/C</t>
  </si>
  <si>
    <t>179.AD/D</t>
  </si>
  <si>
    <t>179.AD/E</t>
  </si>
  <si>
    <t>179.AD/F</t>
  </si>
  <si>
    <t>179.AD/G</t>
  </si>
  <si>
    <t>PO-25049052</t>
  </si>
  <si>
    <t>180.AD/A</t>
  </si>
  <si>
    <t>180.AD/B</t>
  </si>
  <si>
    <t>180.AD/C</t>
  </si>
  <si>
    <t>180.AD/D</t>
  </si>
  <si>
    <t>180.AD/E</t>
  </si>
  <si>
    <t>PO-25051258</t>
  </si>
  <si>
    <t>227.AD/B</t>
  </si>
  <si>
    <t>227.AD/C</t>
  </si>
  <si>
    <t>227.AD/D</t>
  </si>
  <si>
    <t>227.AD/A</t>
  </si>
  <si>
    <t>227.AD/E</t>
  </si>
  <si>
    <t>PO-25051905</t>
  </si>
  <si>
    <t>245.AD/A</t>
  </si>
  <si>
    <t>245.AD/B</t>
  </si>
  <si>
    <t>PO-25053163</t>
  </si>
  <si>
    <t>271.AD/B</t>
  </si>
  <si>
    <t>271.AD/C</t>
  </si>
  <si>
    <t>271.AD/D</t>
  </si>
  <si>
    <t>271.AD/F</t>
  </si>
  <si>
    <t>271.AD/E</t>
  </si>
  <si>
    <t>271.AD/A</t>
  </si>
  <si>
    <t>110x110x13 (EKS)</t>
  </si>
  <si>
    <t>PO-25053584</t>
  </si>
  <si>
    <t>279.AD/A</t>
  </si>
  <si>
    <t>279.AD/B</t>
  </si>
  <si>
    <t>279.AD/C</t>
  </si>
  <si>
    <t>279.AD/D</t>
  </si>
  <si>
    <t>PO-25054800</t>
  </si>
  <si>
    <t>303.AD/A</t>
  </si>
  <si>
    <t>303.AD/C</t>
  </si>
  <si>
    <t>303.AD/D</t>
  </si>
  <si>
    <t>303.AD/E</t>
  </si>
  <si>
    <t>PO-25054879</t>
  </si>
  <si>
    <t>306.AD/A</t>
  </si>
  <si>
    <t>306.AD/B</t>
  </si>
  <si>
    <t>306.AD/C</t>
  </si>
  <si>
    <t>306.AD/D</t>
  </si>
  <si>
    <t>140X115X16 (PLT)</t>
  </si>
  <si>
    <t>PO-25055651</t>
  </si>
  <si>
    <t>321.AD/A</t>
  </si>
  <si>
    <t>321.AD/B</t>
  </si>
  <si>
    <t>321.AD/C</t>
  </si>
  <si>
    <t>321.AD/D</t>
  </si>
  <si>
    <t>321.AD/E</t>
  </si>
  <si>
    <t>140X115X4 (TTP)</t>
  </si>
  <si>
    <t>321.AD/F</t>
  </si>
  <si>
    <t>PO-25055736</t>
  </si>
  <si>
    <t>323.AD/A</t>
  </si>
  <si>
    <t>323.AD/B</t>
  </si>
  <si>
    <t>323.AD/C</t>
  </si>
  <si>
    <t>323.AD/D</t>
  </si>
  <si>
    <t>B3</t>
  </si>
  <si>
    <t>B4</t>
  </si>
  <si>
    <t>B5</t>
  </si>
  <si>
    <t>TOTAL</t>
  </si>
  <si>
    <t>PO-25055947</t>
  </si>
  <si>
    <t>328.AD/D</t>
  </si>
  <si>
    <t>328.AD/E</t>
  </si>
  <si>
    <t>328.AD/F</t>
  </si>
  <si>
    <t>328.AD/G</t>
  </si>
  <si>
    <t>328.AD/H</t>
  </si>
  <si>
    <t>328.AD/I</t>
  </si>
  <si>
    <t>328.AD/A</t>
  </si>
  <si>
    <t>328.AD/B</t>
  </si>
  <si>
    <t>328.AD/C</t>
  </si>
  <si>
    <t>PO-25056250</t>
  </si>
  <si>
    <t>339.AD/A</t>
  </si>
  <si>
    <t>339.AD/B</t>
  </si>
  <si>
    <t>339.AD/C</t>
  </si>
  <si>
    <t>PO-25056979</t>
  </si>
  <si>
    <t>353.AD/A</t>
  </si>
  <si>
    <t>353.AD/B</t>
  </si>
  <si>
    <t>353.AD/C</t>
  </si>
  <si>
    <t>353.AD/D</t>
  </si>
  <si>
    <t>PO-25057032</t>
  </si>
  <si>
    <t>366.AD/D</t>
  </si>
  <si>
    <t>366.AD/B</t>
  </si>
  <si>
    <t>366.AD/C</t>
  </si>
  <si>
    <t>366.AD/A</t>
  </si>
  <si>
    <t>PO-26058746</t>
  </si>
  <si>
    <t>016.AD/C</t>
  </si>
  <si>
    <t>016.AD/D</t>
  </si>
  <si>
    <t>016.AD/E</t>
  </si>
  <si>
    <t>016.AD/G</t>
  </si>
  <si>
    <t>016.AD/F</t>
  </si>
  <si>
    <t>016.A/</t>
  </si>
  <si>
    <t>016.AD/A</t>
  </si>
  <si>
    <t>016.AD/B</t>
  </si>
  <si>
    <t>PO-26059068 NON PPN</t>
  </si>
  <si>
    <t>018.AD/A</t>
  </si>
  <si>
    <t>018.AD/B</t>
  </si>
  <si>
    <t>018.AD/C</t>
  </si>
  <si>
    <t>PO-26060249 NON PPN</t>
  </si>
  <si>
    <t>037.AD/A</t>
  </si>
  <si>
    <t>037.AD/B</t>
  </si>
  <si>
    <t>037.AD/C</t>
  </si>
  <si>
    <t xml:space="preserve">PO-26061716 </t>
  </si>
  <si>
    <t>059.AD/A</t>
  </si>
  <si>
    <t>059.AD/B</t>
  </si>
  <si>
    <t>PO-26062857</t>
  </si>
  <si>
    <t>085.AD/A</t>
  </si>
  <si>
    <t>086.AD/A</t>
  </si>
  <si>
    <t>PO-26062852</t>
  </si>
  <si>
    <t>087.AD/A</t>
  </si>
  <si>
    <t>PO-26062856</t>
  </si>
  <si>
    <t>088.AD/A</t>
  </si>
  <si>
    <t>PO-26062855</t>
  </si>
  <si>
    <t>089.AD/A</t>
  </si>
  <si>
    <t>PO-26062853</t>
  </si>
  <si>
    <t>POS-2005-000041</t>
  </si>
  <si>
    <t>POS-2006-000094</t>
  </si>
  <si>
    <t>059.AC/MDP-SBY/VI/2020</t>
  </si>
  <si>
    <t>POS-2006-000209</t>
  </si>
  <si>
    <t>076.AC/MDP-SBY/VII/2020</t>
  </si>
  <si>
    <t>PO TURUN 17-07-2020</t>
  </si>
  <si>
    <t>POS-2008-000040</t>
  </si>
  <si>
    <t>089.AC/MDP-SBY/VIII/2020</t>
  </si>
  <si>
    <t>PO TURUN 05-08-2020</t>
  </si>
  <si>
    <t>4504313128-TS3</t>
  </si>
  <si>
    <t>tukar guling</t>
  </si>
  <si>
    <t>180.AD/MDP-SBY/V/22</t>
  </si>
  <si>
    <t>KIRIM</t>
  </si>
  <si>
    <t>120X110X14</t>
  </si>
  <si>
    <t>4504429473-T53</t>
  </si>
  <si>
    <t>530.AD/MDP-SBY/XII/24</t>
  </si>
  <si>
    <t>8X8X120</t>
  </si>
  <si>
    <t>UKURAN BALOK</t>
  </si>
  <si>
    <t>4504553643-T53</t>
  </si>
  <si>
    <t>063.AD/A</t>
  </si>
  <si>
    <t>063.AD/B</t>
  </si>
  <si>
    <t>063.AD/C</t>
  </si>
  <si>
    <t>4504660608-T53</t>
  </si>
  <si>
    <t>132.AD/A</t>
  </si>
  <si>
    <t>132.AD/B</t>
  </si>
  <si>
    <t>132.AD/C</t>
  </si>
  <si>
    <t>4504753117-T53</t>
  </si>
  <si>
    <t>193.AD/A</t>
  </si>
  <si>
    <t>193.AD/B</t>
  </si>
  <si>
    <t>193.AD/C</t>
  </si>
  <si>
    <t>193.AD/D</t>
  </si>
  <si>
    <t>4504804164-T53</t>
  </si>
  <si>
    <t>228.AD/A</t>
  </si>
  <si>
    <t>228.AD/B</t>
  </si>
  <si>
    <t>228.AD/C</t>
  </si>
  <si>
    <t>4504791934-T53</t>
  </si>
  <si>
    <t>218.AD/B</t>
  </si>
  <si>
    <t>218.AD/C</t>
  </si>
  <si>
    <t>4505001217-T53</t>
  </si>
  <si>
    <t>318.AD/A</t>
  </si>
  <si>
    <t>318.AD/B</t>
  </si>
  <si>
    <t>318.AD/C</t>
  </si>
  <si>
    <t>4410004205</t>
  </si>
  <si>
    <t>4410005314</t>
  </si>
  <si>
    <t>181.AD/MDP-SBY/V/22</t>
  </si>
  <si>
    <t>423.AD/MDP-SBY/X/22</t>
  </si>
  <si>
    <t>110X90X13</t>
  </si>
  <si>
    <t>01/PO/IV/2025</t>
  </si>
  <si>
    <t>112.AD/B</t>
  </si>
  <si>
    <t>112.AD/C</t>
  </si>
  <si>
    <t>POL/B42410034</t>
  </si>
  <si>
    <t>441.AD</t>
  </si>
  <si>
    <t>TYPE A</t>
  </si>
  <si>
    <t>110X120</t>
  </si>
  <si>
    <t>TYPE B</t>
  </si>
  <si>
    <t>110X130</t>
  </si>
  <si>
    <t>TYPE C</t>
  </si>
  <si>
    <t>2024.06.217KSMB</t>
  </si>
  <si>
    <t>274.AD</t>
  </si>
  <si>
    <t>KTSS-IT-2024-12-0028</t>
  </si>
  <si>
    <t>535.AD/MDP-SBY/XII/24</t>
  </si>
  <si>
    <t>KTSS-IT-2025-04-0033</t>
  </si>
  <si>
    <t>113.AD/A</t>
  </si>
  <si>
    <t>113.AD/B</t>
  </si>
  <si>
    <t>113.AD/C</t>
  </si>
  <si>
    <t>KTSS-IT-2025-04-0094</t>
  </si>
  <si>
    <t>137.AD/A</t>
  </si>
  <si>
    <t>137.AD/B</t>
  </si>
  <si>
    <t>137.AD/C</t>
  </si>
  <si>
    <t>KTSS-IT-2025-05-0043</t>
  </si>
  <si>
    <t>162.AD/A</t>
  </si>
  <si>
    <t>162.AD/B</t>
  </si>
  <si>
    <t>162.AD/C</t>
  </si>
  <si>
    <t>KTSS-IT-2025-06-0044</t>
  </si>
  <si>
    <t>191.AD/A</t>
  </si>
  <si>
    <t>191.AD/B</t>
  </si>
  <si>
    <t>191.AD/C</t>
  </si>
  <si>
    <t>KTSS-IT-2025-06-0111</t>
  </si>
  <si>
    <t>200.AD/A</t>
  </si>
  <si>
    <t>200.AD/B</t>
  </si>
  <si>
    <t>200.AD/C</t>
  </si>
  <si>
    <t>KTSS-IT-2025-07-0107</t>
  </si>
  <si>
    <t>231.AD/A</t>
  </si>
  <si>
    <t>231.AD/B</t>
  </si>
  <si>
    <t>KTSS-IT-2025-09-0164</t>
  </si>
  <si>
    <t>287.AD/B</t>
  </si>
  <si>
    <t>287.AD/C</t>
  </si>
  <si>
    <t>KTSS-IT-2025-11-0076</t>
  </si>
  <si>
    <t>340.AD/A</t>
  </si>
  <si>
    <t>340.AD/B</t>
  </si>
  <si>
    <t>KTSS-IT-2025-12-0031</t>
  </si>
  <si>
    <t>357.AD/A</t>
  </si>
  <si>
    <t>357.AD/B</t>
  </si>
  <si>
    <t>KTSS-IT-2026-02-0058</t>
  </si>
  <si>
    <t>033.AD/A</t>
  </si>
  <si>
    <t>033.AD/B</t>
  </si>
  <si>
    <t>KTSS-IT-2026-02-0044</t>
  </si>
  <si>
    <t>030.AD/B</t>
  </si>
  <si>
    <t>KTSS-IT-2026-04-0047</t>
  </si>
  <si>
    <t>057.AD</t>
  </si>
  <si>
    <t>KTTS-IT-2026-06-0025</t>
  </si>
  <si>
    <t>100X200X14</t>
  </si>
  <si>
    <t>0001</t>
  </si>
  <si>
    <t>185.AC/A</t>
  </si>
  <si>
    <t>185.AC/B</t>
  </si>
  <si>
    <t>186.AC/C</t>
  </si>
  <si>
    <t>186.AC/D</t>
  </si>
  <si>
    <t>007/PO/TKP/102021</t>
  </si>
  <si>
    <t>500.AD/MDP-SBY/X/21</t>
  </si>
  <si>
    <t>PO TUTUN TGL 9 OKTOBER 2021</t>
  </si>
  <si>
    <t>020/PO/TKP/012022</t>
  </si>
  <si>
    <t>017.AD/MDP-SBY/I/2022</t>
  </si>
  <si>
    <t>JANUARI 2022</t>
  </si>
  <si>
    <t>011/PO/TKP/092022</t>
  </si>
  <si>
    <t>353.AD/MDP-SBY/IX/2022</t>
  </si>
  <si>
    <t>047/PO/TKP/102022</t>
  </si>
  <si>
    <t>428.AD/MDP-SBY/X/2022</t>
  </si>
  <si>
    <t>4000003840</t>
  </si>
  <si>
    <t>028.AC/MDP-SBY/II/23</t>
  </si>
  <si>
    <t>4000003855</t>
  </si>
  <si>
    <t>030.AC/MDP-SBY/II/23</t>
  </si>
  <si>
    <t>TUKAR GULING</t>
  </si>
  <si>
    <t>4000003877</t>
  </si>
  <si>
    <t>031.AC/MDP-SBY/II/23</t>
  </si>
  <si>
    <t>4000004168</t>
  </si>
  <si>
    <t>059.AC/MDP-SBY/IV/23</t>
  </si>
  <si>
    <t>120X100X7.5</t>
  </si>
  <si>
    <t>4000004253</t>
  </si>
  <si>
    <t>068.AC/MDP-SBY/V/23</t>
  </si>
  <si>
    <t>4000004305</t>
  </si>
  <si>
    <t>072.AC/MDP-SBY/V/23</t>
  </si>
  <si>
    <t>120x80x13.6</t>
  </si>
  <si>
    <t>4000004458</t>
  </si>
  <si>
    <t>085.AC/MDP-SBY/VII/23</t>
  </si>
  <si>
    <t>4000004542</t>
  </si>
  <si>
    <t>091.AC/MDP-SBY/VII/23</t>
  </si>
  <si>
    <t>4000004686</t>
  </si>
  <si>
    <t>104.AC/MDP-SBY/VIII/23</t>
  </si>
  <si>
    <t>4000004737</t>
  </si>
  <si>
    <t>107.AC/MDP-SBY/IX/23</t>
  </si>
  <si>
    <t>4000004770</t>
  </si>
  <si>
    <t>110.AC/MDP-SBY/IX/23</t>
  </si>
  <si>
    <t>4000004876</t>
  </si>
  <si>
    <t>114.AC/MDP-SBY/IX/23</t>
  </si>
  <si>
    <t>4000004994</t>
  </si>
  <si>
    <t>127.AC/MDP-SBY/X/23</t>
  </si>
  <si>
    <t>4000005144</t>
  </si>
  <si>
    <t>A</t>
  </si>
  <si>
    <t>137.AC/MDP-SBY/XI/23</t>
  </si>
  <si>
    <t>B</t>
  </si>
  <si>
    <t>C</t>
  </si>
  <si>
    <t>D</t>
  </si>
  <si>
    <t>E</t>
  </si>
  <si>
    <t>F</t>
  </si>
  <si>
    <t>4000005233</t>
  </si>
  <si>
    <t>146.AC/MDP-SBY/XII/23</t>
  </si>
  <si>
    <t>G</t>
  </si>
  <si>
    <t>H</t>
  </si>
  <si>
    <t>4000005335</t>
  </si>
  <si>
    <t>002.AC/MDP-SBY/I/24</t>
  </si>
  <si>
    <t>4000005421</t>
  </si>
  <si>
    <t>010.AC/MDP-SBY/I/24</t>
  </si>
  <si>
    <t>I</t>
  </si>
  <si>
    <t>4000005471</t>
  </si>
  <si>
    <t>018.AC/MDP-SBY/I/24</t>
  </si>
  <si>
    <t>J</t>
  </si>
  <si>
    <t>K</t>
  </si>
  <si>
    <t>4000005520</t>
  </si>
  <si>
    <t>022.AC/MDP-SBY/I/24</t>
  </si>
  <si>
    <t>4000005647</t>
  </si>
  <si>
    <t>034.AC/MDP-SBY/II/24</t>
  </si>
  <si>
    <t>N</t>
  </si>
  <si>
    <t>O</t>
  </si>
  <si>
    <t>P</t>
  </si>
  <si>
    <t>4000005682</t>
  </si>
  <si>
    <t>037.AC/MDP-SBY/III/24</t>
  </si>
  <si>
    <t>L</t>
  </si>
  <si>
    <t>M</t>
  </si>
  <si>
    <t>40000056482</t>
  </si>
  <si>
    <t>Q</t>
  </si>
  <si>
    <t>R</t>
  </si>
  <si>
    <t>S</t>
  </si>
  <si>
    <t>t</t>
  </si>
  <si>
    <t>u</t>
  </si>
  <si>
    <t>4000005175</t>
  </si>
  <si>
    <t>056.AC/MDP-SBY/V/24</t>
  </si>
  <si>
    <t>4300005239</t>
  </si>
  <si>
    <t>061.AC/MDP-SBY/VI/24</t>
  </si>
  <si>
    <t>4300005243</t>
  </si>
  <si>
    <t>063.AC/MDP-SBY/VI/24</t>
  </si>
  <si>
    <t>4300005325</t>
  </si>
  <si>
    <t>070.AC/MDP-SBY/VI/24</t>
  </si>
  <si>
    <t>4300005485</t>
  </si>
  <si>
    <t>082.AC/MDP-SBY/VII/24</t>
  </si>
  <si>
    <t>4300005493</t>
  </si>
  <si>
    <t>083.AC/MDP-SBY/VII/24</t>
  </si>
  <si>
    <t>120X80X13.6</t>
  </si>
  <si>
    <t>4300005515</t>
  </si>
  <si>
    <t>086.AC/MDP-SBY/VIII/24</t>
  </si>
  <si>
    <t>4300005626</t>
  </si>
  <si>
    <t>099.AC/MDP-SBY/VIII/24</t>
  </si>
  <si>
    <t>4300005693</t>
  </si>
  <si>
    <t>105.AC/MDP-SBY/IX/24</t>
  </si>
  <si>
    <t>4300005762</t>
  </si>
  <si>
    <t>115.AC/MDP-SBY/IX/24</t>
  </si>
  <si>
    <t>4300005771</t>
  </si>
  <si>
    <t>116.AC/MDP-SBY/IX/24</t>
  </si>
  <si>
    <t>4300005811</t>
  </si>
  <si>
    <t>121.AC/MDP-SBY/X/24</t>
  </si>
  <si>
    <t>142.AC/MDP-SBY/XI/24</t>
  </si>
  <si>
    <t>120X80 (B)</t>
  </si>
  <si>
    <t>001.AC</t>
  </si>
  <si>
    <t>001.AC/A</t>
  </si>
  <si>
    <t>001.AC/B</t>
  </si>
  <si>
    <t>001.AC/C</t>
  </si>
  <si>
    <t>001.AC/D</t>
  </si>
  <si>
    <t>001.AC/E</t>
  </si>
  <si>
    <t>120X80X13.6 (B)</t>
  </si>
  <si>
    <t>009.AC/A</t>
  </si>
  <si>
    <t>009.AC/B</t>
  </si>
  <si>
    <t>009.AC/C</t>
  </si>
  <si>
    <t>029.AC/A</t>
  </si>
  <si>
    <t>029.AC/B</t>
  </si>
  <si>
    <t>029.AC/C</t>
  </si>
  <si>
    <t>029.AC/d</t>
  </si>
  <si>
    <t>035.AC/A</t>
  </si>
  <si>
    <t>035.AC/B</t>
  </si>
  <si>
    <t>035.AC/C</t>
  </si>
  <si>
    <t>042.AC/D</t>
  </si>
  <si>
    <t>042.AC/E</t>
  </si>
  <si>
    <t>042.AC/F</t>
  </si>
  <si>
    <t>120X100X7,5</t>
  </si>
  <si>
    <t>050.AC/B</t>
  </si>
  <si>
    <t>110x110x10 (D)</t>
  </si>
  <si>
    <t>050.AC/D</t>
  </si>
  <si>
    <t xml:space="preserve">belum di kembalikan </t>
  </si>
  <si>
    <t>24 TUKAR GULING</t>
  </si>
  <si>
    <t>069.AC/B</t>
  </si>
  <si>
    <t>069.AC/C</t>
  </si>
  <si>
    <t>069.AC/D</t>
  </si>
  <si>
    <t>069.AC/E</t>
  </si>
  <si>
    <t>069.AC/F</t>
  </si>
  <si>
    <t>069.AC/G</t>
  </si>
  <si>
    <t>069.AC/H</t>
  </si>
  <si>
    <t>069.AC/A</t>
  </si>
  <si>
    <t>069.AC/I</t>
  </si>
  <si>
    <t>082.AC/A</t>
  </si>
  <si>
    <t>082.AC/B</t>
  </si>
  <si>
    <t xml:space="preserve">SUDAH DI KEMBALIKAN </t>
  </si>
  <si>
    <t>082.AC/C</t>
  </si>
  <si>
    <t>082.AC/D</t>
  </si>
  <si>
    <t>belum di kembalikan</t>
  </si>
  <si>
    <t>082.AC/E</t>
  </si>
  <si>
    <t>082.AC/F</t>
  </si>
  <si>
    <t>082.AC/G</t>
  </si>
  <si>
    <t>082.AC/H</t>
  </si>
  <si>
    <t>092.AC/A</t>
  </si>
  <si>
    <t>092.AC/B</t>
  </si>
  <si>
    <t>092.AC/C</t>
  </si>
  <si>
    <t>092.AC/G</t>
  </si>
  <si>
    <t>092.AC/H</t>
  </si>
  <si>
    <t>120x100x7,5 ( C )</t>
  </si>
  <si>
    <t>092.AC/D</t>
  </si>
  <si>
    <t>092.AC/E</t>
  </si>
  <si>
    <t>092.AC/F</t>
  </si>
  <si>
    <t>127.AC/A</t>
  </si>
  <si>
    <t>127.AC/B</t>
  </si>
  <si>
    <t>127.AC/C</t>
  </si>
  <si>
    <t>127.AC/D</t>
  </si>
  <si>
    <t>127.AC/E</t>
  </si>
  <si>
    <t>144.AC/A</t>
  </si>
  <si>
    <t>144.AC/B</t>
  </si>
  <si>
    <t>144.AC/C</t>
  </si>
  <si>
    <t>144.AC/D</t>
  </si>
  <si>
    <t>1,1*1,1*0,1</t>
  </si>
  <si>
    <t>157.AC/C</t>
  </si>
  <si>
    <t>157.AC/E</t>
  </si>
  <si>
    <t>157.AC/G</t>
  </si>
  <si>
    <t>RETUR 1 PCS PAPAN PECAH TERINJAK DRIVER</t>
  </si>
  <si>
    <t>157.AC/H</t>
  </si>
  <si>
    <t>PALLET WOOD 2 WAY</t>
  </si>
  <si>
    <t>TYPE D</t>
  </si>
  <si>
    <t>1,2*0,8*0,136</t>
  </si>
  <si>
    <t>157.AC/A</t>
  </si>
  <si>
    <t>PALLET EURO 4 WAY</t>
  </si>
  <si>
    <t>1,2*1,0*0,14</t>
  </si>
  <si>
    <t>157.AC/B</t>
  </si>
  <si>
    <t>157.AC/D</t>
  </si>
  <si>
    <t>157.AC/F</t>
  </si>
  <si>
    <t>PALLET WOOD 4 WAY</t>
  </si>
  <si>
    <t>176.AC/A</t>
  </si>
  <si>
    <t>200.AC/A</t>
  </si>
  <si>
    <t>200.AC/B</t>
  </si>
  <si>
    <t>200.AC/C</t>
  </si>
  <si>
    <t>208.AC/A</t>
  </si>
  <si>
    <t>208.AC/B</t>
  </si>
  <si>
    <t>208.AC/D</t>
  </si>
  <si>
    <t>208.AC/C</t>
  </si>
  <si>
    <t>214.AC/A</t>
  </si>
  <si>
    <t>214.AC/C</t>
  </si>
  <si>
    <t>222.AC/A</t>
  </si>
  <si>
    <t>222.AC/B</t>
  </si>
  <si>
    <t>222.AC/C</t>
  </si>
  <si>
    <t>016.AC/A</t>
  </si>
  <si>
    <t>016.AC/B</t>
  </si>
  <si>
    <t>016.AC/C</t>
  </si>
  <si>
    <t>021.AC/D</t>
  </si>
  <si>
    <t>021.AC/E</t>
  </si>
  <si>
    <t>021.AC/F</t>
  </si>
  <si>
    <t>021.AC/G</t>
  </si>
  <si>
    <t>021.AC/H</t>
  </si>
  <si>
    <t>041.AC/A</t>
  </si>
  <si>
    <t>041.AC/B</t>
  </si>
  <si>
    <t>041.AC/C</t>
  </si>
  <si>
    <t>041.AC/D</t>
  </si>
  <si>
    <t>041.AC/E</t>
  </si>
  <si>
    <t>049.AC/A</t>
  </si>
  <si>
    <t>049.AC/B</t>
  </si>
  <si>
    <t>049.AC/C</t>
  </si>
  <si>
    <t>073.AC/B</t>
  </si>
  <si>
    <t>073.AC/C</t>
  </si>
  <si>
    <t>1,2*1,0*0,075</t>
  </si>
  <si>
    <t>085.AC/A</t>
  </si>
  <si>
    <t>121,9X101,6X14</t>
  </si>
  <si>
    <t>JPI/PO/01/2026/</t>
  </si>
  <si>
    <t>JPI/PO/06/2026/12</t>
  </si>
  <si>
    <t>100.AC/A</t>
  </si>
  <si>
    <t>100X100X14</t>
  </si>
  <si>
    <t>POAC/00289</t>
  </si>
  <si>
    <t>POAC/00441</t>
  </si>
  <si>
    <t>060.AC/A</t>
  </si>
  <si>
    <t>060.AC/B</t>
  </si>
  <si>
    <t>060.AC/C</t>
  </si>
  <si>
    <t>POAC/00555</t>
  </si>
  <si>
    <t>072.AC/C</t>
  </si>
  <si>
    <t>POAC/00602</t>
  </si>
  <si>
    <t>077.AC/A</t>
  </si>
  <si>
    <t>077.AC/B</t>
  </si>
  <si>
    <t>077.AC/C</t>
  </si>
  <si>
    <t>POAC/00685</t>
  </si>
  <si>
    <t>093.AC/A</t>
  </si>
  <si>
    <t>093.AC/B</t>
  </si>
  <si>
    <t>093.AC/C</t>
  </si>
  <si>
    <t>POAC/00852</t>
  </si>
  <si>
    <t>107.A.C/A</t>
  </si>
  <si>
    <t>107.A.C/B</t>
  </si>
  <si>
    <t>POAC/01156</t>
  </si>
  <si>
    <t>130.AC/A</t>
  </si>
  <si>
    <t>130.AC/B</t>
  </si>
  <si>
    <t>POAC/01491</t>
  </si>
  <si>
    <t>163.AC/A</t>
  </si>
  <si>
    <t>163.AC/B</t>
  </si>
  <si>
    <t>163.AC/C</t>
  </si>
  <si>
    <t>POAC/01858</t>
  </si>
  <si>
    <t>199.AC/A</t>
  </si>
  <si>
    <t>199.AC/B</t>
  </si>
  <si>
    <t>199.AC/C</t>
  </si>
  <si>
    <t>POAC/01942</t>
  </si>
  <si>
    <t>210.AC/A</t>
  </si>
  <si>
    <t>210.AC/B</t>
  </si>
  <si>
    <t>210.AC/C</t>
  </si>
  <si>
    <t>POAC/02140</t>
  </si>
  <si>
    <t>POAC/00148</t>
  </si>
  <si>
    <t>POAD/00582</t>
  </si>
  <si>
    <t>062.AC/A</t>
  </si>
  <si>
    <t>062.AC/B</t>
  </si>
  <si>
    <t>POAD/01370</t>
  </si>
  <si>
    <t>104.AC/A</t>
  </si>
  <si>
    <t>120X130X15</t>
  </si>
  <si>
    <t>005.AD</t>
  </si>
  <si>
    <t>130X120X15</t>
  </si>
  <si>
    <t>044.AD/C</t>
  </si>
  <si>
    <t>044.AD/D</t>
  </si>
  <si>
    <t>044.AD/E</t>
  </si>
  <si>
    <t>044.AD/F</t>
  </si>
  <si>
    <t>044.AD/G</t>
  </si>
  <si>
    <t>25-03-PO/IST/108</t>
  </si>
  <si>
    <t>098.AD/A</t>
  </si>
  <si>
    <t>098.AD/B</t>
  </si>
  <si>
    <t>098.AD/C</t>
  </si>
  <si>
    <t>098.AD/D</t>
  </si>
  <si>
    <t>25-07-PO/IST/009</t>
  </si>
  <si>
    <t>209.AD/A</t>
  </si>
  <si>
    <t>209.AD/B</t>
  </si>
  <si>
    <t>209.AD/C</t>
  </si>
  <si>
    <t>487.AD/MDP-SBY/XI/2024</t>
  </si>
  <si>
    <t>140X110X14</t>
  </si>
  <si>
    <t>TUTUP</t>
  </si>
  <si>
    <t>140x110x14</t>
  </si>
  <si>
    <t>020.AD/A</t>
  </si>
  <si>
    <t>020.AD/B</t>
  </si>
  <si>
    <t>020.AD/C</t>
  </si>
  <si>
    <t>UKURAN TUTUP</t>
  </si>
  <si>
    <t>140x110x14 PLT</t>
  </si>
  <si>
    <t>138.AD/A</t>
  </si>
  <si>
    <t>138.AD/B</t>
  </si>
  <si>
    <t>138.AD/C</t>
  </si>
  <si>
    <t>140x110x14 TTP</t>
  </si>
  <si>
    <t>143.AD/A</t>
  </si>
  <si>
    <t>143.AD/B</t>
  </si>
  <si>
    <t>143.AD/C</t>
  </si>
  <si>
    <t>143.AD/D</t>
  </si>
  <si>
    <t>140x110x4 TTP</t>
  </si>
  <si>
    <t>143.AD/E</t>
  </si>
  <si>
    <t>309.AD/A</t>
  </si>
  <si>
    <t>309.AD/B</t>
  </si>
  <si>
    <t>309.AD/C</t>
  </si>
  <si>
    <t>309.AD/D</t>
  </si>
  <si>
    <t>322.AD/A</t>
  </si>
  <si>
    <t>322.AD/B</t>
  </si>
  <si>
    <t>322.AD/C</t>
  </si>
  <si>
    <t>322.AD/D</t>
  </si>
  <si>
    <t>322.AD/E</t>
  </si>
  <si>
    <t>322.AD/F</t>
  </si>
  <si>
    <t>322.AD/G</t>
  </si>
  <si>
    <t>337.AD/A</t>
  </si>
  <si>
    <t>337.AD/B</t>
  </si>
  <si>
    <t>337.AD/C</t>
  </si>
  <si>
    <t>337.AD/D</t>
  </si>
  <si>
    <t>EXF-2201200</t>
  </si>
  <si>
    <t>041.AC/MDP-SBY/IV/2022</t>
  </si>
  <si>
    <t>104X247X12</t>
  </si>
  <si>
    <t>89.2X247X12</t>
  </si>
  <si>
    <t>108X182X13.5</t>
  </si>
  <si>
    <t>EXF-2201275</t>
  </si>
  <si>
    <t>040.AC/MDP-SBY/IV/2022</t>
  </si>
  <si>
    <t>108X140X13.5</t>
  </si>
  <si>
    <t>EXF-2201293</t>
  </si>
  <si>
    <t>044.AC/MDP-SBY/IV/2022</t>
  </si>
  <si>
    <t>EXF-2201341</t>
  </si>
  <si>
    <t>054.AC/MDP-SBY/V/2022</t>
  </si>
  <si>
    <t>EXF-2201972</t>
  </si>
  <si>
    <t>086.AC/MDP-SBY/VII/2022</t>
  </si>
  <si>
    <t>EXF-2202337</t>
  </si>
  <si>
    <t>094.AC/MDP-SBY/VIII/2022</t>
  </si>
  <si>
    <t>140X108</t>
  </si>
  <si>
    <t>EXF-2203116</t>
  </si>
  <si>
    <t>414.AD/MDP-SBY/VIII/2022</t>
  </si>
  <si>
    <t>130X108</t>
  </si>
  <si>
    <t>EXF-223757</t>
  </si>
  <si>
    <t>511.AD/MDP-SBY/XII/2022</t>
  </si>
  <si>
    <t>200X108</t>
  </si>
  <si>
    <t>EXF-2300104</t>
  </si>
  <si>
    <t>006.AC/MDP-SBY/I/2023</t>
  </si>
  <si>
    <t>EXF-22300233</t>
  </si>
  <si>
    <t>010.AC/MDP-SBY/I/2023</t>
  </si>
  <si>
    <t>182x108</t>
  </si>
  <si>
    <t>EXF-2300790</t>
  </si>
  <si>
    <t>040.AC/MDP-SBY/III/2023</t>
  </si>
  <si>
    <t>EXF-2300950</t>
  </si>
  <si>
    <t>046.AC/MDP-SBY/III/2023</t>
  </si>
  <si>
    <t>EXF-2303879</t>
  </si>
  <si>
    <t>009.AD/MDP-SBY/I/2024</t>
  </si>
  <si>
    <t>108X182</t>
  </si>
  <si>
    <t>EXF-2400558</t>
  </si>
  <si>
    <t>084.AD/MDP-SBY/II/2024</t>
  </si>
  <si>
    <t>IPFA22010022</t>
  </si>
  <si>
    <t>020.AD/MDP-SBY/I/2022</t>
  </si>
  <si>
    <t>120X97X16</t>
  </si>
  <si>
    <t xml:space="preserve">INFON </t>
  </si>
  <si>
    <t>IPFA22040004</t>
  </si>
  <si>
    <t>126.AD/MDP-SBY/IV/2022</t>
  </si>
  <si>
    <t>TURUN 4 APRIL 2022</t>
  </si>
  <si>
    <t>KIRIM 12/13 APRIL 2022</t>
  </si>
  <si>
    <t>IPFA23010037</t>
  </si>
  <si>
    <t>015.ad</t>
  </si>
  <si>
    <t>IPFA23040010</t>
  </si>
  <si>
    <t>175.AD</t>
  </si>
  <si>
    <t>IPFA23060031</t>
  </si>
  <si>
    <t>316.AD</t>
  </si>
  <si>
    <t>IPFA23080015</t>
  </si>
  <si>
    <t>440.AD</t>
  </si>
  <si>
    <t>IPFA23120016</t>
  </si>
  <si>
    <t>673.AD</t>
  </si>
  <si>
    <t>INFION'</t>
  </si>
  <si>
    <t>IPFA24030001</t>
  </si>
  <si>
    <t>108.AD</t>
  </si>
  <si>
    <t>IPFA24050024</t>
  </si>
  <si>
    <t>245.AD</t>
  </si>
  <si>
    <t>IPFA24090026</t>
  </si>
  <si>
    <t>412.AD</t>
  </si>
  <si>
    <t>IPFA25010001</t>
  </si>
  <si>
    <t>IPFA25010020</t>
  </si>
  <si>
    <t>029.AD</t>
  </si>
  <si>
    <t>IPFA25040004</t>
  </si>
  <si>
    <t>116.AD/A</t>
  </si>
  <si>
    <t>116.AD</t>
  </si>
  <si>
    <t>IPFA25110003</t>
  </si>
  <si>
    <t>333.AD/A</t>
  </si>
  <si>
    <t>333.AD/B</t>
  </si>
  <si>
    <t>333.AD/C</t>
  </si>
  <si>
    <t>IMG2401022</t>
  </si>
  <si>
    <t>438.AD</t>
  </si>
  <si>
    <t>120X110X13</t>
  </si>
  <si>
    <t>IMG2401120</t>
  </si>
  <si>
    <t>458.AD</t>
  </si>
  <si>
    <t>IMGD2500505</t>
  </si>
  <si>
    <t>062.AD/A</t>
  </si>
  <si>
    <t>062.AD/B</t>
  </si>
  <si>
    <t>062.AD/C</t>
  </si>
  <si>
    <t>IMGD2500718</t>
  </si>
  <si>
    <t>081.AD/A</t>
  </si>
  <si>
    <t>081.AD/B</t>
  </si>
  <si>
    <t>081.AD/C</t>
  </si>
  <si>
    <t>IMGD2501027</t>
  </si>
  <si>
    <t>124.AD/A</t>
  </si>
  <si>
    <t>124.AD/B</t>
  </si>
  <si>
    <t>124.AD/C</t>
  </si>
  <si>
    <t>IMGD2501520</t>
  </si>
  <si>
    <t>187.AD/A</t>
  </si>
  <si>
    <t>187.AD/B</t>
  </si>
  <si>
    <t>187.AD/C</t>
  </si>
  <si>
    <t>055.AC</t>
  </si>
  <si>
    <t>068.AC/MDP-SBY/VII/2020</t>
  </si>
  <si>
    <t>150X110X14.5</t>
  </si>
  <si>
    <t>MINTA KIRIM 27 JULY</t>
  </si>
  <si>
    <t>069.AC</t>
  </si>
  <si>
    <t>069.AC/MDP-SBY/VII/2020</t>
  </si>
  <si>
    <t>MINTA KIRIM 24 AGUSTUS</t>
  </si>
  <si>
    <t>070.AC/MDP-SBY/VII/2020</t>
  </si>
  <si>
    <t>MINTA KIRIM 26 OKTOBER</t>
  </si>
  <si>
    <t>120X105X14.5</t>
  </si>
  <si>
    <t>071.AC/MDP-SBY/VII/2020</t>
  </si>
  <si>
    <t>MINTA KIRIM 30 NOVEMBER</t>
  </si>
  <si>
    <t>108.AC/MDP-SBY/IX/2020</t>
  </si>
  <si>
    <t>109.AC/MDP-SBY/IX/2020</t>
  </si>
  <si>
    <t>139.AC/MDP-SBY/XI/2020</t>
  </si>
  <si>
    <t>141.AC/MDP-SBY/XI/2020</t>
  </si>
  <si>
    <t>pallet 120</t>
  </si>
  <si>
    <t>pallet 150</t>
  </si>
  <si>
    <t>140.AC/MDP-SBY/XI/2020</t>
  </si>
  <si>
    <t>132.AC/MDP-SBY/III/2021</t>
  </si>
  <si>
    <t>069.AC/MDP-SBY/V/2021</t>
  </si>
  <si>
    <t>JUNI 21</t>
  </si>
  <si>
    <t>150x110</t>
  </si>
  <si>
    <t>070.AC/MDP-SBY/V/2021</t>
  </si>
  <si>
    <t>071.AC/MDP-SBY/V/2021</t>
  </si>
  <si>
    <t>072.AC/MDP-SBY/V/2021</t>
  </si>
  <si>
    <t>120x105</t>
  </si>
  <si>
    <t>150.AC/MDP-SBY/XI/2021</t>
  </si>
  <si>
    <t>147.AC/MDP-SBY/XI/2021</t>
  </si>
  <si>
    <t>149.AC/MDP-SBY/XI/2021</t>
  </si>
  <si>
    <t>153.AC/MDP-SBY/XI/2021</t>
  </si>
  <si>
    <t>152.AC/MDP-SBY/XI/2021</t>
  </si>
  <si>
    <t>146.AC/MDP-SBY/XI/2021</t>
  </si>
  <si>
    <t>148.AC/MDP-SBY/XI/2021</t>
  </si>
  <si>
    <t>151.AC/MDP-SBY/XI/2021</t>
  </si>
  <si>
    <t>046.AC/MDP-SBY/V/2022</t>
  </si>
  <si>
    <t>047.AC/MDP-SBY/V/2022</t>
  </si>
  <si>
    <t>110.AC/MDP-SBY/X/2022</t>
  </si>
  <si>
    <t>120X105</t>
  </si>
  <si>
    <t>111.AC/MDP-SBY/X/2022</t>
  </si>
  <si>
    <t>150X110</t>
  </si>
  <si>
    <t>112.AC/MDP-SBY/X/2022</t>
  </si>
  <si>
    <t>113.AC/MDP-SBY/X/2022</t>
  </si>
  <si>
    <t>117.AC/MDP-SBY/X/2023</t>
  </si>
  <si>
    <t>118.AC/MDP-SBY/X/2023</t>
  </si>
  <si>
    <t>119.AC/MDP-SBY/X/2023</t>
  </si>
  <si>
    <t>024.AC/MDP-SBY/I/2024</t>
  </si>
  <si>
    <t>110.AC/MDP-SBY/IX/2024</t>
  </si>
  <si>
    <t>111.AC/MDP-SBY/IX/2024</t>
  </si>
  <si>
    <t>150x110x14,5</t>
  </si>
  <si>
    <t>103.AC/B</t>
  </si>
  <si>
    <t>103.AC/C</t>
  </si>
  <si>
    <t>104.AC/B</t>
  </si>
  <si>
    <t>104.AC/C</t>
  </si>
  <si>
    <t>136.AC/B</t>
  </si>
  <si>
    <t>136.AC/C</t>
  </si>
  <si>
    <t>136.AC/D</t>
  </si>
  <si>
    <t>136.AC/E</t>
  </si>
  <si>
    <t>137.AC/A</t>
  </si>
  <si>
    <t>137.AC/B</t>
  </si>
  <si>
    <t>138.AC/A</t>
  </si>
  <si>
    <t>138.AC/C</t>
  </si>
  <si>
    <t>207.AC/A</t>
  </si>
  <si>
    <t>207.AC/B</t>
  </si>
  <si>
    <t>207.AC/C</t>
  </si>
  <si>
    <t>207.AC/D</t>
  </si>
  <si>
    <t>202/MDP/SBY/06/2021</t>
  </si>
  <si>
    <t>294.AD/MDP-SBY/VI/21</t>
  </si>
  <si>
    <t>JUNI 2021</t>
  </si>
  <si>
    <t>120X140X16</t>
  </si>
  <si>
    <t>209/MDP/SBY/07/2022</t>
  </si>
  <si>
    <t>264.AD/MDP-SBY/VII/22</t>
  </si>
  <si>
    <t>224/MDP/SBY/07/2023</t>
  </si>
  <si>
    <t>382.AD/MDP-SBY/VII/22</t>
  </si>
  <si>
    <t>225/MDP/SBY/07/2023</t>
  </si>
  <si>
    <t>435.AD/MDP-SBY/VIII/23</t>
  </si>
  <si>
    <t>232/MDP/SBY/02/2024</t>
  </si>
  <si>
    <t>086.AD/MDP-SBY/II/24</t>
  </si>
  <si>
    <t>253/MDP/SBY/03/2026</t>
  </si>
  <si>
    <t>049.AD/MDP-SBY/III/2026</t>
  </si>
  <si>
    <t>125.AD</t>
  </si>
  <si>
    <t>116.5X116.5X13.5</t>
  </si>
  <si>
    <t>HENKEL LOKAL</t>
  </si>
  <si>
    <t>135.AD</t>
  </si>
  <si>
    <t>HENKEL EKSPOR</t>
  </si>
  <si>
    <t>177.AD</t>
  </si>
  <si>
    <t>110X110X4</t>
  </si>
  <si>
    <t>TUTUP PALLET</t>
  </si>
  <si>
    <t>183.ad</t>
  </si>
  <si>
    <t>pallet export</t>
  </si>
  <si>
    <t>204.AD</t>
  </si>
  <si>
    <t>116.5X116.5</t>
  </si>
  <si>
    <t>PALLET LOKAL</t>
  </si>
  <si>
    <t>201.AD</t>
  </si>
  <si>
    <t>230.AD</t>
  </si>
  <si>
    <t>PALLET EKSPOR</t>
  </si>
  <si>
    <t>231.AD</t>
  </si>
  <si>
    <t>232.AD</t>
  </si>
  <si>
    <t>252.AD</t>
  </si>
  <si>
    <t>253.AD</t>
  </si>
  <si>
    <t>254.AD</t>
  </si>
  <si>
    <t>PALLET EXPORT</t>
  </si>
  <si>
    <t>288.AD</t>
  </si>
  <si>
    <t>289.AD</t>
  </si>
  <si>
    <t>310.AD</t>
  </si>
  <si>
    <t>311.AD</t>
  </si>
  <si>
    <t>352.AD</t>
  </si>
  <si>
    <t>353.AD</t>
  </si>
  <si>
    <t>354.AD</t>
  </si>
  <si>
    <t>363.AD</t>
  </si>
  <si>
    <t>373.AD</t>
  </si>
  <si>
    <t>387.AD</t>
  </si>
  <si>
    <t>388.AD</t>
  </si>
  <si>
    <t>PALLET EKS</t>
  </si>
  <si>
    <t>396.AD</t>
  </si>
  <si>
    <t>419.AD</t>
  </si>
  <si>
    <t>420.AD</t>
  </si>
  <si>
    <t>452.AD</t>
  </si>
  <si>
    <t>453.AD</t>
  </si>
  <si>
    <t>451.AD</t>
  </si>
  <si>
    <t>467.AD</t>
  </si>
  <si>
    <t>473.AD</t>
  </si>
  <si>
    <t>130.AC</t>
  </si>
  <si>
    <t>512.AD</t>
  </si>
  <si>
    <t>519.AD</t>
  </si>
  <si>
    <t>519.AD/C</t>
  </si>
  <si>
    <t>519.AD/D</t>
  </si>
  <si>
    <t>519.AD/E</t>
  </si>
  <si>
    <t>519.AD/F</t>
  </si>
  <si>
    <t>519.AD/G</t>
  </si>
  <si>
    <t>141.AC</t>
  </si>
  <si>
    <t>141.AC/D</t>
  </si>
  <si>
    <t>141.AC/E</t>
  </si>
  <si>
    <t>544.AD/A</t>
  </si>
  <si>
    <t>544.AD</t>
  </si>
  <si>
    <t>116.5X116.5 (LOKAL)</t>
  </si>
  <si>
    <t>550.AD</t>
  </si>
  <si>
    <t>151.AC</t>
  </si>
  <si>
    <t>151.AC/A</t>
  </si>
  <si>
    <t>151.AC/B</t>
  </si>
  <si>
    <t>151.AC/C</t>
  </si>
  <si>
    <t>110X110X14 (EKS)</t>
  </si>
  <si>
    <t>010.AC/A</t>
  </si>
  <si>
    <t>010.AC/B</t>
  </si>
  <si>
    <t>010.AC/C</t>
  </si>
  <si>
    <t>116,5X116,5X13,5</t>
  </si>
  <si>
    <t>041.AD/A</t>
  </si>
  <si>
    <t>041.AD/B</t>
  </si>
  <si>
    <t>041.AD/C</t>
  </si>
  <si>
    <t>041.AD/D</t>
  </si>
  <si>
    <t>041.AD/E</t>
  </si>
  <si>
    <t>041.AD/F</t>
  </si>
  <si>
    <t>061.AD/A</t>
  </si>
  <si>
    <t>061.AD/B</t>
  </si>
  <si>
    <t>061.AD/C</t>
  </si>
  <si>
    <t>061.AD/D</t>
  </si>
  <si>
    <t>061.AD/E</t>
  </si>
  <si>
    <t>061.AD/F</t>
  </si>
  <si>
    <t>066.AD/A</t>
  </si>
  <si>
    <t>066.AD/B</t>
  </si>
  <si>
    <t>066.AD/C</t>
  </si>
  <si>
    <t>066.AD/D</t>
  </si>
  <si>
    <t>066.AD/E</t>
  </si>
  <si>
    <t>066.AD/F</t>
  </si>
  <si>
    <t>032.AC/A</t>
  </si>
  <si>
    <t>032.AC/B</t>
  </si>
  <si>
    <t>032.AC/C</t>
  </si>
  <si>
    <t>032.AC/D</t>
  </si>
  <si>
    <t>032.AC/E</t>
  </si>
  <si>
    <t>032.AC/F</t>
  </si>
  <si>
    <t>119.AD/A</t>
  </si>
  <si>
    <t>119.AD/B</t>
  </si>
  <si>
    <t>119.AD/C</t>
  </si>
  <si>
    <t>119.AD/D</t>
  </si>
  <si>
    <t>131.AD/A</t>
  </si>
  <si>
    <t>131.AD/B</t>
  </si>
  <si>
    <t>131.AD/C</t>
  </si>
  <si>
    <t>131.AD/D</t>
  </si>
  <si>
    <t>241.AD/A</t>
  </si>
  <si>
    <t>241.AD/B</t>
  </si>
  <si>
    <t>254.AD/A</t>
  </si>
  <si>
    <t>254.AD/B</t>
  </si>
  <si>
    <t>351.AD/A</t>
  </si>
  <si>
    <t>351.AD/B</t>
  </si>
  <si>
    <t>351.AD/C</t>
  </si>
  <si>
    <t>355.AD/A</t>
  </si>
  <si>
    <t>355.AD/B</t>
  </si>
  <si>
    <t>355.AD/C</t>
  </si>
  <si>
    <t>355.AD/D</t>
  </si>
  <si>
    <t>355.AD/E</t>
  </si>
  <si>
    <t>355.AD/F</t>
  </si>
  <si>
    <t>125X97</t>
  </si>
  <si>
    <t>194.AD/A</t>
  </si>
  <si>
    <t>194.AD/B</t>
  </si>
  <si>
    <t>194.AD/C</t>
  </si>
  <si>
    <t>110X90X14</t>
  </si>
  <si>
    <t>360.AD/A</t>
  </si>
  <si>
    <t>360.AD/B</t>
  </si>
  <si>
    <t>360.AD/C</t>
  </si>
  <si>
    <t>367.AD/A</t>
  </si>
  <si>
    <t>367.AD/B</t>
  </si>
  <si>
    <t>367.AD/C</t>
  </si>
  <si>
    <t>PO003</t>
  </si>
  <si>
    <t>052.AC</t>
  </si>
  <si>
    <t>110X100X14</t>
  </si>
  <si>
    <t>021/PO/GRI/VI/2024</t>
  </si>
  <si>
    <t>074.AC</t>
  </si>
  <si>
    <t>007/PO/GRI/VIII/2024</t>
  </si>
  <si>
    <t>089.AC</t>
  </si>
  <si>
    <t>003/PO/GRI/IX/2024</t>
  </si>
  <si>
    <t>102.AC</t>
  </si>
  <si>
    <t>06/PO/GRI/X/2024</t>
  </si>
  <si>
    <t>122.AC</t>
  </si>
  <si>
    <t>15/PO/GRI/XI/2024</t>
  </si>
  <si>
    <t>137.AC</t>
  </si>
  <si>
    <t>039/PO/GRI/XI/2024</t>
  </si>
  <si>
    <t>143.AC</t>
  </si>
  <si>
    <t>013/PO/GRI/XII/2024</t>
  </si>
  <si>
    <t>148.AC</t>
  </si>
  <si>
    <t>004.AC</t>
  </si>
  <si>
    <t>002/PO/GRI/I/205</t>
  </si>
  <si>
    <t>004.AC/D</t>
  </si>
  <si>
    <t>004.AC/E</t>
  </si>
  <si>
    <t>004.AC/F</t>
  </si>
  <si>
    <t>003/PB/GRI/II/25</t>
  </si>
  <si>
    <t>034/PO/GRI/II/25</t>
  </si>
  <si>
    <t>034.AC/A</t>
  </si>
  <si>
    <t>034.AC/B</t>
  </si>
  <si>
    <t>034.AC/C</t>
  </si>
  <si>
    <t>034.AC/D</t>
  </si>
  <si>
    <t>046/PO/GRI/III/25</t>
  </si>
  <si>
    <t>056.AC/A</t>
  </si>
  <si>
    <t>056.AC/B</t>
  </si>
  <si>
    <t>056.AC/C</t>
  </si>
  <si>
    <t>046/PO/GRI/IV/25</t>
  </si>
  <si>
    <t>074.AC/A</t>
  </si>
  <si>
    <t>074.AC/B</t>
  </si>
  <si>
    <t>074.AC/C</t>
  </si>
  <si>
    <t>074.AC/D</t>
  </si>
  <si>
    <t>074.AC/E</t>
  </si>
  <si>
    <t>073/PO/GRI/V/25</t>
  </si>
  <si>
    <t>089.AC/A</t>
  </si>
  <si>
    <t>089.AC/B</t>
  </si>
  <si>
    <t>089.AC/C</t>
  </si>
  <si>
    <t>089.AC/D</t>
  </si>
  <si>
    <t>089.AC/E</t>
  </si>
  <si>
    <t>001/PO/GRI/VI/2025</t>
  </si>
  <si>
    <t>096.AC/A</t>
  </si>
  <si>
    <t>096.AC/B</t>
  </si>
  <si>
    <t>096.AC/C</t>
  </si>
  <si>
    <t>096.AC/D</t>
  </si>
  <si>
    <t>0102/PO/GRI/VI/25</t>
  </si>
  <si>
    <t>106.AC/A</t>
  </si>
  <si>
    <t>106.AC/B</t>
  </si>
  <si>
    <t>106.AC/C</t>
  </si>
  <si>
    <t>106.AC/D</t>
  </si>
  <si>
    <t>028/PO/GRI/VII/25</t>
  </si>
  <si>
    <t>112.AC/A</t>
  </si>
  <si>
    <t>112.AC/B</t>
  </si>
  <si>
    <t>112.AC/C</t>
  </si>
  <si>
    <t>112.AC/D</t>
  </si>
  <si>
    <t>062/PO/GRI/VII/25</t>
  </si>
  <si>
    <t>115.AC/A</t>
  </si>
  <si>
    <t>115.AC/B</t>
  </si>
  <si>
    <t>115.AC/C</t>
  </si>
  <si>
    <t>115.AC/D</t>
  </si>
  <si>
    <t>115.AC/E</t>
  </si>
  <si>
    <t>095/PO/GRI/VII/25</t>
  </si>
  <si>
    <t>124.AC/A</t>
  </si>
  <si>
    <t>124.AC/B</t>
  </si>
  <si>
    <t>124.AC/C</t>
  </si>
  <si>
    <t>124.AC/D</t>
  </si>
  <si>
    <t>124.ac/e</t>
  </si>
  <si>
    <t>099/PO/GRI/VII/25</t>
  </si>
  <si>
    <t>125.AC/A</t>
  </si>
  <si>
    <t>125.AC/B</t>
  </si>
  <si>
    <t>125.AC/C</t>
  </si>
  <si>
    <t>125.AC/D</t>
  </si>
  <si>
    <t>052/PO/GRI/VIII/25</t>
  </si>
  <si>
    <t>139.AC/A</t>
  </si>
  <si>
    <t>139.AC/B</t>
  </si>
  <si>
    <t>139.AC/C</t>
  </si>
  <si>
    <t>072/PO/GRI/VIII/25</t>
  </si>
  <si>
    <t>142.AC/A</t>
  </si>
  <si>
    <t>142.AC/C</t>
  </si>
  <si>
    <t>0116/PO/GRI/VIII/25</t>
  </si>
  <si>
    <t>146.AC/A</t>
  </si>
  <si>
    <t>146.AC/B</t>
  </si>
  <si>
    <t>146.AC/C</t>
  </si>
  <si>
    <t>146.AC/D</t>
  </si>
  <si>
    <t>146.AC/E</t>
  </si>
  <si>
    <t>013/PO/GRI/IX/25</t>
  </si>
  <si>
    <t>153.AC/A</t>
  </si>
  <si>
    <t>153.AC/C</t>
  </si>
  <si>
    <t>153.AC/D</t>
  </si>
  <si>
    <t>110x110x12 (PALLET GOLDEN)</t>
  </si>
  <si>
    <t>030/PO/GRI/IX/25</t>
  </si>
  <si>
    <t>154.AC/A</t>
  </si>
  <si>
    <t>154.AC/B</t>
  </si>
  <si>
    <t>154.AC/C</t>
  </si>
  <si>
    <t>155.AC/A</t>
  </si>
  <si>
    <t>155.AC/B</t>
  </si>
  <si>
    <t>155.AC/C</t>
  </si>
  <si>
    <t>155.AC/D</t>
  </si>
  <si>
    <t>052/PO/GRI/IX/25</t>
  </si>
  <si>
    <t>159.AC/A</t>
  </si>
  <si>
    <t>159.AC/C</t>
  </si>
  <si>
    <t>159.AC/B</t>
  </si>
  <si>
    <t>159.AC/D</t>
  </si>
  <si>
    <t>098/PO/GRI/IX/25</t>
  </si>
  <si>
    <t>167.AC/A</t>
  </si>
  <si>
    <t>167.AC/B</t>
  </si>
  <si>
    <t>167.AC/C</t>
  </si>
  <si>
    <t>167.AC/E</t>
  </si>
  <si>
    <t>010/PO/GRI/X/25</t>
  </si>
  <si>
    <t>174.AC/A</t>
  </si>
  <si>
    <t>174.AC/B</t>
  </si>
  <si>
    <t>174.AC/D</t>
  </si>
  <si>
    <t>003/PM/GRI/X/25</t>
  </si>
  <si>
    <t>181.AC/A</t>
  </si>
  <si>
    <t>181.AC/B</t>
  </si>
  <si>
    <t>181.AC/C</t>
  </si>
  <si>
    <t>181.AC/D</t>
  </si>
  <si>
    <t>004/PM/GRI/X/25</t>
  </si>
  <si>
    <t>186.AC/A</t>
  </si>
  <si>
    <t>186.AC/B</t>
  </si>
  <si>
    <t>006/PM/GRI/X/25</t>
  </si>
  <si>
    <t>187.AC/A</t>
  </si>
  <si>
    <t>187.AC/B</t>
  </si>
  <si>
    <t>187.AC/C</t>
  </si>
  <si>
    <t>187.AC/D</t>
  </si>
  <si>
    <t>002/PM/GRI/XI/25</t>
  </si>
  <si>
    <t>198.AC/A</t>
  </si>
  <si>
    <t>198.AC/B</t>
  </si>
  <si>
    <t>198.AC/C</t>
  </si>
  <si>
    <t>198.AC/D</t>
  </si>
  <si>
    <t>004/PM/GRI/XI/25</t>
  </si>
  <si>
    <t>202.AD/A</t>
  </si>
  <si>
    <t>202.AD/B</t>
  </si>
  <si>
    <t>202.AD/C</t>
  </si>
  <si>
    <t>202.AD/D</t>
  </si>
  <si>
    <t>001/PM/GRI/XII/25</t>
  </si>
  <si>
    <t>215.AC/A</t>
  </si>
  <si>
    <t>215.AC/B</t>
  </si>
  <si>
    <t>215.AC/C</t>
  </si>
  <si>
    <t>006/PM/GRI/XII/25</t>
  </si>
  <si>
    <t>225.AC/A</t>
  </si>
  <si>
    <t>225.AC/B</t>
  </si>
  <si>
    <t>225.AC/C</t>
  </si>
  <si>
    <t>001/PM/GRI/I/26</t>
  </si>
  <si>
    <t>003/PM/GRI/I/26</t>
  </si>
  <si>
    <t>013.AC/C</t>
  </si>
  <si>
    <t>013.AC/D</t>
  </si>
  <si>
    <t>004/PM/GRI/I/26</t>
  </si>
  <si>
    <t>020.AC/A</t>
  </si>
  <si>
    <t>020.AC/B</t>
  </si>
  <si>
    <t>020.AC/C</t>
  </si>
  <si>
    <t>003/PM/GRI/II/26</t>
  </si>
  <si>
    <t>004/PM/GRI/II/26</t>
  </si>
  <si>
    <t>035.AC/D</t>
  </si>
  <si>
    <t>035.AC/E</t>
  </si>
  <si>
    <t>035.AC/F</t>
  </si>
  <si>
    <t>006/PM/GRI/II/26</t>
  </si>
  <si>
    <t>046.AC/A</t>
  </si>
  <si>
    <t>046.AC/C</t>
  </si>
  <si>
    <t>046.AC/D</t>
  </si>
  <si>
    <t>002/PM/GRI/III/26</t>
  </si>
  <si>
    <t>048.AC/A</t>
  </si>
  <si>
    <t>048.AC/B</t>
  </si>
  <si>
    <t>048.AC/C</t>
  </si>
  <si>
    <t>048.AC/D</t>
  </si>
  <si>
    <t>048.AC/E</t>
  </si>
  <si>
    <t>048.AC/F</t>
  </si>
  <si>
    <t>048.AC/G</t>
  </si>
  <si>
    <t>048.AC/H</t>
  </si>
  <si>
    <t>113X113X13</t>
  </si>
  <si>
    <t>004/PM/GRI/III/26</t>
  </si>
  <si>
    <t>051.AC/A</t>
  </si>
  <si>
    <t>006/PM/GRI/III/26</t>
  </si>
  <si>
    <t>058.AC/A</t>
  </si>
  <si>
    <t>058.AC/B</t>
  </si>
  <si>
    <t>058.AC/C</t>
  </si>
  <si>
    <t>058.AC/D</t>
  </si>
  <si>
    <t>058.AC/E</t>
  </si>
  <si>
    <t>007/PM/GRI/III/2026</t>
  </si>
  <si>
    <t>001/PM/GRI/IV/2026</t>
  </si>
  <si>
    <t>067.AC/D</t>
  </si>
  <si>
    <t>067.AC/E</t>
  </si>
  <si>
    <t>067.AC/G</t>
  </si>
  <si>
    <t>067.AC/H</t>
  </si>
  <si>
    <t>006/PM/GRI/IV/2026</t>
  </si>
  <si>
    <t>077.AC/D</t>
  </si>
  <si>
    <t>077.AC/F</t>
  </si>
  <si>
    <t>010/PM/GRI/IV/26</t>
  </si>
  <si>
    <t>003/PM/GRI/V/26</t>
  </si>
  <si>
    <t>086.AC/A</t>
  </si>
  <si>
    <t>086.AC/B</t>
  </si>
  <si>
    <t>086.AC/D</t>
  </si>
  <si>
    <t>086.AC/E</t>
  </si>
  <si>
    <t>005/PM/GRI/V/26</t>
  </si>
  <si>
    <t>006/PM/GRI/V/26</t>
  </si>
  <si>
    <t>095.AC/D</t>
  </si>
  <si>
    <t>095.AC/E</t>
  </si>
  <si>
    <t>001/PM/GRI/VI/26</t>
  </si>
  <si>
    <t>101.AC/A</t>
  </si>
  <si>
    <t>505.AD</t>
  </si>
  <si>
    <t>115X80X12</t>
  </si>
  <si>
    <t>546.AD</t>
  </si>
  <si>
    <t>014.AC</t>
  </si>
  <si>
    <t>122X102X16</t>
  </si>
  <si>
    <t>127.AC</t>
  </si>
  <si>
    <t>071.AC/A</t>
  </si>
  <si>
    <t>071.AC/B</t>
  </si>
  <si>
    <t>071.AC/C</t>
  </si>
  <si>
    <t>085.AC/B</t>
  </si>
  <si>
    <t>085.AC/C</t>
  </si>
  <si>
    <t>123.AC/A</t>
  </si>
  <si>
    <t>123.AC/B</t>
  </si>
  <si>
    <t>123.AC/C</t>
  </si>
  <si>
    <t>018/IV/SC-GUO/2020</t>
  </si>
  <si>
    <t>046.AC/MDP-SBY/V/2020</t>
  </si>
  <si>
    <t>027/V/SC-GUO/2020</t>
  </si>
  <si>
    <t>095.AC/MDP-SBY/VIII/2020</t>
  </si>
  <si>
    <t>PO TURUN TANGGAL 18 AGUSTUS 2020</t>
  </si>
  <si>
    <t>133.AC/MDP-SBY/XI/2020</t>
  </si>
  <si>
    <t>PO TURUN TANGGAL 10 NOVEMBER 2020</t>
  </si>
  <si>
    <t>019.AC/MDP-SBY/II/2021</t>
  </si>
  <si>
    <t>PO TURUN TANGGAL 22 FEBRUARY 2021</t>
  </si>
  <si>
    <t>042.AC/MDP-SBY/III/2021</t>
  </si>
  <si>
    <t>PO TURUN TANGGAL 31 Maret 2021</t>
  </si>
  <si>
    <t>047.AC/MDP-SBY/IV/2021</t>
  </si>
  <si>
    <t>PO TURUN TANGGAL 12 April 2021</t>
  </si>
  <si>
    <t>001/VIII/SPP/2021</t>
  </si>
  <si>
    <t>101.AC/MDP-SBY/VIII/21</t>
  </si>
  <si>
    <t>TURUN PO TANGGAL 01 April 2021</t>
  </si>
  <si>
    <t>002/IX/SPP/2021</t>
  </si>
  <si>
    <t>112.AC/MDP-SBY/IX/21</t>
  </si>
  <si>
    <t>003/IX/SPP/2021</t>
  </si>
  <si>
    <t>120.AC/MDP-SBY/XI/21</t>
  </si>
  <si>
    <t>004/X/SPP/2021</t>
  </si>
  <si>
    <t>133.AC/MDP-SBY/X/21</t>
  </si>
  <si>
    <t>PO TURUN TGL 18/10/21</t>
  </si>
  <si>
    <t>005/SPP/XII/2021</t>
  </si>
  <si>
    <t>170.AC/MDP-SBY/XII/21</t>
  </si>
  <si>
    <t>110X110X</t>
  </si>
  <si>
    <t>DESEMBER 2021</t>
  </si>
  <si>
    <t>001/II/SPP/2022</t>
  </si>
  <si>
    <t>013.AC/MDP-SBY/II/22</t>
  </si>
  <si>
    <t>KIRIM : MARET 22</t>
  </si>
  <si>
    <t>002/V/SPP/2022</t>
  </si>
  <si>
    <t>059.AC/MDP-SBY/V/22</t>
  </si>
  <si>
    <t>003/VI/SPP/2022</t>
  </si>
  <si>
    <t>064.AC/MDP-SBY/VI/22</t>
  </si>
  <si>
    <t>004/VI/SPP/2022</t>
  </si>
  <si>
    <t>078.AC/MDP-SBY/VI/22</t>
  </si>
  <si>
    <t>005/VI/SPP/2022</t>
  </si>
  <si>
    <t>079.AC/MDP-SBY/VI/22</t>
  </si>
  <si>
    <t>006/VI/SPP/2022</t>
  </si>
  <si>
    <t>081.AC/MDP-SBY/VI/22</t>
  </si>
  <si>
    <t>007/VII/SPP/2022</t>
  </si>
  <si>
    <t>085.AC/MDP-SBY/VII/22</t>
  </si>
  <si>
    <t>008/IX/SPP/2022</t>
  </si>
  <si>
    <t>108.AC/MDP-SBY/IX/22</t>
  </si>
  <si>
    <t>009/X/SPP/2022</t>
  </si>
  <si>
    <t>120.AC/MDP-SBY/X/22</t>
  </si>
  <si>
    <t>010/XI/SPP/2022</t>
  </si>
  <si>
    <t>134.AC/MDP-SBY/XI/22</t>
  </si>
  <si>
    <t>002/III/SPP/2023</t>
  </si>
  <si>
    <t>042.AC/MDP-SBY/III/23</t>
  </si>
  <si>
    <t>001/III/SPP/2023</t>
  </si>
  <si>
    <t>043.AC/MDP-SBY/III/23</t>
  </si>
  <si>
    <t>003/III/SPP/2023</t>
  </si>
  <si>
    <t>044.AC/MDP-SBY/III/23</t>
  </si>
  <si>
    <t>004/III/SPP/2023</t>
  </si>
  <si>
    <t>049.AC/MDP-SBY/III/23</t>
  </si>
  <si>
    <t>005/IV/SPP/2023</t>
  </si>
  <si>
    <t>057.AC/MDP-SBY/IV/23</t>
  </si>
  <si>
    <t>006/V/SPP/2023</t>
  </si>
  <si>
    <t>063.AC/MDP-SBY/V/23</t>
  </si>
  <si>
    <t>007/VI/SPP/2023</t>
  </si>
  <si>
    <t>077.AC/MDP-SBY/VI/23</t>
  </si>
  <si>
    <t>008/VI/SPP/2023</t>
  </si>
  <si>
    <t>082.AC/MDP-SBY/VI/23</t>
  </si>
  <si>
    <t>009/VII/SPP/2023</t>
  </si>
  <si>
    <t>098.AC/MDP-SBY/VIII/23</t>
  </si>
  <si>
    <t>010/IX/SPP/2023</t>
  </si>
  <si>
    <t>112.AC/MDP-SBY/IX/23</t>
  </si>
  <si>
    <t>011/XII/SPP/2023</t>
  </si>
  <si>
    <t>147.AC/MDP-SBY/XII/23</t>
  </si>
  <si>
    <t>012/XII/SPP/2023</t>
  </si>
  <si>
    <t>151.AC/MDP-SBY/XII/23</t>
  </si>
  <si>
    <t>001/I/SPP/2024</t>
  </si>
  <si>
    <t>030.AC/MDP-SBY/II/24</t>
  </si>
  <si>
    <t>002/III/SPP/2024</t>
  </si>
  <si>
    <t>039.AC/MDP-SBY/III/24</t>
  </si>
  <si>
    <t>003/III/SPP/2024</t>
  </si>
  <si>
    <t>041.AC/MDP-SBY/III/24</t>
  </si>
  <si>
    <t>004/III/SPP/2024</t>
  </si>
  <si>
    <t>043.AC/MDP-SBY/III/24</t>
  </si>
  <si>
    <t>005/V/SPP/2024</t>
  </si>
  <si>
    <t>053.AC/MDP-SBY/V/24</t>
  </si>
  <si>
    <t>006/V/SPP/2024</t>
  </si>
  <si>
    <t>058.AC/MDP-SBY/V/24</t>
  </si>
  <si>
    <t>007/V/SPP/2024</t>
  </si>
  <si>
    <t>060.AC/MDP-SBY/V/24</t>
  </si>
  <si>
    <t>008/VI/SPP/2024</t>
  </si>
  <si>
    <t>069.AC/MDP-SBY/VI/24</t>
  </si>
  <si>
    <t>009/VII/SPP/2024</t>
  </si>
  <si>
    <t>075.AC/MDP-SBY/VII/24</t>
  </si>
  <si>
    <t>010/VII/SPP/2024</t>
  </si>
  <si>
    <t>078.AC/MDP-SBY/VII/24</t>
  </si>
  <si>
    <t>011/VIII/SPP/2024</t>
  </si>
  <si>
    <t>096.AC/MDP-SBY/VIII/24</t>
  </si>
  <si>
    <t>012/VIII/SPP/2024</t>
  </si>
  <si>
    <t>101.AC/MDP-SBY/IX/24</t>
  </si>
  <si>
    <t>013/IX/SPP/2024</t>
  </si>
  <si>
    <t>106.AC/MDP-SBY/IX/24</t>
  </si>
  <si>
    <t>014/X/SPP/2024</t>
  </si>
  <si>
    <t>123.AC/MDP-SBY/X/24</t>
  </si>
  <si>
    <t>015/X/SPP/2024</t>
  </si>
  <si>
    <t>129.AC/MDP-SBY/X/24</t>
  </si>
  <si>
    <t>001/I/SPP/2025</t>
  </si>
  <si>
    <t>023.AC/A</t>
  </si>
  <si>
    <t>023.AC/B</t>
  </si>
  <si>
    <t>023.AC/C</t>
  </si>
  <si>
    <t>002/II/SPP/2025</t>
  </si>
  <si>
    <t>003/III/SPP/2025</t>
  </si>
  <si>
    <t>113x113 (plt lama)</t>
  </si>
  <si>
    <t>004/III/SPP/2025</t>
  </si>
  <si>
    <t>078.AD/A</t>
  </si>
  <si>
    <t>078.AD/B</t>
  </si>
  <si>
    <t>078.AD/C</t>
  </si>
  <si>
    <t>046.AC/B</t>
  </si>
  <si>
    <t>046.AC/E</t>
  </si>
  <si>
    <t>046.AC/F</t>
  </si>
  <si>
    <t>005/III/SPP/2025</t>
  </si>
  <si>
    <t>006/III/SPP/2025</t>
  </si>
  <si>
    <t>110x110 LOKAL</t>
  </si>
  <si>
    <t>007/III/SPP/2025</t>
  </si>
  <si>
    <t>099.AC/A</t>
  </si>
  <si>
    <t>007/IV/SPP/2025</t>
  </si>
  <si>
    <t>070.AC/A</t>
  </si>
  <si>
    <t>070.AC/B</t>
  </si>
  <si>
    <t>070.AC/C</t>
  </si>
  <si>
    <t>008/IV/SPP/2025</t>
  </si>
  <si>
    <t>073.AC/A</t>
  </si>
  <si>
    <t>009/VI/SPP/2025</t>
  </si>
  <si>
    <t>100.AC/B</t>
  </si>
  <si>
    <t>100.AC/C</t>
  </si>
  <si>
    <t>010/VI/SPP/2025</t>
  </si>
  <si>
    <t>101.AC/B</t>
  </si>
  <si>
    <t>101.AC/C</t>
  </si>
  <si>
    <t>011/VII/SPP/2025</t>
  </si>
  <si>
    <t>116.AC/A</t>
  </si>
  <si>
    <t>116.AC/B</t>
  </si>
  <si>
    <t>116.AC/C</t>
  </si>
  <si>
    <t>012/VII/SPP/2025</t>
  </si>
  <si>
    <t>117.AC/A</t>
  </si>
  <si>
    <t>117.AC/B</t>
  </si>
  <si>
    <t>117.AC/C</t>
  </si>
  <si>
    <t>013/VII/SPP/2025</t>
  </si>
  <si>
    <t>118.AC/A</t>
  </si>
  <si>
    <t>118.AC/B</t>
  </si>
  <si>
    <t>118.AC/C</t>
  </si>
  <si>
    <t>014/VII/SPP/2025</t>
  </si>
  <si>
    <t>119.AC/A</t>
  </si>
  <si>
    <t>119.AC/B</t>
  </si>
  <si>
    <t>119.AC/C</t>
  </si>
  <si>
    <t>015/VII/SPP/2025</t>
  </si>
  <si>
    <t>120.AC/A</t>
  </si>
  <si>
    <t>120.AC/B</t>
  </si>
  <si>
    <t>120.AC/C</t>
  </si>
  <si>
    <t>016/IX/SPP/2025</t>
  </si>
  <si>
    <t>166.AC/A</t>
  </si>
  <si>
    <t>166.AC/B</t>
  </si>
  <si>
    <t>166.AC/C</t>
  </si>
  <si>
    <t>017/X/SPP/2025</t>
  </si>
  <si>
    <t>179.AC/A</t>
  </si>
  <si>
    <t>179.AC/B</t>
  </si>
  <si>
    <t>179.AC/C</t>
  </si>
  <si>
    <t>018/X/SPP/2025</t>
  </si>
  <si>
    <t>180.AC/A</t>
  </si>
  <si>
    <t>180.AC/B</t>
  </si>
  <si>
    <t>180.AC/C</t>
  </si>
  <si>
    <t>019/XI/SPP/2025</t>
  </si>
  <si>
    <t>192.AC/A</t>
  </si>
  <si>
    <t>192.AC/B</t>
  </si>
  <si>
    <t>192.AC/C</t>
  </si>
  <si>
    <t>020/XI/SPP/2025</t>
  </si>
  <si>
    <t>193.AC/A</t>
  </si>
  <si>
    <t>193.AC/B</t>
  </si>
  <si>
    <t>193.AC/C</t>
  </si>
  <si>
    <t>021/XI/SPP/2025</t>
  </si>
  <si>
    <t>194.AC/A</t>
  </si>
  <si>
    <t>194.AC/B</t>
  </si>
  <si>
    <t>194.AC/C</t>
  </si>
  <si>
    <t>022/XI/SPP/2025</t>
  </si>
  <si>
    <t>195.AC/A</t>
  </si>
  <si>
    <t>195.AC/B</t>
  </si>
  <si>
    <t>195.AC/C</t>
  </si>
  <si>
    <t>110x110X14 NEW</t>
  </si>
  <si>
    <t>024/XII/SPP/2025</t>
  </si>
  <si>
    <t>219.AC/A</t>
  </si>
  <si>
    <t>219.AC/B</t>
  </si>
  <si>
    <t>219.AC/C</t>
  </si>
  <si>
    <t>023/XII/SPP/2025</t>
  </si>
  <si>
    <t>218.AC/A</t>
  </si>
  <si>
    <t>218.AC/B</t>
  </si>
  <si>
    <t>218.AC/C</t>
  </si>
  <si>
    <t>001/I/SPP/2026</t>
  </si>
  <si>
    <t>002/I/SPP/2026</t>
  </si>
  <si>
    <t>003/II/SPP/2026</t>
  </si>
  <si>
    <t>039.AC/A</t>
  </si>
  <si>
    <t>039.AC/B</t>
  </si>
  <si>
    <t>039.AC/C</t>
  </si>
  <si>
    <t>004/II/SPP/2026</t>
  </si>
  <si>
    <t>113X113X14 (PLT SUN POWER)</t>
  </si>
  <si>
    <t>005/II/SPP/2026</t>
  </si>
  <si>
    <t>036.AD/A</t>
  </si>
  <si>
    <t>036.AD/B</t>
  </si>
  <si>
    <t>036.AD/C</t>
  </si>
  <si>
    <t>006/II/SPP/2026</t>
  </si>
  <si>
    <t>007/III/SPP/2026</t>
  </si>
  <si>
    <t>008/III/SPP/2026</t>
  </si>
  <si>
    <t>009/III/SPP/2026</t>
  </si>
  <si>
    <t>055.AC/A</t>
  </si>
  <si>
    <t>010/IV/SPP/2026</t>
  </si>
  <si>
    <t>011/IV/SPP/2026</t>
  </si>
  <si>
    <t>012/V/SPP/2026</t>
  </si>
  <si>
    <t>013/VI/SPP/2026</t>
  </si>
  <si>
    <t>045/PO/GIR-MDP/PSR/I/2024</t>
  </si>
  <si>
    <t>005.AC/I/2024</t>
  </si>
  <si>
    <t>055/PO/GIR-MDP/PSR/VIII/2024</t>
  </si>
  <si>
    <t>098.AC/VIII/2024</t>
  </si>
  <si>
    <t>PUORD-001-250200096</t>
  </si>
  <si>
    <t>040.AC/A</t>
  </si>
  <si>
    <t>040.AC/B</t>
  </si>
  <si>
    <t>040.AC/C</t>
  </si>
  <si>
    <t>PUORD-001-2601</t>
  </si>
  <si>
    <t>005.AC/A</t>
  </si>
  <si>
    <t>005.AC/B</t>
  </si>
  <si>
    <t>PUORD-001-260600015</t>
  </si>
  <si>
    <t>102.AC/A</t>
  </si>
  <si>
    <t>170X125X19</t>
  </si>
  <si>
    <t>166.AD/A</t>
  </si>
  <si>
    <t>166.AD/B</t>
  </si>
  <si>
    <t>166.AD/C</t>
  </si>
  <si>
    <t>166.AD/D</t>
  </si>
  <si>
    <t>RL200243</t>
  </si>
  <si>
    <t>037.AC/13PK</t>
  </si>
  <si>
    <t>037.AC</t>
  </si>
  <si>
    <t>RL200347</t>
  </si>
  <si>
    <t>067.AC/MDP-SBY/VII/2020</t>
  </si>
  <si>
    <t>101 X 101</t>
  </si>
  <si>
    <t>RL200406</t>
  </si>
  <si>
    <t>106.AC/MDP-SBY/IX/2020</t>
  </si>
  <si>
    <t>PO TURUN TANGGAL 03 SEPTEMBER 2020</t>
  </si>
  <si>
    <t>PO22/000560</t>
  </si>
  <si>
    <t>062.AC/MDP-SBY/VI/2022</t>
  </si>
  <si>
    <t>110X110X10</t>
  </si>
  <si>
    <t>130X110</t>
  </si>
  <si>
    <t>PO22/000593</t>
  </si>
  <si>
    <t>076.AC/MDP-SBY/VI/2022</t>
  </si>
  <si>
    <t>PO22/000729</t>
  </si>
  <si>
    <t>314.AD/MDP-SBY/VIII/2022</t>
  </si>
  <si>
    <t>PO22/001006</t>
  </si>
  <si>
    <t>407.AD/MDP-SBY/X/2022</t>
  </si>
  <si>
    <t>PO22/001033</t>
  </si>
  <si>
    <t>425.AD/MDP-SBY/X/2022</t>
  </si>
  <si>
    <t>PO22/001146</t>
  </si>
  <si>
    <t>450.AD/MDP-SBY/XI/2022</t>
  </si>
  <si>
    <t>PO22/001147</t>
  </si>
  <si>
    <t>451.AD/MDP-SBY/XI/2022</t>
  </si>
  <si>
    <t>PO23/000099</t>
  </si>
  <si>
    <t>034.AD/MDP-SBY/I/2023</t>
  </si>
  <si>
    <t>110X130X10</t>
  </si>
  <si>
    <t>PO23/000200</t>
  </si>
  <si>
    <t>064.AD/MDP-SBY/II/2023</t>
  </si>
  <si>
    <t>PO23/000199</t>
  </si>
  <si>
    <t>065.AD/MDP-SBY/II/2023</t>
  </si>
  <si>
    <t>PO23/000424</t>
  </si>
  <si>
    <t>146.AD/MDP-SBY/IV/2023</t>
  </si>
  <si>
    <t>PO23/000425</t>
  </si>
  <si>
    <t>147.AD/MDP-SBY/IV/2023</t>
  </si>
  <si>
    <t>PO23/000589</t>
  </si>
  <si>
    <t>212.AD/MDP-SBY/V/2023</t>
  </si>
  <si>
    <t>PO23/000872</t>
  </si>
  <si>
    <t>315.AD/MDP-SBY/VI/2023</t>
  </si>
  <si>
    <t>PO23/000889</t>
  </si>
  <si>
    <t>330.AD/MDP-SBY/VII/2023</t>
  </si>
  <si>
    <t>330.AD/MDP-SBY/VIII/2023</t>
  </si>
  <si>
    <t>PO23/001110</t>
  </si>
  <si>
    <t>407.AD/MDP-SBY/VIII/2023</t>
  </si>
  <si>
    <t>PO23/001421</t>
  </si>
  <si>
    <t>505.AD/MDP-SBY/X/2023</t>
  </si>
  <si>
    <t>PO23/001527</t>
  </si>
  <si>
    <t>525.AD/MDP-SBY/X/2023</t>
  </si>
  <si>
    <t>PO23/001655</t>
  </si>
  <si>
    <t>594.AD/MDP-SBY/XI/2023</t>
  </si>
  <si>
    <t>PO23/001673</t>
  </si>
  <si>
    <t>626.AD/MDP-SBY/XII/2023</t>
  </si>
  <si>
    <t>PO23/00806</t>
  </si>
  <si>
    <t>652.AD/MDP-SBY/XII/2023</t>
  </si>
  <si>
    <t>PO23/001806</t>
  </si>
  <si>
    <t>PO23/00807</t>
  </si>
  <si>
    <t>653.AD/MDP-SBY/XII/2023</t>
  </si>
  <si>
    <t>PO23/001807</t>
  </si>
  <si>
    <t>PO23/001827</t>
  </si>
  <si>
    <t>665.AD/MDP-SBY/XII/2023</t>
  </si>
  <si>
    <t>PO23/001828</t>
  </si>
  <si>
    <t>666.AD/MDP-SBY/XII/2023</t>
  </si>
  <si>
    <t>PO24/000128</t>
  </si>
  <si>
    <t>037.AD/MDP-SBY/I/2024</t>
  </si>
  <si>
    <t>PO24/000129</t>
  </si>
  <si>
    <t>038.AD/MDP-SBY/I/2024</t>
  </si>
  <si>
    <t>PO24/000130</t>
  </si>
  <si>
    <t>039.AD/MDP-SBY/I/2024</t>
  </si>
  <si>
    <t>PO24/000464</t>
  </si>
  <si>
    <t>117.AD/MDP-SBY/III/2024</t>
  </si>
  <si>
    <t>PO24/000528</t>
  </si>
  <si>
    <t>131.AD/MDP-SBY/III/2024</t>
  </si>
  <si>
    <t>110x110x16.5</t>
  </si>
  <si>
    <t>PO24/000529</t>
  </si>
  <si>
    <t>132.AD/MDP-SBY/III/2024</t>
  </si>
  <si>
    <t>PO24/000638</t>
  </si>
  <si>
    <t>176.AD/MDP-SBY/IV/2024</t>
  </si>
  <si>
    <t>PO24/000667</t>
  </si>
  <si>
    <t>194.AD/MDP-SBY/IV/2024</t>
  </si>
  <si>
    <t>PO24/000711</t>
  </si>
  <si>
    <t>241.AD/MDP-SBY/V/2024</t>
  </si>
  <si>
    <t>110x130x10</t>
  </si>
  <si>
    <t>PO24/000796</t>
  </si>
  <si>
    <t>290.AD/MDP-SBY/VI/2024</t>
  </si>
  <si>
    <t>PO24/001038</t>
  </si>
  <si>
    <t>371.AD/MDP-SBY/VIII/2024</t>
  </si>
  <si>
    <t>PO24/001036</t>
  </si>
  <si>
    <t>372.AD/MDP-SBY/VIII/2024</t>
  </si>
  <si>
    <t>PO24/001094</t>
  </si>
  <si>
    <t>392.AD/MDP-SBY/IX/2024</t>
  </si>
  <si>
    <t>PO24/001129</t>
  </si>
  <si>
    <t>405.AD/MDP-SBY/IX/2024</t>
  </si>
  <si>
    <t>PO24/001160</t>
  </si>
  <si>
    <t>413.AD/MDP-SBY/IX/2024</t>
  </si>
  <si>
    <t>PO24/001240</t>
  </si>
  <si>
    <t>454.AD/MDP-SBY/X/2024</t>
  </si>
  <si>
    <t>PO24/001161</t>
  </si>
  <si>
    <t>455.AD/MDP-SBY/X/2024</t>
  </si>
  <si>
    <t>PO24/001381</t>
  </si>
  <si>
    <t>461.AD/MDP-SBY/X/2024</t>
  </si>
  <si>
    <t>110x110x14.5</t>
  </si>
  <si>
    <t>KAYU KERAS</t>
  </si>
  <si>
    <t>PO24/001380</t>
  </si>
  <si>
    <t>462.AD/MDP-SBY/X/2024</t>
  </si>
  <si>
    <t>PO24/001473</t>
  </si>
  <si>
    <t>497.AD/MDP-SBY/XI/2024</t>
  </si>
  <si>
    <t>PO24/001569</t>
  </si>
  <si>
    <t>528.AD/MDP-SBY/XII/2024</t>
  </si>
  <si>
    <t>557.AD</t>
  </si>
  <si>
    <t>PO24/001670</t>
  </si>
  <si>
    <t>PO25/000121</t>
  </si>
  <si>
    <t>PO25/000122</t>
  </si>
  <si>
    <t>039.AD/A</t>
  </si>
  <si>
    <t>110X110X14,5 (KRS)</t>
  </si>
  <si>
    <t>PO25/000206</t>
  </si>
  <si>
    <t>058.AD/C</t>
  </si>
  <si>
    <t>PO25/000207</t>
  </si>
  <si>
    <t>069.AD/B</t>
  </si>
  <si>
    <t>069.AD/C</t>
  </si>
  <si>
    <t>PO25/000410</t>
  </si>
  <si>
    <t>109.AD/A</t>
  </si>
  <si>
    <t>109.AD/B</t>
  </si>
  <si>
    <t>PO25/000528</t>
  </si>
  <si>
    <t>142.AD/A</t>
  </si>
  <si>
    <t>142.AD/B</t>
  </si>
  <si>
    <t>PO25/000613</t>
  </si>
  <si>
    <t>173.AD/A</t>
  </si>
  <si>
    <t>173.AD/B</t>
  </si>
  <si>
    <t>PO25/000849</t>
  </si>
  <si>
    <t>239.AD/A</t>
  </si>
  <si>
    <t>239.AD/B</t>
  </si>
  <si>
    <t>PO25/000843</t>
  </si>
  <si>
    <t>238.AD/A</t>
  </si>
  <si>
    <t>238.AD/B</t>
  </si>
  <si>
    <t>PO25/001044</t>
  </si>
  <si>
    <t>294.AD/A</t>
  </si>
  <si>
    <t>294.AD/B</t>
  </si>
  <si>
    <t>PO25/001043</t>
  </si>
  <si>
    <t>293.AD/A</t>
  </si>
  <si>
    <t>293.AD/B</t>
  </si>
  <si>
    <t>PO25/001150</t>
  </si>
  <si>
    <t>PO25/001205</t>
  </si>
  <si>
    <t>346.AD/A</t>
  </si>
  <si>
    <t>346.AD/B</t>
  </si>
  <si>
    <t>PO25/001204</t>
  </si>
  <si>
    <t>345.AD/A</t>
  </si>
  <si>
    <t>345.AD/B</t>
  </si>
  <si>
    <t>PO25/001316</t>
  </si>
  <si>
    <t>370.AD/A</t>
  </si>
  <si>
    <t>370.AD/B</t>
  </si>
  <si>
    <t>PO26/000385</t>
  </si>
  <si>
    <t>120X100 (PALLET)</t>
  </si>
  <si>
    <t>PUOW-2025-12-052</t>
  </si>
  <si>
    <t>211.AC/A</t>
  </si>
  <si>
    <t>211.AC/B</t>
  </si>
  <si>
    <t>211.AC/D</t>
  </si>
  <si>
    <t>211.AC/E</t>
  </si>
  <si>
    <t>211.AC/C</t>
  </si>
  <si>
    <t>211.AC/F</t>
  </si>
  <si>
    <t>PUOW-2026-01-019</t>
  </si>
  <si>
    <t>PUOW-2026-02-011</t>
  </si>
  <si>
    <t>129/PUR/ERI/X/2021</t>
  </si>
  <si>
    <t>TURUN PO TANGGAL 2 november  2021</t>
  </si>
  <si>
    <t>136.ac</t>
  </si>
  <si>
    <t>100x110x14</t>
  </si>
  <si>
    <t xml:space="preserve">PALLET </t>
  </si>
  <si>
    <t>136.AC</t>
  </si>
  <si>
    <t>139/PUR/ERI/XI/2021</t>
  </si>
  <si>
    <t>TURUN PO TANGGAL november  2021</t>
  </si>
  <si>
    <t>005/PUR/ERI/I/2023</t>
  </si>
  <si>
    <t>008.AC/MDP-SBY/I/2023</t>
  </si>
  <si>
    <t>142/PUR/ERI/XI/2023</t>
  </si>
  <si>
    <t>131.AC/MDP-SBY/XI/2023</t>
  </si>
  <si>
    <t>PALLET TUTUP</t>
  </si>
  <si>
    <t>100x110x4</t>
  </si>
  <si>
    <t>007/PUR/ERI/I/2024</t>
  </si>
  <si>
    <t>004.AC/MDP-SBY/I/2024</t>
  </si>
  <si>
    <t>012/PUR/ERI/I/2024</t>
  </si>
  <si>
    <t>020.AC/MDP-SBY/I/2024</t>
  </si>
  <si>
    <t>043/PUR/ERI/V/2024</t>
  </si>
  <si>
    <t>055.AC/MDP-SBY/V/2024</t>
  </si>
  <si>
    <t>TUTP</t>
  </si>
  <si>
    <t>085/PUR/ERI/IX/2024</t>
  </si>
  <si>
    <t>107.AC/MDP-SBY/IX/2024</t>
  </si>
  <si>
    <t>110/PUR/ERI/XI/2024</t>
  </si>
  <si>
    <t>136.AC/MDP-SBY/XI/2024</t>
  </si>
  <si>
    <t>100X70X14</t>
  </si>
  <si>
    <t>0008/PO/05/2026</t>
  </si>
  <si>
    <t>784.AD/MDP-SBY/VI/2020</t>
  </si>
  <si>
    <t>120X120X16</t>
  </si>
  <si>
    <t>PAPAN : 3X10X120 = 15</t>
  </si>
  <si>
    <t>BALOK : 5X10X120=4</t>
  </si>
  <si>
    <t>473.AD/MDP-SBY/IX/2021</t>
  </si>
  <si>
    <t>436.AD/MDP-SBY/XI/2022</t>
  </si>
  <si>
    <t>017.AC</t>
  </si>
  <si>
    <t>025.SC</t>
  </si>
  <si>
    <t>112X112</t>
  </si>
  <si>
    <t>067.AC</t>
  </si>
  <si>
    <t>093.AC</t>
  </si>
  <si>
    <t>106.AC</t>
  </si>
  <si>
    <t>116.AC</t>
  </si>
  <si>
    <t>133.AC</t>
  </si>
  <si>
    <t>3-mey-24</t>
  </si>
  <si>
    <t>051.AC</t>
  </si>
  <si>
    <t xml:space="preserve">PT. DIC </t>
  </si>
  <si>
    <t>050.AC</t>
  </si>
  <si>
    <t>066.AC</t>
  </si>
  <si>
    <t>091.AC</t>
  </si>
  <si>
    <t>449.AD</t>
  </si>
  <si>
    <t>132.AC</t>
  </si>
  <si>
    <t>112x112x15</t>
  </si>
  <si>
    <t>026.AC/A</t>
  </si>
  <si>
    <t>026.AC/B</t>
  </si>
  <si>
    <t>026.AC/C</t>
  </si>
  <si>
    <t>026.AC/D</t>
  </si>
  <si>
    <t>026.AC/E</t>
  </si>
  <si>
    <t>026.AC/F</t>
  </si>
  <si>
    <t>026.AC/G</t>
  </si>
  <si>
    <t>026.AC/H</t>
  </si>
  <si>
    <t>026.AC/I</t>
  </si>
  <si>
    <t>026.AC/J</t>
  </si>
  <si>
    <t>026.AC/K</t>
  </si>
  <si>
    <t>090.AC/A</t>
  </si>
  <si>
    <t>090.AC/B</t>
  </si>
  <si>
    <t>090.AC/C</t>
  </si>
  <si>
    <t>090.AC/D</t>
  </si>
  <si>
    <t>090.AC/E</t>
  </si>
  <si>
    <t>090.AC/F</t>
  </si>
  <si>
    <t>090.AC/G</t>
  </si>
  <si>
    <t>090.AC/H</t>
  </si>
  <si>
    <t>111.AC/A</t>
  </si>
  <si>
    <t>111.AC/B</t>
  </si>
  <si>
    <t>111.AC/C</t>
  </si>
  <si>
    <t>111.AC/D</t>
  </si>
  <si>
    <t>111.AC/E</t>
  </si>
  <si>
    <t>111.AC/F</t>
  </si>
  <si>
    <t>173.AC/A</t>
  </si>
  <si>
    <t>173.AC/B</t>
  </si>
  <si>
    <t>173.AC/C</t>
  </si>
  <si>
    <t>173.AC/D</t>
  </si>
  <si>
    <t>173.AC/E</t>
  </si>
  <si>
    <t>173.AC/F</t>
  </si>
  <si>
    <t>173.AC/G</t>
  </si>
  <si>
    <t>173.AC/H</t>
  </si>
  <si>
    <t>201.AC/A</t>
  </si>
  <si>
    <t>201.AC/B</t>
  </si>
  <si>
    <t>201.AC/C</t>
  </si>
  <si>
    <t>201.AC/D</t>
  </si>
  <si>
    <t>201.AC/E</t>
  </si>
  <si>
    <t>201.AC/F</t>
  </si>
  <si>
    <t>201.AC/G</t>
  </si>
  <si>
    <t>201.AC/H</t>
  </si>
  <si>
    <t>201.AC/I</t>
  </si>
  <si>
    <t>201.AC/J</t>
  </si>
  <si>
    <t>201.AC/K</t>
  </si>
  <si>
    <t>201.AC/L</t>
  </si>
  <si>
    <t>201.AC/M</t>
  </si>
  <si>
    <t>033.AC/A</t>
  </si>
  <si>
    <t>033.AC/B</t>
  </si>
  <si>
    <t>033.AC/C</t>
  </si>
  <si>
    <t>033.AC/D</t>
  </si>
  <si>
    <t>033.AC/E</t>
  </si>
  <si>
    <t>033.AC/G</t>
  </si>
  <si>
    <t>063.AC/E</t>
  </si>
  <si>
    <t>063.AC/F</t>
  </si>
  <si>
    <t>063.AC/G</t>
  </si>
  <si>
    <t>013/PO/BOB-TEK/I/2023</t>
  </si>
  <si>
    <t>004.AC/MDP-SBY/I/2023</t>
  </si>
  <si>
    <t>118X74</t>
  </si>
  <si>
    <t>00176/PO/PROC/II/2023</t>
  </si>
  <si>
    <t>027.AC/MDP-SBY/II/2023</t>
  </si>
  <si>
    <t>00399/PO/PROC/IV/2023</t>
  </si>
  <si>
    <t>054.AC/MDP-SBY/IV/2023</t>
  </si>
  <si>
    <t>00638/PO/PROC/VI/2023</t>
  </si>
  <si>
    <t>079.AC/MDP-SBY/VI/2023</t>
  </si>
  <si>
    <t>00814/PO/PROC/VII/2023</t>
  </si>
  <si>
    <t>096.AC/MDP-SBY/VIII/2023</t>
  </si>
  <si>
    <t>01055/PO/PROC/IX/2023</t>
  </si>
  <si>
    <t>111.AC/MDP-SBY/IX/2023</t>
  </si>
  <si>
    <t>01199/PO/PROC/X/2023</t>
  </si>
  <si>
    <t>125.AC/MDP-SBY/X/2023</t>
  </si>
  <si>
    <t>01359/PO/PROC/XI/2023</t>
  </si>
  <si>
    <t>138.AC/MDP-SBY/XI/2023</t>
  </si>
  <si>
    <t>01543/PO/PROC/I/2024</t>
  </si>
  <si>
    <t>006.AC/MDP-SBY/I/2024</t>
  </si>
  <si>
    <t>01841/PO/PROC/III/2024</t>
  </si>
  <si>
    <t>038.AC/MDP-SBY/III/2024</t>
  </si>
  <si>
    <t>02503/PO/PROC/VI/2024</t>
  </si>
  <si>
    <t>095.AC/MDP-SBY/VIII/2024</t>
  </si>
  <si>
    <t>02653/PO/PROC/IX/2024</t>
  </si>
  <si>
    <t>108.AC/MDP-SBY/IX/2024</t>
  </si>
  <si>
    <t>02841/PO/PROC/X/2024</t>
  </si>
  <si>
    <t>134.AC/MDP-SBY/XI/2024</t>
  </si>
  <si>
    <t>146.AC</t>
  </si>
  <si>
    <t>02954/PO/PROC/X/2024</t>
  </si>
  <si>
    <t>003.AC</t>
  </si>
  <si>
    <t>03017/PO/PROC/X/2025</t>
  </si>
  <si>
    <t>118X75 KRS</t>
  </si>
  <si>
    <t>065.AC</t>
  </si>
  <si>
    <t>03477/PO/PROC/IV/2025</t>
  </si>
  <si>
    <t>118X74 ALBA</t>
  </si>
  <si>
    <t>065.C/B</t>
  </si>
  <si>
    <t>120X80 KRS</t>
  </si>
  <si>
    <t>078.AC</t>
  </si>
  <si>
    <t>03554/PO/PROC/V/2025</t>
  </si>
  <si>
    <t>03792/PO/PROC/VII/2025</t>
  </si>
  <si>
    <t>118x75x13</t>
  </si>
  <si>
    <t>03976/PO/PROC/VIII/2025</t>
  </si>
  <si>
    <t>118X74X13.5</t>
  </si>
  <si>
    <t>04673/PO/PROC/III/2026</t>
  </si>
  <si>
    <t>065.AC/A</t>
  </si>
  <si>
    <t>065.AC/B</t>
  </si>
  <si>
    <t>04759/PO/PROC/III/2026</t>
  </si>
  <si>
    <t>071.AD/A</t>
  </si>
  <si>
    <t>04823/PO/PROC/III/2026</t>
  </si>
  <si>
    <t xml:space="preserve">                   </t>
  </si>
  <si>
    <t>105X105X16</t>
  </si>
  <si>
    <t>PO.251001-PLK</t>
  </si>
  <si>
    <t>175.AC/A</t>
  </si>
  <si>
    <t>175.AC/B</t>
  </si>
  <si>
    <t>175.AC/C</t>
  </si>
  <si>
    <t>PO.251028-PLK</t>
  </si>
  <si>
    <t>188.AC/A</t>
  </si>
  <si>
    <t>188.AC/B</t>
  </si>
  <si>
    <t>188.AC/C</t>
  </si>
  <si>
    <t>188.AC/D</t>
  </si>
  <si>
    <t>PO.251107-PLK</t>
  </si>
  <si>
    <t>191.AC/A</t>
  </si>
  <si>
    <t>191.AC/B</t>
  </si>
  <si>
    <t>191.AC/C</t>
  </si>
  <si>
    <t>056.AD</t>
  </si>
  <si>
    <t>8X10X120 (BALOK)</t>
  </si>
  <si>
    <t>1615/25-MDP</t>
  </si>
  <si>
    <t>283.AD/A</t>
  </si>
  <si>
    <t>283.AD/B</t>
  </si>
  <si>
    <t>283.AD/C</t>
  </si>
  <si>
    <t>110x110x13</t>
  </si>
  <si>
    <t>1933/25-MDP</t>
  </si>
  <si>
    <t>341.AD/A</t>
  </si>
  <si>
    <t>341.AD/B</t>
  </si>
  <si>
    <t>341.AD/C</t>
  </si>
  <si>
    <t>150/26-MDP</t>
  </si>
  <si>
    <t>0608/26-MDP</t>
  </si>
  <si>
    <t>0669/26-MDP</t>
  </si>
  <si>
    <t>0670/26-MDP</t>
  </si>
  <si>
    <t>083.AD/A</t>
  </si>
  <si>
    <t>093.AD/B</t>
  </si>
  <si>
    <t>093.AD/C</t>
  </si>
  <si>
    <t>0936/26-MDP</t>
  </si>
  <si>
    <t>100X100X13</t>
  </si>
  <si>
    <t>5500574431</t>
  </si>
  <si>
    <t>220.AC/A</t>
  </si>
  <si>
    <t>220.AC</t>
  </si>
  <si>
    <t>220.AC/C</t>
  </si>
  <si>
    <t>220.AC/D</t>
  </si>
  <si>
    <t>220.AC/B</t>
  </si>
  <si>
    <t>220.AC/E</t>
  </si>
  <si>
    <t>220.AC/G</t>
  </si>
  <si>
    <t>220.AC/F</t>
  </si>
  <si>
    <t>220.AC/I</t>
  </si>
  <si>
    <t>220.AC/K</t>
  </si>
  <si>
    <t>220.AC/L</t>
  </si>
  <si>
    <t>220.AC/H</t>
  </si>
  <si>
    <t>110X110X14 (PASURUAN)</t>
  </si>
  <si>
    <t>5500577789</t>
  </si>
  <si>
    <t>003.AD/A</t>
  </si>
  <si>
    <t>003.AD/B</t>
  </si>
  <si>
    <t>003.AD/C</t>
  </si>
  <si>
    <t>003.AD/D</t>
  </si>
  <si>
    <t>120X100X14 (JOMBANG)</t>
  </si>
  <si>
    <t>003.AC/A</t>
  </si>
  <si>
    <t>003.AC/B</t>
  </si>
  <si>
    <t>003.AC/C</t>
  </si>
  <si>
    <t>003.AC/D</t>
  </si>
  <si>
    <t>003.AC/e</t>
  </si>
  <si>
    <t>003.AC/F</t>
  </si>
  <si>
    <t>25-2-26</t>
  </si>
  <si>
    <t>003.AC/G</t>
  </si>
  <si>
    <t>003.AC/H</t>
  </si>
  <si>
    <t>110X110X14 (JOMBANG)</t>
  </si>
  <si>
    <t>5500582651</t>
  </si>
  <si>
    <t>026.AC</t>
  </si>
  <si>
    <t>PO2020039</t>
  </si>
  <si>
    <t>042.AC/MDP-SBY/IV/2020</t>
  </si>
  <si>
    <t>PO2020073</t>
  </si>
  <si>
    <t>063.AC/MDP-SBY/VI/2020</t>
  </si>
  <si>
    <t>105X105X14</t>
  </si>
  <si>
    <t>PO2020122</t>
  </si>
  <si>
    <t>120.AC/MDP-SBY/IX/2020</t>
  </si>
  <si>
    <t>PO TURUN TANGGAL 23 SEPTEMBER 2020</t>
  </si>
  <si>
    <t>PO/CI/ZED/064</t>
  </si>
  <si>
    <t>171.AC/MDP-SBY/XII/2021</t>
  </si>
  <si>
    <t>DES 2022</t>
  </si>
  <si>
    <t>PO/CI/ZED/069</t>
  </si>
  <si>
    <t>172.AC/MDP-SBY/XII/2021</t>
  </si>
  <si>
    <t>TAHUN 202</t>
  </si>
  <si>
    <t>PO/CI-MJK/220031</t>
  </si>
  <si>
    <t>024.AC/MDP-SBY/III/2022</t>
  </si>
  <si>
    <t>TURUN 29 MAR 22</t>
  </si>
  <si>
    <t>KIRIM APRIL 22</t>
  </si>
  <si>
    <t>PO/CI-MJK/220032</t>
  </si>
  <si>
    <t>025.AC/MDP-SBY/III/2022</t>
  </si>
  <si>
    <t>KIRIM MEI22</t>
  </si>
  <si>
    <t>PO/CI-MJK/2200058</t>
  </si>
  <si>
    <t>055.AC/MDP-SBY/V/2022</t>
  </si>
  <si>
    <t>PO/CI-MJK/220070</t>
  </si>
  <si>
    <t>067.AC/MDP-SBY/VI/2022</t>
  </si>
  <si>
    <t>PO/CI-MJK/220078</t>
  </si>
  <si>
    <t>087.AC/MDP-SBY/VI/2022</t>
  </si>
  <si>
    <t>PO/CI-MJK/220091</t>
  </si>
  <si>
    <t>098.AC/MDP-SBY/VIII/2022</t>
  </si>
  <si>
    <t>PO/CI-MJK/220104</t>
  </si>
  <si>
    <t>129.AC/MDP-SBY/XI/2022</t>
  </si>
  <si>
    <t>PO/CI-MJK/220106</t>
  </si>
  <si>
    <t>437.AD/MDP-SBY/XI/2022</t>
  </si>
  <si>
    <t>116.5x116.5</t>
  </si>
  <si>
    <t>102X122</t>
  </si>
  <si>
    <t>115X105</t>
  </si>
  <si>
    <t>110x120</t>
  </si>
  <si>
    <t>BY CONFIRMASI</t>
  </si>
  <si>
    <t>112x112</t>
  </si>
  <si>
    <t>PO/CI-MJK/230001</t>
  </si>
  <si>
    <t>005.AC/MDP-SBY/I/2023</t>
  </si>
  <si>
    <t>PO/CI-MJK/230002</t>
  </si>
  <si>
    <t>012.AC/MDP-SBY/I/2023</t>
  </si>
  <si>
    <t>MIX : 54, ALBA : 20</t>
  </si>
  <si>
    <t>PO/CI-MJK/230003</t>
  </si>
  <si>
    <t>MIX</t>
  </si>
  <si>
    <t>013.AC/MDP-SBY/I/2023</t>
  </si>
  <si>
    <t>PO/CI-MJK/230025</t>
  </si>
  <si>
    <t>129.AD/MDP-SBY/III/2023</t>
  </si>
  <si>
    <t>PO/CI-MJK/230033</t>
  </si>
  <si>
    <t>065.AC/MDP-SBY/V/2023</t>
  </si>
  <si>
    <t>mix</t>
  </si>
  <si>
    <t>alba</t>
  </si>
  <si>
    <t>ALBASIA</t>
  </si>
  <si>
    <t>PO/CI-MJK/230060</t>
  </si>
  <si>
    <t>339.AD/MDP-SBY/VII/2023</t>
  </si>
  <si>
    <t>PO/CI-MJK/230059</t>
  </si>
  <si>
    <t>086.AC/MDP-SBY/VII/2023</t>
  </si>
  <si>
    <t>PO/CI-MJK/230078</t>
  </si>
  <si>
    <t>101.AC/MDP-SBY/VIII/2023</t>
  </si>
  <si>
    <t>PO/CI-MJK/230077</t>
  </si>
  <si>
    <t>424.AD/MDP-SBY/VIII/2023</t>
  </si>
  <si>
    <t>PO/CI-MJK/230109</t>
  </si>
  <si>
    <t>124.AC/MDP-SBY/X/2023</t>
  </si>
  <si>
    <t>pallet lokal</t>
  </si>
  <si>
    <t>PO/CI-MJK/230116</t>
  </si>
  <si>
    <t>129.AC/MDP-SBY/X/2023</t>
  </si>
  <si>
    <t>PO/CI-MJK/230134</t>
  </si>
  <si>
    <t>135.AC/MDP-SBY/XI/2023</t>
  </si>
  <si>
    <t>6 plt ecomec</t>
  </si>
  <si>
    <t>009.AC/MDP-SBY/I/2024</t>
  </si>
  <si>
    <t>PO/2024/00144</t>
  </si>
  <si>
    <t>027.AC/MDP-SBY/II/2024</t>
  </si>
  <si>
    <t>PO/2024/00406</t>
  </si>
  <si>
    <t>044.AC/MDP-SBY/III/2024</t>
  </si>
  <si>
    <t>PO/2024/00407</t>
  </si>
  <si>
    <t>150.AD/MDP-SBY/III/2024</t>
  </si>
  <si>
    <t>PO/2024/00613</t>
  </si>
  <si>
    <t>216.AD/MDP-SBY/V/2024</t>
  </si>
  <si>
    <t>PO/2024/00758</t>
  </si>
  <si>
    <t>258.AD/MDP-SBY/VI/2024</t>
  </si>
  <si>
    <t>PO/2024/00828</t>
  </si>
  <si>
    <t>065.AC/MDP-SBY/VI/2024</t>
  </si>
  <si>
    <t>PO/2024/01033</t>
  </si>
  <si>
    <t>325.AD/MDP-SBY/VII/2024</t>
  </si>
  <si>
    <t>PO/2024/01216</t>
  </si>
  <si>
    <t>094.AC/MDP-SBY/VIII/2024</t>
  </si>
  <si>
    <t>PALLET MIX CUSTOM</t>
  </si>
  <si>
    <t>PO/2024/01349</t>
  </si>
  <si>
    <t>103.AC/MDP-SBY/IX/2024</t>
  </si>
  <si>
    <t>PO/2024/01350</t>
  </si>
  <si>
    <t>393.AD/MDP-SBY/IX/2024</t>
  </si>
  <si>
    <t>PO/2024/01454</t>
  </si>
  <si>
    <t>433.AD/MDP-SBY/X/2024</t>
  </si>
  <si>
    <t>PO/2024/01649</t>
  </si>
  <si>
    <t>490.AD/MDP-SBY/XI/2024</t>
  </si>
  <si>
    <t>PO/2024/01712</t>
  </si>
  <si>
    <t>523.AD/MDP-SBY/XI/2024</t>
  </si>
  <si>
    <t>WOOD PALLET LOCAL</t>
  </si>
  <si>
    <t>PO/2025/0001</t>
  </si>
  <si>
    <t>018.AD/D</t>
  </si>
  <si>
    <t>018.AD/E</t>
  </si>
  <si>
    <t>018.AD/F</t>
  </si>
  <si>
    <t>105X105X14 (NEW)</t>
  </si>
  <si>
    <t>PO/2025/00033</t>
  </si>
  <si>
    <t>105X105X14 (LAMA)</t>
  </si>
  <si>
    <t>PO/2025/00114</t>
  </si>
  <si>
    <t>016.AC/D</t>
  </si>
  <si>
    <t>016.AC/E</t>
  </si>
  <si>
    <t>016.AC/F</t>
  </si>
  <si>
    <t>016.AC/G</t>
  </si>
  <si>
    <t>PO/2025/00153</t>
  </si>
  <si>
    <t>025.AC/D</t>
  </si>
  <si>
    <t>025.AC/E</t>
  </si>
  <si>
    <t>025.AC/F</t>
  </si>
  <si>
    <t>025.AC/G</t>
  </si>
  <si>
    <t>025.AC/H</t>
  </si>
  <si>
    <t>PO/2025/00306</t>
  </si>
  <si>
    <t>049.AC/D</t>
  </si>
  <si>
    <t>049.AC/E</t>
  </si>
  <si>
    <t>049.AC/F</t>
  </si>
  <si>
    <t>105X105 (LOKAL)</t>
  </si>
  <si>
    <t>PO/2025/00307</t>
  </si>
  <si>
    <t>092.AD/A</t>
  </si>
  <si>
    <t>092.AD/B</t>
  </si>
  <si>
    <t>092.AD/C</t>
  </si>
  <si>
    <t>092.AD/D</t>
  </si>
  <si>
    <t>092.AD/E</t>
  </si>
  <si>
    <t>092.AD/F</t>
  </si>
  <si>
    <t>PO/2025/00494</t>
  </si>
  <si>
    <t>163.AD/A</t>
  </si>
  <si>
    <t>163.AD/B</t>
  </si>
  <si>
    <t>163.AD/C</t>
  </si>
  <si>
    <t>163.AD/D</t>
  </si>
  <si>
    <t>163.AD/E</t>
  </si>
  <si>
    <t>PO/2025/00562</t>
  </si>
  <si>
    <t>099.AC/B</t>
  </si>
  <si>
    <t>099.AC/C</t>
  </si>
  <si>
    <t>099.AC/D</t>
  </si>
  <si>
    <t>105X105X10 (NEW)</t>
  </si>
  <si>
    <t>099.AC/E</t>
  </si>
  <si>
    <t>PO/2025/00772</t>
  </si>
  <si>
    <t>224.AD/A</t>
  </si>
  <si>
    <t>224.AD/B</t>
  </si>
  <si>
    <t>224.AD/C</t>
  </si>
  <si>
    <t>224.AD/D</t>
  </si>
  <si>
    <t>224.AD/E</t>
  </si>
  <si>
    <t>224.AD/F</t>
  </si>
  <si>
    <t>PO/2025/00773</t>
  </si>
  <si>
    <t>121.AC/A</t>
  </si>
  <si>
    <t>121.AC/B</t>
  </si>
  <si>
    <t>121.AC/C</t>
  </si>
  <si>
    <t>121.AC/D</t>
  </si>
  <si>
    <t>121.AC/E</t>
  </si>
  <si>
    <t>121.AC/F</t>
  </si>
  <si>
    <t>PO/2025/01008</t>
  </si>
  <si>
    <t>149.AC/A</t>
  </si>
  <si>
    <t>149.AC/B</t>
  </si>
  <si>
    <t>149.AC/C</t>
  </si>
  <si>
    <t>149.AC/D</t>
  </si>
  <si>
    <t>149.AC/E</t>
  </si>
  <si>
    <t>149.AC/F</t>
  </si>
  <si>
    <t>PO/2025/01067</t>
  </si>
  <si>
    <t>164.AC/A</t>
  </si>
  <si>
    <t>164.AC/B</t>
  </si>
  <si>
    <t>164.AC/C</t>
  </si>
  <si>
    <t>164.AC/D</t>
  </si>
  <si>
    <t>164.AC/E</t>
  </si>
  <si>
    <t>164.AC/F</t>
  </si>
  <si>
    <t>164. AC/G</t>
  </si>
  <si>
    <t>PO/2025/01166</t>
  </si>
  <si>
    <t>172.AC/A</t>
  </si>
  <si>
    <t>172.AC/B</t>
  </si>
  <si>
    <t>172.AC/C</t>
  </si>
  <si>
    <t>172.AC/D</t>
  </si>
  <si>
    <t>172.AC/E</t>
  </si>
  <si>
    <t>172.AC/F</t>
  </si>
  <si>
    <t>172.AC/G</t>
  </si>
  <si>
    <t>PO/2025/01362</t>
  </si>
  <si>
    <t>197.AC/A</t>
  </si>
  <si>
    <t>197.AC/B</t>
  </si>
  <si>
    <t>197.AC/C</t>
  </si>
  <si>
    <t>197.AC/D</t>
  </si>
  <si>
    <t>197.AC/E</t>
  </si>
  <si>
    <t>197.AC/F</t>
  </si>
  <si>
    <t>197.AC/G</t>
  </si>
  <si>
    <t>PO/2025/01361</t>
  </si>
  <si>
    <t>327.AD/A</t>
  </si>
  <si>
    <t>327.AD/B</t>
  </si>
  <si>
    <t>327.AD/C</t>
  </si>
  <si>
    <t>327.AD/D</t>
  </si>
  <si>
    <t>327.AD/F</t>
  </si>
  <si>
    <t>PO/2026/00164</t>
  </si>
  <si>
    <t>022.AD/E</t>
  </si>
  <si>
    <t>022.AD/F</t>
  </si>
  <si>
    <t>PO/2026/00163</t>
  </si>
  <si>
    <t>027.AC/A</t>
  </si>
  <si>
    <t>027.AC/B</t>
  </si>
  <si>
    <t>027.AC/C</t>
  </si>
  <si>
    <t>027.AC/D</t>
  </si>
  <si>
    <t>027.AC/E</t>
  </si>
  <si>
    <t>027.AC/F</t>
  </si>
  <si>
    <t>027.AC/H</t>
  </si>
  <si>
    <t>027.AC/I</t>
  </si>
  <si>
    <t>027.AC/J</t>
  </si>
  <si>
    <t>PO/2026/00431</t>
  </si>
  <si>
    <t>054.AD/A</t>
  </si>
  <si>
    <t>054.AD/B</t>
  </si>
  <si>
    <t>PO/2026/00421</t>
  </si>
  <si>
    <t>068.AC/A</t>
  </si>
  <si>
    <t>068.AC/B</t>
  </si>
  <si>
    <t>068.AC/C</t>
  </si>
  <si>
    <t>068.AC/D</t>
  </si>
  <si>
    <t>PO/2026/00559</t>
  </si>
  <si>
    <t>PO/2026/00763</t>
  </si>
  <si>
    <t>006/CRS/INV/IV/26</t>
  </si>
  <si>
    <t>063.AD/D</t>
  </si>
  <si>
    <t>063.AD/E</t>
  </si>
  <si>
    <t>063.AD/F</t>
  </si>
  <si>
    <t>0005/INV/GDG-/04/26</t>
  </si>
  <si>
    <t>PO/2308-0081</t>
  </si>
  <si>
    <t>431.AD/MDP-SBY/VIII/2023</t>
  </si>
  <si>
    <t>100X120X15</t>
  </si>
  <si>
    <t>PO/2309-0023</t>
  </si>
  <si>
    <t>462.AD/MDP-SBY/IX/2023</t>
  </si>
  <si>
    <t>PO/2309-0108</t>
  </si>
  <si>
    <t>487.AD/MDP-SBY/IX/2023</t>
  </si>
  <si>
    <t>PO/2402-0026</t>
  </si>
  <si>
    <t>070.AD/MDP-SBY/II/2024</t>
  </si>
  <si>
    <t>PO/2402-0085</t>
  </si>
  <si>
    <t>097.AD/MDP-SBY/II/2024</t>
  </si>
  <si>
    <t>PO/2404-0107</t>
  </si>
  <si>
    <t>179.AD/MDP-SBY/IV/2024</t>
  </si>
  <si>
    <t>PO/2408-0052</t>
  </si>
  <si>
    <t>346.AD/MDP-SBY/VIII/2024</t>
  </si>
  <si>
    <t>PO/2409-0047</t>
  </si>
  <si>
    <t>414.AD/MDP-SBY/IX/2024</t>
  </si>
  <si>
    <t>PO/2411-0019</t>
  </si>
  <si>
    <t>500.AD/MDP-SBY/XI/2024</t>
  </si>
  <si>
    <t>PO/2502-0044</t>
  </si>
  <si>
    <t>046.AD/A</t>
  </si>
  <si>
    <t>046.AD/B</t>
  </si>
  <si>
    <t>046.AD/C</t>
  </si>
  <si>
    <t>PO/2503-0025</t>
  </si>
  <si>
    <t>082.AD/B</t>
  </si>
  <si>
    <t>082.AD/C</t>
  </si>
  <si>
    <t>PO/2504-0090</t>
  </si>
  <si>
    <t>134.AD/A</t>
  </si>
  <si>
    <t>134.AD/B</t>
  </si>
  <si>
    <t>134.AD/C</t>
  </si>
  <si>
    <t>PO/2505-0053</t>
  </si>
  <si>
    <t>167.AD/A</t>
  </si>
  <si>
    <t>167.AD/B</t>
  </si>
  <si>
    <t>167.AD/C</t>
  </si>
  <si>
    <t>PO/2508-0046</t>
  </si>
  <si>
    <t>252.AD/A</t>
  </si>
  <si>
    <t>252.AD/B</t>
  </si>
  <si>
    <t>252.AD/C</t>
  </si>
  <si>
    <t>PO/2512-0113</t>
  </si>
  <si>
    <t>PO/2602-0087</t>
  </si>
  <si>
    <t>034.AD/A</t>
  </si>
  <si>
    <t>034.AD/B</t>
  </si>
  <si>
    <t>034.AD/C</t>
  </si>
  <si>
    <t>PO.CII.00137/V/2025</t>
  </si>
  <si>
    <t>087.AC/A</t>
  </si>
  <si>
    <t>087.AC/B</t>
  </si>
  <si>
    <t>087.AC/C</t>
  </si>
  <si>
    <t>PO.CII.00145/V/2025</t>
  </si>
  <si>
    <t>094.AC/B</t>
  </si>
  <si>
    <t>094.AC/C</t>
  </si>
  <si>
    <t>PO.CII.00233/VII/2025</t>
  </si>
  <si>
    <t>131.AC/A</t>
  </si>
  <si>
    <t>131.AC/B</t>
  </si>
  <si>
    <t>100X120X13</t>
  </si>
  <si>
    <t>PO.CII.00421/XI/2025</t>
  </si>
  <si>
    <t>203.AC/A</t>
  </si>
  <si>
    <t>203.AC/B</t>
  </si>
  <si>
    <t>PO.CII.00466/VII/2025</t>
  </si>
  <si>
    <t>204.AC/A</t>
  </si>
  <si>
    <t>204.AC/B</t>
  </si>
  <si>
    <t>PO.CII.1.00016/I/2026</t>
  </si>
  <si>
    <t>015.AC/A</t>
  </si>
  <si>
    <t>015.AC/B</t>
  </si>
  <si>
    <t>PO.CII-V.00125/V/2026</t>
  </si>
  <si>
    <t>101.AD/A</t>
  </si>
  <si>
    <t>115X115X14,4</t>
  </si>
  <si>
    <t>785/IX/25</t>
  </si>
  <si>
    <t>272.AD/A</t>
  </si>
  <si>
    <t>272.AD/B</t>
  </si>
  <si>
    <t>272.AD/C</t>
  </si>
  <si>
    <t>871/X/25</t>
  </si>
  <si>
    <t>299.AD/A</t>
  </si>
  <si>
    <t>299.AD/B</t>
  </si>
  <si>
    <t>299.AD/C</t>
  </si>
  <si>
    <t>336.AD/MDP-SBY/VII/24</t>
  </si>
  <si>
    <t>120X110X13.5</t>
  </si>
  <si>
    <t>PO2311057</t>
  </si>
  <si>
    <t>132.AC/MDP-SBY/XI/2023</t>
  </si>
  <si>
    <t>PO2312014</t>
  </si>
  <si>
    <t>145.AC/MDP-SBY/XII/2023</t>
  </si>
  <si>
    <t>PO2401040</t>
  </si>
  <si>
    <t>011.AD/MDP-SBY/I/2024</t>
  </si>
  <si>
    <t>PLLT KAYU</t>
  </si>
  <si>
    <t>PO2401077</t>
  </si>
  <si>
    <t>113x113x13</t>
  </si>
  <si>
    <t>008.AC/MDP-SBY/I/2024</t>
  </si>
  <si>
    <t>PO2401105</t>
  </si>
  <si>
    <t>012.AC/MDP-SBY/I/2024</t>
  </si>
  <si>
    <t>PO2401143</t>
  </si>
  <si>
    <t>019.AC/MDP-SBY/I/2024</t>
  </si>
  <si>
    <t>SUDAH KIRIM</t>
  </si>
  <si>
    <t>STOK PER 16.2.24</t>
  </si>
  <si>
    <t>PO2401136</t>
  </si>
  <si>
    <t>040.AD/MDP-SBY/I/2024</t>
  </si>
  <si>
    <t>PO2401168</t>
  </si>
  <si>
    <t>021.AC/MDP-SBY/I/2024</t>
  </si>
  <si>
    <t>PO2402041</t>
  </si>
  <si>
    <t>026.AC/MDP-SBY/II/2024</t>
  </si>
  <si>
    <t>PO2402101</t>
  </si>
  <si>
    <t>029.AC/MDP-SBY/II/2024</t>
  </si>
  <si>
    <t>PO2402138</t>
  </si>
  <si>
    <t>032.AC/MDP-SBY/II/2024</t>
  </si>
  <si>
    <t>STLH POTONGAN</t>
  </si>
  <si>
    <t>STOK-KEKURANGAN KIRIM</t>
  </si>
  <si>
    <t xml:space="preserve">CEMENG </t>
  </si>
  <si>
    <t>TAQWIM</t>
  </si>
  <si>
    <t>TQWIM</t>
  </si>
  <si>
    <t>PO2403025</t>
  </si>
  <si>
    <t>036.AC/MDP-SBY/III/2024</t>
  </si>
  <si>
    <t>blm potongan</t>
  </si>
  <si>
    <t>sudah potongan</t>
  </si>
  <si>
    <t>SISA STOK 50 (SUDAH POTONGAN)</t>
  </si>
  <si>
    <t>100X75X14</t>
  </si>
  <si>
    <t>PO2403009</t>
  </si>
  <si>
    <t>112.AD/MDP-SBY/III/2024</t>
  </si>
  <si>
    <t>PO2403087</t>
  </si>
  <si>
    <t>137.AD/MDP-SBY/III/2024</t>
  </si>
  <si>
    <t>PO2403106</t>
  </si>
  <si>
    <t>040.AC/MDP-SBY/III/2024</t>
  </si>
  <si>
    <t>PO2404042</t>
  </si>
  <si>
    <t>046.AC/MDP-SBY/IV/2024</t>
  </si>
  <si>
    <t>4-MEI-24</t>
  </si>
  <si>
    <t>PO2404078</t>
  </si>
  <si>
    <t>047.AC/MDP-SBY/IV/2024</t>
  </si>
  <si>
    <t>PO2404119</t>
  </si>
  <si>
    <t>049.AC/MDP-SBY/IV/2024</t>
  </si>
  <si>
    <t>WH</t>
  </si>
  <si>
    <t xml:space="preserve">WS </t>
  </si>
  <si>
    <t>TANGGAL</t>
  </si>
  <si>
    <t>FULL</t>
  </si>
  <si>
    <t>POTONGAN</t>
  </si>
  <si>
    <t>9-MEI</t>
  </si>
  <si>
    <t>20-MEI-24</t>
  </si>
  <si>
    <t xml:space="preserve">9 MEI </t>
  </si>
  <si>
    <t xml:space="preserve">17 MEI </t>
  </si>
  <si>
    <t xml:space="preserve">STOK WH PER </t>
  </si>
  <si>
    <t>seharusnya 60</t>
  </si>
  <si>
    <t>PO2405096</t>
  </si>
  <si>
    <t>238.AD/MDP-SBY/V/2024</t>
  </si>
  <si>
    <t>PO2405144</t>
  </si>
  <si>
    <t>059.AC/MDP-SBY/V/2024</t>
  </si>
  <si>
    <t>PO2406017</t>
  </si>
  <si>
    <t>062.AC/MDP-SBY/VI/2024</t>
  </si>
  <si>
    <t>PLT KYU</t>
  </si>
  <si>
    <t>100X75</t>
  </si>
  <si>
    <t>PO2406095</t>
  </si>
  <si>
    <t>272.AD/MDP-SBY/VI/2024</t>
  </si>
  <si>
    <t>PO2406112</t>
  </si>
  <si>
    <t>067.AC/MDP-SBY/VI/2024</t>
  </si>
  <si>
    <t>PO2406141</t>
  </si>
  <si>
    <t>100X65X14</t>
  </si>
  <si>
    <t>281.AD/MDP-SBY/VI/2024</t>
  </si>
  <si>
    <t>PO2406163</t>
  </si>
  <si>
    <t>BELUM POTONG</t>
  </si>
  <si>
    <t>073.AC/MDP-SBY/VI/2024</t>
  </si>
  <si>
    <t>PO2407139</t>
  </si>
  <si>
    <t>322.AD/MDP-SBY/VII/2024</t>
  </si>
  <si>
    <t>PO2407202</t>
  </si>
  <si>
    <t>084.AC/MDP-SBY/VII/2024</t>
  </si>
  <si>
    <t>PO2407240</t>
  </si>
  <si>
    <t>085.AC/MDP-SBY/VII/2024</t>
  </si>
  <si>
    <t>PO2408038</t>
  </si>
  <si>
    <t>090.AC/MDP-SBY/VIII/2024</t>
  </si>
  <si>
    <t>PO2408065</t>
  </si>
  <si>
    <t>092.AC/MDP-SBY/VIII/2024</t>
  </si>
  <si>
    <t>113x113x13 (4WAY)</t>
  </si>
  <si>
    <t>PO2408144</t>
  </si>
  <si>
    <t>378.AD/MDP-SBY/VIII/2024</t>
  </si>
  <si>
    <t>PO2409044</t>
  </si>
  <si>
    <t>395.AD/MDP-SBY/IX/2024</t>
  </si>
  <si>
    <t>PO2409049</t>
  </si>
  <si>
    <t>104.AC/MDP-SBY/IX/2024</t>
  </si>
  <si>
    <t>PO2409096</t>
  </si>
  <si>
    <t>109.AC/MDP-SBY/IX/2024</t>
  </si>
  <si>
    <t>PO2409118</t>
  </si>
  <si>
    <t>113.AC/MDP-SBY/IX/2024</t>
  </si>
  <si>
    <t>PO2409156</t>
  </si>
  <si>
    <t>118.AC/MDP-SBY/IX/2024</t>
  </si>
  <si>
    <t>PO2410056</t>
  </si>
  <si>
    <t>124.AC/MDP-SBY/X/2024</t>
  </si>
  <si>
    <t>PO2410079</t>
  </si>
  <si>
    <t>126.AC/MDP-SBY/X/2024</t>
  </si>
  <si>
    <t>PO2410112</t>
  </si>
  <si>
    <t>128.AC/MDP-SBY/X/2024</t>
  </si>
  <si>
    <t xml:space="preserve">KURANG </t>
  </si>
  <si>
    <t>PO2410125</t>
  </si>
  <si>
    <t>474.AD/MDP-SBY/X/2024</t>
  </si>
  <si>
    <t>PO2411007</t>
  </si>
  <si>
    <t>135.AC/MDP-SBY/XI/2024</t>
  </si>
  <si>
    <t>PO2411067</t>
  </si>
  <si>
    <t>491.AD/MDP-SBY/XI/2024</t>
  </si>
  <si>
    <t>120X120</t>
  </si>
  <si>
    <t>PO2411161</t>
  </si>
  <si>
    <t>525.AD/MDP-SBY/XII/2024</t>
  </si>
  <si>
    <t>100X65</t>
  </si>
  <si>
    <t>115X115</t>
  </si>
  <si>
    <t>532.AD</t>
  </si>
  <si>
    <t>PO2412036</t>
  </si>
  <si>
    <t>UKURAN PLYWD</t>
  </si>
  <si>
    <t>549.AD</t>
  </si>
  <si>
    <t>PO2412081</t>
  </si>
  <si>
    <t>152.AC</t>
  </si>
  <si>
    <t>PO2412114</t>
  </si>
  <si>
    <t>152.AC/A</t>
  </si>
  <si>
    <t>152.AC/D</t>
  </si>
  <si>
    <t>002.AC</t>
  </si>
  <si>
    <t>PO2412119</t>
  </si>
  <si>
    <t>002.AC/E</t>
  </si>
  <si>
    <t>002.AC/A</t>
  </si>
  <si>
    <t>002.AC/B</t>
  </si>
  <si>
    <t>002.AC/C</t>
  </si>
  <si>
    <t>PO2501069</t>
  </si>
  <si>
    <t>021.AD/A</t>
  </si>
  <si>
    <t>021.AD/B</t>
  </si>
  <si>
    <t>113X113X13 PLT</t>
  </si>
  <si>
    <t>PO2501116</t>
  </si>
  <si>
    <t>015.AC/C</t>
  </si>
  <si>
    <t>015.AC/D</t>
  </si>
  <si>
    <t>015.AC/E</t>
  </si>
  <si>
    <t>015.AC/F</t>
  </si>
  <si>
    <t>113X113X13 PLYWD</t>
  </si>
  <si>
    <t>PO2502012</t>
  </si>
  <si>
    <t>020.AC/D</t>
  </si>
  <si>
    <t>020.AC/F</t>
  </si>
  <si>
    <t>020.AC/E</t>
  </si>
  <si>
    <t>020.AC/G</t>
  </si>
  <si>
    <t>020.AC/H</t>
  </si>
  <si>
    <t>020.AC/I</t>
  </si>
  <si>
    <t>020.AC/J</t>
  </si>
  <si>
    <t>020.AC/K</t>
  </si>
  <si>
    <t>PO2502080</t>
  </si>
  <si>
    <t>027.AC/G</t>
  </si>
  <si>
    <t>027.AC/K</t>
  </si>
  <si>
    <t>PO2502114</t>
  </si>
  <si>
    <t>113X113X13 PLYWOOD</t>
  </si>
  <si>
    <t>033.AC/F</t>
  </si>
  <si>
    <t>PO2502160</t>
  </si>
  <si>
    <t>039.AC/D</t>
  </si>
  <si>
    <t>039.AC/E</t>
  </si>
  <si>
    <t>039.AC/F</t>
  </si>
  <si>
    <t>039.AC/G</t>
  </si>
  <si>
    <t>113X113X15 PLYWOOD</t>
  </si>
  <si>
    <t>PO2503056</t>
  </si>
  <si>
    <t>043.AC/E</t>
  </si>
  <si>
    <t>043.AC/F</t>
  </si>
  <si>
    <t>043.AC/G</t>
  </si>
  <si>
    <t>043.AC/H</t>
  </si>
  <si>
    <t>043.AC/I</t>
  </si>
  <si>
    <t>043.AC/D</t>
  </si>
  <si>
    <t>PO2503108</t>
  </si>
  <si>
    <t>053.AC/C</t>
  </si>
  <si>
    <t>053.AC/D</t>
  </si>
  <si>
    <t>053.AC/F</t>
  </si>
  <si>
    <t>053.AC/G</t>
  </si>
  <si>
    <t>053.AC/B</t>
  </si>
  <si>
    <t>053.AC/E</t>
  </si>
  <si>
    <t>PO2503142</t>
  </si>
  <si>
    <t>055.AC/D</t>
  </si>
  <si>
    <t>055.AC/E</t>
  </si>
  <si>
    <t>055.AC/F</t>
  </si>
  <si>
    <t>055.AC/G</t>
  </si>
  <si>
    <t>055.AC/B</t>
  </si>
  <si>
    <t>055.AC/C</t>
  </si>
  <si>
    <t>PO2503150</t>
  </si>
  <si>
    <t>058.AC/F</t>
  </si>
  <si>
    <t>058.AC/G</t>
  </si>
  <si>
    <t>058.AC/H</t>
  </si>
  <si>
    <t>PO2504036</t>
  </si>
  <si>
    <t>062.AC/G</t>
  </si>
  <si>
    <t>062.AC/H</t>
  </si>
  <si>
    <t>062.AC/I</t>
  </si>
  <si>
    <t>062.AC/J</t>
  </si>
  <si>
    <t>062.AC/K</t>
  </si>
  <si>
    <t>062.AC/L</t>
  </si>
  <si>
    <t>062.AC/M</t>
  </si>
  <si>
    <t>062.AC/N</t>
  </si>
  <si>
    <t>062.AC/C</t>
  </si>
  <si>
    <t>062.AC/D</t>
  </si>
  <si>
    <t>062.AC/E</t>
  </si>
  <si>
    <t>062.AC/F</t>
  </si>
  <si>
    <t>PO2504058</t>
  </si>
  <si>
    <t>064.AC/D</t>
  </si>
  <si>
    <t>064.AC/E</t>
  </si>
  <si>
    <t>064.AC/F</t>
  </si>
  <si>
    <t>064.AC/G</t>
  </si>
  <si>
    <t>064.AC/H</t>
  </si>
  <si>
    <t>064.AC/I</t>
  </si>
  <si>
    <t>100X75X14 PLT</t>
  </si>
  <si>
    <t>064.AC/A</t>
  </si>
  <si>
    <t>064.AC/B</t>
  </si>
  <si>
    <t>064.AC/C</t>
  </si>
  <si>
    <t>100X65X14 PLT</t>
  </si>
  <si>
    <t>PO2504109</t>
  </si>
  <si>
    <t>075.AC/D</t>
  </si>
  <si>
    <t>075.AC/E</t>
  </si>
  <si>
    <t>075.AC/B</t>
  </si>
  <si>
    <t>075.AC/C</t>
  </si>
  <si>
    <t>PO2505057</t>
  </si>
  <si>
    <t>PO2505101</t>
  </si>
  <si>
    <t>086.AC/F</t>
  </si>
  <si>
    <t>086.AC/G</t>
  </si>
  <si>
    <t>086.AC/H</t>
  </si>
  <si>
    <t>086.AC/I</t>
  </si>
  <si>
    <t>086.AC/J</t>
  </si>
  <si>
    <t>086.AC/C</t>
  </si>
  <si>
    <t>086.AC/K</t>
  </si>
  <si>
    <t>PO2505154</t>
  </si>
  <si>
    <t>176.AD/A</t>
  </si>
  <si>
    <t>176.AD/B</t>
  </si>
  <si>
    <t>176.AD/C</t>
  </si>
  <si>
    <t>PO2506044</t>
  </si>
  <si>
    <t>102.AC/B</t>
  </si>
  <si>
    <t>102.AC/C</t>
  </si>
  <si>
    <t>102.AC/D</t>
  </si>
  <si>
    <t>102.AC/E</t>
  </si>
  <si>
    <t>102.AC/F</t>
  </si>
  <si>
    <t>PO2506122</t>
  </si>
  <si>
    <t>105.AC/B</t>
  </si>
  <si>
    <t>105.AC/C</t>
  </si>
  <si>
    <t>115115X14</t>
  </si>
  <si>
    <t>PO2507001</t>
  </si>
  <si>
    <t>109.AC/A</t>
  </si>
  <si>
    <t>109.AC/B</t>
  </si>
  <si>
    <t>109.AC/C</t>
  </si>
  <si>
    <t>109.AC/D</t>
  </si>
  <si>
    <t>109.AC/E</t>
  </si>
  <si>
    <t>109.AC/F</t>
  </si>
  <si>
    <t>109.AC/G</t>
  </si>
  <si>
    <t>109.AC/H</t>
  </si>
  <si>
    <t>109.AC/I</t>
  </si>
  <si>
    <t>PO2507023</t>
  </si>
  <si>
    <t>113.AC/A</t>
  </si>
  <si>
    <t>113.AC/B</t>
  </si>
  <si>
    <t>113.AC/C</t>
  </si>
  <si>
    <t>113.AC/D</t>
  </si>
  <si>
    <t>113.AC/E</t>
  </si>
  <si>
    <t>113.AC/F</t>
  </si>
  <si>
    <t>113.AC/G</t>
  </si>
  <si>
    <t>113.AC/H</t>
  </si>
  <si>
    <t>113.AC/I</t>
  </si>
  <si>
    <t>PO2507109</t>
  </si>
  <si>
    <t>225.AD/A</t>
  </si>
  <si>
    <t>225.AD/B</t>
  </si>
  <si>
    <t>225.AD/C</t>
  </si>
  <si>
    <t>225.AD/D</t>
  </si>
  <si>
    <t>PO2507162</t>
  </si>
  <si>
    <t>129.AC/A</t>
  </si>
  <si>
    <t>129.AC/B</t>
  </si>
  <si>
    <t>129.AC/C</t>
  </si>
  <si>
    <t>129.AC/D</t>
  </si>
  <si>
    <t>129.AC/E</t>
  </si>
  <si>
    <t>129.AC/F</t>
  </si>
  <si>
    <t>129.AC/H</t>
  </si>
  <si>
    <t>129.AC/I</t>
  </si>
  <si>
    <t>129.AC/J</t>
  </si>
  <si>
    <t>129.AC/K</t>
  </si>
  <si>
    <t>129.AC/G</t>
  </si>
  <si>
    <t>129.AC/L</t>
  </si>
  <si>
    <t>129.AC/M</t>
  </si>
  <si>
    <t>129.AC/N</t>
  </si>
  <si>
    <t>113X113X1.5 PLYWOOD</t>
  </si>
  <si>
    <t>129.AC/O</t>
  </si>
  <si>
    <t>129.AC/P</t>
  </si>
  <si>
    <t>129.AC/Q</t>
  </si>
  <si>
    <t>129.AC/S</t>
  </si>
  <si>
    <t>129.AC/T</t>
  </si>
  <si>
    <t>129.AC/U</t>
  </si>
  <si>
    <t>129.AC/V</t>
  </si>
  <si>
    <t>PO2508015</t>
  </si>
  <si>
    <t>235.AD/A</t>
  </si>
  <si>
    <t>235.AD/B</t>
  </si>
  <si>
    <t>235.AD/C</t>
  </si>
  <si>
    <t>PO2508046</t>
  </si>
  <si>
    <t>244.AD/A</t>
  </si>
  <si>
    <t>244.AD/B</t>
  </si>
  <si>
    <t>244.AD/C</t>
  </si>
  <si>
    <t>PO2508179</t>
  </si>
  <si>
    <t>258.AD/A</t>
  </si>
  <si>
    <t>258.AD/B</t>
  </si>
  <si>
    <t>258.AD/C</t>
  </si>
  <si>
    <t>PO2509043</t>
  </si>
  <si>
    <t>152.AC/B</t>
  </si>
  <si>
    <t>152.AC/C</t>
  </si>
  <si>
    <t>152.AC/F</t>
  </si>
  <si>
    <t>PO2509067</t>
  </si>
  <si>
    <t>156.AC/A</t>
  </si>
  <si>
    <t>156.AC/B</t>
  </si>
  <si>
    <t>156.AC/C</t>
  </si>
  <si>
    <t>PO2509112</t>
  </si>
  <si>
    <t>161.AC/A</t>
  </si>
  <si>
    <t>161.AC/B</t>
  </si>
  <si>
    <t>161.AC/C</t>
  </si>
  <si>
    <t>161.AC/D</t>
  </si>
  <si>
    <t>161.AC/E</t>
  </si>
  <si>
    <t>161.AC/F</t>
  </si>
  <si>
    <t>161.AC/G</t>
  </si>
  <si>
    <t>161.AC/H</t>
  </si>
  <si>
    <t>PO2509083</t>
  </si>
  <si>
    <t>273.AD/A</t>
  </si>
  <si>
    <t>273.AD/B</t>
  </si>
  <si>
    <t>273.AD/C</t>
  </si>
  <si>
    <t>113X113X13 (PALLET)</t>
  </si>
  <si>
    <t>P02509163</t>
  </si>
  <si>
    <t>169.AC/A</t>
  </si>
  <si>
    <t>169.AC/B</t>
  </si>
  <si>
    <t>169.AC/C</t>
  </si>
  <si>
    <t>169.AC/E</t>
  </si>
  <si>
    <t>169.AC/F</t>
  </si>
  <si>
    <t>169.AC/G</t>
  </si>
  <si>
    <t>169.AC/H</t>
  </si>
  <si>
    <t>169.AC/I</t>
  </si>
  <si>
    <t>169.AC/J</t>
  </si>
  <si>
    <t>113X113X1,5 (PLYWOOD)</t>
  </si>
  <si>
    <t>169.AC/D</t>
  </si>
  <si>
    <t>PO2510025</t>
  </si>
  <si>
    <t>178.AC/A</t>
  </si>
  <si>
    <t>178.AC/B</t>
  </si>
  <si>
    <t>178.AC/C</t>
  </si>
  <si>
    <t>113X113X13 (PLT KAYU)</t>
  </si>
  <si>
    <t>178.AC/D</t>
  </si>
  <si>
    <t>178.AC/E</t>
  </si>
  <si>
    <t>178.AC/F</t>
  </si>
  <si>
    <t>178.AC/G</t>
  </si>
  <si>
    <t>178.AC/H</t>
  </si>
  <si>
    <t>178.AC/I</t>
  </si>
  <si>
    <t>178.AC/J</t>
  </si>
  <si>
    <t>178.AC/K</t>
  </si>
  <si>
    <t>113X113X1.5 (PLYWOOD)</t>
  </si>
  <si>
    <t>PO2510065</t>
  </si>
  <si>
    <t>183.AC/D</t>
  </si>
  <si>
    <t>183.AC/F</t>
  </si>
  <si>
    <t>183.AC/E</t>
  </si>
  <si>
    <t>183.AC/G</t>
  </si>
  <si>
    <t>183.AC/H</t>
  </si>
  <si>
    <t>183.AC/A</t>
  </si>
  <si>
    <t>183.AC/B</t>
  </si>
  <si>
    <t>183.AC/C</t>
  </si>
  <si>
    <t>PO2510124</t>
  </si>
  <si>
    <t>305.AD/A</t>
  </si>
  <si>
    <t>305.AD/B</t>
  </si>
  <si>
    <t>IBNU</t>
  </si>
  <si>
    <t>305.AD/C</t>
  </si>
  <si>
    <t>PO2510171</t>
  </si>
  <si>
    <t>313.AD/A</t>
  </si>
  <si>
    <t>313.AD/B</t>
  </si>
  <si>
    <t>313.AD/C</t>
  </si>
  <si>
    <t>PO2511009</t>
  </si>
  <si>
    <t>190.AC/A</t>
  </si>
  <si>
    <t>190.AC/B</t>
  </si>
  <si>
    <t>190.AC/C</t>
  </si>
  <si>
    <t>190.AC/D</t>
  </si>
  <si>
    <t xml:space="preserve">SISA 75 LEMBAR </t>
  </si>
  <si>
    <t>190.AC/E</t>
  </si>
  <si>
    <t xml:space="preserve">SMI </t>
  </si>
  <si>
    <t>50 LEMBAR (SMI DAN BPJ</t>
  </si>
  <si>
    <t xml:space="preserve">BPJ </t>
  </si>
  <si>
    <t>50 (25 LEMBAR)</t>
  </si>
  <si>
    <t>25 LEMBAR (BPJ)50</t>
  </si>
  <si>
    <t>STOK PLYWD</t>
  </si>
  <si>
    <t>OS PLYWOOD</t>
  </si>
  <si>
    <t>PO2511073</t>
  </si>
  <si>
    <t>329.AD/A</t>
  </si>
  <si>
    <t>329.AD/B</t>
  </si>
  <si>
    <t>329.AD/C</t>
  </si>
  <si>
    <t>5 bpj</t>
  </si>
  <si>
    <t xml:space="preserve">wh </t>
  </si>
  <si>
    <t>5 smi</t>
  </si>
  <si>
    <t>sisa 25 buat bppj 50</t>
  </si>
  <si>
    <t>ws</t>
  </si>
  <si>
    <t>45 smi</t>
  </si>
  <si>
    <t>PO2511088</t>
  </si>
  <si>
    <t>335.AD/A</t>
  </si>
  <si>
    <t>45 bpj</t>
  </si>
  <si>
    <t>335.AD/B</t>
  </si>
  <si>
    <t>335.AD/C</t>
  </si>
  <si>
    <t>PO2512035</t>
  </si>
  <si>
    <t>217.AC/A</t>
  </si>
  <si>
    <t>217.AC/B</t>
  </si>
  <si>
    <t>217.AC/C</t>
  </si>
  <si>
    <t>113x113x13 (PLT KAYU)</t>
  </si>
  <si>
    <t>PO2512086</t>
  </si>
  <si>
    <t>226.AC/A</t>
  </si>
  <si>
    <t>226.AC/B</t>
  </si>
  <si>
    <t>226.AC/C</t>
  </si>
  <si>
    <t>226.AC/D</t>
  </si>
  <si>
    <t>113x113x15 (PLYWOOD)</t>
  </si>
  <si>
    <t>bpj</t>
  </si>
  <si>
    <t>226.AC/E</t>
  </si>
  <si>
    <t xml:space="preserve">smi dan bpj </t>
  </si>
  <si>
    <t>226.AC/F</t>
  </si>
  <si>
    <t>226.AC/G</t>
  </si>
  <si>
    <t>226.AC/H</t>
  </si>
  <si>
    <t>PO2512128</t>
  </si>
  <si>
    <t>002.AC/D</t>
  </si>
  <si>
    <t>002.AC/F</t>
  </si>
  <si>
    <t>002.AC/H</t>
  </si>
  <si>
    <t>PO2601045</t>
  </si>
  <si>
    <t>007.AD/A</t>
  </si>
  <si>
    <t>007.AD/B</t>
  </si>
  <si>
    <t>007.AD/C</t>
  </si>
  <si>
    <t>PO2601008</t>
  </si>
  <si>
    <t>PO2601068</t>
  </si>
  <si>
    <t>014.AC/D</t>
  </si>
  <si>
    <t>PO2601091</t>
  </si>
  <si>
    <t>018.AC/D</t>
  </si>
  <si>
    <t>018.AC/E</t>
  </si>
  <si>
    <t>018.AC/F</t>
  </si>
  <si>
    <t>018.AC/G</t>
  </si>
  <si>
    <t>PO2601144</t>
  </si>
  <si>
    <t>023.AC/D</t>
  </si>
  <si>
    <t>023.AC/E</t>
  </si>
  <si>
    <t>023.AC/F</t>
  </si>
  <si>
    <t>023.AC/G</t>
  </si>
  <si>
    <t>023.AC/H</t>
  </si>
  <si>
    <t>023.AC/I</t>
  </si>
  <si>
    <t>023.AC/L</t>
  </si>
  <si>
    <t>023.AC/K</t>
  </si>
  <si>
    <t>023.AC/L2</t>
  </si>
  <si>
    <t>023.AC/M</t>
  </si>
  <si>
    <t>023.AC/N</t>
  </si>
  <si>
    <t>023.AC/O</t>
  </si>
  <si>
    <t>023.AC/P</t>
  </si>
  <si>
    <t>PO2602056</t>
  </si>
  <si>
    <t>PO2602057</t>
  </si>
  <si>
    <t>037.AC/D</t>
  </si>
  <si>
    <t>037.AC/E</t>
  </si>
  <si>
    <t>037.AC/F</t>
  </si>
  <si>
    <t>037.AC/G</t>
  </si>
  <si>
    <t>037.AC/H</t>
  </si>
  <si>
    <t>037.AC/I</t>
  </si>
  <si>
    <t>037.AD/J</t>
  </si>
  <si>
    <t>037.AC/K</t>
  </si>
  <si>
    <t>PO2602120</t>
  </si>
  <si>
    <t>040.AD/A</t>
  </si>
  <si>
    <t>040.AD/B</t>
  </si>
  <si>
    <t>040.AD/C</t>
  </si>
  <si>
    <t>045.AD/A</t>
  </si>
  <si>
    <t>045.AD/B</t>
  </si>
  <si>
    <t>PO2603079</t>
  </si>
  <si>
    <t>PO2603094</t>
  </si>
  <si>
    <t>061.AC/A</t>
  </si>
  <si>
    <t>061.AC/B</t>
  </si>
  <si>
    <t>061.AC/C</t>
  </si>
  <si>
    <t>061.AC/D</t>
  </si>
  <si>
    <t>PO26031113</t>
  </si>
  <si>
    <t>PO2604021</t>
  </si>
  <si>
    <t>=</t>
  </si>
  <si>
    <t>066.AC/G</t>
  </si>
  <si>
    <t>066.AC/H</t>
  </si>
  <si>
    <t>066.AC/I</t>
  </si>
  <si>
    <t>066.AC/J</t>
  </si>
  <si>
    <t>PO2604060</t>
  </si>
  <si>
    <t>074.AC/G</t>
  </si>
  <si>
    <t>PO2604085</t>
  </si>
  <si>
    <t>PO2604115</t>
  </si>
  <si>
    <t>070.AD/A</t>
  </si>
  <si>
    <t>113x113x15 4 WAY</t>
  </si>
  <si>
    <t>PO2604123</t>
  </si>
  <si>
    <t>PO2604151</t>
  </si>
  <si>
    <t>PO2605033</t>
  </si>
  <si>
    <t>091.AD/A</t>
  </si>
  <si>
    <t>091.AD/B</t>
  </si>
  <si>
    <t>PO2605069</t>
  </si>
  <si>
    <t>os plywood</t>
  </si>
  <si>
    <t>PO2605078</t>
  </si>
  <si>
    <t>115X115X14 4WAY</t>
  </si>
  <si>
    <t>PO2605105</t>
  </si>
  <si>
    <t>099.AD/A</t>
  </si>
  <si>
    <t>PO2606004</t>
  </si>
  <si>
    <t>PO2606022</t>
  </si>
  <si>
    <t>92X92X11,2</t>
  </si>
  <si>
    <t>0112-5-L-01/0125</t>
  </si>
  <si>
    <t>0218-5-L-01/0225</t>
  </si>
  <si>
    <t>075.AD/A</t>
  </si>
  <si>
    <t>075.AD/B</t>
  </si>
  <si>
    <t>075.AD/C</t>
  </si>
  <si>
    <t>118.AD/A</t>
  </si>
  <si>
    <t>118.AD/B</t>
  </si>
  <si>
    <t>118.AD/C</t>
  </si>
  <si>
    <t>022.AD/MDP-SBY/I/2024</t>
  </si>
  <si>
    <t>TURUN PO TANGGAL 05 MEI 2021</t>
  </si>
  <si>
    <t>054.ac</t>
  </si>
  <si>
    <t>TURUN PO TANGGAL 19 MEI 2021</t>
  </si>
  <si>
    <t>PO-AAP-2304-00426</t>
  </si>
  <si>
    <t>179.AD</t>
  </si>
  <si>
    <t>125X120</t>
  </si>
  <si>
    <t xml:space="preserve">PAK UJANG </t>
  </si>
  <si>
    <t>PAK MUTROFIN</t>
  </si>
  <si>
    <t>PO-AAP-2305-00858</t>
  </si>
  <si>
    <t>237.AD</t>
  </si>
  <si>
    <t>PO-AAP-2309-00776</t>
  </si>
  <si>
    <t>486.ad</t>
  </si>
  <si>
    <t>PO-AAP-2311-00644</t>
  </si>
  <si>
    <t>590.AD</t>
  </si>
  <si>
    <t>PO-AAP-2311-00669</t>
  </si>
  <si>
    <t>593.AD</t>
  </si>
  <si>
    <t>PO-AAP-2312-00097</t>
  </si>
  <si>
    <t>625.AD</t>
  </si>
  <si>
    <t>PO-AAP-2402-00264</t>
  </si>
  <si>
    <t>066.AD</t>
  </si>
  <si>
    <t>PO-AAP-2404-00111</t>
  </si>
  <si>
    <t>6-MEI-24</t>
  </si>
  <si>
    <t>168.AD</t>
  </si>
  <si>
    <t>79.5X81</t>
  </si>
  <si>
    <t>83X81</t>
  </si>
  <si>
    <t>88.5X87</t>
  </si>
  <si>
    <t>88.5X86.5</t>
  </si>
  <si>
    <t>85.5X88.5</t>
  </si>
  <si>
    <t>85.5X94.5</t>
  </si>
  <si>
    <t>87X92</t>
  </si>
  <si>
    <t>6-MEY-24</t>
  </si>
  <si>
    <t>82X85.5</t>
  </si>
  <si>
    <t>84.5X99</t>
  </si>
  <si>
    <t>77X94</t>
  </si>
  <si>
    <t>88.5X99</t>
  </si>
  <si>
    <t>PO-AAP-2404-00217</t>
  </si>
  <si>
    <t>164.AD</t>
  </si>
  <si>
    <t>PO-AAP-2407-00751</t>
  </si>
  <si>
    <t>317.AD</t>
  </si>
  <si>
    <t>88.5X87.5</t>
  </si>
  <si>
    <t>PO-AAP-2409-00845</t>
  </si>
  <si>
    <t>417.AD</t>
  </si>
  <si>
    <t>ALP23.0292</t>
  </si>
  <si>
    <t>ALP23.0872</t>
  </si>
  <si>
    <t>ALP23.1488</t>
  </si>
  <si>
    <t>566.AD</t>
  </si>
  <si>
    <t>ALP23.1722</t>
  </si>
  <si>
    <t>640.AD</t>
  </si>
  <si>
    <t>ALP24.0281</t>
  </si>
  <si>
    <t>104.AD</t>
  </si>
  <si>
    <t>ALP24.0343</t>
  </si>
  <si>
    <t>138.AD</t>
  </si>
  <si>
    <t>ALP24.0465</t>
  </si>
  <si>
    <t>ALP24.0947</t>
  </si>
  <si>
    <t>344.AD</t>
  </si>
  <si>
    <t>ALP24.1066</t>
  </si>
  <si>
    <t>394.AD</t>
  </si>
  <si>
    <t>ALP24.1136</t>
  </si>
  <si>
    <t>424.AD</t>
  </si>
  <si>
    <t>ALP24.1385</t>
  </si>
  <si>
    <t>513.AD</t>
  </si>
  <si>
    <t>ALP24.1392</t>
  </si>
  <si>
    <t>516.AD</t>
  </si>
  <si>
    <t>115x115</t>
  </si>
  <si>
    <t>031.AD/A</t>
  </si>
  <si>
    <t>031.AD/B</t>
  </si>
  <si>
    <t>031.AD/C</t>
  </si>
  <si>
    <t>120x120</t>
  </si>
  <si>
    <t>ALP25.0223</t>
  </si>
  <si>
    <t>059.AD/C</t>
  </si>
  <si>
    <t>130X130</t>
  </si>
  <si>
    <t>ALP25.0402</t>
  </si>
  <si>
    <t>107.AD/A</t>
  </si>
  <si>
    <t>107.AD/B</t>
  </si>
  <si>
    <t>107.AD/C</t>
  </si>
  <si>
    <t>ALP25.0470</t>
  </si>
  <si>
    <t>123.AD/A</t>
  </si>
  <si>
    <t>123.AD/B</t>
  </si>
  <si>
    <t>123.AD/C</t>
  </si>
  <si>
    <t>ALP25.0741</t>
  </si>
  <si>
    <t>204.AD/B</t>
  </si>
  <si>
    <t>204.AD/C</t>
  </si>
  <si>
    <t>ALP25.0740</t>
  </si>
  <si>
    <t>203.AD/A</t>
  </si>
  <si>
    <t>203.AD/B</t>
  </si>
  <si>
    <t>203.AD/C</t>
  </si>
  <si>
    <t>ALP25.0920</t>
  </si>
  <si>
    <t>234.AD/A</t>
  </si>
  <si>
    <t>234.AD/B</t>
  </si>
  <si>
    <t>234.AD/C</t>
  </si>
  <si>
    <t>234.AD/D</t>
  </si>
  <si>
    <t>ALP25.0971</t>
  </si>
  <si>
    <t>253.AD/A</t>
  </si>
  <si>
    <t>253.AD/B</t>
  </si>
  <si>
    <t>ALP25.1108</t>
  </si>
  <si>
    <t>268.AD/A</t>
  </si>
  <si>
    <t>268.AD/B</t>
  </si>
  <si>
    <t>ALP25.1178</t>
  </si>
  <si>
    <t>288.AD/A</t>
  </si>
  <si>
    <t>288.AD/B</t>
  </si>
  <si>
    <t>288.AD/C</t>
  </si>
  <si>
    <t>ALP25.1518</t>
  </si>
  <si>
    <t>361.AD/A</t>
  </si>
  <si>
    <t>361.AD/B</t>
  </si>
  <si>
    <t>361.AD/C</t>
  </si>
  <si>
    <t>361.AD/D</t>
  </si>
  <si>
    <t>ALP26.0576</t>
  </si>
  <si>
    <t>ALP26.0679</t>
  </si>
  <si>
    <t>104.AD/A</t>
  </si>
  <si>
    <t>104.AD/B</t>
  </si>
  <si>
    <t>104.AD/C</t>
  </si>
  <si>
    <t>ALP26.0708</t>
  </si>
  <si>
    <t>110.AD/A</t>
  </si>
  <si>
    <t>110.AD/B</t>
  </si>
  <si>
    <t>P135673</t>
  </si>
  <si>
    <t>120x120x15</t>
  </si>
  <si>
    <t>P137454</t>
  </si>
  <si>
    <t>053.AD/MDP-SBY/I/2023</t>
  </si>
  <si>
    <t>P138088</t>
  </si>
  <si>
    <t>205.AD/MDP-SBY/V/2023</t>
  </si>
  <si>
    <t>P138806</t>
  </si>
  <si>
    <t>401.AD/MDP-SBY/VII/2023</t>
  </si>
  <si>
    <t>P139124</t>
  </si>
  <si>
    <t>481.AD/MDP-SBY/IX/2023</t>
  </si>
  <si>
    <t>P139688</t>
  </si>
  <si>
    <t>602.AD/MDP-SBY/XI/2023</t>
  </si>
  <si>
    <t>P140492</t>
  </si>
  <si>
    <t>111.AD/MDP-SBY/III/2024</t>
  </si>
  <si>
    <t>P141902</t>
  </si>
  <si>
    <t>379.AD/MDP-SBY/VIII/2024</t>
  </si>
  <si>
    <t>115X75X14</t>
  </si>
  <si>
    <t>221.AC/A</t>
  </si>
  <si>
    <t>221.AC/B</t>
  </si>
  <si>
    <t>221.AC/C</t>
  </si>
  <si>
    <t>713.AD</t>
  </si>
  <si>
    <t>720.AD</t>
  </si>
  <si>
    <t>131.AD</t>
  </si>
  <si>
    <t>131.AD/MDP-SBY/III/2021</t>
  </si>
  <si>
    <t>PO TURUN TANGGAL 10 MARET 2021</t>
  </si>
  <si>
    <t>257.AD/MDP-SBY/V/2021</t>
  </si>
  <si>
    <t>PO TURUN TANGGAL 11 MEI 2021</t>
  </si>
  <si>
    <t>547.AD/MDP-SBY/XI/2021</t>
  </si>
  <si>
    <t>074.AD/MDP-SBY/II/22</t>
  </si>
  <si>
    <t>PO TURUN 26 FEBRUARI 2022</t>
  </si>
  <si>
    <t>098.AD/MDP-SBY/III/22</t>
  </si>
  <si>
    <t>PO TURUN 10 MARET 2022</t>
  </si>
  <si>
    <t>KIRIM 14-17 MARET 2022</t>
  </si>
  <si>
    <t>483.AD/MDP-SBY/XI/22</t>
  </si>
  <si>
    <t>100X80X16.5</t>
  </si>
  <si>
    <t>PALLET KAYU PLAT BESI</t>
  </si>
  <si>
    <t>025.AD/A</t>
  </si>
  <si>
    <t>025.AD/B</t>
  </si>
  <si>
    <t>025.AD/C</t>
  </si>
  <si>
    <t>SPT-078/2022-02</t>
  </si>
  <si>
    <t>063.AD/MDP-SBY/II/22</t>
  </si>
  <si>
    <t>PO TURUN 18 FEBRUARI 2022</t>
  </si>
  <si>
    <t xml:space="preserve">110X110X12 </t>
  </si>
  <si>
    <t>KIRIM 24,25 FEBRUARI 2022</t>
  </si>
  <si>
    <t>SPT-129/2022-05</t>
  </si>
  <si>
    <t>195.AD/MDP-SBY/V/22</t>
  </si>
  <si>
    <t>52/PO/AES-SBY/VIII/2020</t>
  </si>
  <si>
    <t>TURUN PO TANGGAL 12 AGUSTUS 2020</t>
  </si>
  <si>
    <t>130x110x12</t>
  </si>
  <si>
    <t>57/PO/AES-SBY/VIII/2021</t>
  </si>
  <si>
    <t>1000125/04/21</t>
  </si>
  <si>
    <t>TURUN PO TANGGAL 19 APRIL 2021</t>
  </si>
  <si>
    <t>213.AD</t>
  </si>
  <si>
    <t>306.AD/MDP-SBY/VI/21</t>
  </si>
  <si>
    <t>1000029/01/22</t>
  </si>
  <si>
    <t>028.AD/MDP-SBY/I/2022</t>
  </si>
  <si>
    <t>27 JANUARI 2022</t>
  </si>
  <si>
    <t>KIRIM 10 FEBRUARI 2022</t>
  </si>
  <si>
    <t>100300/08/22</t>
  </si>
  <si>
    <t>324.AD/MDP-SBY/VIII/2022</t>
  </si>
  <si>
    <t>1000444/11/22</t>
  </si>
  <si>
    <t>480.AD/MDP-SBY/XI/2022</t>
  </si>
  <si>
    <t>1000303/07/2023</t>
  </si>
  <si>
    <t>395.AD/MDP-SBY/VII/2023</t>
  </si>
  <si>
    <t>1000368/09/2023</t>
  </si>
  <si>
    <t>483.AD/MDP-SBY/IX/2023</t>
  </si>
  <si>
    <t>1000008/01/24</t>
  </si>
  <si>
    <t>003.AD/MDP-SBY/I/2024</t>
  </si>
  <si>
    <t>435.AD/MDP-SBY/XI/2022</t>
  </si>
  <si>
    <t>PO.2025.07.00371</t>
  </si>
  <si>
    <t>128.AC/A</t>
  </si>
  <si>
    <t>128.AC/B</t>
  </si>
  <si>
    <t>128.AC/C</t>
  </si>
  <si>
    <t>128.AC/D</t>
  </si>
  <si>
    <t>128.AC/E</t>
  </si>
  <si>
    <t>60X70X17</t>
  </si>
  <si>
    <t>128.AC/F</t>
  </si>
  <si>
    <t>128.AC/G</t>
  </si>
  <si>
    <t>PO.2025.08.00035</t>
  </si>
  <si>
    <t>134.AC/A</t>
  </si>
  <si>
    <t>134.AC/H</t>
  </si>
  <si>
    <t>134.AC/I</t>
  </si>
  <si>
    <t>134.AC/B</t>
  </si>
  <si>
    <t>134.AC/C</t>
  </si>
  <si>
    <t>134.AC/D</t>
  </si>
  <si>
    <t>134.AC/E</t>
  </si>
  <si>
    <t>134.AC/F</t>
  </si>
  <si>
    <t>PO.2025.11.00217</t>
  </si>
  <si>
    <t>205.AC/A</t>
  </si>
  <si>
    <t>205.AC/B</t>
  </si>
  <si>
    <t>205.AC/C</t>
  </si>
  <si>
    <t>205.AC/D</t>
  </si>
  <si>
    <t>PO.2025.11.00243</t>
  </si>
  <si>
    <t>206.AC/A</t>
  </si>
  <si>
    <t>206.AC/B</t>
  </si>
  <si>
    <t>PO.2025.12.00049</t>
  </si>
  <si>
    <t>213.AC/A</t>
  </si>
  <si>
    <t>213.AC/B</t>
  </si>
  <si>
    <t>PO.2025.12.00059</t>
  </si>
  <si>
    <t>216.AC/A</t>
  </si>
  <si>
    <t>216.AC/B</t>
  </si>
  <si>
    <t>PO.2026.02.00182</t>
  </si>
  <si>
    <t>PO.2026.03.00103</t>
  </si>
  <si>
    <t>056.AC/D</t>
  </si>
  <si>
    <t>056.ac/e</t>
  </si>
  <si>
    <t>056.AC/F</t>
  </si>
  <si>
    <t>056.AC/E</t>
  </si>
  <si>
    <t>056.AC/H</t>
  </si>
  <si>
    <t>PO.2026.06.00029</t>
  </si>
  <si>
    <t>108X108</t>
  </si>
  <si>
    <t>004/PCH/BPL/09/25</t>
  </si>
  <si>
    <t>150.AC/A</t>
  </si>
  <si>
    <t>150.AC/B</t>
  </si>
  <si>
    <t>150.AC/C</t>
  </si>
  <si>
    <t>150.AC/D</t>
  </si>
  <si>
    <t>150.AC/E</t>
  </si>
  <si>
    <t>101X121</t>
  </si>
  <si>
    <t>5160D/AU/AE-POR/ASG-L/11/2025</t>
  </si>
  <si>
    <t>338.AD/A</t>
  </si>
  <si>
    <t>338.AD/B</t>
  </si>
  <si>
    <t>338.AD/C</t>
  </si>
  <si>
    <t>338.AD/D</t>
  </si>
  <si>
    <t>338.AD/E</t>
  </si>
  <si>
    <t>338.AD/F</t>
  </si>
  <si>
    <t>338.AD/G</t>
  </si>
  <si>
    <t>338.AD/H</t>
  </si>
  <si>
    <t>338.AD/I</t>
  </si>
  <si>
    <t>338.AD/J</t>
  </si>
  <si>
    <t>338.AD/K</t>
  </si>
  <si>
    <t>338.AD/L</t>
  </si>
  <si>
    <t>338.AD/M</t>
  </si>
  <si>
    <t>338.AD/N</t>
  </si>
  <si>
    <t>338.AD/O</t>
  </si>
  <si>
    <t>338.AD/P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</si>
</sst>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[$-409]d\-mmm\-yy"/>
    <numFmt numFmtId="166" formatCode="0.0000"/>
    <numFmt numFmtId="167" formatCode="_(* #,##0.0_);_(* \(#,##0.0\);_(* &quot;-&quot;??_);_(@_)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1.0"/>
      <color rgb="FFFF0000"/>
      <name val="Calibri"/>
    </font>
    <font>
      <b/>
      <sz val="14.0"/>
      <color theme="1"/>
      <name val="Calibri"/>
    </font>
    <font>
      <sz val="11.0"/>
      <color theme="1"/>
      <name val="Comic Sans MS"/>
    </font>
    <font>
      <sz val="11.0"/>
      <color rgb="FF006100"/>
      <name val="Calibri"/>
    </font>
    <font>
      <sz val="11.0"/>
      <color theme="1"/>
      <name val="Times New Roman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  <fill>
      <patternFill patternType="solid">
        <fgColor rgb="FF76923C"/>
        <bgColor rgb="FF76923C"/>
      </patternFill>
    </fill>
    <fill>
      <patternFill patternType="solid">
        <fgColor rgb="FFD99594"/>
        <bgColor rgb="FFD99594"/>
      </patternFill>
    </fill>
    <fill>
      <patternFill patternType="solid">
        <fgColor rgb="FFC6EFCE"/>
        <bgColor rgb="FFC6EFCE"/>
      </patternFill>
    </fill>
    <fill>
      <patternFill patternType="solid">
        <fgColor rgb="FFD6E3BC"/>
        <bgColor rgb="FFD6E3BC"/>
      </patternFill>
    </fill>
    <fill>
      <patternFill patternType="solid">
        <fgColor rgb="FFE36C09"/>
        <bgColor rgb="FFE36C09"/>
      </patternFill>
    </fill>
    <fill>
      <patternFill patternType="solid">
        <fgColor rgb="FFFFC000"/>
        <bgColor rgb="FFFFC0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15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1" fillId="0" fontId="1" numFmtId="164" xfId="0" applyBorder="1" applyFont="1" applyNumberFormat="1"/>
    <xf borderId="1" fillId="0" fontId="1" numFmtId="15" xfId="0" applyBorder="1" applyFont="1" applyNumberFormat="1"/>
    <xf borderId="1" fillId="0" fontId="1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left"/>
    </xf>
    <xf borderId="1" fillId="0" fontId="1" numFmtId="16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5" numFmtId="0" xfId="0" applyFont="1"/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left"/>
    </xf>
    <xf borderId="6" fillId="0" fontId="3" numFmtId="0" xfId="0" applyBorder="1" applyFont="1"/>
    <xf borderId="1" fillId="0" fontId="6" numFmtId="0" xfId="0" applyAlignment="1" applyBorder="1" applyFont="1">
      <alignment horizontal="center"/>
    </xf>
    <xf borderId="7" fillId="2" fontId="1" numFmtId="0" xfId="0" applyBorder="1" applyFont="1"/>
    <xf borderId="1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" fillId="2" fontId="1" numFmtId="0" xfId="0" applyBorder="1" applyFont="1"/>
    <xf borderId="0" fillId="0" fontId="1" numFmtId="0" xfId="0" applyFont="1"/>
    <xf borderId="8" fillId="0" fontId="2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2" fillId="0" fontId="1" numFmtId="0" xfId="0" applyBorder="1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16" xfId="0" applyAlignment="1" applyBorder="1" applyFont="1" applyNumberFormat="1">
      <alignment horizontal="center" vertical="center"/>
    </xf>
    <xf borderId="2" fillId="0" fontId="1" numFmtId="16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  <xf borderId="8" fillId="0" fontId="1" numFmtId="0" xfId="0" applyBorder="1" applyFont="1"/>
    <xf borderId="7" fillId="2" fontId="7" numFmtId="0" xfId="0" applyBorder="1" applyFont="1"/>
    <xf borderId="8" fillId="2" fontId="2" numFmtId="0" xfId="0" applyAlignment="1" applyBorder="1" applyFont="1">
      <alignment horizontal="center"/>
    </xf>
    <xf borderId="1" fillId="0" fontId="1" numFmtId="16" xfId="0" applyBorder="1" applyFont="1" applyNumberFormat="1"/>
    <xf borderId="7" fillId="3" fontId="1" numFmtId="0" xfId="0" applyBorder="1" applyFill="1" applyFont="1"/>
    <xf borderId="0" fillId="0" fontId="2" numFmtId="0" xfId="0" applyFont="1"/>
    <xf borderId="1" fillId="0" fontId="1" numFmtId="16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left" vertical="center"/>
    </xf>
    <xf borderId="10" fillId="0" fontId="8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0" fillId="0" fontId="1" numFmtId="164" xfId="0" applyFont="1" applyNumberFormat="1"/>
    <xf borderId="7" fillId="4" fontId="1" numFmtId="0" xfId="0" applyBorder="1" applyFill="1" applyFont="1"/>
    <xf borderId="0" fillId="0" fontId="1" numFmtId="17" xfId="0" applyFont="1" applyNumberFormat="1"/>
    <xf borderId="0" fillId="0" fontId="1" numFmtId="15" xfId="0" applyFont="1" applyNumberFormat="1"/>
    <xf borderId="1" fillId="0" fontId="1" numFmtId="14" xfId="0" applyBorder="1" applyFont="1" applyNumberFormat="1"/>
    <xf borderId="0" fillId="0" fontId="1" numFmtId="14" xfId="0" applyFont="1" applyNumberFormat="1"/>
    <xf borderId="0" fillId="0" fontId="1" numFmtId="16" xfId="0" applyFont="1" applyNumberFormat="1"/>
    <xf borderId="3" fillId="0" fontId="1" numFmtId="0" xfId="0" applyBorder="1" applyFont="1"/>
    <xf quotePrefix="1" borderId="1" fillId="0" fontId="1" numFmtId="0" xfId="0" applyAlignment="1" applyBorder="1" applyFont="1">
      <alignment horizontal="center"/>
    </xf>
    <xf borderId="7" fillId="2" fontId="2" numFmtId="0" xfId="0" applyBorder="1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7" fillId="5" fontId="1" numFmtId="0" xfId="0" applyBorder="1" applyFill="1" applyFont="1"/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7" fillId="4" fontId="2" numFmtId="0" xfId="0" applyBorder="1" applyFont="1"/>
    <xf borderId="3" fillId="0" fontId="1" numFmtId="0" xfId="0" applyAlignment="1" applyBorder="1" applyFont="1">
      <alignment horizontal="center" vertical="center"/>
    </xf>
    <xf borderId="1" fillId="0" fontId="1" numFmtId="15" xfId="0" applyAlignment="1" applyBorder="1" applyFont="1" applyNumberFormat="1">
      <alignment horizontal="center"/>
    </xf>
    <xf borderId="0" fillId="0" fontId="1" numFmtId="166" xfId="0" applyFont="1" applyNumberFormat="1"/>
    <xf borderId="1" fillId="0" fontId="1" numFmtId="1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/>
    </xf>
    <xf borderId="3" fillId="0" fontId="1" numFmtId="164" xfId="0" applyBorder="1" applyFont="1" applyNumberFormat="1"/>
    <xf borderId="0" fillId="0" fontId="1" numFmtId="14" xfId="0" applyAlignment="1" applyFont="1" applyNumberFormat="1">
      <alignment horizontal="left"/>
    </xf>
    <xf quotePrefix="1" borderId="0" fillId="0" fontId="1" numFmtId="0" xfId="0" applyAlignment="1" applyFont="1">
      <alignment horizontal="center"/>
    </xf>
    <xf quotePrefix="1" borderId="0" fillId="0" fontId="1" numFmtId="0" xfId="0" applyFont="1"/>
    <xf borderId="3" fillId="0" fontId="1" numFmtId="0" xfId="0" applyAlignment="1" applyBorder="1" applyFont="1">
      <alignment horizontal="center"/>
    </xf>
    <xf borderId="13" fillId="2" fontId="2" numFmtId="0" xfId="0" applyAlignment="1" applyBorder="1" applyFont="1">
      <alignment horizontal="center"/>
    </xf>
    <xf borderId="14" fillId="0" fontId="3" numFmtId="0" xfId="0" applyBorder="1" applyFont="1"/>
    <xf quotePrefix="1" borderId="0" fillId="0" fontId="1" numFmtId="0" xfId="0" applyAlignment="1" applyFont="1">
      <alignment horizontal="left"/>
    </xf>
    <xf borderId="0" fillId="0" fontId="1" numFmtId="16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17" xfId="0" applyAlignment="1" applyFont="1" applyNumberFormat="1">
      <alignment horizontal="left"/>
    </xf>
    <xf borderId="1" fillId="0" fontId="2" numFmtId="15" xfId="0" applyAlignment="1" applyBorder="1" applyFont="1" applyNumberFormat="1">
      <alignment horizontal="center"/>
    </xf>
    <xf borderId="7" fillId="2" fontId="2" numFmtId="0" xfId="0" applyAlignment="1" applyBorder="1" applyFont="1">
      <alignment horizontal="center"/>
    </xf>
    <xf borderId="1" fillId="0" fontId="9" numFmtId="0" xfId="0" applyBorder="1" applyFont="1"/>
    <xf borderId="1" fillId="2" fontId="9" numFmtId="165" xfId="0" applyBorder="1" applyFont="1" applyNumberFormat="1"/>
    <xf borderId="1" fillId="5" fontId="9" numFmtId="0" xfId="0" applyBorder="1" applyFont="1"/>
    <xf borderId="1" fillId="4" fontId="9" numFmtId="165" xfId="0" applyBorder="1" applyFont="1" applyNumberFormat="1"/>
    <xf borderId="1" fillId="6" fontId="9" numFmtId="0" xfId="0" applyBorder="1" applyFill="1" applyFont="1"/>
    <xf borderId="1" fillId="7" fontId="9" numFmtId="165" xfId="0" applyBorder="1" applyFill="1" applyFont="1" applyNumberFormat="1"/>
    <xf borderId="1" fillId="7" fontId="9" numFmtId="0" xfId="0" applyBorder="1" applyFont="1"/>
    <xf borderId="1" fillId="5" fontId="9" numFmtId="165" xfId="0" applyBorder="1" applyFont="1" applyNumberFormat="1"/>
    <xf borderId="1" fillId="0" fontId="2" numFmtId="164" xfId="0" applyBorder="1" applyFont="1" applyNumberFormat="1"/>
    <xf borderId="7" fillId="2" fontId="1" numFmtId="0" xfId="0" applyAlignment="1" applyBorder="1" applyFont="1">
      <alignment horizontal="center"/>
    </xf>
    <xf borderId="7" fillId="4" fontId="7" numFmtId="0" xfId="0" applyBorder="1" applyFont="1"/>
    <xf borderId="7" fillId="4" fontId="6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 vertical="center"/>
    </xf>
    <xf borderId="15" fillId="8" fontId="2" numFmtId="0" xfId="0" applyAlignment="1" applyBorder="1" applyFont="1">
      <alignment horizontal="center"/>
    </xf>
    <xf borderId="8" fillId="8" fontId="2" numFmtId="0" xfId="0" applyAlignment="1" applyBorder="1" applyFont="1">
      <alignment horizontal="center"/>
    </xf>
    <xf borderId="7" fillId="8" fontId="1" numFmtId="0" xfId="0" applyBorder="1" applyFont="1"/>
    <xf borderId="1" fillId="8" fontId="1" numFmtId="0" xfId="0" applyAlignment="1" applyBorder="1" applyFont="1">
      <alignment horizontal="center"/>
    </xf>
    <xf borderId="1" fillId="8" fontId="1" numFmtId="16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 vertical="center"/>
    </xf>
    <xf borderId="1" fillId="8" fontId="1" numFmtId="15" xfId="0" applyBorder="1" applyFont="1" applyNumberFormat="1"/>
    <xf borderId="7" fillId="8" fontId="1" numFmtId="0" xfId="0" applyAlignment="1" applyBorder="1" applyFont="1">
      <alignment horizontal="left"/>
    </xf>
    <xf borderId="1" fillId="8" fontId="1" numFmtId="0" xfId="0" applyBorder="1" applyFont="1"/>
    <xf borderId="7" fillId="8" fontId="1" numFmtId="164" xfId="0" applyAlignment="1" applyBorder="1" applyFont="1" applyNumberFormat="1">
      <alignment horizontal="left"/>
    </xf>
    <xf borderId="1" fillId="8" fontId="2" numFmtId="0" xfId="0" applyBorder="1" applyFont="1"/>
    <xf borderId="2" fillId="8" fontId="1" numFmtId="0" xfId="0" applyAlignment="1" applyBorder="1" applyFont="1">
      <alignment horizontal="center" vertical="center"/>
    </xf>
    <xf borderId="1" fillId="8" fontId="1" numFmtId="15" xfId="0" applyAlignment="1" applyBorder="1" applyFont="1" applyNumberFormat="1">
      <alignment horizontal="center" vertical="center"/>
    </xf>
    <xf borderId="7" fillId="8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1" fillId="2" fontId="1" numFmtId="16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left"/>
    </xf>
    <xf borderId="1" fillId="9" fontId="1" numFmtId="16" xfId="0" applyAlignment="1" applyBorder="1" applyFill="1" applyFont="1" applyNumberFormat="1">
      <alignment horizontal="center"/>
    </xf>
    <xf borderId="1" fillId="9" fontId="1" numFmtId="0" xfId="0" applyAlignment="1" applyBorder="1" applyFont="1">
      <alignment horizontal="center" vertical="center"/>
    </xf>
    <xf borderId="7" fillId="9" fontId="1" numFmtId="15" xfId="0" applyBorder="1" applyFont="1" applyNumberFormat="1"/>
    <xf borderId="7" fillId="9" fontId="1" numFmtId="0" xfId="0" applyBorder="1" applyFont="1"/>
    <xf borderId="1" fillId="10" fontId="1" numFmtId="16" xfId="0" applyAlignment="1" applyBorder="1" applyFill="1" applyFont="1" applyNumberFormat="1">
      <alignment horizontal="center"/>
    </xf>
    <xf borderId="1" fillId="10" fontId="1" numFmtId="0" xfId="0" applyAlignment="1" applyBorder="1" applyFont="1">
      <alignment horizontal="center" vertical="center"/>
    </xf>
    <xf borderId="7" fillId="11" fontId="1" numFmtId="15" xfId="0" applyBorder="1" applyFill="1" applyFont="1" applyNumberFormat="1"/>
    <xf borderId="16" fillId="11" fontId="1" numFmtId="0" xfId="0" applyAlignment="1" applyBorder="1" applyFont="1">
      <alignment horizontal="center" vertical="center"/>
    </xf>
    <xf borderId="7" fillId="11" fontId="1" numFmtId="0" xfId="0" applyBorder="1" applyFont="1"/>
    <xf borderId="1" fillId="11" fontId="1" numFmtId="16" xfId="0" applyAlignment="1" applyBorder="1" applyFont="1" applyNumberFormat="1">
      <alignment horizontal="center"/>
    </xf>
    <xf borderId="1" fillId="11" fontId="1" numFmtId="0" xfId="0" applyAlignment="1" applyBorder="1" applyFont="1">
      <alignment horizontal="center" vertical="center"/>
    </xf>
    <xf borderId="17" fillId="11" fontId="1" numFmtId="0" xfId="0" applyAlignment="1" applyBorder="1" applyFont="1">
      <alignment horizontal="center" vertical="center"/>
    </xf>
    <xf borderId="1" fillId="12" fontId="1" numFmtId="16" xfId="0" applyAlignment="1" applyBorder="1" applyFill="1" applyFont="1" applyNumberFormat="1">
      <alignment horizontal="center"/>
    </xf>
    <xf borderId="1" fillId="12" fontId="1" numFmtId="0" xfId="0" applyAlignment="1" applyBorder="1" applyFont="1">
      <alignment horizontal="center" vertical="center"/>
    </xf>
    <xf borderId="7" fillId="12" fontId="1" numFmtId="15" xfId="0" applyBorder="1" applyFont="1" applyNumberFormat="1"/>
    <xf borderId="7" fillId="12" fontId="1" numFmtId="0" xfId="0" applyBorder="1" applyFont="1"/>
    <xf borderId="1" fillId="13" fontId="1" numFmtId="16" xfId="0" applyAlignment="1" applyBorder="1" applyFill="1" applyFont="1" applyNumberFormat="1">
      <alignment horizontal="center"/>
    </xf>
    <xf borderId="1" fillId="13" fontId="1" numFmtId="0" xfId="0" applyAlignment="1" applyBorder="1" applyFont="1">
      <alignment horizontal="center" vertical="center"/>
    </xf>
    <xf borderId="1" fillId="14" fontId="1" numFmtId="16" xfId="0" applyAlignment="1" applyBorder="1" applyFill="1" applyFont="1" applyNumberFormat="1">
      <alignment horizontal="center"/>
    </xf>
    <xf borderId="1" fillId="14" fontId="1" numFmtId="0" xfId="0" applyAlignment="1" applyBorder="1" applyFont="1">
      <alignment horizontal="center" vertical="center"/>
    </xf>
    <xf borderId="1" fillId="15" fontId="1" numFmtId="16" xfId="0" applyAlignment="1" applyBorder="1" applyFill="1" applyFont="1" applyNumberFormat="1">
      <alignment horizontal="center"/>
    </xf>
    <xf borderId="1" fillId="15" fontId="1" numFmtId="0" xfId="0" applyAlignment="1" applyBorder="1" applyFont="1">
      <alignment horizontal="center" vertical="center"/>
    </xf>
    <xf borderId="7" fillId="15" fontId="1" numFmtId="15" xfId="0" applyBorder="1" applyFont="1" applyNumberFormat="1"/>
    <xf borderId="17" fillId="15" fontId="1" numFmtId="0" xfId="0" applyAlignment="1" applyBorder="1" applyFont="1">
      <alignment horizontal="center" vertical="center"/>
    </xf>
    <xf borderId="7" fillId="15" fontId="1" numFmtId="0" xfId="0" applyBorder="1" applyFont="1"/>
    <xf borderId="1" fillId="16" fontId="1" numFmtId="16" xfId="0" applyAlignment="1" applyBorder="1" applyFill="1" applyFont="1" applyNumberFormat="1">
      <alignment horizontal="center"/>
    </xf>
    <xf borderId="1" fillId="16" fontId="1" numFmtId="0" xfId="0" applyAlignment="1" applyBorder="1" applyFont="1">
      <alignment horizontal="center" vertical="center"/>
    </xf>
    <xf borderId="7" fillId="16" fontId="1" numFmtId="15" xfId="0" applyBorder="1" applyFont="1" applyNumberFormat="1"/>
    <xf borderId="7" fillId="16" fontId="1" numFmtId="0" xfId="0" applyBorder="1" applyFont="1"/>
    <xf borderId="17" fillId="16" fontId="1" numFmtId="0" xfId="0" applyAlignment="1" applyBorder="1" applyFont="1">
      <alignment horizontal="center" vertical="center"/>
    </xf>
    <xf borderId="7" fillId="2" fontId="1" numFmtId="15" xfId="0" applyBorder="1" applyFont="1" applyNumberFormat="1"/>
    <xf borderId="17" fillId="2" fontId="1" numFmtId="0" xfId="0" applyAlignment="1" applyBorder="1" applyFont="1">
      <alignment horizontal="center" vertical="center"/>
    </xf>
    <xf borderId="7" fillId="17" fontId="1" numFmtId="15" xfId="0" applyBorder="1" applyFill="1" applyFont="1" applyNumberFormat="1"/>
    <xf borderId="7" fillId="17" fontId="1" numFmtId="0" xfId="0" applyBorder="1" applyFont="1"/>
    <xf borderId="7" fillId="2" fontId="1" numFmtId="16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vertical="center"/>
    </xf>
    <xf borderId="7" fillId="12" fontId="1" numFmtId="16" xfId="0" applyAlignment="1" applyBorder="1" applyFont="1" applyNumberFormat="1">
      <alignment horizontal="center"/>
    </xf>
    <xf borderId="7" fillId="12" fontId="1" numFmtId="0" xfId="0" applyAlignment="1" applyBorder="1" applyFont="1">
      <alignment horizontal="center" vertical="center"/>
    </xf>
    <xf borderId="17" fillId="12" fontId="1" numFmtId="0" xfId="0" applyAlignment="1" applyBorder="1" applyFont="1">
      <alignment horizontal="center" vertical="center"/>
    </xf>
    <xf borderId="7" fillId="10" fontId="1" numFmtId="15" xfId="0" applyBorder="1" applyFont="1" applyNumberFormat="1"/>
    <xf borderId="17" fillId="10" fontId="1" numFmtId="0" xfId="0" applyAlignment="1" applyBorder="1" applyFont="1">
      <alignment horizontal="center" vertical="center"/>
    </xf>
    <xf borderId="1" fillId="16" fontId="1" numFmtId="15" xfId="0" applyAlignment="1" applyBorder="1" applyFont="1" applyNumberFormat="1">
      <alignment horizontal="center" vertical="center"/>
    </xf>
    <xf borderId="1" fillId="16" fontId="1" numFmtId="15" xfId="0" applyAlignment="1" applyBorder="1" applyFont="1" applyNumberFormat="1">
      <alignment horizontal="center"/>
    </xf>
    <xf borderId="7" fillId="2" fontId="1" numFmtId="15" xfId="0" applyAlignment="1" applyBorder="1" applyFont="1" applyNumberFormat="1">
      <alignment horizontal="center"/>
    </xf>
    <xf borderId="1" fillId="16" fontId="1" numFmtId="0" xfId="0" applyAlignment="1" applyBorder="1" applyFont="1">
      <alignment horizontal="center"/>
    </xf>
    <xf borderId="1" fillId="2" fontId="1" numFmtId="15" xfId="0" applyAlignment="1" applyBorder="1" applyFont="1" applyNumberFormat="1">
      <alignment horizontal="center"/>
    </xf>
    <xf borderId="1" fillId="10" fontId="1" numFmtId="15" xfId="0" applyAlignment="1" applyBorder="1" applyFont="1" applyNumberFormat="1">
      <alignment horizontal="center" vertical="center"/>
    </xf>
    <xf borderId="1" fillId="15" fontId="1" numFmtId="15" xfId="0" applyAlignment="1" applyBorder="1" applyFont="1" applyNumberFormat="1">
      <alignment horizontal="center" vertical="center"/>
    </xf>
    <xf borderId="1" fillId="15" fontId="1" numFmtId="15" xfId="0" applyBorder="1" applyFont="1" applyNumberFormat="1"/>
    <xf borderId="1" fillId="15" fontId="1" numFmtId="0" xfId="0" applyBorder="1" applyFont="1"/>
    <xf borderId="1" fillId="10" fontId="1" numFmtId="15" xfId="0" applyBorder="1" applyFont="1" applyNumberFormat="1"/>
    <xf borderId="1" fillId="10" fontId="1" numFmtId="0" xfId="0" applyBorder="1" applyFont="1"/>
    <xf borderId="1" fillId="10" fontId="1" numFmtId="14" xfId="0" applyBorder="1" applyFont="1" applyNumberFormat="1"/>
    <xf borderId="1" fillId="2" fontId="1" numFmtId="15" xfId="0" applyBorder="1" applyFont="1" applyNumberFormat="1"/>
    <xf borderId="1" fillId="2" fontId="1" numFmtId="14" xfId="0" applyBorder="1" applyFont="1" applyNumberFormat="1"/>
    <xf borderId="1" fillId="18" fontId="1" numFmtId="14" xfId="0" applyBorder="1" applyFill="1" applyFont="1" applyNumberFormat="1"/>
    <xf borderId="1" fillId="18" fontId="1" numFmtId="0" xfId="0" applyBorder="1" applyFont="1"/>
    <xf borderId="1" fillId="8" fontId="1" numFmtId="14" xfId="0" applyBorder="1" applyFont="1" applyNumberFormat="1"/>
    <xf borderId="1" fillId="12" fontId="1" numFmtId="14" xfId="0" applyBorder="1" applyFont="1" applyNumberFormat="1"/>
    <xf borderId="1" fillId="12" fontId="1" numFmtId="0" xfId="0" applyBorder="1" applyFont="1"/>
    <xf borderId="1" fillId="4" fontId="1" numFmtId="14" xfId="0" applyBorder="1" applyFont="1" applyNumberFormat="1"/>
    <xf borderId="1" fillId="4" fontId="1" numFmtId="0" xfId="0" applyBorder="1" applyFont="1"/>
    <xf borderId="1" fillId="4" fontId="1" numFmtId="15" xfId="0" applyBorder="1" applyFont="1" applyNumberFormat="1"/>
    <xf borderId="1" fillId="16" fontId="1" numFmtId="14" xfId="0" applyBorder="1" applyFont="1" applyNumberFormat="1"/>
    <xf borderId="1" fillId="16" fontId="1" numFmtId="0" xfId="0" applyBorder="1" applyFont="1"/>
    <xf borderId="18" fillId="0" fontId="2" numFmtId="0" xfId="0" applyBorder="1" applyFont="1"/>
    <xf borderId="1" fillId="5" fontId="1" numFmtId="14" xfId="0" applyBorder="1" applyFont="1" applyNumberFormat="1"/>
    <xf borderId="1" fillId="5" fontId="1" numFmtId="0" xfId="0" applyBorder="1" applyFont="1"/>
    <xf quotePrefix="1" borderId="2" fillId="0" fontId="2" numFmtId="0" xfId="0" applyAlignment="1" applyBorder="1" applyFont="1">
      <alignment horizontal="center" vertical="center"/>
    </xf>
    <xf borderId="1" fillId="19" fontId="10" numFmtId="0" xfId="0" applyAlignment="1" applyBorder="1" applyFill="1" applyFont="1">
      <alignment horizontal="center"/>
    </xf>
    <xf borderId="19" fillId="2" fontId="2" numFmtId="0" xfId="0" applyAlignment="1" applyBorder="1" applyFont="1">
      <alignment horizontal="left"/>
    </xf>
    <xf borderId="1" fillId="2" fontId="1" numFmtId="165" xfId="0" applyBorder="1" applyFont="1" applyNumberFormat="1"/>
    <xf borderId="1" fillId="2" fontId="9" numFmtId="0" xfId="0" applyBorder="1" applyFont="1"/>
    <xf borderId="1" fillId="4" fontId="9" numFmtId="0" xfId="0" applyBorder="1" applyFont="1"/>
    <xf borderId="1" fillId="7" fontId="1" numFmtId="165" xfId="0" applyBorder="1" applyFont="1" applyNumberFormat="1"/>
    <xf borderId="1" fillId="0" fontId="1" numFmtId="165" xfId="0" applyBorder="1" applyFont="1" applyNumberFormat="1"/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7" fillId="10" fontId="2" numFmtId="0" xfId="0" applyBorder="1" applyFont="1"/>
    <xf borderId="7" fillId="15" fontId="2" numFmtId="0" xfId="0" applyBorder="1" applyFont="1"/>
    <xf borderId="10" fillId="0" fontId="8" numFmtId="0" xfId="0" applyAlignment="1" applyBorder="1" applyFont="1">
      <alignment horizontal="left"/>
    </xf>
    <xf borderId="0" fillId="0" fontId="1" numFmtId="16" xfId="0" applyAlignment="1" applyFont="1" applyNumberFormat="1">
      <alignment horizontal="left"/>
    </xf>
    <xf borderId="10" fillId="0" fontId="8" numFmtId="0" xfId="0" applyBorder="1" applyFont="1"/>
    <xf borderId="1" fillId="2" fontId="1" numFmtId="164" xfId="0" applyBorder="1" applyFont="1" applyNumberFormat="1"/>
    <xf borderId="20" fillId="0" fontId="1" numFmtId="0" xfId="0" applyBorder="1" applyFont="1"/>
    <xf borderId="1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20" fontId="1" numFmtId="0" xfId="0" applyAlignment="1" applyBorder="1" applyFill="1" applyFont="1">
      <alignment horizontal="center" vertical="center"/>
    </xf>
    <xf borderId="7" fillId="20" fontId="1" numFmtId="0" xfId="0" applyAlignment="1" applyBorder="1" applyFont="1">
      <alignment horizontal="center" vertical="center"/>
    </xf>
    <xf borderId="1" fillId="6" fontId="1" numFmtId="16" xfId="0" applyAlignment="1" applyBorder="1" applyFont="1" applyNumberFormat="1">
      <alignment horizontal="center"/>
    </xf>
    <xf borderId="1" fillId="21" fontId="1" numFmtId="16" xfId="0" applyAlignment="1" applyBorder="1" applyFill="1" applyFont="1" applyNumberFormat="1">
      <alignment horizontal="center"/>
    </xf>
    <xf borderId="1" fillId="21" fontId="1" numFmtId="0" xfId="0" applyAlignment="1" applyBorder="1" applyFont="1">
      <alignment horizontal="center" vertical="center"/>
    </xf>
    <xf borderId="7" fillId="6" fontId="1" numFmtId="15" xfId="0" applyBorder="1" applyFont="1" applyNumberFormat="1"/>
    <xf borderId="17" fillId="6" fontId="1" numFmtId="0" xfId="0" applyAlignment="1" applyBorder="1" applyFont="1">
      <alignment horizontal="center" vertical="center"/>
    </xf>
    <xf borderId="7" fillId="21" fontId="1" numFmtId="15" xfId="0" applyBorder="1" applyFont="1" applyNumberFormat="1"/>
    <xf borderId="17" fillId="21" fontId="1" numFmtId="0" xfId="0" applyAlignment="1" applyBorder="1" applyFont="1">
      <alignment horizontal="center" vertical="center"/>
    </xf>
    <xf borderId="7" fillId="18" fontId="1" numFmtId="15" xfId="0" applyBorder="1" applyFont="1" applyNumberFormat="1"/>
    <xf borderId="17" fillId="18" fontId="1" numFmtId="0" xfId="0" applyAlignment="1" applyBorder="1" applyFont="1">
      <alignment horizontal="center" vertical="center"/>
    </xf>
    <xf borderId="7" fillId="18" fontId="1" numFmtId="0" xfId="0" applyBorder="1" applyFont="1"/>
    <xf borderId="1" fillId="11" fontId="1" numFmtId="15" xfId="0" applyBorder="1" applyFont="1" applyNumberFormat="1"/>
    <xf borderId="1" fillId="18" fontId="1" numFmtId="16" xfId="0" applyAlignment="1" applyBorder="1" applyFont="1" applyNumberFormat="1">
      <alignment horizontal="center"/>
    </xf>
    <xf borderId="1" fillId="18" fontId="1" numFmtId="0" xfId="0" applyAlignment="1" applyBorder="1" applyFont="1">
      <alignment horizontal="center" vertical="center"/>
    </xf>
    <xf borderId="1" fillId="18" fontId="1" numFmtId="15" xfId="0" applyBorder="1" applyFont="1" applyNumberFormat="1"/>
    <xf borderId="1" fillId="18" fontId="1" numFmtId="0" xfId="0" applyAlignment="1" applyBorder="1" applyFont="1">
      <alignment horizontal="center"/>
    </xf>
    <xf borderId="1" fillId="12" fontId="1" numFmtId="15" xfId="0" applyBorder="1" applyFont="1" applyNumberFormat="1"/>
    <xf borderId="1" fillId="16" fontId="1" numFmtId="15" xfId="0" applyBorder="1" applyFont="1" applyNumberFormat="1"/>
    <xf borderId="7" fillId="8" fontId="1" numFmtId="15" xfId="0" applyBorder="1" applyFont="1" applyNumberFormat="1"/>
    <xf borderId="17" fillId="8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12" fontId="1" numFmtId="15" xfId="0" applyAlignment="1" applyBorder="1" applyFont="1" applyNumberFormat="1">
      <alignment horizontal="center" vertical="center"/>
    </xf>
    <xf borderId="1" fillId="2" fontId="1" numFmtId="15" xfId="0" applyAlignment="1" applyBorder="1" applyFont="1" applyNumberFormat="1">
      <alignment horizontal="center" vertical="center"/>
    </xf>
    <xf borderId="1" fillId="18" fontId="1" numFmtId="15" xfId="0" applyAlignment="1" applyBorder="1" applyFont="1" applyNumberFormat="1">
      <alignment horizontal="center" vertical="center"/>
    </xf>
    <xf borderId="1" fillId="10" fontId="1" numFmtId="14" xfId="0" applyAlignment="1" applyBorder="1" applyFont="1" applyNumberFormat="1">
      <alignment horizontal="center" vertical="center"/>
    </xf>
    <xf borderId="1" fillId="8" fontId="1" numFmtId="164" xfId="0" applyBorder="1" applyFont="1" applyNumberFormat="1"/>
    <xf borderId="1" fillId="21" fontId="1" numFmtId="14" xfId="0" applyBorder="1" applyFont="1" applyNumberFormat="1"/>
    <xf borderId="1" fillId="21" fontId="1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21" fillId="0" fontId="1" numFmtId="0" xfId="0" applyBorder="1" applyFont="1"/>
    <xf borderId="21" fillId="0" fontId="1" numFmtId="16" xfId="0" applyBorder="1" applyFont="1" applyNumberFormat="1"/>
    <xf borderId="21" fillId="0" fontId="1" numFmtId="164" xfId="0" applyBorder="1" applyFont="1" applyNumberFormat="1"/>
    <xf borderId="4" fillId="0" fontId="2" numFmtId="0" xfId="0" applyBorder="1" applyFont="1"/>
    <xf borderId="20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22" fillId="0" fontId="3" numFmtId="0" xfId="0" applyBorder="1" applyFont="1"/>
    <xf borderId="1" fillId="2" fontId="2" numFmtId="164" xfId="0" applyBorder="1" applyFont="1" applyNumberFormat="1"/>
    <xf borderId="2" fillId="0" fontId="1" numFmtId="15" xfId="0" applyAlignment="1" applyBorder="1" applyFont="1" applyNumberForma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7" fillId="2" fontId="2" numFmtId="0" xfId="0" applyBorder="1" applyFont="1"/>
    <xf borderId="18" fillId="0" fontId="1" numFmtId="0" xfId="0" applyBorder="1" applyFont="1"/>
    <xf borderId="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7" fillId="2" fontId="2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7" fillId="22" fontId="1" numFmtId="0" xfId="0" applyBorder="1" applyFill="1" applyFont="1"/>
    <xf borderId="1" fillId="4" fontId="11" numFmtId="0" xfId="0" applyAlignment="1" applyBorder="1" applyFont="1">
      <alignment horizontal="center"/>
    </xf>
    <xf borderId="1" fillId="13" fontId="1" numFmtId="15" xfId="0" applyBorder="1" applyFont="1" applyNumberFormat="1"/>
    <xf borderId="7" fillId="13" fontId="1" numFmtId="15" xfId="0" applyBorder="1" applyFont="1" applyNumberFormat="1"/>
    <xf borderId="17" fillId="13" fontId="1" numFmtId="0" xfId="0" applyAlignment="1" applyBorder="1" applyFont="1">
      <alignment horizontal="center" vertical="center"/>
    </xf>
    <xf borderId="0" fillId="0" fontId="1" numFmtId="15" xfId="0" applyAlignment="1" applyFont="1" applyNumberFormat="1">
      <alignment horizontal="center"/>
    </xf>
    <xf borderId="0" fillId="0" fontId="1" numFmtId="167" xfId="0" applyFont="1" applyNumberFormat="1"/>
    <xf borderId="24" fillId="0" fontId="2" numFmtId="0" xfId="0" applyAlignment="1" applyBorder="1" applyFont="1">
      <alignment horizontal="center" shrinkToFit="0" vertical="center" wrapText="1"/>
    </xf>
    <xf borderId="0" fillId="0" fontId="2" numFmtId="164" xfId="0" applyFont="1" applyNumberFormat="1"/>
    <xf borderId="0" fillId="0" fontId="1" numFmtId="9" xfId="0" applyFont="1" applyNumberFormat="1"/>
    <xf borderId="1" fillId="4" fontId="2" numFmtId="164" xfId="0" applyBorder="1" applyFont="1" applyNumberFormat="1"/>
    <xf borderId="1" fillId="0" fontId="2" numFmtId="0" xfId="0" applyAlignment="1" applyBorder="1" applyFont="1">
      <alignment vertical="center"/>
    </xf>
    <xf borderId="7" fillId="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2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0.xml"/><Relationship Id="rId3" Type="http://schemas.openxmlformats.org/officeDocument/2006/relationships/vmlDrawing" Target="../drawings/vmlDrawing3.v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9.xml"/><Relationship Id="rId3" Type="http://schemas.openxmlformats.org/officeDocument/2006/relationships/vmlDrawing" Target="../drawings/vmlDrawing4.v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6.xml"/><Relationship Id="rId3" Type="http://schemas.openxmlformats.org/officeDocument/2006/relationships/vmlDrawing" Target="../drawings/vmlDrawing5.v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9.xml"/><Relationship Id="rId3" Type="http://schemas.openxmlformats.org/officeDocument/2006/relationships/vmlDrawing" Target="../drawings/vmlDrawing6.v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7.v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5.0"/>
    <col customWidth="1" min="3" max="3" width="9.71"/>
    <col customWidth="1" min="4" max="4" width="8.71"/>
    <col customWidth="1" min="5" max="5" width="10.57"/>
    <col customWidth="1" min="6" max="6" width="10.0"/>
    <col customWidth="1" min="7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</v>
      </c>
      <c r="B3" s="5" t="s">
        <v>10</v>
      </c>
      <c r="C3" s="6">
        <v>45918.0</v>
      </c>
      <c r="D3" s="7">
        <v>80.0</v>
      </c>
      <c r="E3" s="8" t="s">
        <v>11</v>
      </c>
      <c r="F3" s="9">
        <v>45930.0</v>
      </c>
      <c r="G3" s="10">
        <v>20.0</v>
      </c>
      <c r="H3" s="8">
        <f>D3-G3</f>
        <v>60</v>
      </c>
      <c r="I3" s="10"/>
    </row>
    <row r="4">
      <c r="A4" s="11"/>
      <c r="B4" s="11"/>
      <c r="C4" s="11"/>
      <c r="D4" s="11"/>
      <c r="E4" s="8" t="s">
        <v>12</v>
      </c>
      <c r="F4" s="9">
        <v>45930.0</v>
      </c>
      <c r="G4" s="10">
        <v>60.0</v>
      </c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13</v>
      </c>
      <c r="F5" s="10"/>
      <c r="G5" s="10"/>
      <c r="H5" s="8">
        <f t="shared" si="1"/>
        <v>0</v>
      </c>
      <c r="I5" s="10"/>
    </row>
    <row r="6">
      <c r="E6" s="1"/>
      <c r="H6" s="13" t="s">
        <v>14</v>
      </c>
    </row>
    <row r="7">
      <c r="E7" s="1"/>
    </row>
    <row r="8">
      <c r="E8" s="1"/>
    </row>
    <row r="9">
      <c r="E9" s="1"/>
    </row>
    <row r="10">
      <c r="E10" s="1"/>
    </row>
    <row r="11">
      <c r="E11" s="1"/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A3:A5"/>
    <mergeCell ref="B3:B5"/>
    <mergeCell ref="C3:C5"/>
    <mergeCell ref="D3:D5"/>
  </mergeCells>
  <printOptions/>
  <pageMargins bottom="0.58" footer="0.0" header="0.0" left="0.7" right="0.7" top="0.47"/>
  <pageSetup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71"/>
    <col customWidth="1" min="3" max="3" width="14.14"/>
    <col customWidth="1" min="4" max="4" width="9.43"/>
    <col customWidth="1" min="5" max="5" width="13.43"/>
    <col customWidth="1" min="6" max="6" width="15.0"/>
    <col customWidth="1" min="7" max="7" width="13.29"/>
    <col customWidth="1" min="8" max="8" width="12.57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703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20.0</v>
      </c>
    </row>
    <row r="815" ht="15.75" customHeight="1">
      <c r="A815" s="19" t="s">
        <v>704</v>
      </c>
      <c r="B815" s="18">
        <v>45625.0</v>
      </c>
      <c r="C815" s="36">
        <v>20.0</v>
      </c>
      <c r="D815" s="19">
        <f>G814-C815</f>
        <v>0</v>
      </c>
      <c r="E815" s="19"/>
      <c r="F815" s="10"/>
      <c r="G815" s="1" t="s">
        <v>705</v>
      </c>
    </row>
    <row r="816" ht="15.75" customHeight="1">
      <c r="A816" s="19" t="str">
        <f t="shared" ref="A816:A822" si="41">A815</f>
        <v>LOC484/2024</v>
      </c>
      <c r="B816" s="18"/>
      <c r="C816" s="36"/>
      <c r="D816" s="19">
        <f t="shared" ref="D816:D821" si="42">D815-C816</f>
        <v>0</v>
      </c>
      <c r="E816" s="19"/>
      <c r="F816" s="10"/>
      <c r="G816" s="20" t="s">
        <v>706</v>
      </c>
    </row>
    <row r="817" ht="15.75" customHeight="1">
      <c r="A817" s="19" t="str">
        <f t="shared" si="41"/>
        <v>LOC484/2024</v>
      </c>
      <c r="B817" s="18"/>
      <c r="C817" s="36"/>
      <c r="D817" s="19">
        <f t="shared" si="42"/>
        <v>0</v>
      </c>
      <c r="E817" s="19"/>
      <c r="F817" s="10"/>
      <c r="G817" s="53"/>
    </row>
    <row r="818" ht="15.75" customHeight="1">
      <c r="A818" s="19" t="str">
        <f t="shared" si="41"/>
        <v>LOC484/2024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 t="str">
        <f t="shared" si="41"/>
        <v>LOC484/2024</v>
      </c>
      <c r="B819" s="18"/>
      <c r="C819" s="36"/>
      <c r="D819" s="19">
        <f t="shared" si="42"/>
        <v>0</v>
      </c>
      <c r="E819" s="19"/>
      <c r="F819" s="10"/>
    </row>
    <row r="820" ht="15.75" customHeight="1">
      <c r="A820" s="19" t="str">
        <f t="shared" si="41"/>
        <v>LOC484/2024</v>
      </c>
      <c r="B820" s="18"/>
      <c r="C820" s="36"/>
      <c r="D820" s="19">
        <f t="shared" si="42"/>
        <v>0</v>
      </c>
      <c r="E820" s="19"/>
      <c r="F820" s="10"/>
    </row>
    <row r="821" ht="15.75" customHeight="1">
      <c r="A821" s="19" t="str">
        <f t="shared" si="41"/>
        <v>LOC484/2024</v>
      </c>
      <c r="B821" s="18"/>
      <c r="C821" s="36"/>
      <c r="D821" s="19">
        <f t="shared" si="42"/>
        <v>0</v>
      </c>
      <c r="E821" s="19"/>
      <c r="F821" s="10"/>
    </row>
    <row r="822" ht="15.75" customHeight="1">
      <c r="A822" s="19" t="str">
        <f t="shared" si="41"/>
        <v>LOC484/2024</v>
      </c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0"/>
      <c r="B825" s="19"/>
      <c r="C825" s="10"/>
      <c r="D825" s="10"/>
      <c r="E825" s="19"/>
      <c r="F825" s="10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A829" s="2" t="s">
        <v>0</v>
      </c>
      <c r="B829" s="2" t="s">
        <v>1</v>
      </c>
      <c r="C829" s="3" t="s">
        <v>2</v>
      </c>
      <c r="D829" s="3" t="s">
        <v>3</v>
      </c>
      <c r="E829" s="3" t="s">
        <v>4</v>
      </c>
      <c r="F829" s="3" t="s">
        <v>5</v>
      </c>
      <c r="G829" s="3" t="s">
        <v>6</v>
      </c>
      <c r="H829" s="3" t="s">
        <v>7</v>
      </c>
      <c r="I829" s="3" t="s">
        <v>8</v>
      </c>
    </row>
    <row r="830" ht="15.75" customHeight="1">
      <c r="A830" s="4" t="s">
        <v>706</v>
      </c>
      <c r="B830" s="5" t="s">
        <v>707</v>
      </c>
      <c r="C830" s="6">
        <v>45674.0</v>
      </c>
      <c r="D830" s="7">
        <v>20.0</v>
      </c>
      <c r="E830" s="8" t="s">
        <v>708</v>
      </c>
      <c r="F830" s="9">
        <v>45693.0</v>
      </c>
      <c r="G830" s="10">
        <v>20.0</v>
      </c>
      <c r="H830" s="8">
        <f>D830-G830</f>
        <v>0</v>
      </c>
      <c r="I830" s="10"/>
    </row>
    <row r="831" ht="15.75" customHeight="1">
      <c r="A831" s="11"/>
      <c r="B831" s="11"/>
      <c r="C831" s="11"/>
      <c r="D831" s="11"/>
      <c r="E831" s="8" t="s">
        <v>709</v>
      </c>
      <c r="F831" s="9"/>
      <c r="G831" s="10"/>
      <c r="H831" s="8">
        <f t="shared" ref="H831:H835" si="43">H830-G831</f>
        <v>0</v>
      </c>
      <c r="I831" s="10"/>
    </row>
    <row r="832" ht="15.75" customHeight="1">
      <c r="A832" s="11"/>
      <c r="B832" s="11"/>
      <c r="C832" s="11"/>
      <c r="D832" s="11"/>
      <c r="E832" s="8" t="s">
        <v>710</v>
      </c>
      <c r="F832" s="10"/>
      <c r="G832" s="10"/>
      <c r="H832" s="8">
        <f t="shared" si="43"/>
        <v>0</v>
      </c>
      <c r="I832" s="10"/>
    </row>
    <row r="833" ht="15.75" customHeight="1">
      <c r="A833" s="11"/>
      <c r="B833" s="11"/>
      <c r="C833" s="11"/>
      <c r="D833" s="11"/>
      <c r="E833" s="8"/>
      <c r="F833" s="10"/>
      <c r="G833" s="10"/>
      <c r="H833" s="8">
        <f t="shared" si="43"/>
        <v>0</v>
      </c>
      <c r="I833" s="10"/>
    </row>
    <row r="834" ht="15.75" customHeight="1">
      <c r="A834" s="11"/>
      <c r="B834" s="11"/>
      <c r="C834" s="11"/>
      <c r="D834" s="11"/>
      <c r="E834" s="10"/>
      <c r="F834" s="10"/>
      <c r="G834" s="10"/>
      <c r="H834" s="8">
        <f t="shared" si="43"/>
        <v>0</v>
      </c>
      <c r="I834" s="10"/>
    </row>
    <row r="835" ht="15.75" customHeight="1">
      <c r="A835" s="12"/>
      <c r="B835" s="12"/>
      <c r="C835" s="12"/>
      <c r="D835" s="12"/>
      <c r="E835" s="10"/>
      <c r="F835" s="10"/>
      <c r="G835" s="10"/>
      <c r="H835" s="8">
        <f t="shared" si="43"/>
        <v>0</v>
      </c>
      <c r="I835" s="10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8">
    <mergeCell ref="G38:H38"/>
    <mergeCell ref="G41:H41"/>
    <mergeCell ref="A791:G791"/>
    <mergeCell ref="A813:G813"/>
    <mergeCell ref="A830:A835"/>
    <mergeCell ref="B830:B835"/>
    <mergeCell ref="C830:C835"/>
    <mergeCell ref="D830:D835"/>
  </mergeCells>
  <printOptions/>
  <pageMargins bottom="0.58" footer="0.0" header="0.0" left="0.7" right="0.7" top="0.47"/>
  <pageSetup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6.0"/>
    <col customWidth="1" min="3" max="3" width="8.71"/>
    <col customWidth="1" min="4" max="4" width="9.43"/>
    <col customWidth="1" min="5" max="5" width="15.29"/>
    <col customWidth="1" min="6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711</v>
      </c>
      <c r="B2" s="4" t="s">
        <v>712</v>
      </c>
      <c r="C2" s="6"/>
      <c r="D2" s="7">
        <v>20.0</v>
      </c>
      <c r="E2" s="8" t="s">
        <v>713</v>
      </c>
      <c r="F2" s="9">
        <v>45860.0</v>
      </c>
      <c r="G2" s="10">
        <v>20.0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714</v>
      </c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/>
      <c r="F4" s="10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10"/>
      <c r="F6" s="10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711</v>
      </c>
      <c r="B10" s="4" t="s">
        <v>715</v>
      </c>
      <c r="C10" s="6">
        <v>46175.0</v>
      </c>
      <c r="D10" s="7">
        <v>50.0</v>
      </c>
      <c r="E10" s="8" t="s">
        <v>716</v>
      </c>
      <c r="F10" s="9"/>
      <c r="G10" s="10"/>
      <c r="H10" s="8">
        <f>D10-G10</f>
        <v>50</v>
      </c>
      <c r="I10" s="10"/>
    </row>
    <row r="11">
      <c r="A11" s="11"/>
      <c r="B11" s="11"/>
      <c r="C11" s="11"/>
      <c r="D11" s="11"/>
      <c r="E11" s="8"/>
      <c r="F11" s="9"/>
      <c r="G11" s="10"/>
      <c r="H11" s="8">
        <f t="shared" ref="H11:H15" si="2">H10-G11</f>
        <v>50</v>
      </c>
      <c r="I11" s="10"/>
    </row>
    <row r="12">
      <c r="A12" s="11"/>
      <c r="B12" s="11"/>
      <c r="C12" s="11"/>
      <c r="D12" s="11"/>
      <c r="E12" s="8"/>
      <c r="F12" s="10"/>
      <c r="G12" s="10"/>
      <c r="H12" s="8">
        <f t="shared" si="2"/>
        <v>50</v>
      </c>
      <c r="I12" s="10"/>
    </row>
    <row r="13">
      <c r="A13" s="11"/>
      <c r="B13" s="11"/>
      <c r="C13" s="11"/>
      <c r="D13" s="11"/>
      <c r="E13" s="8"/>
      <c r="F13" s="10"/>
      <c r="G13" s="10"/>
      <c r="H13" s="8">
        <f t="shared" si="2"/>
        <v>50</v>
      </c>
      <c r="I13" s="10"/>
    </row>
    <row r="14">
      <c r="A14" s="11"/>
      <c r="B14" s="11"/>
      <c r="C14" s="11"/>
      <c r="D14" s="11"/>
      <c r="E14" s="10"/>
      <c r="F14" s="10"/>
      <c r="G14" s="10"/>
      <c r="H14" s="8">
        <f t="shared" si="2"/>
        <v>50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2"/>
        <v>50</v>
      </c>
      <c r="I1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7"/>
    <mergeCell ref="B2:B7"/>
    <mergeCell ref="C2:C7"/>
    <mergeCell ref="D2:D7"/>
    <mergeCell ref="A10:A15"/>
    <mergeCell ref="B10:B15"/>
    <mergeCell ref="C10:C15"/>
    <mergeCell ref="D10:D1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/>
    </row>
    <row r="796" ht="15.75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customHeight="1">
      <c r="A800" s="19"/>
      <c r="B800" s="18"/>
      <c r="C800" s="36"/>
      <c r="D800" s="19"/>
      <c r="E800" s="19"/>
      <c r="F800" s="10"/>
    </row>
    <row r="801" ht="15.75" customHeight="1">
      <c r="A801" s="19"/>
      <c r="B801" s="18"/>
      <c r="C801" s="36"/>
      <c r="D801" s="19"/>
      <c r="E801" s="19"/>
      <c r="F801" s="10"/>
    </row>
    <row r="802" ht="15.75" customHeight="1">
      <c r="A802" s="19"/>
      <c r="B802" s="18"/>
      <c r="C802" s="36"/>
      <c r="D802" s="19"/>
      <c r="E802" s="19"/>
      <c r="F802" s="10"/>
    </row>
    <row r="803" ht="15.75" customHeight="1">
      <c r="A803" s="19"/>
      <c r="B803" s="18"/>
      <c r="C803" s="36"/>
      <c r="D803" s="19"/>
      <c r="E803" s="19"/>
      <c r="F803" s="10"/>
    </row>
    <row r="804" ht="15.75" customHeight="1">
      <c r="A804" s="19"/>
      <c r="B804" s="18"/>
      <c r="C804" s="36"/>
      <c r="D804" s="19"/>
      <c r="E804" s="19"/>
      <c r="F804" s="10"/>
    </row>
    <row r="805" ht="15.75" customHeight="1">
      <c r="A805" s="19"/>
      <c r="B805" s="18"/>
      <c r="C805" s="36"/>
      <c r="D805" s="19"/>
      <c r="E805" s="19"/>
      <c r="F805" s="10"/>
    </row>
    <row r="806" ht="15.75" customHeight="1">
      <c r="A806" s="19"/>
      <c r="B806" s="18"/>
      <c r="C806" s="36"/>
      <c r="D806" s="19"/>
      <c r="E806" s="19"/>
      <c r="F806" s="10"/>
    </row>
    <row r="807" ht="15.75" customHeight="1">
      <c r="A807" s="19"/>
      <c r="B807" s="18"/>
      <c r="C807" s="36"/>
      <c r="D807" s="19"/>
      <c r="E807" s="19"/>
      <c r="F807" s="10"/>
    </row>
    <row r="808" ht="15.75" customHeight="1">
      <c r="A808" s="19"/>
      <c r="B808" s="18"/>
      <c r="C808" s="36"/>
      <c r="D808" s="19"/>
      <c r="E808" s="19"/>
      <c r="F808" s="10"/>
    </row>
    <row r="809" ht="15.75" customHeight="1">
      <c r="A809" s="19"/>
      <c r="B809" s="18"/>
      <c r="C809" s="36"/>
      <c r="D809" s="19"/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50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20.0</v>
      </c>
    </row>
    <row r="815" ht="15.75" customHeight="1">
      <c r="A815" s="19" t="s">
        <v>699</v>
      </c>
      <c r="B815" s="18">
        <v>44071.0</v>
      </c>
      <c r="C815" s="36">
        <v>20.0</v>
      </c>
      <c r="D815" s="19">
        <f>G814-C815</f>
        <v>0</v>
      </c>
      <c r="E815" s="19"/>
      <c r="F815" s="10"/>
      <c r="G815" s="1" t="s">
        <v>700</v>
      </c>
    </row>
    <row r="816" ht="15.75" customHeight="1">
      <c r="A816" s="19" t="s">
        <v>699</v>
      </c>
      <c r="B816" s="18"/>
      <c r="C816" s="36"/>
      <c r="D816" s="19">
        <f t="shared" ref="D816:D821" si="41">D815-C816</f>
        <v>0</v>
      </c>
      <c r="E816" s="19"/>
      <c r="F816" s="10"/>
      <c r="G816" s="20" t="s">
        <v>717</v>
      </c>
    </row>
    <row r="817" ht="15.75" customHeight="1">
      <c r="A817" s="19" t="s">
        <v>699</v>
      </c>
      <c r="B817" s="18"/>
      <c r="C817" s="36"/>
      <c r="D817" s="19">
        <f t="shared" si="41"/>
        <v>0</v>
      </c>
      <c r="E817" s="19"/>
      <c r="F817" s="10"/>
      <c r="G817" s="53"/>
    </row>
    <row r="818" ht="15.75" customHeight="1">
      <c r="A818" s="19" t="s">
        <v>699</v>
      </c>
      <c r="B818" s="18"/>
      <c r="C818" s="36"/>
      <c r="D818" s="19">
        <f t="shared" si="41"/>
        <v>0</v>
      </c>
      <c r="E818" s="19"/>
      <c r="F818" s="10"/>
      <c r="G818" s="20" t="s">
        <v>702</v>
      </c>
    </row>
    <row r="819" ht="15.75" customHeight="1">
      <c r="A819" s="19" t="s">
        <v>699</v>
      </c>
      <c r="B819" s="18"/>
      <c r="C819" s="36"/>
      <c r="D819" s="19">
        <f t="shared" si="41"/>
        <v>0</v>
      </c>
      <c r="E819" s="19"/>
      <c r="F819" s="10"/>
    </row>
    <row r="820" ht="15.75" customHeight="1">
      <c r="A820" s="19" t="s">
        <v>699</v>
      </c>
      <c r="B820" s="18"/>
      <c r="C820" s="36"/>
      <c r="D820" s="19">
        <f t="shared" si="41"/>
        <v>0</v>
      </c>
      <c r="E820" s="19"/>
      <c r="F820" s="10"/>
    </row>
    <row r="821" ht="15.75" customHeight="1">
      <c r="A821" s="19" t="s">
        <v>699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19"/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9"/>
      <c r="B825" s="18"/>
      <c r="C825" s="36"/>
      <c r="D825" s="19"/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20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718</v>
      </c>
      <c r="B835" s="51"/>
      <c r="C835" s="51"/>
      <c r="D835" s="51"/>
      <c r="E835" s="51"/>
      <c r="F835" s="51"/>
      <c r="G835" s="52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50.0</v>
      </c>
    </row>
    <row r="837" ht="15.75" customHeight="1">
      <c r="A837" s="19" t="s">
        <v>719</v>
      </c>
      <c r="B837" s="18">
        <v>44446.0</v>
      </c>
      <c r="C837" s="36">
        <v>50.0</v>
      </c>
      <c r="D837" s="19">
        <f>G836-C837</f>
        <v>0</v>
      </c>
      <c r="E837" s="19"/>
      <c r="F837" s="10"/>
      <c r="G837" s="1" t="s">
        <v>720</v>
      </c>
    </row>
    <row r="838" ht="15.75" customHeight="1">
      <c r="A838" s="19" t="s">
        <v>721</v>
      </c>
      <c r="B838" s="18"/>
      <c r="C838" s="36"/>
      <c r="D838" s="19"/>
      <c r="E838" s="19"/>
      <c r="F838" s="10"/>
      <c r="G838" s="20" t="s">
        <v>722</v>
      </c>
    </row>
    <row r="839" ht="15.75" customHeight="1">
      <c r="A839" s="19" t="s">
        <v>723</v>
      </c>
      <c r="B839" s="18"/>
      <c r="C839" s="36"/>
      <c r="D839" s="19"/>
      <c r="E839" s="19"/>
      <c r="F839" s="10"/>
      <c r="G839" s="53"/>
    </row>
    <row r="840" ht="15.75" customHeight="1">
      <c r="A840" s="19" t="s">
        <v>724</v>
      </c>
      <c r="B840" s="18"/>
      <c r="C840" s="36"/>
      <c r="D840" s="19"/>
      <c r="E840" s="19"/>
      <c r="F840" s="10"/>
    </row>
    <row r="841" ht="15.75" customHeight="1">
      <c r="A841" s="19"/>
      <c r="B841" s="18"/>
      <c r="C841" s="36"/>
      <c r="D841" s="19"/>
      <c r="E841" s="19"/>
      <c r="F841" s="10"/>
    </row>
    <row r="842" ht="15.75" customHeight="1">
      <c r="A842" s="19"/>
      <c r="B842" s="18"/>
      <c r="C842" s="36"/>
      <c r="D842" s="19"/>
      <c r="E842" s="19"/>
      <c r="F842" s="10"/>
    </row>
    <row r="843" ht="15.75" customHeight="1">
      <c r="A843" s="19"/>
      <c r="B843" s="18"/>
      <c r="C843" s="36"/>
      <c r="D843" s="19"/>
      <c r="E843" s="19"/>
      <c r="F843" s="10"/>
    </row>
    <row r="844" ht="15.75" customHeight="1">
      <c r="A844" s="19"/>
      <c r="B844" s="18"/>
      <c r="C844" s="36"/>
      <c r="D844" s="19"/>
      <c r="E844" s="19"/>
      <c r="F844" s="10"/>
    </row>
    <row r="845" ht="15.75" customHeight="1">
      <c r="A845" s="19"/>
      <c r="B845" s="18"/>
      <c r="C845" s="36"/>
      <c r="D845" s="19"/>
      <c r="E845" s="19"/>
      <c r="F845" s="10"/>
    </row>
    <row r="846" ht="15.75" customHeight="1">
      <c r="A846" s="19"/>
      <c r="B846" s="18"/>
      <c r="C846" s="36"/>
      <c r="D846" s="19"/>
      <c r="E846" s="19"/>
      <c r="F846" s="10"/>
    </row>
    <row r="847" ht="15.75" customHeight="1">
      <c r="A847" s="19"/>
      <c r="B847" s="18"/>
      <c r="C847" s="36"/>
      <c r="D847" s="19"/>
      <c r="E847" s="19"/>
      <c r="F847" s="10"/>
    </row>
    <row r="848" ht="15.75" customHeight="1">
      <c r="A848" s="19"/>
      <c r="B848" s="18"/>
      <c r="C848" s="36"/>
      <c r="D848" s="19"/>
      <c r="E848" s="19"/>
      <c r="F848" s="10"/>
    </row>
    <row r="849" ht="15.75" customHeight="1">
      <c r="A849" s="19"/>
      <c r="B849" s="18"/>
      <c r="C849" s="36"/>
      <c r="D849" s="19"/>
      <c r="E849" s="19"/>
      <c r="F849" s="10"/>
    </row>
    <row r="850" ht="15.75" customHeight="1">
      <c r="A850" s="19"/>
      <c r="B850" s="18"/>
      <c r="C850" s="36"/>
      <c r="D850" s="19"/>
      <c r="E850" s="19"/>
      <c r="F850" s="10"/>
    </row>
    <row r="851" ht="15.75" customHeight="1">
      <c r="A851" s="19"/>
      <c r="B851" s="18"/>
      <c r="C851" s="36"/>
      <c r="D851" s="19"/>
      <c r="E851" s="19"/>
      <c r="F851" s="10"/>
    </row>
    <row r="852" ht="15.75" customHeight="1">
      <c r="A852" s="19"/>
      <c r="B852" s="18"/>
      <c r="C852" s="36"/>
      <c r="D852" s="19"/>
      <c r="E852" s="19"/>
      <c r="F852" s="10"/>
    </row>
    <row r="853" ht="15.75" customHeight="1">
      <c r="A853" s="19"/>
      <c r="B853" s="18"/>
      <c r="C853" s="36"/>
      <c r="D853" s="19"/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C855" s="20">
        <f>SUM(C837:C854)</f>
        <v>50</v>
      </c>
      <c r="E855" s="1"/>
      <c r="F855" s="54" t="s">
        <v>14</v>
      </c>
    </row>
    <row r="856" ht="15.75" customHeight="1">
      <c r="E856" s="1"/>
    </row>
    <row r="857" ht="15.75" customHeight="1">
      <c r="A857" s="50" t="s">
        <v>718</v>
      </c>
      <c r="B857" s="51"/>
      <c r="C857" s="51"/>
      <c r="D857" s="51"/>
      <c r="E857" s="51"/>
      <c r="F857" s="51"/>
      <c r="G857" s="52"/>
    </row>
    <row r="858" ht="15.75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100.0</v>
      </c>
    </row>
    <row r="859" ht="15.75" customHeight="1">
      <c r="A859" s="19" t="s">
        <v>725</v>
      </c>
      <c r="B859" s="18">
        <v>44453.0</v>
      </c>
      <c r="C859" s="36">
        <v>50.0</v>
      </c>
      <c r="D859" s="19">
        <f>G858-C859</f>
        <v>50</v>
      </c>
      <c r="E859" s="19"/>
      <c r="F859" s="10"/>
      <c r="G859" s="1" t="s">
        <v>726</v>
      </c>
    </row>
    <row r="860" ht="15.75" customHeight="1">
      <c r="A860" s="19" t="s">
        <v>727</v>
      </c>
      <c r="B860" s="18">
        <v>44456.0</v>
      </c>
      <c r="C860" s="36">
        <v>50.0</v>
      </c>
      <c r="D860" s="19">
        <f>D859-C860</f>
        <v>0</v>
      </c>
      <c r="E860" s="19"/>
      <c r="F860" s="10"/>
      <c r="G860" s="20" t="s">
        <v>722</v>
      </c>
    </row>
    <row r="861" ht="15.75" customHeight="1">
      <c r="A861" s="19" t="s">
        <v>728</v>
      </c>
      <c r="B861" s="18"/>
      <c r="C861" s="36"/>
      <c r="D861" s="19"/>
      <c r="E861" s="19"/>
      <c r="F861" s="10"/>
      <c r="G861" s="53"/>
    </row>
    <row r="862" ht="15.75" customHeight="1">
      <c r="A862" s="19" t="s">
        <v>729</v>
      </c>
      <c r="B862" s="18"/>
      <c r="C862" s="36"/>
      <c r="D862" s="19"/>
      <c r="E862" s="19"/>
      <c r="F862" s="10"/>
    </row>
    <row r="863" ht="15.75" customHeight="1">
      <c r="A863" s="19"/>
      <c r="B863" s="18"/>
      <c r="C863" s="36"/>
      <c r="D863" s="19"/>
      <c r="E863" s="19"/>
      <c r="F863" s="10"/>
    </row>
    <row r="864" ht="15.75" customHeight="1">
      <c r="A864" s="19"/>
      <c r="B864" s="18"/>
      <c r="C864" s="36"/>
      <c r="D864" s="19"/>
      <c r="E864" s="19"/>
      <c r="F864" s="10"/>
    </row>
    <row r="865" ht="15.75" customHeight="1">
      <c r="A865" s="19"/>
      <c r="B865" s="18"/>
      <c r="C865" s="36"/>
      <c r="D865" s="19"/>
      <c r="E865" s="19"/>
      <c r="F865" s="10"/>
    </row>
    <row r="866" ht="15.75" customHeight="1">
      <c r="A866" s="19"/>
      <c r="B866" s="18"/>
      <c r="C866" s="36"/>
      <c r="D866" s="19"/>
      <c r="E866" s="19"/>
      <c r="F866" s="10"/>
    </row>
    <row r="867" ht="15.75" customHeight="1">
      <c r="A867" s="19"/>
      <c r="B867" s="18"/>
      <c r="C867" s="36"/>
      <c r="D867" s="19"/>
      <c r="E867" s="19"/>
      <c r="F867" s="10"/>
    </row>
    <row r="868" ht="15.75" customHeight="1">
      <c r="A868" s="19"/>
      <c r="B868" s="18"/>
      <c r="C868" s="36"/>
      <c r="D868" s="19"/>
      <c r="E868" s="19"/>
      <c r="F868" s="10"/>
    </row>
    <row r="869" ht="15.75" customHeight="1">
      <c r="A869" s="19"/>
      <c r="B869" s="18"/>
      <c r="C869" s="36"/>
      <c r="D869" s="19"/>
      <c r="E869" s="19"/>
      <c r="F869" s="10"/>
    </row>
    <row r="870" ht="15.75" customHeight="1">
      <c r="A870" s="19"/>
      <c r="B870" s="18"/>
      <c r="C870" s="36"/>
      <c r="D870" s="19"/>
      <c r="E870" s="19"/>
      <c r="F870" s="10"/>
    </row>
    <row r="871" ht="15.75" customHeight="1">
      <c r="A871" s="19"/>
      <c r="B871" s="18"/>
      <c r="C871" s="36"/>
      <c r="D871" s="19"/>
      <c r="E871" s="19"/>
      <c r="F871" s="10"/>
    </row>
    <row r="872" ht="15.75" customHeight="1">
      <c r="A872" s="19"/>
      <c r="B872" s="18"/>
      <c r="C872" s="36"/>
      <c r="D872" s="19"/>
      <c r="E872" s="19"/>
      <c r="F872" s="10"/>
    </row>
    <row r="873" ht="15.75" customHeight="1">
      <c r="A873" s="19"/>
      <c r="B873" s="18"/>
      <c r="C873" s="36"/>
      <c r="D873" s="19"/>
      <c r="E873" s="19"/>
      <c r="F873" s="10"/>
    </row>
    <row r="874" ht="15.75" customHeight="1">
      <c r="A874" s="19"/>
      <c r="B874" s="18"/>
      <c r="C874" s="36"/>
      <c r="D874" s="19"/>
      <c r="E874" s="19"/>
      <c r="F874" s="10"/>
    </row>
    <row r="875" ht="15.75" customHeight="1">
      <c r="A875" s="19"/>
      <c r="B875" s="18"/>
      <c r="C875" s="36"/>
      <c r="D875" s="19"/>
      <c r="E875" s="19"/>
      <c r="F875" s="10"/>
    </row>
    <row r="876" ht="15.75" customHeight="1">
      <c r="A876" s="10"/>
      <c r="B876" s="19"/>
      <c r="C876" s="10"/>
      <c r="D876" s="10"/>
      <c r="E876" s="19"/>
      <c r="F876" s="10"/>
    </row>
    <row r="877" ht="15.75" customHeight="1">
      <c r="C877" s="20">
        <f>SUM(C859:C876)</f>
        <v>100</v>
      </c>
      <c r="E877" s="1"/>
      <c r="F877" s="54" t="s">
        <v>14</v>
      </c>
    </row>
    <row r="878" ht="15.75" customHeight="1">
      <c r="E878" s="1"/>
    </row>
    <row r="879" ht="15.75" customHeight="1">
      <c r="A879" s="50" t="s">
        <v>718</v>
      </c>
      <c r="B879" s="51"/>
      <c r="C879" s="51"/>
      <c r="D879" s="51"/>
      <c r="E879" s="51"/>
      <c r="F879" s="51"/>
      <c r="G879" s="52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100.0</v>
      </c>
    </row>
    <row r="881" ht="15.75" customHeight="1">
      <c r="A881" s="19" t="s">
        <v>730</v>
      </c>
      <c r="B881" s="18">
        <v>44449.0</v>
      </c>
      <c r="C881" s="36">
        <v>50.0</v>
      </c>
      <c r="D881" s="19">
        <f>G880-C881</f>
        <v>50</v>
      </c>
      <c r="E881" s="19"/>
      <c r="F881" s="10"/>
      <c r="G881" s="1" t="s">
        <v>731</v>
      </c>
    </row>
    <row r="882" ht="15.75" customHeight="1">
      <c r="A882" s="19" t="s">
        <v>721</v>
      </c>
      <c r="B882" s="18"/>
      <c r="C882" s="36"/>
      <c r="D882" s="19"/>
      <c r="E882" s="19"/>
      <c r="F882" s="10"/>
      <c r="G882" s="20" t="s">
        <v>722</v>
      </c>
    </row>
    <row r="883" ht="15.75" customHeight="1">
      <c r="A883" s="19" t="s">
        <v>723</v>
      </c>
      <c r="B883" s="18"/>
      <c r="C883" s="36"/>
      <c r="D883" s="19"/>
      <c r="E883" s="19"/>
      <c r="F883" s="10"/>
      <c r="G883" s="53"/>
    </row>
    <row r="884" ht="15.75" customHeight="1">
      <c r="A884" s="19" t="s">
        <v>724</v>
      </c>
      <c r="B884" s="18"/>
      <c r="C884" s="36"/>
      <c r="D884" s="19"/>
      <c r="E884" s="19"/>
      <c r="F884" s="10"/>
    </row>
    <row r="885" ht="15.75" customHeight="1">
      <c r="A885" s="19"/>
      <c r="B885" s="18"/>
      <c r="C885" s="36"/>
      <c r="D885" s="19"/>
      <c r="E885" s="19"/>
      <c r="F885" s="10"/>
    </row>
    <row r="886" ht="15.75" customHeight="1">
      <c r="A886" s="19"/>
      <c r="B886" s="18"/>
      <c r="C886" s="36"/>
      <c r="D886" s="19"/>
      <c r="E886" s="19"/>
      <c r="F886" s="10"/>
    </row>
    <row r="887" ht="15.75" customHeight="1">
      <c r="A887" s="19"/>
      <c r="B887" s="18"/>
      <c r="C887" s="36"/>
      <c r="D887" s="19"/>
      <c r="E887" s="19"/>
      <c r="F887" s="10"/>
    </row>
    <row r="888" ht="15.75" customHeight="1">
      <c r="A888" s="19"/>
      <c r="B888" s="18"/>
      <c r="C888" s="36"/>
      <c r="D888" s="19"/>
      <c r="E888" s="19"/>
      <c r="F888" s="10"/>
    </row>
    <row r="889" ht="15.75" customHeight="1">
      <c r="A889" s="19"/>
      <c r="B889" s="18"/>
      <c r="C889" s="36"/>
      <c r="D889" s="19"/>
      <c r="E889" s="19"/>
      <c r="F889" s="10"/>
    </row>
    <row r="890" ht="15.75" customHeight="1">
      <c r="A890" s="19"/>
      <c r="B890" s="18"/>
      <c r="C890" s="36"/>
      <c r="D890" s="19"/>
      <c r="E890" s="19"/>
      <c r="F890" s="10"/>
    </row>
    <row r="891" ht="15.75" customHeight="1">
      <c r="A891" s="19"/>
      <c r="B891" s="18"/>
      <c r="C891" s="36"/>
      <c r="D891" s="19"/>
      <c r="E891" s="19"/>
      <c r="F891" s="10"/>
    </row>
    <row r="892" ht="15.75" customHeight="1">
      <c r="A892" s="19"/>
      <c r="B892" s="18"/>
      <c r="C892" s="36"/>
      <c r="D892" s="19"/>
      <c r="E892" s="19"/>
      <c r="F892" s="10"/>
    </row>
    <row r="893" ht="15.75" customHeight="1">
      <c r="A893" s="19"/>
      <c r="B893" s="18"/>
      <c r="C893" s="36"/>
      <c r="D893" s="19"/>
      <c r="E893" s="19"/>
      <c r="F893" s="10"/>
    </row>
    <row r="894" ht="15.75" customHeight="1">
      <c r="A894" s="19"/>
      <c r="B894" s="18"/>
      <c r="C894" s="36"/>
      <c r="D894" s="19"/>
      <c r="E894" s="19"/>
      <c r="F894" s="10"/>
    </row>
    <row r="895" ht="15.75" customHeight="1">
      <c r="A895" s="19"/>
      <c r="B895" s="18"/>
      <c r="C895" s="36"/>
      <c r="D895" s="19"/>
      <c r="E895" s="19"/>
      <c r="F895" s="10"/>
    </row>
    <row r="896" ht="15.75" customHeight="1">
      <c r="A896" s="19"/>
      <c r="B896" s="18"/>
      <c r="C896" s="36"/>
      <c r="D896" s="19"/>
      <c r="E896" s="19"/>
      <c r="F896" s="10"/>
    </row>
    <row r="897" ht="15.75" customHeight="1">
      <c r="A897" s="19"/>
      <c r="B897" s="18"/>
      <c r="C897" s="36"/>
      <c r="D897" s="19"/>
      <c r="E897" s="19"/>
      <c r="F897" s="10"/>
    </row>
    <row r="898" ht="15.75" customHeight="1">
      <c r="A898" s="10"/>
      <c r="B898" s="19"/>
      <c r="C898" s="10"/>
      <c r="D898" s="10"/>
      <c r="E898" s="19"/>
      <c r="F898" s="10"/>
    </row>
    <row r="899" ht="15.75" customHeight="1">
      <c r="C899" s="20">
        <f>SUM(C881:C898)</f>
        <v>50</v>
      </c>
      <c r="E899" s="1"/>
      <c r="F899" s="54" t="s">
        <v>14</v>
      </c>
    </row>
    <row r="900" ht="15.75" customHeight="1">
      <c r="E900" s="1"/>
    </row>
    <row r="901" ht="15.75" customHeight="1">
      <c r="A901" s="50" t="s">
        <v>718</v>
      </c>
      <c r="B901" s="51"/>
      <c r="C901" s="51"/>
      <c r="D901" s="51"/>
      <c r="E901" s="51"/>
      <c r="F901" s="51"/>
      <c r="G901" s="52"/>
    </row>
    <row r="902" ht="15.75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100.0</v>
      </c>
    </row>
    <row r="903" ht="15.75" customHeight="1">
      <c r="A903" s="19" t="s">
        <v>732</v>
      </c>
      <c r="B903" s="18">
        <v>44505.0</v>
      </c>
      <c r="C903" s="36">
        <v>50.0</v>
      </c>
      <c r="D903" s="19">
        <f>G902-C903</f>
        <v>50</v>
      </c>
      <c r="E903" s="19"/>
      <c r="F903" s="10"/>
      <c r="G903" s="1" t="s">
        <v>733</v>
      </c>
    </row>
    <row r="904" ht="15.75" customHeight="1">
      <c r="A904" s="19" t="s">
        <v>732</v>
      </c>
      <c r="B904" s="18"/>
      <c r="C904" s="36"/>
      <c r="D904" s="19"/>
      <c r="E904" s="19"/>
      <c r="F904" s="10"/>
      <c r="G904" s="20" t="s">
        <v>722</v>
      </c>
    </row>
    <row r="905" ht="15.75" customHeight="1">
      <c r="A905" s="19" t="s">
        <v>732</v>
      </c>
      <c r="B905" s="18"/>
      <c r="C905" s="36"/>
      <c r="D905" s="19"/>
      <c r="E905" s="19"/>
      <c r="F905" s="10"/>
      <c r="G905" s="53" t="s">
        <v>734</v>
      </c>
    </row>
    <row r="906" ht="15.75" customHeight="1">
      <c r="A906" s="19" t="s">
        <v>732</v>
      </c>
      <c r="B906" s="18"/>
      <c r="C906" s="36"/>
      <c r="D906" s="19"/>
      <c r="E906" s="19"/>
      <c r="F906" s="10"/>
    </row>
    <row r="907" ht="15.75" customHeight="1">
      <c r="A907" s="19"/>
      <c r="B907" s="18"/>
      <c r="C907" s="36"/>
      <c r="D907" s="19"/>
      <c r="E907" s="19"/>
      <c r="F907" s="10"/>
      <c r="G907" s="20" t="s">
        <v>735</v>
      </c>
    </row>
    <row r="908" ht="15.75" customHeight="1">
      <c r="A908" s="19"/>
      <c r="B908" s="18"/>
      <c r="C908" s="36"/>
      <c r="D908" s="19"/>
      <c r="E908" s="19"/>
      <c r="F908" s="10"/>
    </row>
    <row r="909" ht="15.75" customHeight="1">
      <c r="A909" s="19"/>
      <c r="B909" s="18"/>
      <c r="C909" s="36"/>
      <c r="D909" s="19"/>
      <c r="E909" s="19"/>
      <c r="F909" s="10"/>
    </row>
    <row r="910" ht="15.75" customHeight="1">
      <c r="A910" s="19"/>
      <c r="B910" s="18"/>
      <c r="C910" s="36"/>
      <c r="D910" s="19"/>
      <c r="E910" s="19"/>
      <c r="F910" s="10"/>
    </row>
    <row r="911" ht="15.75" customHeight="1">
      <c r="A911" s="19"/>
      <c r="B911" s="18"/>
      <c r="C911" s="36"/>
      <c r="D911" s="19"/>
      <c r="E911" s="19"/>
      <c r="F911" s="10"/>
    </row>
    <row r="912" ht="15.75" customHeight="1">
      <c r="A912" s="19"/>
      <c r="B912" s="18"/>
      <c r="C912" s="36"/>
      <c r="D912" s="19"/>
      <c r="E912" s="19"/>
      <c r="F912" s="10"/>
    </row>
    <row r="913" ht="15.75" customHeight="1">
      <c r="A913" s="19"/>
      <c r="B913" s="18"/>
      <c r="C913" s="36"/>
      <c r="D913" s="19"/>
      <c r="E913" s="19"/>
      <c r="F913" s="10"/>
    </row>
    <row r="914" ht="15.75" customHeight="1">
      <c r="A914" s="19"/>
      <c r="B914" s="18"/>
      <c r="C914" s="36"/>
      <c r="D914" s="19"/>
      <c r="E914" s="19"/>
      <c r="F914" s="10"/>
    </row>
    <row r="915" ht="15.75" customHeight="1">
      <c r="A915" s="19"/>
      <c r="B915" s="18"/>
      <c r="C915" s="36"/>
      <c r="D915" s="19"/>
      <c r="E915" s="19"/>
      <c r="F915" s="10"/>
    </row>
    <row r="916" ht="15.75" customHeight="1">
      <c r="A916" s="19"/>
      <c r="B916" s="18"/>
      <c r="C916" s="36"/>
      <c r="D916" s="19"/>
      <c r="E916" s="19"/>
      <c r="F916" s="10"/>
    </row>
    <row r="917" ht="15.75" customHeight="1">
      <c r="A917" s="19"/>
      <c r="B917" s="18"/>
      <c r="C917" s="36"/>
      <c r="D917" s="19"/>
      <c r="E917" s="19"/>
      <c r="F917" s="10"/>
    </row>
    <row r="918" ht="15.75" customHeight="1">
      <c r="A918" s="19"/>
      <c r="B918" s="18"/>
      <c r="C918" s="36"/>
      <c r="D918" s="19"/>
      <c r="E918" s="19"/>
      <c r="F918" s="10"/>
    </row>
    <row r="919" ht="15.75" customHeight="1">
      <c r="A919" s="19"/>
      <c r="B919" s="18"/>
      <c r="C919" s="36"/>
      <c r="D919" s="19"/>
      <c r="E919" s="19"/>
      <c r="F919" s="10"/>
    </row>
    <row r="920" ht="15.75" customHeight="1">
      <c r="A920" s="10"/>
      <c r="B920" s="19"/>
      <c r="C920" s="10"/>
      <c r="D920" s="10"/>
      <c r="E920" s="19"/>
      <c r="F920" s="10"/>
    </row>
    <row r="921" ht="15.75" customHeight="1">
      <c r="C921" s="20">
        <f>SUM(C903:C920)</f>
        <v>50</v>
      </c>
      <c r="E921" s="1"/>
      <c r="F921" s="54" t="s">
        <v>14</v>
      </c>
    </row>
    <row r="922" ht="15.75" customHeight="1">
      <c r="E922" s="1"/>
    </row>
    <row r="923" ht="15.75" customHeight="1">
      <c r="A923" s="50" t="s">
        <v>718</v>
      </c>
      <c r="B923" s="51"/>
      <c r="C923" s="51"/>
      <c r="D923" s="51"/>
      <c r="E923" s="51"/>
      <c r="F923" s="51"/>
      <c r="G923" s="52"/>
    </row>
    <row r="924" ht="15.75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60.0</v>
      </c>
    </row>
    <row r="925" ht="15.75" customHeight="1">
      <c r="A925" s="19" t="s">
        <v>736</v>
      </c>
      <c r="B925" s="18">
        <v>44594.0</v>
      </c>
      <c r="C925" s="36">
        <v>60.0</v>
      </c>
      <c r="D925" s="19"/>
      <c r="E925" s="19"/>
      <c r="F925" s="10"/>
      <c r="G925" s="1" t="s">
        <v>737</v>
      </c>
    </row>
    <row r="926" ht="15.75" customHeight="1">
      <c r="A926" s="19" t="s">
        <v>736</v>
      </c>
      <c r="B926" s="18"/>
      <c r="C926" s="36"/>
      <c r="D926" s="19"/>
      <c r="E926" s="19"/>
      <c r="F926" s="10"/>
      <c r="G926" s="20" t="s">
        <v>722</v>
      </c>
    </row>
    <row r="927" ht="15.75" customHeight="1">
      <c r="A927" s="19" t="s">
        <v>736</v>
      </c>
      <c r="B927" s="18"/>
      <c r="C927" s="36"/>
      <c r="D927" s="19"/>
      <c r="E927" s="19"/>
      <c r="F927" s="10"/>
      <c r="G927" s="53" t="s">
        <v>734</v>
      </c>
    </row>
    <row r="928" ht="15.75" customHeight="1">
      <c r="A928" s="19" t="s">
        <v>736</v>
      </c>
      <c r="B928" s="18"/>
      <c r="C928" s="36"/>
      <c r="D928" s="19"/>
      <c r="E928" s="19"/>
      <c r="F928" s="10"/>
      <c r="G928" s="53">
        <v>260000.0</v>
      </c>
    </row>
    <row r="929" ht="15.75" customHeight="1">
      <c r="A929" s="19" t="s">
        <v>736</v>
      </c>
      <c r="B929" s="18"/>
      <c r="C929" s="36"/>
      <c r="D929" s="19"/>
      <c r="E929" s="19"/>
      <c r="F929" s="10"/>
      <c r="G929" s="55">
        <v>44593.0</v>
      </c>
    </row>
    <row r="930" ht="15.75" customHeight="1">
      <c r="A930" s="19" t="s">
        <v>736</v>
      </c>
      <c r="B930" s="18"/>
      <c r="C930" s="36"/>
      <c r="D930" s="19"/>
      <c r="E930" s="19"/>
      <c r="F930" s="10"/>
    </row>
    <row r="931" ht="15.75" customHeight="1">
      <c r="A931" s="19" t="s">
        <v>736</v>
      </c>
      <c r="B931" s="18"/>
      <c r="C931" s="36"/>
      <c r="D931" s="19"/>
      <c r="E931" s="19"/>
      <c r="F931" s="10"/>
    </row>
    <row r="932" ht="15.75" customHeight="1">
      <c r="A932" s="19"/>
      <c r="B932" s="18"/>
      <c r="C932" s="36"/>
      <c r="D932" s="19"/>
      <c r="E932" s="19"/>
      <c r="F932" s="10"/>
    </row>
    <row r="933" ht="15.75" customHeight="1">
      <c r="A933" s="19"/>
      <c r="B933" s="18"/>
      <c r="C933" s="36"/>
      <c r="D933" s="19"/>
      <c r="E933" s="19"/>
      <c r="F933" s="10"/>
    </row>
    <row r="934" ht="15.75" customHeight="1">
      <c r="A934" s="19"/>
      <c r="B934" s="18"/>
      <c r="C934" s="36"/>
      <c r="D934" s="19"/>
      <c r="E934" s="19"/>
      <c r="F934" s="10"/>
    </row>
    <row r="935" ht="15.75" customHeight="1">
      <c r="A935" s="19"/>
      <c r="B935" s="18"/>
      <c r="C935" s="36"/>
      <c r="D935" s="19"/>
      <c r="E935" s="19"/>
      <c r="F935" s="10"/>
    </row>
    <row r="936" ht="15.75" customHeight="1">
      <c r="A936" s="19"/>
      <c r="B936" s="18"/>
      <c r="C936" s="36"/>
      <c r="D936" s="19"/>
      <c r="E936" s="19"/>
      <c r="F936" s="10"/>
    </row>
    <row r="937" ht="15.75" customHeight="1">
      <c r="A937" s="19"/>
      <c r="B937" s="18"/>
      <c r="C937" s="36"/>
      <c r="D937" s="19"/>
      <c r="E937" s="19"/>
      <c r="F937" s="10"/>
    </row>
    <row r="938" ht="15.75" customHeight="1">
      <c r="A938" s="19"/>
      <c r="B938" s="18"/>
      <c r="C938" s="36"/>
      <c r="D938" s="19"/>
      <c r="E938" s="19"/>
      <c r="F938" s="10"/>
    </row>
    <row r="939" ht="15.75" customHeight="1">
      <c r="A939" s="19"/>
      <c r="B939" s="18"/>
      <c r="C939" s="36"/>
      <c r="D939" s="19"/>
      <c r="E939" s="19"/>
      <c r="F939" s="10"/>
    </row>
    <row r="940" ht="15.75" customHeight="1">
      <c r="A940" s="19"/>
      <c r="B940" s="18"/>
      <c r="C940" s="36"/>
      <c r="D940" s="19"/>
      <c r="E940" s="19"/>
      <c r="F940" s="10"/>
    </row>
    <row r="941" ht="15.75" customHeight="1">
      <c r="A941" s="19"/>
      <c r="B941" s="18"/>
      <c r="C941" s="36"/>
      <c r="D941" s="19"/>
      <c r="E941" s="19"/>
      <c r="F941" s="10"/>
    </row>
    <row r="942" ht="15.75" customHeight="1">
      <c r="A942" s="10"/>
      <c r="B942" s="19"/>
      <c r="C942" s="10"/>
      <c r="D942" s="10"/>
      <c r="E942" s="19"/>
      <c r="F942" s="10"/>
    </row>
    <row r="943" ht="15.75" customHeight="1">
      <c r="C943" s="20">
        <f>SUM(C925:C942)</f>
        <v>60</v>
      </c>
      <c r="E943" s="1"/>
      <c r="F943" s="54" t="s">
        <v>738</v>
      </c>
    </row>
    <row r="944" ht="15.75" customHeight="1">
      <c r="E944" s="1"/>
    </row>
    <row r="945" ht="15.75" customHeight="1">
      <c r="A945" s="50" t="s">
        <v>739</v>
      </c>
      <c r="B945" s="51"/>
      <c r="C945" s="51"/>
      <c r="D945" s="51"/>
      <c r="E945" s="51"/>
      <c r="F945" s="51"/>
      <c r="G945" s="52"/>
    </row>
    <row r="946" ht="15.75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v>50.0</v>
      </c>
    </row>
    <row r="947" ht="15.75" customHeight="1">
      <c r="A947" s="19" t="s">
        <v>740</v>
      </c>
      <c r="B947" s="18">
        <v>44614.0</v>
      </c>
      <c r="C947" s="36">
        <v>50.0</v>
      </c>
      <c r="D947" s="19">
        <f>G946-C947</f>
        <v>0</v>
      </c>
      <c r="E947" s="19"/>
      <c r="F947" s="10"/>
      <c r="G947" s="1" t="s">
        <v>741</v>
      </c>
    </row>
    <row r="948" ht="15.75" customHeight="1">
      <c r="A948" s="19" t="s">
        <v>740</v>
      </c>
      <c r="B948" s="18"/>
      <c r="C948" s="36"/>
      <c r="D948" s="19"/>
      <c r="E948" s="19"/>
      <c r="F948" s="10"/>
      <c r="G948" s="20" t="s">
        <v>722</v>
      </c>
    </row>
    <row r="949" ht="15.75" customHeight="1">
      <c r="A949" s="19" t="s">
        <v>740</v>
      </c>
      <c r="B949" s="18"/>
      <c r="C949" s="36"/>
      <c r="D949" s="19"/>
      <c r="E949" s="19"/>
      <c r="F949" s="10"/>
      <c r="G949" s="53" t="s">
        <v>734</v>
      </c>
    </row>
    <row r="950" ht="15.75" customHeight="1">
      <c r="A950" s="19" t="s">
        <v>740</v>
      </c>
      <c r="B950" s="18"/>
      <c r="C950" s="36"/>
      <c r="D950" s="19"/>
      <c r="E950" s="19"/>
      <c r="F950" s="10"/>
      <c r="G950" s="53">
        <v>260000.0</v>
      </c>
    </row>
    <row r="951" ht="15.75" customHeight="1">
      <c r="A951" s="19" t="s">
        <v>740</v>
      </c>
      <c r="B951" s="18"/>
      <c r="C951" s="36"/>
      <c r="D951" s="19"/>
      <c r="E951" s="19"/>
      <c r="F951" s="10"/>
      <c r="G951" s="55"/>
    </row>
    <row r="952" ht="15.75" customHeight="1">
      <c r="A952" s="19" t="s">
        <v>740</v>
      </c>
      <c r="B952" s="18"/>
      <c r="C952" s="36"/>
      <c r="D952" s="19"/>
      <c r="E952" s="19"/>
      <c r="F952" s="10"/>
    </row>
    <row r="953" ht="15.75" customHeight="1">
      <c r="A953" s="19" t="s">
        <v>740</v>
      </c>
      <c r="B953" s="18"/>
      <c r="C953" s="36"/>
      <c r="D953" s="19"/>
      <c r="E953" s="19"/>
      <c r="F953" s="10"/>
    </row>
    <row r="954" ht="15.75" customHeight="1">
      <c r="A954" s="19"/>
      <c r="B954" s="18"/>
      <c r="C954" s="36"/>
      <c r="D954" s="19"/>
      <c r="E954" s="19"/>
      <c r="F954" s="10"/>
    </row>
    <row r="955" ht="15.75" customHeight="1">
      <c r="A955" s="19"/>
      <c r="B955" s="18"/>
      <c r="C955" s="36"/>
      <c r="D955" s="19"/>
      <c r="E955" s="19"/>
      <c r="F955" s="10"/>
    </row>
    <row r="956" ht="15.75" customHeight="1">
      <c r="A956" s="19"/>
      <c r="B956" s="18"/>
      <c r="C956" s="36"/>
      <c r="D956" s="19"/>
      <c r="E956" s="19"/>
      <c r="F956" s="10"/>
    </row>
    <row r="957" ht="15.75" customHeight="1">
      <c r="A957" s="19"/>
      <c r="B957" s="18"/>
      <c r="C957" s="36"/>
      <c r="D957" s="19"/>
      <c r="E957" s="19"/>
      <c r="F957" s="10"/>
    </row>
    <row r="958" ht="15.75" customHeight="1">
      <c r="A958" s="19"/>
      <c r="B958" s="18"/>
      <c r="C958" s="36"/>
      <c r="D958" s="19"/>
      <c r="E958" s="19"/>
      <c r="F958" s="10"/>
    </row>
    <row r="959" ht="15.75" customHeight="1">
      <c r="A959" s="19"/>
      <c r="B959" s="18"/>
      <c r="C959" s="36"/>
      <c r="D959" s="19"/>
      <c r="E959" s="19"/>
      <c r="F959" s="10"/>
    </row>
    <row r="960" ht="15.75" customHeight="1">
      <c r="A960" s="19"/>
      <c r="B960" s="18"/>
      <c r="C960" s="36"/>
      <c r="D960" s="19"/>
      <c r="E960" s="19"/>
      <c r="F960" s="10"/>
    </row>
    <row r="961" ht="15.75" customHeight="1">
      <c r="A961" s="19"/>
      <c r="B961" s="18"/>
      <c r="C961" s="36"/>
      <c r="D961" s="19"/>
      <c r="E961" s="19"/>
      <c r="F961" s="10"/>
    </row>
    <row r="962" ht="15.75" customHeight="1">
      <c r="A962" s="19"/>
      <c r="B962" s="18"/>
      <c r="C962" s="36"/>
      <c r="D962" s="19"/>
      <c r="E962" s="19"/>
      <c r="F962" s="10"/>
    </row>
    <row r="963" ht="15.75" customHeight="1">
      <c r="A963" s="19"/>
      <c r="B963" s="18"/>
      <c r="C963" s="36"/>
      <c r="D963" s="19"/>
      <c r="E963" s="19"/>
      <c r="F963" s="10"/>
    </row>
    <row r="964" ht="15.75" customHeight="1">
      <c r="A964" s="10"/>
      <c r="B964" s="19"/>
      <c r="C964" s="10"/>
      <c r="D964" s="10"/>
      <c r="E964" s="19"/>
      <c r="F964" s="10"/>
    </row>
    <row r="965" ht="15.75" customHeight="1">
      <c r="E965" s="1"/>
      <c r="F965" s="54" t="s">
        <v>738</v>
      </c>
    </row>
    <row r="966" ht="15.75" customHeight="1">
      <c r="E966" s="1"/>
    </row>
    <row r="967" ht="15.75" customHeight="1">
      <c r="E967" s="1"/>
    </row>
    <row r="968" ht="15.75" customHeight="1">
      <c r="A968" s="14" t="s">
        <v>15</v>
      </c>
      <c r="B968" s="14" t="s">
        <v>16</v>
      </c>
      <c r="C968" s="2" t="s">
        <v>17</v>
      </c>
      <c r="D968" s="14" t="s">
        <v>18</v>
      </c>
      <c r="E968" s="14" t="s">
        <v>19</v>
      </c>
      <c r="F968" s="34" t="s">
        <v>20</v>
      </c>
      <c r="G968" s="43">
        <v>50.0</v>
      </c>
    </row>
    <row r="969" ht="15.75" customHeight="1">
      <c r="A969" s="19" t="s">
        <v>742</v>
      </c>
      <c r="B969" s="18"/>
      <c r="C969" s="36"/>
      <c r="D969" s="19">
        <f>G968-C969</f>
        <v>50</v>
      </c>
      <c r="E969" s="19"/>
      <c r="F969" s="10"/>
      <c r="G969" s="1" t="s">
        <v>743</v>
      </c>
    </row>
    <row r="970" ht="15.75" customHeight="1">
      <c r="A970" s="19" t="str">
        <f t="shared" ref="A970:A972" si="42">A969</f>
        <v>BP2307035</v>
      </c>
      <c r="B970" s="18"/>
      <c r="C970" s="36"/>
      <c r="D970" s="19"/>
      <c r="E970" s="19"/>
      <c r="F970" s="10"/>
      <c r="G970" s="20" t="s">
        <v>722</v>
      </c>
    </row>
    <row r="971" ht="15.75" customHeight="1">
      <c r="A971" s="19" t="str">
        <f t="shared" si="42"/>
        <v>BP2307035</v>
      </c>
      <c r="B971" s="18"/>
      <c r="C971" s="36"/>
      <c r="D971" s="19"/>
      <c r="E971" s="19"/>
      <c r="F971" s="10"/>
      <c r="G971" s="53" t="s">
        <v>734</v>
      </c>
    </row>
    <row r="972" ht="15.75" customHeight="1">
      <c r="A972" s="19" t="str">
        <f t="shared" si="42"/>
        <v>BP2307035</v>
      </c>
      <c r="B972" s="18"/>
      <c r="C972" s="36"/>
      <c r="D972" s="19"/>
      <c r="E972" s="19"/>
      <c r="F972" s="10"/>
      <c r="G972" s="53">
        <v>250000.0</v>
      </c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0">
    <mergeCell ref="A901:G901"/>
    <mergeCell ref="A923:G923"/>
    <mergeCell ref="A945:G945"/>
    <mergeCell ref="G38:H38"/>
    <mergeCell ref="G41:H41"/>
    <mergeCell ref="A791:G791"/>
    <mergeCell ref="A813:G813"/>
    <mergeCell ref="A835:G835"/>
    <mergeCell ref="A857:G857"/>
    <mergeCell ref="A879:G879"/>
  </mergeCells>
  <printOptions/>
  <pageMargins bottom="0.58" footer="0.0" header="0.0" left="0.7" right="0.7" top="0.47"/>
  <pageSetup scale="6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71"/>
    <col customWidth="1" min="3" max="3" width="13.86"/>
    <col customWidth="1" min="4" max="4" width="10.86"/>
    <col customWidth="1" min="5" max="5" width="14.29"/>
    <col customWidth="1" min="6" max="6" width="14.57"/>
    <col customWidth="1" min="7" max="7" width="20.14"/>
    <col customWidth="1" min="8" max="9" width="8.71"/>
    <col customWidth="1" min="10" max="10" width="10.71"/>
    <col customWidth="1" min="11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200.0</v>
      </c>
    </row>
    <row r="793" ht="15.75" customHeight="1">
      <c r="A793" s="19" t="s">
        <v>744</v>
      </c>
      <c r="B793" s="18">
        <v>43980.0</v>
      </c>
      <c r="C793" s="36">
        <v>40.0</v>
      </c>
      <c r="D793" s="19">
        <f>G792-C793</f>
        <v>160</v>
      </c>
      <c r="E793" s="19"/>
      <c r="F793" s="10"/>
      <c r="G793" s="1" t="s">
        <v>745</v>
      </c>
    </row>
    <row r="794" ht="15.75" customHeight="1">
      <c r="A794" s="19" t="s">
        <v>744</v>
      </c>
      <c r="B794" s="18">
        <v>44004.0</v>
      </c>
      <c r="C794" s="36">
        <v>70.0</v>
      </c>
      <c r="D794" s="19">
        <f t="shared" ref="D794:D799" si="40">D793-C794</f>
        <v>90</v>
      </c>
      <c r="E794" s="19"/>
      <c r="F794" s="10"/>
      <c r="G794" s="20" t="s">
        <v>746</v>
      </c>
    </row>
    <row r="795" ht="15.75" customHeight="1">
      <c r="A795" s="19" t="s">
        <v>744</v>
      </c>
      <c r="B795" s="18">
        <v>44011.0</v>
      </c>
      <c r="C795" s="36">
        <v>90.0</v>
      </c>
      <c r="D795" s="19">
        <f t="shared" si="40"/>
        <v>0</v>
      </c>
      <c r="E795" s="19"/>
      <c r="F795" s="10"/>
    </row>
    <row r="796" ht="15.75" customHeight="1">
      <c r="A796" s="19" t="s">
        <v>744</v>
      </c>
      <c r="B796" s="18"/>
      <c r="C796" s="36"/>
      <c r="D796" s="19">
        <f t="shared" si="40"/>
        <v>0</v>
      </c>
      <c r="E796" s="19"/>
      <c r="F796" s="10"/>
    </row>
    <row r="797" ht="15.75" customHeight="1">
      <c r="A797" s="19" t="s">
        <v>744</v>
      </c>
      <c r="B797" s="18"/>
      <c r="C797" s="36"/>
      <c r="D797" s="19">
        <f t="shared" si="40"/>
        <v>0</v>
      </c>
      <c r="E797" s="19"/>
      <c r="F797" s="10"/>
    </row>
    <row r="798" ht="15.75" customHeight="1">
      <c r="A798" s="19" t="s">
        <v>744</v>
      </c>
      <c r="B798" s="18"/>
      <c r="C798" s="36"/>
      <c r="D798" s="19">
        <f t="shared" si="40"/>
        <v>0</v>
      </c>
      <c r="E798" s="19"/>
      <c r="F798" s="10"/>
    </row>
    <row r="799" ht="15.75" customHeight="1">
      <c r="A799" s="19" t="s">
        <v>744</v>
      </c>
      <c r="B799" s="18"/>
      <c r="C799" s="36"/>
      <c r="D799" s="19">
        <f t="shared" si="40"/>
        <v>0</v>
      </c>
      <c r="E799" s="19"/>
      <c r="F799" s="10"/>
    </row>
    <row r="800" ht="15.75" customHeight="1">
      <c r="A800" s="19"/>
      <c r="B800" s="18"/>
      <c r="C800" s="36"/>
      <c r="D800" s="19"/>
      <c r="E800" s="19"/>
      <c r="F800" s="10"/>
    </row>
    <row r="801" ht="15.75" customHeight="1">
      <c r="A801" s="19"/>
      <c r="B801" s="18"/>
      <c r="C801" s="36"/>
      <c r="D801" s="19"/>
      <c r="E801" s="19"/>
      <c r="F801" s="10"/>
    </row>
    <row r="802" ht="15.75" customHeight="1">
      <c r="A802" s="19"/>
      <c r="B802" s="18"/>
      <c r="C802" s="36"/>
      <c r="D802" s="19"/>
      <c r="E802" s="19"/>
      <c r="F802" s="10"/>
    </row>
    <row r="803" ht="15.75" customHeight="1">
      <c r="A803" s="19"/>
      <c r="B803" s="18"/>
      <c r="C803" s="36"/>
      <c r="D803" s="19"/>
      <c r="E803" s="19"/>
      <c r="F803" s="10"/>
    </row>
    <row r="804" ht="15.75" customHeight="1">
      <c r="A804" s="19"/>
      <c r="B804" s="18"/>
      <c r="C804" s="36"/>
      <c r="D804" s="19"/>
      <c r="E804" s="19"/>
      <c r="F804" s="10"/>
    </row>
    <row r="805" ht="15.75" customHeight="1">
      <c r="A805" s="19"/>
      <c r="B805" s="18"/>
      <c r="C805" s="36"/>
      <c r="D805" s="19"/>
      <c r="E805" s="19"/>
      <c r="F805" s="10"/>
    </row>
    <row r="806" ht="15.75" customHeight="1">
      <c r="A806" s="19"/>
      <c r="B806" s="18"/>
      <c r="C806" s="36"/>
      <c r="D806" s="19"/>
      <c r="E806" s="19"/>
      <c r="F806" s="10"/>
    </row>
    <row r="807" ht="15.75" customHeight="1">
      <c r="A807" s="19"/>
      <c r="B807" s="18"/>
      <c r="C807" s="36"/>
      <c r="D807" s="19"/>
      <c r="E807" s="19"/>
      <c r="F807" s="10"/>
    </row>
    <row r="808" ht="15.75" customHeight="1">
      <c r="A808" s="19"/>
      <c r="B808" s="18"/>
      <c r="C808" s="36"/>
      <c r="D808" s="19"/>
      <c r="E808" s="19"/>
      <c r="F808" s="10"/>
    </row>
    <row r="809" ht="15.75" customHeight="1">
      <c r="A809" s="19"/>
      <c r="B809" s="18"/>
      <c r="C809" s="36"/>
      <c r="D809" s="19"/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200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200.0</v>
      </c>
    </row>
    <row r="815" ht="15.75" customHeight="1">
      <c r="A815" s="19" t="s">
        <v>747</v>
      </c>
      <c r="B815" s="18">
        <v>44020.0</v>
      </c>
      <c r="C815" s="36">
        <v>80.0</v>
      </c>
      <c r="D815" s="19">
        <f>G814-C815</f>
        <v>120</v>
      </c>
      <c r="E815" s="19"/>
      <c r="F815" s="10"/>
      <c r="G815" s="1" t="s">
        <v>748</v>
      </c>
    </row>
    <row r="816" ht="15.75" customHeight="1">
      <c r="A816" s="19" t="s">
        <v>747</v>
      </c>
      <c r="B816" s="18">
        <v>44040.0</v>
      </c>
      <c r="C816" s="36">
        <v>60.0</v>
      </c>
      <c r="D816" s="19">
        <f t="shared" ref="D816:D821" si="41">D815-C816</f>
        <v>60</v>
      </c>
      <c r="E816" s="19"/>
      <c r="F816" s="10"/>
      <c r="G816" s="20" t="s">
        <v>746</v>
      </c>
    </row>
    <row r="817" ht="15.75" customHeight="1">
      <c r="A817" s="19" t="s">
        <v>747</v>
      </c>
      <c r="B817" s="18">
        <v>44095.0</v>
      </c>
      <c r="C817" s="36">
        <v>60.0</v>
      </c>
      <c r="D817" s="19">
        <f t="shared" si="41"/>
        <v>0</v>
      </c>
      <c r="E817" s="19"/>
      <c r="F817" s="10"/>
      <c r="G817" s="53"/>
    </row>
    <row r="818" ht="15.75" customHeight="1">
      <c r="A818" s="19" t="s">
        <v>747</v>
      </c>
      <c r="B818" s="18"/>
      <c r="C818" s="36"/>
      <c r="D818" s="19">
        <f t="shared" si="41"/>
        <v>0</v>
      </c>
      <c r="E818" s="19"/>
      <c r="F818" s="10"/>
      <c r="G818" s="20" t="s">
        <v>749</v>
      </c>
    </row>
    <row r="819" ht="15.75" customHeight="1">
      <c r="A819" s="19" t="s">
        <v>747</v>
      </c>
      <c r="B819" s="18"/>
      <c r="C819" s="36"/>
      <c r="D819" s="19">
        <f t="shared" si="41"/>
        <v>0</v>
      </c>
      <c r="E819" s="19"/>
      <c r="F819" s="10"/>
    </row>
    <row r="820" ht="15.75" customHeight="1">
      <c r="A820" s="19" t="s">
        <v>747</v>
      </c>
      <c r="B820" s="18"/>
      <c r="C820" s="36"/>
      <c r="D820" s="19">
        <f t="shared" si="41"/>
        <v>0</v>
      </c>
      <c r="E820" s="19"/>
      <c r="F820" s="10"/>
    </row>
    <row r="821" ht="15.75" customHeight="1">
      <c r="A821" s="19" t="s">
        <v>747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19" t="s">
        <v>747</v>
      </c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9"/>
      <c r="B825" s="18"/>
      <c r="C825" s="36"/>
      <c r="D825" s="19"/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200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739</v>
      </c>
      <c r="B835" s="51"/>
      <c r="C835" s="51"/>
      <c r="D835" s="51"/>
      <c r="E835" s="51"/>
      <c r="F835" s="51"/>
      <c r="G835" s="52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100.0</v>
      </c>
    </row>
    <row r="837" ht="15.75" customHeight="1">
      <c r="A837" s="19" t="s">
        <v>750</v>
      </c>
      <c r="B837" s="18">
        <v>44614.0</v>
      </c>
      <c r="C837" s="36">
        <v>50.0</v>
      </c>
      <c r="D837" s="19">
        <f>G836-C837</f>
        <v>50</v>
      </c>
      <c r="E837" s="19"/>
      <c r="F837" s="10"/>
      <c r="G837" s="1" t="s">
        <v>751</v>
      </c>
    </row>
    <row r="838" ht="15.75" customHeight="1">
      <c r="A838" s="19" t="s">
        <v>750</v>
      </c>
      <c r="B838" s="18" t="s">
        <v>752</v>
      </c>
      <c r="C838" s="36"/>
      <c r="D838" s="19">
        <f t="shared" ref="D838:D843" si="42">D837-C838</f>
        <v>50</v>
      </c>
      <c r="E838" s="19"/>
      <c r="F838" s="10"/>
      <c r="G838" s="20" t="s">
        <v>746</v>
      </c>
    </row>
    <row r="839" ht="15.75" customHeight="1">
      <c r="A839" s="19" t="s">
        <v>750</v>
      </c>
      <c r="B839" s="18" t="s">
        <v>753</v>
      </c>
      <c r="C839" s="36"/>
      <c r="D839" s="19">
        <f t="shared" si="42"/>
        <v>50</v>
      </c>
      <c r="E839" s="19"/>
      <c r="F839" s="10"/>
      <c r="G839" s="53"/>
    </row>
    <row r="840" ht="15.75" customHeight="1">
      <c r="A840" s="19" t="s">
        <v>750</v>
      </c>
      <c r="B840" s="18"/>
      <c r="C840" s="36"/>
      <c r="D840" s="19">
        <f t="shared" si="42"/>
        <v>50</v>
      </c>
      <c r="E840" s="19"/>
      <c r="F840" s="10"/>
      <c r="G840" s="20" t="s">
        <v>754</v>
      </c>
    </row>
    <row r="841" ht="15.75" customHeight="1">
      <c r="A841" s="19" t="s">
        <v>750</v>
      </c>
      <c r="B841" s="18"/>
      <c r="C841" s="36"/>
      <c r="D841" s="19">
        <f t="shared" si="42"/>
        <v>50</v>
      </c>
      <c r="E841" s="19"/>
      <c r="F841" s="10"/>
      <c r="G841" s="20" t="s">
        <v>755</v>
      </c>
    </row>
    <row r="842" ht="15.75" customHeight="1">
      <c r="A842" s="19" t="s">
        <v>750</v>
      </c>
      <c r="B842" s="18"/>
      <c r="C842" s="36"/>
      <c r="D842" s="19">
        <f t="shared" si="42"/>
        <v>50</v>
      </c>
      <c r="E842" s="19"/>
      <c r="F842" s="10"/>
    </row>
    <row r="843" ht="15.75" customHeight="1">
      <c r="A843" s="19" t="s">
        <v>750</v>
      </c>
      <c r="B843" s="18"/>
      <c r="C843" s="36"/>
      <c r="D843" s="19">
        <f t="shared" si="42"/>
        <v>50</v>
      </c>
      <c r="E843" s="19"/>
      <c r="F843" s="10"/>
    </row>
    <row r="844" ht="15.75" customHeight="1">
      <c r="A844" s="19" t="s">
        <v>750</v>
      </c>
      <c r="B844" s="18"/>
      <c r="C844" s="36"/>
      <c r="D844" s="19"/>
      <c r="E844" s="19"/>
      <c r="F844" s="10"/>
    </row>
    <row r="845" ht="15.75" customHeight="1">
      <c r="A845" s="19"/>
      <c r="B845" s="18"/>
      <c r="C845" s="36"/>
      <c r="D845" s="19"/>
      <c r="E845" s="19"/>
      <c r="F845" s="10"/>
    </row>
    <row r="846" ht="15.75" customHeight="1">
      <c r="A846" s="19"/>
      <c r="B846" s="18"/>
      <c r="C846" s="36"/>
      <c r="D846" s="19"/>
      <c r="E846" s="19"/>
      <c r="F846" s="10"/>
    </row>
    <row r="847" ht="15.75" customHeight="1">
      <c r="A847" s="19"/>
      <c r="B847" s="18"/>
      <c r="C847" s="36"/>
      <c r="D847" s="19"/>
      <c r="E847" s="19"/>
      <c r="F847" s="10"/>
    </row>
    <row r="848" ht="15.75" customHeight="1">
      <c r="A848" s="19"/>
      <c r="B848" s="18"/>
      <c r="C848" s="36"/>
      <c r="D848" s="19"/>
      <c r="E848" s="19"/>
      <c r="F848" s="10"/>
    </row>
    <row r="849" ht="15.75" customHeight="1">
      <c r="A849" s="19"/>
      <c r="B849" s="18"/>
      <c r="C849" s="36"/>
      <c r="D849" s="19"/>
      <c r="E849" s="19"/>
      <c r="F849" s="10"/>
    </row>
    <row r="850" ht="15.75" customHeight="1">
      <c r="A850" s="19"/>
      <c r="B850" s="18"/>
      <c r="C850" s="36"/>
      <c r="D850" s="19"/>
      <c r="E850" s="19"/>
      <c r="F850" s="10"/>
    </row>
    <row r="851" ht="15.75" customHeight="1">
      <c r="A851" s="19"/>
      <c r="B851" s="18"/>
      <c r="C851" s="36"/>
      <c r="D851" s="19"/>
      <c r="E851" s="19"/>
      <c r="F851" s="10"/>
    </row>
    <row r="852" ht="15.75" customHeight="1">
      <c r="A852" s="19"/>
      <c r="B852" s="18"/>
      <c r="C852" s="36"/>
      <c r="D852" s="19"/>
      <c r="E852" s="19"/>
      <c r="F852" s="10"/>
    </row>
    <row r="853" ht="15.75" customHeight="1">
      <c r="A853" s="19"/>
      <c r="B853" s="18"/>
      <c r="C853" s="36"/>
      <c r="D853" s="19"/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E855" s="1"/>
      <c r="F855" s="54" t="s">
        <v>14</v>
      </c>
    </row>
    <row r="856" ht="15.75" customHeight="1">
      <c r="A856" s="14" t="s">
        <v>15</v>
      </c>
      <c r="B856" s="14" t="s">
        <v>16</v>
      </c>
      <c r="C856" s="2" t="s">
        <v>17</v>
      </c>
      <c r="D856" s="14" t="s">
        <v>18</v>
      </c>
      <c r="E856" s="14" t="s">
        <v>19</v>
      </c>
      <c r="F856" s="34" t="s">
        <v>20</v>
      </c>
      <c r="G856" s="43">
        <v>50.0</v>
      </c>
    </row>
    <row r="857" ht="15.75" customHeight="1">
      <c r="A857" s="19" t="s">
        <v>756</v>
      </c>
      <c r="B857" s="18">
        <v>44678.0</v>
      </c>
      <c r="C857" s="36">
        <v>15.0</v>
      </c>
      <c r="D857" s="19">
        <f>G856-C857</f>
        <v>35</v>
      </c>
      <c r="E857" s="19"/>
      <c r="F857" s="10"/>
      <c r="G857" s="1" t="s">
        <v>757</v>
      </c>
    </row>
    <row r="858" ht="15.75" customHeight="1">
      <c r="A858" s="19" t="s">
        <v>756</v>
      </c>
      <c r="B858" s="18">
        <v>44694.0</v>
      </c>
      <c r="C858" s="36">
        <v>35.0</v>
      </c>
      <c r="D858" s="19">
        <f t="shared" ref="D858:D863" si="43">D857-C858</f>
        <v>0</v>
      </c>
      <c r="E858" s="19"/>
      <c r="F858" s="10"/>
      <c r="G858" s="20" t="s">
        <v>746</v>
      </c>
    </row>
    <row r="859" ht="15.75" customHeight="1">
      <c r="A859" s="19" t="s">
        <v>756</v>
      </c>
      <c r="B859" s="18"/>
      <c r="C859" s="36"/>
      <c r="D859" s="19">
        <f t="shared" si="43"/>
        <v>0</v>
      </c>
      <c r="E859" s="19"/>
      <c r="F859" s="10"/>
      <c r="G859" s="53"/>
    </row>
    <row r="860" ht="15.75" customHeight="1">
      <c r="A860" s="19" t="s">
        <v>756</v>
      </c>
      <c r="B860" s="18"/>
      <c r="C860" s="36"/>
      <c r="D860" s="19">
        <f t="shared" si="43"/>
        <v>0</v>
      </c>
      <c r="E860" s="19"/>
      <c r="F860" s="10"/>
      <c r="G860" s="20" t="s">
        <v>758</v>
      </c>
    </row>
    <row r="861" ht="15.75" customHeight="1">
      <c r="A861" s="19" t="s">
        <v>756</v>
      </c>
      <c r="B861" s="18"/>
      <c r="C861" s="36"/>
      <c r="D861" s="19">
        <f t="shared" si="43"/>
        <v>0</v>
      </c>
      <c r="E861" s="19"/>
      <c r="F861" s="10"/>
      <c r="G861" s="56">
        <v>44678.0</v>
      </c>
    </row>
    <row r="862" ht="15.75" customHeight="1">
      <c r="A862" s="19" t="s">
        <v>756</v>
      </c>
      <c r="B862" s="18"/>
      <c r="C862" s="36"/>
      <c r="D862" s="19">
        <f t="shared" si="43"/>
        <v>0</v>
      </c>
      <c r="E862" s="19"/>
      <c r="F862" s="10"/>
    </row>
    <row r="863" ht="15.75" customHeight="1">
      <c r="A863" s="19" t="s">
        <v>756</v>
      </c>
      <c r="B863" s="18"/>
      <c r="C863" s="36"/>
      <c r="D863" s="19">
        <f t="shared" si="43"/>
        <v>0</v>
      </c>
      <c r="E863" s="19"/>
      <c r="F863" s="10"/>
    </row>
    <row r="864" ht="15.75" customHeight="1">
      <c r="A864" s="19" t="s">
        <v>756</v>
      </c>
      <c r="B864" s="18"/>
      <c r="C864" s="36"/>
      <c r="D864" s="19"/>
      <c r="E864" s="19"/>
      <c r="F864" s="10"/>
    </row>
    <row r="865" ht="15.75" customHeight="1">
      <c r="A865" s="19"/>
      <c r="B865" s="18"/>
      <c r="C865" s="36"/>
      <c r="D865" s="19"/>
      <c r="E865" s="19"/>
      <c r="F865" s="10"/>
    </row>
    <row r="866" ht="15.75" customHeight="1">
      <c r="A866" s="19"/>
      <c r="B866" s="18"/>
      <c r="C866" s="36"/>
      <c r="D866" s="19"/>
      <c r="E866" s="19"/>
      <c r="F866" s="10"/>
    </row>
    <row r="867" ht="15.75" customHeight="1">
      <c r="A867" s="19"/>
      <c r="B867" s="18"/>
      <c r="C867" s="36"/>
      <c r="D867" s="19"/>
      <c r="E867" s="19"/>
      <c r="F867" s="10"/>
    </row>
    <row r="868" ht="15.75" customHeight="1">
      <c r="A868" s="19"/>
      <c r="B868" s="18"/>
      <c r="C868" s="36"/>
      <c r="D868" s="19"/>
      <c r="E868" s="19"/>
      <c r="F868" s="10"/>
    </row>
    <row r="869" ht="15.75" customHeight="1">
      <c r="A869" s="19"/>
      <c r="B869" s="18"/>
      <c r="C869" s="36"/>
      <c r="D869" s="19"/>
      <c r="E869" s="19"/>
      <c r="F869" s="10"/>
    </row>
    <row r="870" ht="15.75" customHeight="1">
      <c r="A870" s="19"/>
      <c r="B870" s="18"/>
      <c r="C870" s="36"/>
      <c r="D870" s="19"/>
      <c r="E870" s="19"/>
      <c r="F870" s="10"/>
    </row>
    <row r="871" ht="15.75" customHeight="1">
      <c r="A871" s="19"/>
      <c r="B871" s="18"/>
      <c r="C871" s="36"/>
      <c r="D871" s="19"/>
      <c r="E871" s="19"/>
      <c r="F871" s="10"/>
    </row>
    <row r="872" ht="15.75" customHeight="1">
      <c r="A872" s="19"/>
      <c r="B872" s="18"/>
      <c r="C872" s="36"/>
      <c r="D872" s="19"/>
      <c r="E872" s="19"/>
      <c r="F872" s="10"/>
    </row>
    <row r="873" ht="15.75" customHeight="1">
      <c r="A873" s="19"/>
      <c r="B873" s="18"/>
      <c r="C873" s="36"/>
      <c r="D873" s="19"/>
      <c r="E873" s="19"/>
      <c r="F873" s="10"/>
    </row>
    <row r="874" ht="15.75" customHeight="1">
      <c r="A874" s="10"/>
      <c r="B874" s="19"/>
      <c r="C874" s="10"/>
      <c r="D874" s="10"/>
      <c r="E874" s="19"/>
      <c r="F874" s="10"/>
    </row>
    <row r="875" ht="15.75" customHeight="1">
      <c r="E875" s="1"/>
      <c r="F875" s="54" t="s">
        <v>14</v>
      </c>
    </row>
    <row r="876" ht="15.75" customHeight="1">
      <c r="E876" s="1"/>
    </row>
    <row r="877" ht="15.75" customHeight="1">
      <c r="A877" s="14" t="s">
        <v>15</v>
      </c>
      <c r="B877" s="14" t="s">
        <v>16</v>
      </c>
      <c r="C877" s="2" t="s">
        <v>17</v>
      </c>
      <c r="D877" s="14" t="s">
        <v>18</v>
      </c>
      <c r="E877" s="14" t="s">
        <v>19</v>
      </c>
      <c r="F877" s="34" t="s">
        <v>20</v>
      </c>
      <c r="G877" s="43">
        <v>200.0</v>
      </c>
    </row>
    <row r="878" ht="15.75" customHeight="1">
      <c r="A878" s="19" t="s">
        <v>759</v>
      </c>
      <c r="B878" s="18">
        <v>44804.0</v>
      </c>
      <c r="C878" s="36">
        <v>50.0</v>
      </c>
      <c r="D878" s="19">
        <f>G877-C878</f>
        <v>150</v>
      </c>
      <c r="E878" s="19"/>
      <c r="F878" s="10"/>
      <c r="G878" s="1" t="s">
        <v>760</v>
      </c>
    </row>
    <row r="879" ht="15.75" customHeight="1">
      <c r="A879" s="19" t="s">
        <v>759</v>
      </c>
      <c r="B879" s="18">
        <v>44813.0</v>
      </c>
      <c r="C879" s="36">
        <v>50.0</v>
      </c>
      <c r="D879" s="19">
        <f t="shared" ref="D879:D881" si="44">D878-C879</f>
        <v>100</v>
      </c>
      <c r="E879" s="19"/>
      <c r="F879" s="10"/>
      <c r="G879" s="20" t="s">
        <v>746</v>
      </c>
    </row>
    <row r="880" ht="15.75" customHeight="1">
      <c r="A880" s="19" t="str">
        <f>A878</f>
        <v>08/YTI/PURC/VIII/2022</v>
      </c>
      <c r="B880" s="18">
        <v>44817.0</v>
      </c>
      <c r="C880" s="36">
        <v>38.0</v>
      </c>
      <c r="D880" s="19">
        <f t="shared" si="44"/>
        <v>62</v>
      </c>
      <c r="E880" s="19"/>
      <c r="F880" s="10"/>
      <c r="G880" s="53"/>
    </row>
    <row r="881" ht="15.75" customHeight="1">
      <c r="A881" s="19" t="s">
        <v>759</v>
      </c>
      <c r="B881" s="18">
        <v>44826.0</v>
      </c>
      <c r="C881" s="36">
        <v>62.0</v>
      </c>
      <c r="D881" s="19">
        <f t="shared" si="44"/>
        <v>0</v>
      </c>
      <c r="E881" s="19"/>
      <c r="F881" s="10"/>
    </row>
    <row r="882" ht="15.75" customHeight="1">
      <c r="A882" s="19" t="s">
        <v>759</v>
      </c>
      <c r="B882" s="18"/>
      <c r="C882" s="36"/>
      <c r="D882" s="19"/>
      <c r="E882" s="19"/>
      <c r="F882" s="10"/>
      <c r="G882" s="56"/>
    </row>
    <row r="883" ht="15.75" customHeight="1">
      <c r="A883" s="19" t="s">
        <v>759</v>
      </c>
      <c r="B883" s="18"/>
      <c r="C883" s="36"/>
      <c r="D883" s="19"/>
      <c r="E883" s="19"/>
      <c r="F883" s="10"/>
    </row>
    <row r="884" ht="15.75" customHeight="1">
      <c r="A884" s="19" t="s">
        <v>759</v>
      </c>
      <c r="B884" s="18"/>
      <c r="C884" s="36"/>
      <c r="D884" s="19"/>
      <c r="E884" s="19"/>
      <c r="F884" s="10"/>
    </row>
    <row r="885" ht="15.75" customHeight="1">
      <c r="E885" s="1"/>
      <c r="F885" s="54" t="s">
        <v>14</v>
      </c>
    </row>
    <row r="886" ht="15.75" customHeight="1">
      <c r="E886" s="1"/>
    </row>
    <row r="887" ht="15.75" customHeight="1">
      <c r="A887" s="14" t="s">
        <v>15</v>
      </c>
      <c r="B887" s="14" t="s">
        <v>16</v>
      </c>
      <c r="C887" s="2" t="s">
        <v>17</v>
      </c>
      <c r="D887" s="14" t="s">
        <v>18</v>
      </c>
      <c r="E887" s="14" t="s">
        <v>19</v>
      </c>
      <c r="F887" s="34" t="s">
        <v>20</v>
      </c>
      <c r="G887" s="43">
        <v>200.0</v>
      </c>
    </row>
    <row r="888" ht="15.75" customHeight="1">
      <c r="A888" s="19" t="s">
        <v>761</v>
      </c>
      <c r="B888" s="18">
        <v>44950.0</v>
      </c>
      <c r="C888" s="36">
        <v>60.0</v>
      </c>
      <c r="D888" s="19">
        <f>G887-C888</f>
        <v>140</v>
      </c>
      <c r="E888" s="19"/>
      <c r="F888" s="10"/>
      <c r="G888" s="1" t="s">
        <v>762</v>
      </c>
    </row>
    <row r="889" ht="15.75" customHeight="1">
      <c r="A889" s="19" t="str">
        <f>A888</f>
        <v>02/YTI/PURC/I/2023</v>
      </c>
      <c r="B889" s="18">
        <v>44958.0</v>
      </c>
      <c r="C889" s="36">
        <v>60.0</v>
      </c>
      <c r="D889" s="19">
        <f t="shared" ref="D889:D891" si="45">D888-C889</f>
        <v>80</v>
      </c>
      <c r="E889" s="19"/>
      <c r="F889" s="10"/>
      <c r="G889" s="20" t="s">
        <v>746</v>
      </c>
    </row>
    <row r="890" ht="15.75" customHeight="1">
      <c r="A890" s="19" t="str">
        <f t="shared" ref="A890:A894" si="46">A888</f>
        <v>02/YTI/PURC/I/2023</v>
      </c>
      <c r="B890" s="18">
        <v>44971.0</v>
      </c>
      <c r="C890" s="36">
        <v>80.0</v>
      </c>
      <c r="D890" s="19">
        <f t="shared" si="45"/>
        <v>0</v>
      </c>
      <c r="E890" s="19"/>
      <c r="F890" s="10"/>
      <c r="G890" s="53"/>
    </row>
    <row r="891" ht="15.75" customHeight="1">
      <c r="A891" s="19" t="str">
        <f t="shared" si="46"/>
        <v>02/YTI/PURC/I/2023</v>
      </c>
      <c r="B891" s="18"/>
      <c r="C891" s="36"/>
      <c r="D891" s="19">
        <f t="shared" si="45"/>
        <v>0</v>
      </c>
      <c r="E891" s="19"/>
      <c r="F891" s="10"/>
    </row>
    <row r="892" ht="15.75" customHeight="1">
      <c r="A892" s="19" t="str">
        <f t="shared" si="46"/>
        <v>02/YTI/PURC/I/2023</v>
      </c>
      <c r="B892" s="18"/>
      <c r="C892" s="36"/>
      <c r="D892" s="19"/>
      <c r="E892" s="19"/>
      <c r="F892" s="10"/>
      <c r="G892" s="56"/>
    </row>
    <row r="893" ht="15.75" customHeight="1">
      <c r="A893" s="19" t="str">
        <f t="shared" si="46"/>
        <v>02/YTI/PURC/I/2023</v>
      </c>
      <c r="B893" s="18"/>
      <c r="C893" s="36"/>
      <c r="D893" s="19"/>
      <c r="E893" s="19"/>
      <c r="F893" s="10"/>
    </row>
    <row r="894" ht="15.75" customHeight="1">
      <c r="A894" s="19" t="str">
        <f t="shared" si="46"/>
        <v>02/YTI/PURC/I/2023</v>
      </c>
      <c r="B894" s="18"/>
      <c r="C894" s="36"/>
      <c r="D894" s="19"/>
      <c r="E894" s="19"/>
      <c r="F894" s="10"/>
    </row>
    <row r="895" ht="15.75" customHeight="1">
      <c r="E895" s="1"/>
      <c r="F895" s="54" t="s">
        <v>14</v>
      </c>
    </row>
    <row r="896" ht="15.75" customHeight="1">
      <c r="E896" s="1"/>
    </row>
    <row r="897" ht="15.75" customHeight="1">
      <c r="E897" s="1"/>
    </row>
    <row r="898" ht="15.75" customHeight="1">
      <c r="A898" s="14" t="s">
        <v>15</v>
      </c>
      <c r="B898" s="14" t="s">
        <v>16</v>
      </c>
      <c r="C898" s="2" t="s">
        <v>17</v>
      </c>
      <c r="D898" s="14" t="s">
        <v>18</v>
      </c>
      <c r="E898" s="14" t="s">
        <v>19</v>
      </c>
      <c r="F898" s="34" t="s">
        <v>20</v>
      </c>
      <c r="G898" s="43">
        <v>200.0</v>
      </c>
    </row>
    <row r="899" ht="15.75" customHeight="1">
      <c r="A899" s="19" t="s">
        <v>763</v>
      </c>
      <c r="B899" s="18">
        <v>45000.0</v>
      </c>
      <c r="C899" s="36">
        <v>57.0</v>
      </c>
      <c r="D899" s="19">
        <f>G898-C899</f>
        <v>143</v>
      </c>
      <c r="E899" s="19"/>
      <c r="F899" s="10"/>
      <c r="G899" s="1" t="s">
        <v>764</v>
      </c>
    </row>
    <row r="900" ht="15.75" customHeight="1">
      <c r="A900" s="19" t="str">
        <f>A899</f>
        <v>07/YTI/PURC/II/2023</v>
      </c>
      <c r="B900" s="18">
        <v>45012.0</v>
      </c>
      <c r="C900" s="36">
        <v>50.0</v>
      </c>
      <c r="D900" s="19">
        <f t="shared" ref="D900:D902" si="47">D899-C900</f>
        <v>93</v>
      </c>
      <c r="E900" s="19"/>
      <c r="F900" s="10"/>
      <c r="G900" s="20" t="s">
        <v>746</v>
      </c>
    </row>
    <row r="901" ht="15.75" customHeight="1">
      <c r="A901" s="19" t="str">
        <f t="shared" ref="A901:A905" si="48">A899</f>
        <v>07/YTI/PURC/II/2023</v>
      </c>
      <c r="B901" s="18">
        <v>45016.0</v>
      </c>
      <c r="C901" s="36">
        <v>21.0</v>
      </c>
      <c r="D901" s="19">
        <f t="shared" si="47"/>
        <v>72</v>
      </c>
      <c r="E901" s="19"/>
      <c r="F901" s="10"/>
      <c r="G901" s="53"/>
    </row>
    <row r="902" ht="15.75" customHeight="1">
      <c r="A902" s="19" t="str">
        <f t="shared" si="48"/>
        <v>07/YTI/PURC/II/2023</v>
      </c>
      <c r="B902" s="18">
        <v>45033.0</v>
      </c>
      <c r="C902" s="36">
        <v>72.0</v>
      </c>
      <c r="D902" s="19">
        <f t="shared" si="47"/>
        <v>0</v>
      </c>
      <c r="E902" s="19"/>
      <c r="F902" s="10"/>
    </row>
    <row r="903" ht="15.75" customHeight="1">
      <c r="A903" s="19" t="str">
        <f t="shared" si="48"/>
        <v>07/YTI/PURC/II/2023</v>
      </c>
      <c r="B903" s="18"/>
      <c r="C903" s="36"/>
      <c r="D903" s="19"/>
      <c r="E903" s="19"/>
      <c r="F903" s="10"/>
      <c r="G903" s="56"/>
    </row>
    <row r="904" ht="15.75" customHeight="1">
      <c r="A904" s="19" t="str">
        <f t="shared" si="48"/>
        <v>07/YTI/PURC/II/2023</v>
      </c>
      <c r="B904" s="18"/>
      <c r="C904" s="36"/>
      <c r="D904" s="19"/>
      <c r="E904" s="19"/>
      <c r="F904" s="10"/>
    </row>
    <row r="905" ht="15.75" customHeight="1">
      <c r="A905" s="19" t="str">
        <f t="shared" si="48"/>
        <v>07/YTI/PURC/II/2023</v>
      </c>
      <c r="B905" s="18"/>
      <c r="C905" s="36"/>
      <c r="D905" s="19"/>
      <c r="E905" s="19"/>
      <c r="F905" s="10"/>
    </row>
    <row r="906" ht="15.75" customHeight="1">
      <c r="E906" s="1"/>
      <c r="F906" s="54" t="s">
        <v>14</v>
      </c>
    </row>
    <row r="907" ht="15.75" customHeight="1">
      <c r="E907" s="1"/>
    </row>
    <row r="908" ht="15.75" customHeight="1">
      <c r="E908" s="1"/>
    </row>
    <row r="909" ht="15.75" customHeight="1">
      <c r="A909" s="14" t="s">
        <v>15</v>
      </c>
      <c r="B909" s="14" t="s">
        <v>16</v>
      </c>
      <c r="C909" s="2" t="s">
        <v>17</v>
      </c>
      <c r="D909" s="14" t="s">
        <v>18</v>
      </c>
      <c r="E909" s="14" t="s">
        <v>19</v>
      </c>
      <c r="F909" s="34" t="s">
        <v>20</v>
      </c>
      <c r="G909" s="43">
        <v>200.0</v>
      </c>
    </row>
    <row r="910" ht="15.75" customHeight="1">
      <c r="A910" s="19" t="s">
        <v>765</v>
      </c>
      <c r="B910" s="18">
        <v>45120.0</v>
      </c>
      <c r="C910" s="36">
        <v>50.0</v>
      </c>
      <c r="D910" s="19">
        <f>G909-C910</f>
        <v>150</v>
      </c>
      <c r="E910" s="19"/>
      <c r="F910" s="10"/>
      <c r="G910" s="1" t="s">
        <v>766</v>
      </c>
    </row>
    <row r="911" ht="15.75" customHeight="1">
      <c r="A911" s="19" t="str">
        <f>A910</f>
        <v>01/YTI/PURC/VI/2023</v>
      </c>
      <c r="B911" s="18">
        <v>45131.0</v>
      </c>
      <c r="C911" s="36">
        <v>50.0</v>
      </c>
      <c r="D911" s="19">
        <f t="shared" ref="D911:D913" si="49">D910-C911</f>
        <v>100</v>
      </c>
      <c r="E911" s="19"/>
      <c r="F911" s="10"/>
      <c r="G911" s="20" t="s">
        <v>746</v>
      </c>
    </row>
    <row r="912" ht="15.75" customHeight="1">
      <c r="A912" s="19" t="str">
        <f t="shared" ref="A912:A916" si="50">A910</f>
        <v>01/YTI/PURC/VI/2023</v>
      </c>
      <c r="B912" s="18">
        <v>45135.0</v>
      </c>
      <c r="C912" s="36">
        <v>50.0</v>
      </c>
      <c r="D912" s="19">
        <f t="shared" si="49"/>
        <v>50</v>
      </c>
      <c r="E912" s="19"/>
      <c r="F912" s="10"/>
      <c r="G912" s="53"/>
    </row>
    <row r="913" ht="15.75" customHeight="1">
      <c r="A913" s="19" t="str">
        <f t="shared" si="50"/>
        <v>01/YTI/PURC/VI/2023</v>
      </c>
      <c r="B913" s="18">
        <v>45141.0</v>
      </c>
      <c r="C913" s="36">
        <v>50.0</v>
      </c>
      <c r="D913" s="19">
        <f t="shared" si="49"/>
        <v>0</v>
      </c>
      <c r="E913" s="19"/>
      <c r="F913" s="10"/>
    </row>
    <row r="914" ht="15.75" customHeight="1">
      <c r="A914" s="19" t="str">
        <f t="shared" si="50"/>
        <v>01/YTI/PURC/VI/2023</v>
      </c>
      <c r="B914" s="18"/>
      <c r="C914" s="36"/>
      <c r="D914" s="19"/>
      <c r="E914" s="19"/>
      <c r="F914" s="10"/>
      <c r="G914" s="56"/>
    </row>
    <row r="915" ht="15.75" customHeight="1">
      <c r="A915" s="19" t="str">
        <f t="shared" si="50"/>
        <v>01/YTI/PURC/VI/2023</v>
      </c>
      <c r="B915" s="18"/>
      <c r="C915" s="36"/>
      <c r="D915" s="19"/>
      <c r="E915" s="19"/>
      <c r="F915" s="10"/>
    </row>
    <row r="916" ht="15.75" customHeight="1">
      <c r="A916" s="19" t="str">
        <f t="shared" si="50"/>
        <v>01/YTI/PURC/VI/2023</v>
      </c>
      <c r="B916" s="18"/>
      <c r="C916" s="36"/>
      <c r="D916" s="19"/>
      <c r="E916" s="19"/>
      <c r="F916" s="10"/>
    </row>
    <row r="917" ht="15.75" customHeight="1">
      <c r="E917" s="1"/>
      <c r="F917" s="54" t="s">
        <v>14</v>
      </c>
    </row>
    <row r="918" ht="15.75" customHeight="1">
      <c r="E918" s="1"/>
    </row>
    <row r="919" ht="15.75" customHeight="1">
      <c r="A919" s="14" t="s">
        <v>15</v>
      </c>
      <c r="B919" s="14" t="s">
        <v>16</v>
      </c>
      <c r="C919" s="2" t="s">
        <v>17</v>
      </c>
      <c r="D919" s="14" t="s">
        <v>18</v>
      </c>
      <c r="E919" s="14" t="s">
        <v>19</v>
      </c>
      <c r="F919" s="34" t="s">
        <v>20</v>
      </c>
      <c r="G919" s="43">
        <v>50.0</v>
      </c>
    </row>
    <row r="920" ht="15.75" customHeight="1">
      <c r="A920" s="19" t="s">
        <v>767</v>
      </c>
      <c r="B920" s="18">
        <v>45194.0</v>
      </c>
      <c r="C920" s="36">
        <v>4.0</v>
      </c>
      <c r="D920" s="19">
        <f>G919-C920</f>
        <v>46</v>
      </c>
      <c r="E920" s="19"/>
      <c r="F920" s="10"/>
      <c r="G920" s="1" t="s">
        <v>768</v>
      </c>
    </row>
    <row r="921" ht="15.75" customHeight="1">
      <c r="A921" s="19" t="str">
        <f>A920</f>
        <v>05/YTI/PURC/VII/2023</v>
      </c>
      <c r="B921" s="18">
        <v>45224.0</v>
      </c>
      <c r="C921" s="36">
        <v>2.0</v>
      </c>
      <c r="D921" s="19">
        <f t="shared" ref="D921:D923" si="51">D920-C921</f>
        <v>44</v>
      </c>
      <c r="E921" s="19"/>
      <c r="F921" s="10"/>
      <c r="G921" s="20" t="s">
        <v>769</v>
      </c>
    </row>
    <row r="922" ht="15.75" customHeight="1">
      <c r="A922" s="19" t="str">
        <f t="shared" ref="A922:A926" si="52">A920</f>
        <v>05/YTI/PURC/VII/2023</v>
      </c>
      <c r="B922" s="18">
        <v>45230.0</v>
      </c>
      <c r="C922" s="36">
        <v>2.0</v>
      </c>
      <c r="D922" s="19">
        <f t="shared" si="51"/>
        <v>42</v>
      </c>
      <c r="E922" s="19"/>
      <c r="F922" s="10"/>
      <c r="G922" s="53" t="s">
        <v>770</v>
      </c>
    </row>
    <row r="923" ht="15.75" customHeight="1">
      <c r="A923" s="19" t="str">
        <f t="shared" si="52"/>
        <v>05/YTI/PURC/VII/2023</v>
      </c>
      <c r="B923" s="18">
        <v>45268.0</v>
      </c>
      <c r="C923" s="36">
        <v>1.0</v>
      </c>
      <c r="D923" s="19">
        <f t="shared" si="51"/>
        <v>41</v>
      </c>
      <c r="E923" s="19"/>
      <c r="F923" s="10"/>
    </row>
    <row r="924" ht="15.75" customHeight="1">
      <c r="A924" s="19" t="str">
        <f t="shared" si="52"/>
        <v>05/YTI/PURC/VII/2023</v>
      </c>
      <c r="B924" s="18"/>
      <c r="C924" s="36"/>
      <c r="D924" s="19"/>
      <c r="E924" s="19"/>
      <c r="F924" s="10"/>
      <c r="G924" s="56"/>
    </row>
    <row r="925" ht="15.75" customHeight="1">
      <c r="A925" s="19" t="str">
        <f t="shared" si="52"/>
        <v>05/YTI/PURC/VII/2023</v>
      </c>
      <c r="B925" s="18"/>
      <c r="C925" s="36"/>
      <c r="D925" s="19"/>
      <c r="E925" s="19"/>
      <c r="F925" s="10"/>
    </row>
    <row r="926" ht="15.75" customHeight="1">
      <c r="A926" s="19" t="str">
        <f t="shared" si="52"/>
        <v>05/YTI/PURC/VII/2023</v>
      </c>
      <c r="B926" s="18"/>
      <c r="C926" s="36"/>
      <c r="D926" s="19"/>
      <c r="E926" s="19"/>
      <c r="F926" s="10"/>
    </row>
    <row r="927" ht="15.75" customHeight="1">
      <c r="E927" s="1"/>
    </row>
    <row r="928" ht="15.75" customHeight="1">
      <c r="E928" s="1"/>
    </row>
    <row r="929" ht="15.75" customHeight="1">
      <c r="A929" s="14" t="s">
        <v>15</v>
      </c>
      <c r="B929" s="14" t="s">
        <v>16</v>
      </c>
      <c r="C929" s="2" t="s">
        <v>17</v>
      </c>
      <c r="D929" s="14" t="s">
        <v>18</v>
      </c>
      <c r="E929" s="14" t="s">
        <v>19</v>
      </c>
      <c r="F929" s="34" t="s">
        <v>20</v>
      </c>
      <c r="G929" s="43">
        <v>200.0</v>
      </c>
    </row>
    <row r="930" ht="15.75" customHeight="1">
      <c r="A930" s="19" t="s">
        <v>771</v>
      </c>
      <c r="B930" s="18">
        <v>45261.0</v>
      </c>
      <c r="C930" s="36">
        <v>38.0</v>
      </c>
      <c r="D930" s="19">
        <f>G929-C930</f>
        <v>162</v>
      </c>
      <c r="E930" s="19"/>
      <c r="F930" s="10"/>
      <c r="G930" s="1" t="s">
        <v>772</v>
      </c>
    </row>
    <row r="931" ht="15.75" customHeight="1">
      <c r="A931" s="19" t="str">
        <f>A930</f>
        <v>16/YTI/PURC/X/2023</v>
      </c>
      <c r="B931" s="18">
        <v>45268.0</v>
      </c>
      <c r="C931" s="36">
        <v>27.0</v>
      </c>
      <c r="D931" s="19">
        <f t="shared" ref="D931:D934" si="53">D930-C931</f>
        <v>135</v>
      </c>
      <c r="E931" s="19"/>
      <c r="F931" s="10"/>
      <c r="G931" s="20" t="s">
        <v>746</v>
      </c>
    </row>
    <row r="932" ht="15.75" customHeight="1">
      <c r="A932" s="19" t="str">
        <f t="shared" ref="A932:A936" si="54">A930</f>
        <v>16/YTI/PURC/X/2023</v>
      </c>
      <c r="B932" s="18">
        <v>45281.0</v>
      </c>
      <c r="C932" s="36">
        <v>50.0</v>
      </c>
      <c r="D932" s="19">
        <f t="shared" si="53"/>
        <v>85</v>
      </c>
      <c r="E932" s="19"/>
      <c r="F932" s="10"/>
      <c r="G932" s="53"/>
    </row>
    <row r="933" ht="15.75" customHeight="1">
      <c r="A933" s="19" t="str">
        <f t="shared" si="54"/>
        <v>16/YTI/PURC/X/2023</v>
      </c>
      <c r="B933" s="18">
        <v>45301.0</v>
      </c>
      <c r="C933" s="36">
        <v>70.0</v>
      </c>
      <c r="D933" s="19">
        <f t="shared" si="53"/>
        <v>15</v>
      </c>
      <c r="E933" s="19"/>
      <c r="F933" s="10"/>
    </row>
    <row r="934" ht="15.75" customHeight="1">
      <c r="A934" s="19" t="str">
        <f t="shared" si="54"/>
        <v>16/YTI/PURC/X/2023</v>
      </c>
      <c r="B934" s="18">
        <v>45343.0</v>
      </c>
      <c r="C934" s="36">
        <v>15.0</v>
      </c>
      <c r="D934" s="19">
        <f t="shared" si="53"/>
        <v>0</v>
      </c>
      <c r="E934" s="19"/>
      <c r="F934" s="10"/>
      <c r="G934" s="56"/>
    </row>
    <row r="935" ht="15.75" customHeight="1">
      <c r="A935" s="19" t="str">
        <f t="shared" si="54"/>
        <v>16/YTI/PURC/X/2023</v>
      </c>
      <c r="B935" s="18"/>
      <c r="C935" s="36"/>
      <c r="D935" s="19"/>
      <c r="E935" s="19"/>
      <c r="F935" s="10"/>
    </row>
    <row r="936" ht="15.75" customHeight="1">
      <c r="A936" s="19" t="str">
        <f t="shared" si="54"/>
        <v>16/YTI/PURC/X/2023</v>
      </c>
      <c r="B936" s="18"/>
      <c r="C936" s="36"/>
      <c r="D936" s="19"/>
      <c r="E936" s="19"/>
      <c r="F936" s="10"/>
    </row>
    <row r="937" ht="15.75" customHeight="1">
      <c r="E937" s="1"/>
      <c r="F937" s="54" t="s">
        <v>14</v>
      </c>
    </row>
    <row r="938" ht="15.75" customHeight="1">
      <c r="E938" s="1"/>
    </row>
    <row r="939" ht="15.75" customHeight="1">
      <c r="A939" s="14" t="s">
        <v>15</v>
      </c>
      <c r="B939" s="14" t="s">
        <v>16</v>
      </c>
      <c r="C939" s="2" t="s">
        <v>17</v>
      </c>
      <c r="D939" s="14" t="s">
        <v>18</v>
      </c>
      <c r="E939" s="14" t="s">
        <v>19</v>
      </c>
      <c r="F939" s="34" t="s">
        <v>20</v>
      </c>
      <c r="G939" s="43">
        <v>200.0</v>
      </c>
    </row>
    <row r="940" ht="15.75" customHeight="1">
      <c r="A940" s="19" t="s">
        <v>773</v>
      </c>
      <c r="B940" s="18">
        <v>45343.0</v>
      </c>
      <c r="C940" s="36">
        <v>50.0</v>
      </c>
      <c r="D940" s="19">
        <f>G939-C940</f>
        <v>150</v>
      </c>
      <c r="E940" s="19"/>
      <c r="F940" s="10"/>
      <c r="G940" s="1" t="s">
        <v>774</v>
      </c>
    </row>
    <row r="941" ht="15.75" customHeight="1">
      <c r="A941" s="19" t="str">
        <f>A940</f>
        <v>07/YTI/PURC/XII/2023</v>
      </c>
      <c r="B941" s="18">
        <v>45357.0</v>
      </c>
      <c r="C941" s="36">
        <v>50.0</v>
      </c>
      <c r="D941" s="19">
        <f t="shared" ref="D941:D943" si="55">D940-C941</f>
        <v>100</v>
      </c>
      <c r="E941" s="19"/>
      <c r="F941" s="10"/>
      <c r="G941" s="20" t="s">
        <v>746</v>
      </c>
    </row>
    <row r="942" ht="15.75" customHeight="1">
      <c r="A942" s="19" t="str">
        <f t="shared" ref="A942:A946" si="56">A940</f>
        <v>07/YTI/PURC/XII/2023</v>
      </c>
      <c r="B942" s="18">
        <v>45366.0</v>
      </c>
      <c r="C942" s="36">
        <v>50.0</v>
      </c>
      <c r="D942" s="19">
        <f t="shared" si="55"/>
        <v>50</v>
      </c>
      <c r="E942" s="19"/>
      <c r="F942" s="10"/>
      <c r="G942" s="53"/>
    </row>
    <row r="943" ht="15.75" customHeight="1">
      <c r="A943" s="19" t="str">
        <f t="shared" si="56"/>
        <v>07/YTI/PURC/XII/2023</v>
      </c>
      <c r="B943" s="18">
        <v>45384.0</v>
      </c>
      <c r="C943" s="36">
        <v>50.0</v>
      </c>
      <c r="D943" s="19">
        <f t="shared" si="55"/>
        <v>0</v>
      </c>
      <c r="E943" s="19"/>
      <c r="F943" s="10"/>
    </row>
    <row r="944" ht="15.75" customHeight="1">
      <c r="A944" s="19" t="str">
        <f t="shared" si="56"/>
        <v>07/YTI/PURC/XII/2023</v>
      </c>
      <c r="B944" s="18"/>
      <c r="C944" s="36"/>
      <c r="D944" s="19"/>
      <c r="E944" s="19"/>
      <c r="F944" s="10"/>
      <c r="G944" s="56"/>
    </row>
    <row r="945" ht="15.75" customHeight="1">
      <c r="A945" s="19" t="str">
        <f t="shared" si="56"/>
        <v>07/YTI/PURC/XII/2023</v>
      </c>
      <c r="B945" s="18"/>
      <c r="C945" s="36"/>
      <c r="D945" s="19"/>
      <c r="E945" s="19"/>
      <c r="F945" s="10"/>
    </row>
    <row r="946" ht="15.75" customHeight="1">
      <c r="A946" s="19" t="str">
        <f t="shared" si="56"/>
        <v>07/YTI/PURC/XII/2023</v>
      </c>
      <c r="B946" s="18"/>
      <c r="C946" s="36"/>
      <c r="D946" s="19"/>
      <c r="E946" s="19"/>
      <c r="F946" s="10"/>
    </row>
    <row r="947" ht="15.75" customHeight="1">
      <c r="E947" s="1"/>
      <c r="F947" s="20" t="s">
        <v>775</v>
      </c>
    </row>
    <row r="948" ht="15.75" customHeight="1">
      <c r="A948" s="14" t="s">
        <v>15</v>
      </c>
      <c r="B948" s="14" t="s">
        <v>16</v>
      </c>
      <c r="C948" s="2" t="s">
        <v>17</v>
      </c>
      <c r="D948" s="14" t="s">
        <v>18</v>
      </c>
      <c r="E948" s="14" t="s">
        <v>19</v>
      </c>
      <c r="F948" s="34" t="s">
        <v>20</v>
      </c>
      <c r="G948" s="43">
        <v>200.0</v>
      </c>
    </row>
    <row r="949" ht="15.75" customHeight="1">
      <c r="A949" s="19" t="s">
        <v>776</v>
      </c>
      <c r="B949" s="18">
        <v>45426.0</v>
      </c>
      <c r="C949" s="36">
        <v>45.0</v>
      </c>
      <c r="D949" s="19">
        <f>G948-C949</f>
        <v>155</v>
      </c>
      <c r="E949" s="19"/>
      <c r="F949" s="10"/>
      <c r="G949" s="1" t="s">
        <v>777</v>
      </c>
    </row>
    <row r="950" ht="15.75" customHeight="1">
      <c r="A950" s="19" t="str">
        <f>A949</f>
        <v>12/YTI/PURC/III/2024</v>
      </c>
      <c r="B950" s="18">
        <v>45441.0</v>
      </c>
      <c r="C950" s="36">
        <v>50.0</v>
      </c>
      <c r="D950" s="19">
        <f t="shared" ref="D950:D953" si="57">D949-C950</f>
        <v>105</v>
      </c>
      <c r="E950" s="19"/>
      <c r="F950" s="10"/>
      <c r="G950" s="20" t="s">
        <v>746</v>
      </c>
    </row>
    <row r="951" ht="15.75" customHeight="1">
      <c r="A951" s="19" t="str">
        <f t="shared" ref="A951:A953" si="58">A949</f>
        <v>12/YTI/PURC/III/2024</v>
      </c>
      <c r="B951" s="18">
        <v>45450.0</v>
      </c>
      <c r="C951" s="36">
        <v>43.0</v>
      </c>
      <c r="D951" s="19">
        <f t="shared" si="57"/>
        <v>62</v>
      </c>
      <c r="E951" s="19"/>
      <c r="F951" s="10"/>
      <c r="G951" s="53"/>
    </row>
    <row r="952" ht="15.75" customHeight="1">
      <c r="A952" s="19" t="str">
        <f t="shared" si="58"/>
        <v>12/YTI/PURC/III/2024</v>
      </c>
      <c r="B952" s="18">
        <v>45462.0</v>
      </c>
      <c r="C952" s="36">
        <v>55.0</v>
      </c>
      <c r="D952" s="19">
        <f t="shared" si="57"/>
        <v>7</v>
      </c>
      <c r="E952" s="19"/>
      <c r="F952" s="10"/>
    </row>
    <row r="953" ht="15.75" customHeight="1">
      <c r="A953" s="19" t="str">
        <f t="shared" si="58"/>
        <v>12/YTI/PURC/III/2024</v>
      </c>
      <c r="B953" s="18">
        <v>45524.0</v>
      </c>
      <c r="C953" s="36">
        <v>7.0</v>
      </c>
      <c r="D953" s="19">
        <f t="shared" si="57"/>
        <v>0</v>
      </c>
      <c r="E953" s="19"/>
      <c r="F953" s="10"/>
      <c r="G953" s="56"/>
    </row>
    <row r="954" ht="15.75" customHeight="1">
      <c r="E954" s="1"/>
    </row>
    <row r="955" ht="15.75" customHeight="1">
      <c r="A955" s="14" t="s">
        <v>15</v>
      </c>
      <c r="B955" s="14" t="s">
        <v>16</v>
      </c>
      <c r="C955" s="2" t="s">
        <v>17</v>
      </c>
      <c r="D955" s="14" t="s">
        <v>18</v>
      </c>
      <c r="E955" s="14" t="s">
        <v>19</v>
      </c>
      <c r="F955" s="34" t="s">
        <v>20</v>
      </c>
      <c r="G955" s="43">
        <v>200.0</v>
      </c>
    </row>
    <row r="956" ht="15.75" customHeight="1">
      <c r="A956" s="19" t="s">
        <v>778</v>
      </c>
      <c r="B956" s="18">
        <v>45524.0</v>
      </c>
      <c r="C956" s="36">
        <v>43.0</v>
      </c>
      <c r="D956" s="19">
        <f>G955-C956</f>
        <v>157</v>
      </c>
      <c r="E956" s="19"/>
      <c r="F956" s="10"/>
      <c r="G956" s="1" t="s">
        <v>779</v>
      </c>
    </row>
    <row r="957" ht="15.75" customHeight="1">
      <c r="A957" s="19" t="str">
        <f>A956</f>
        <v>07/YTI/PURC/VII/2024</v>
      </c>
      <c r="B957" s="18">
        <v>45533.0</v>
      </c>
      <c r="C957" s="36">
        <v>100.0</v>
      </c>
      <c r="D957" s="19">
        <f t="shared" ref="D957:D960" si="59">D956-C957</f>
        <v>57</v>
      </c>
      <c r="E957" s="19"/>
      <c r="F957" s="10"/>
      <c r="G957" s="20" t="s">
        <v>746</v>
      </c>
    </row>
    <row r="958" ht="15.75" customHeight="1">
      <c r="A958" s="19" t="str">
        <f t="shared" ref="A958:A960" si="60">A956</f>
        <v>07/YTI/PURC/VII/2024</v>
      </c>
      <c r="B958" s="18">
        <v>45541.0</v>
      </c>
      <c r="C958" s="36">
        <v>30.0</v>
      </c>
      <c r="D958" s="19">
        <f t="shared" si="59"/>
        <v>27</v>
      </c>
      <c r="E958" s="19"/>
      <c r="F958" s="10"/>
      <c r="G958" s="53"/>
    </row>
    <row r="959" ht="15.75" customHeight="1">
      <c r="A959" s="19" t="str">
        <f t="shared" si="60"/>
        <v>07/YTI/PURC/VII/2024</v>
      </c>
      <c r="B959" s="18">
        <v>45546.0</v>
      </c>
      <c r="C959" s="36">
        <v>24.0</v>
      </c>
      <c r="D959" s="19">
        <f t="shared" si="59"/>
        <v>3</v>
      </c>
      <c r="E959" s="19"/>
      <c r="F959" s="10"/>
    </row>
    <row r="960" ht="15.75" customHeight="1">
      <c r="A960" s="19" t="str">
        <f t="shared" si="60"/>
        <v>07/YTI/PURC/VII/2024</v>
      </c>
      <c r="B960" s="18">
        <v>45595.0</v>
      </c>
      <c r="C960" s="36">
        <v>3.0</v>
      </c>
      <c r="D960" s="19">
        <f t="shared" si="59"/>
        <v>0</v>
      </c>
      <c r="E960" s="19"/>
      <c r="F960" s="10"/>
      <c r="G960" s="56"/>
    </row>
    <row r="961" ht="15.75" customHeight="1">
      <c r="E961" s="1"/>
    </row>
    <row r="962" ht="15.75" customHeight="1">
      <c r="A962" s="14" t="s">
        <v>15</v>
      </c>
      <c r="B962" s="14" t="s">
        <v>16</v>
      </c>
      <c r="C962" s="2" t="s">
        <v>17</v>
      </c>
      <c r="D962" s="14" t="s">
        <v>18</v>
      </c>
      <c r="E962" s="14" t="s">
        <v>19</v>
      </c>
      <c r="F962" s="34" t="s">
        <v>20</v>
      </c>
      <c r="G962" s="43">
        <v>200.0</v>
      </c>
    </row>
    <row r="963" ht="15.75" customHeight="1">
      <c r="A963" s="19" t="s">
        <v>780</v>
      </c>
      <c r="B963" s="18">
        <v>45589.0</v>
      </c>
      <c r="C963" s="36">
        <v>30.0</v>
      </c>
      <c r="D963" s="19">
        <f>G962-C963</f>
        <v>170</v>
      </c>
      <c r="E963" s="19"/>
      <c r="F963" s="10"/>
      <c r="G963" s="1" t="s">
        <v>781</v>
      </c>
    </row>
    <row r="964" ht="15.75" customHeight="1">
      <c r="A964" s="19" t="str">
        <f>A963</f>
        <v>12/YTI/PURC/IX/2024</v>
      </c>
      <c r="B964" s="18">
        <v>45595.0</v>
      </c>
      <c r="C964" s="36">
        <v>15.0</v>
      </c>
      <c r="D964" s="19">
        <f t="shared" ref="D964:D968" si="61">D963-C964</f>
        <v>155</v>
      </c>
      <c r="E964" s="19"/>
      <c r="F964" s="10"/>
      <c r="G964" s="20" t="s">
        <v>746</v>
      </c>
    </row>
    <row r="965" ht="15.75" customHeight="1">
      <c r="A965" s="19" t="str">
        <f t="shared" ref="A965:A968" si="62">A963</f>
        <v>12/YTI/PURC/IX/2024</v>
      </c>
      <c r="B965" s="18">
        <v>45649.0</v>
      </c>
      <c r="C965" s="36">
        <v>21.0</v>
      </c>
      <c r="D965" s="19">
        <f t="shared" si="61"/>
        <v>134</v>
      </c>
      <c r="E965" s="19"/>
      <c r="F965" s="10"/>
      <c r="G965" s="53"/>
    </row>
    <row r="966" ht="15.75" customHeight="1">
      <c r="A966" s="19" t="str">
        <f t="shared" si="62"/>
        <v>12/YTI/PURC/IX/2024</v>
      </c>
      <c r="B966" s="18">
        <v>45688.0</v>
      </c>
      <c r="C966" s="36">
        <v>50.0</v>
      </c>
      <c r="D966" s="19">
        <f t="shared" si="61"/>
        <v>84</v>
      </c>
      <c r="E966" s="19"/>
      <c r="F966" s="10"/>
    </row>
    <row r="967" ht="15.75" customHeight="1">
      <c r="A967" s="19" t="str">
        <f t="shared" si="62"/>
        <v>12/YTI/PURC/IX/2024</v>
      </c>
      <c r="B967" s="18">
        <v>45700.0</v>
      </c>
      <c r="C967" s="36">
        <v>50.0</v>
      </c>
      <c r="D967" s="19">
        <f t="shared" si="61"/>
        <v>34</v>
      </c>
      <c r="E967" s="19">
        <v>10.0</v>
      </c>
      <c r="F967" s="10"/>
      <c r="G967" s="56"/>
    </row>
    <row r="968" ht="15.75" customHeight="1">
      <c r="A968" s="19" t="str">
        <f t="shared" si="62"/>
        <v>12/YTI/PURC/IX/2024</v>
      </c>
      <c r="B968" s="57">
        <v>45720.0</v>
      </c>
      <c r="C968" s="10">
        <v>34.0</v>
      </c>
      <c r="D968" s="19">
        <f t="shared" si="61"/>
        <v>0</v>
      </c>
      <c r="E968" s="19">
        <v>4.0</v>
      </c>
      <c r="F968" s="10"/>
    </row>
    <row r="969" ht="15.75" customHeight="1">
      <c r="E969" s="1"/>
    </row>
    <row r="970" ht="15.75" customHeight="1">
      <c r="E970" s="1"/>
    </row>
    <row r="971" ht="15.75" customHeight="1">
      <c r="A971" s="2" t="s">
        <v>0</v>
      </c>
      <c r="B971" s="2" t="s">
        <v>1</v>
      </c>
      <c r="C971" s="3" t="s">
        <v>2</v>
      </c>
      <c r="D971" s="3" t="s">
        <v>3</v>
      </c>
      <c r="E971" s="3" t="s">
        <v>4</v>
      </c>
      <c r="F971" s="3" t="s">
        <v>5</v>
      </c>
      <c r="G971" s="3" t="s">
        <v>6</v>
      </c>
      <c r="H971" s="3" t="s">
        <v>7</v>
      </c>
      <c r="I971" s="3" t="s">
        <v>8</v>
      </c>
    </row>
    <row r="972" ht="15.75" customHeight="1">
      <c r="A972" s="4" t="s">
        <v>782</v>
      </c>
      <c r="B972" s="5" t="s">
        <v>783</v>
      </c>
      <c r="C972" s="6"/>
      <c r="D972" s="7">
        <v>200.0</v>
      </c>
      <c r="E972" s="8" t="s">
        <v>784</v>
      </c>
      <c r="F972" s="9">
        <v>45741.0</v>
      </c>
      <c r="G972" s="10">
        <v>34.0</v>
      </c>
      <c r="H972" s="8">
        <f>D972-G972</f>
        <v>166</v>
      </c>
      <c r="I972" s="10"/>
    </row>
    <row r="973" ht="15.75" customHeight="1">
      <c r="A973" s="11"/>
      <c r="B973" s="11"/>
      <c r="C973" s="11"/>
      <c r="D973" s="11"/>
      <c r="E973" s="8" t="s">
        <v>785</v>
      </c>
      <c r="F973" s="9">
        <v>45742.0</v>
      </c>
      <c r="G973" s="10">
        <v>51.0</v>
      </c>
      <c r="H973" s="8">
        <f t="shared" ref="H973:H977" si="63">H972-G973</f>
        <v>115</v>
      </c>
      <c r="I973" s="10"/>
    </row>
    <row r="974" ht="15.75" customHeight="1">
      <c r="A974" s="11"/>
      <c r="B974" s="11"/>
      <c r="C974" s="11"/>
      <c r="D974" s="11"/>
      <c r="E974" s="8" t="s">
        <v>786</v>
      </c>
      <c r="F974" s="57">
        <v>45762.0</v>
      </c>
      <c r="G974" s="10">
        <v>41.0</v>
      </c>
      <c r="H974" s="8">
        <f t="shared" si="63"/>
        <v>74</v>
      </c>
      <c r="I974" s="10"/>
    </row>
    <row r="975" ht="15.75" customHeight="1">
      <c r="A975" s="11"/>
      <c r="B975" s="11"/>
      <c r="C975" s="11"/>
      <c r="D975" s="11"/>
      <c r="E975" s="8" t="s">
        <v>787</v>
      </c>
      <c r="F975" s="57">
        <v>45771.0</v>
      </c>
      <c r="G975" s="10">
        <v>47.0</v>
      </c>
      <c r="H975" s="8">
        <f t="shared" si="63"/>
        <v>27</v>
      </c>
      <c r="I975" s="10">
        <v>4.0</v>
      </c>
    </row>
    <row r="976" ht="15.75" customHeight="1">
      <c r="A976" s="11"/>
      <c r="B976" s="11"/>
      <c r="C976" s="11"/>
      <c r="D976" s="11"/>
      <c r="E976" s="8" t="s">
        <v>788</v>
      </c>
      <c r="F976" s="57">
        <v>45772.0</v>
      </c>
      <c r="G976" s="10">
        <v>20.0</v>
      </c>
      <c r="H976" s="8">
        <f t="shared" si="63"/>
        <v>7</v>
      </c>
      <c r="I976" s="10"/>
    </row>
    <row r="977" ht="15.75" customHeight="1">
      <c r="A977" s="12"/>
      <c r="B977" s="12"/>
      <c r="C977" s="12"/>
      <c r="D977" s="12"/>
      <c r="E977" s="8" t="s">
        <v>789</v>
      </c>
      <c r="F977" s="57">
        <v>45783.0</v>
      </c>
      <c r="G977" s="10">
        <v>7.0</v>
      </c>
      <c r="H977" s="8">
        <f t="shared" si="63"/>
        <v>0</v>
      </c>
      <c r="I977" s="10"/>
    </row>
    <row r="978" ht="15.75" customHeight="1">
      <c r="E978" s="1"/>
      <c r="H978" s="46" t="s">
        <v>14</v>
      </c>
    </row>
    <row r="979" ht="15.75" customHeight="1">
      <c r="A979" s="2" t="s">
        <v>0</v>
      </c>
      <c r="B979" s="2" t="s">
        <v>1</v>
      </c>
      <c r="C979" s="3" t="s">
        <v>2</v>
      </c>
      <c r="D979" s="3" t="s">
        <v>3</v>
      </c>
      <c r="E979" s="3" t="s">
        <v>4</v>
      </c>
      <c r="F979" s="3" t="s">
        <v>5</v>
      </c>
      <c r="G979" s="3" t="s">
        <v>6</v>
      </c>
      <c r="H979" s="3" t="s">
        <v>7</v>
      </c>
      <c r="I979" s="3" t="s">
        <v>790</v>
      </c>
    </row>
    <row r="980" ht="15.75" customHeight="1">
      <c r="A980" s="4" t="s">
        <v>782</v>
      </c>
      <c r="B980" s="5" t="s">
        <v>791</v>
      </c>
      <c r="C980" s="6"/>
      <c r="D980" s="7">
        <v>200.0</v>
      </c>
      <c r="E980" s="8" t="s">
        <v>792</v>
      </c>
      <c r="F980" s="9">
        <v>45783.0</v>
      </c>
      <c r="G980" s="10">
        <v>29.0</v>
      </c>
      <c r="H980" s="8">
        <f>D980-G980</f>
        <v>171</v>
      </c>
      <c r="I980" s="10">
        <v>4.0</v>
      </c>
      <c r="J980" s="20" t="s">
        <v>793</v>
      </c>
    </row>
    <row r="981" ht="15.75" customHeight="1">
      <c r="A981" s="11"/>
      <c r="B981" s="11"/>
      <c r="C981" s="11"/>
      <c r="D981" s="11"/>
      <c r="E981" s="8" t="s">
        <v>794</v>
      </c>
      <c r="F981" s="9">
        <v>45834.0</v>
      </c>
      <c r="G981" s="10">
        <v>27.0</v>
      </c>
      <c r="H981" s="8">
        <f t="shared" ref="H981:H985" si="64">H980-G981</f>
        <v>144</v>
      </c>
      <c r="I981" s="10"/>
    </row>
    <row r="982" ht="15.75" customHeight="1">
      <c r="A982" s="11"/>
      <c r="B982" s="11"/>
      <c r="C982" s="11"/>
      <c r="D982" s="11"/>
      <c r="E982" s="8" t="s">
        <v>795</v>
      </c>
      <c r="F982" s="57">
        <v>45839.0</v>
      </c>
      <c r="G982" s="10">
        <v>27.0</v>
      </c>
      <c r="H982" s="8">
        <f t="shared" si="64"/>
        <v>117</v>
      </c>
      <c r="I982" s="10"/>
    </row>
    <row r="983" ht="15.75" customHeight="1">
      <c r="A983" s="11"/>
      <c r="B983" s="11"/>
      <c r="C983" s="11"/>
      <c r="D983" s="11"/>
      <c r="E983" s="8" t="s">
        <v>796</v>
      </c>
      <c r="F983" s="57">
        <v>45846.0</v>
      </c>
      <c r="G983" s="10">
        <v>41.0</v>
      </c>
      <c r="H983" s="8">
        <f t="shared" si="64"/>
        <v>76</v>
      </c>
      <c r="I983" s="10"/>
    </row>
    <row r="984" ht="15.75" customHeight="1">
      <c r="A984" s="11"/>
      <c r="B984" s="11"/>
      <c r="C984" s="11"/>
      <c r="D984" s="11"/>
      <c r="E984" s="8" t="s">
        <v>797</v>
      </c>
      <c r="F984" s="57">
        <v>45853.0</v>
      </c>
      <c r="G984" s="10">
        <v>50.0</v>
      </c>
      <c r="H984" s="8">
        <f t="shared" si="64"/>
        <v>26</v>
      </c>
      <c r="I984" s="10"/>
    </row>
    <row r="985" ht="15.75" customHeight="1">
      <c r="A985" s="12"/>
      <c r="B985" s="12"/>
      <c r="C985" s="12"/>
      <c r="D985" s="12"/>
      <c r="E985" s="8" t="s">
        <v>798</v>
      </c>
      <c r="F985" s="57">
        <v>45916.0</v>
      </c>
      <c r="G985" s="10">
        <v>26.0</v>
      </c>
      <c r="H985" s="8">
        <f t="shared" si="64"/>
        <v>0</v>
      </c>
      <c r="I985" s="10"/>
    </row>
    <row r="986" ht="15.75" customHeight="1">
      <c r="E986" s="1"/>
      <c r="H986" s="46" t="s">
        <v>14</v>
      </c>
    </row>
    <row r="987" ht="15.75" customHeight="1">
      <c r="A987" s="2" t="s">
        <v>0</v>
      </c>
      <c r="B987" s="2" t="s">
        <v>1</v>
      </c>
      <c r="C987" s="3" t="s">
        <v>2</v>
      </c>
      <c r="D987" s="3" t="s">
        <v>3</v>
      </c>
      <c r="E987" s="3" t="s">
        <v>4</v>
      </c>
      <c r="F987" s="3" t="s">
        <v>5</v>
      </c>
      <c r="G987" s="3" t="s">
        <v>6</v>
      </c>
      <c r="H987" s="3" t="s">
        <v>7</v>
      </c>
      <c r="I987" s="3" t="s">
        <v>790</v>
      </c>
    </row>
    <row r="988" ht="15.75" customHeight="1">
      <c r="A988" s="4" t="s">
        <v>782</v>
      </c>
      <c r="B988" s="5" t="s">
        <v>799</v>
      </c>
      <c r="C988" s="6">
        <v>45974.0</v>
      </c>
      <c r="D988" s="7">
        <v>200.0</v>
      </c>
      <c r="E988" s="8" t="s">
        <v>800</v>
      </c>
      <c r="F988" s="9">
        <v>45999.0</v>
      </c>
      <c r="G988" s="10">
        <v>25.0</v>
      </c>
      <c r="H988" s="8">
        <f>D988-G988</f>
        <v>175</v>
      </c>
      <c r="I988" s="10"/>
    </row>
    <row r="989" ht="15.75" customHeight="1">
      <c r="A989" s="11"/>
      <c r="B989" s="11"/>
      <c r="C989" s="11"/>
      <c r="D989" s="11"/>
      <c r="E989" s="8" t="s">
        <v>801</v>
      </c>
      <c r="F989" s="9">
        <v>46010.0</v>
      </c>
      <c r="G989" s="10">
        <v>15.0</v>
      </c>
      <c r="H989" s="8">
        <f t="shared" ref="H989:H996" si="65">H988-G989</f>
        <v>160</v>
      </c>
      <c r="I989" s="10">
        <v>2.0</v>
      </c>
      <c r="J989" s="58">
        <v>46020.0</v>
      </c>
    </row>
    <row r="990" ht="15.75" customHeight="1">
      <c r="A990" s="11"/>
      <c r="B990" s="11"/>
      <c r="C990" s="11"/>
      <c r="D990" s="11"/>
      <c r="E990" s="8" t="s">
        <v>802</v>
      </c>
      <c r="F990" s="57">
        <v>46020.0</v>
      </c>
      <c r="G990" s="10">
        <v>15.0</v>
      </c>
      <c r="H990" s="8">
        <f t="shared" si="65"/>
        <v>145</v>
      </c>
      <c r="I990" s="10"/>
    </row>
    <row r="991" ht="15.75" customHeight="1">
      <c r="A991" s="11"/>
      <c r="B991" s="11"/>
      <c r="C991" s="11"/>
      <c r="D991" s="11"/>
      <c r="E991" s="8" t="s">
        <v>803</v>
      </c>
      <c r="F991" s="57">
        <v>46036.0</v>
      </c>
      <c r="G991" s="10">
        <v>18.0</v>
      </c>
      <c r="H991" s="8">
        <f t="shared" si="65"/>
        <v>127</v>
      </c>
      <c r="I991" s="10"/>
    </row>
    <row r="992" ht="15.75" customHeight="1">
      <c r="A992" s="11"/>
      <c r="B992" s="11"/>
      <c r="C992" s="11"/>
      <c r="D992" s="11"/>
      <c r="E992" s="8" t="s">
        <v>804</v>
      </c>
      <c r="F992" s="57">
        <v>46043.0</v>
      </c>
      <c r="G992" s="10">
        <v>40.0</v>
      </c>
      <c r="H992" s="8">
        <f t="shared" si="65"/>
        <v>87</v>
      </c>
      <c r="I992" s="10"/>
    </row>
    <row r="993" ht="15.75" customHeight="1">
      <c r="A993" s="12"/>
      <c r="B993" s="12"/>
      <c r="C993" s="12"/>
      <c r="D993" s="12"/>
      <c r="E993" s="8" t="s">
        <v>805</v>
      </c>
      <c r="F993" s="57">
        <v>46050.0</v>
      </c>
      <c r="G993" s="10">
        <v>20.0</v>
      </c>
      <c r="H993" s="8">
        <f t="shared" si="65"/>
        <v>67</v>
      </c>
      <c r="I993" s="10"/>
    </row>
    <row r="994" ht="15.75" customHeight="1">
      <c r="E994" s="1" t="s">
        <v>806</v>
      </c>
      <c r="F994" s="59">
        <v>46128.0</v>
      </c>
      <c r="G994" s="60">
        <v>17.0</v>
      </c>
      <c r="H994" s="8">
        <f t="shared" si="65"/>
        <v>50</v>
      </c>
    </row>
    <row r="995" ht="15.75" customHeight="1">
      <c r="E995" s="1"/>
      <c r="H995" s="8">
        <f t="shared" si="65"/>
        <v>50</v>
      </c>
    </row>
    <row r="996" ht="15.75" customHeight="1">
      <c r="E996" s="1"/>
      <c r="H996" s="8">
        <f t="shared" si="65"/>
        <v>50</v>
      </c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7">
    <mergeCell ref="G38:H38"/>
    <mergeCell ref="G41:H41"/>
    <mergeCell ref="A791:G791"/>
    <mergeCell ref="A813:G813"/>
    <mergeCell ref="A835:G835"/>
    <mergeCell ref="A972:A977"/>
    <mergeCell ref="B972:B977"/>
    <mergeCell ref="B988:B993"/>
    <mergeCell ref="C988:C993"/>
    <mergeCell ref="C972:C977"/>
    <mergeCell ref="D972:D977"/>
    <mergeCell ref="A980:A985"/>
    <mergeCell ref="B980:B985"/>
    <mergeCell ref="C980:C985"/>
    <mergeCell ref="D980:D985"/>
    <mergeCell ref="A988:A993"/>
    <mergeCell ref="D988:D993"/>
  </mergeCells>
  <printOptions/>
  <pageMargins bottom="0.58" footer="0.0" header="0.0" left="0.7" right="0.7" top="0.47"/>
  <pageSetup paperSize="5" scale="1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6.0"/>
    <col customWidth="1" min="3" max="3" width="8.71"/>
    <col customWidth="1" min="4" max="4" width="9.43"/>
    <col customWidth="1" min="5" max="5" width="15.29"/>
    <col customWidth="1" min="6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807</v>
      </c>
      <c r="B2" s="4">
        <v>4.501791986E9</v>
      </c>
      <c r="C2" s="6"/>
      <c r="D2" s="7">
        <v>50.0</v>
      </c>
      <c r="E2" s="8" t="s">
        <v>808</v>
      </c>
      <c r="F2" s="9">
        <v>45856.0</v>
      </c>
      <c r="G2" s="10">
        <v>50.0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809</v>
      </c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 t="s">
        <v>810</v>
      </c>
      <c r="F4" s="10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10"/>
      <c r="F6" s="10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7"/>
    <mergeCell ref="B2:B7"/>
    <mergeCell ref="C2:C7"/>
    <mergeCell ref="D2:D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811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100.0</v>
      </c>
    </row>
    <row r="815" ht="15.75" customHeight="1">
      <c r="A815" s="61" t="s">
        <v>812</v>
      </c>
      <c r="B815" s="18">
        <v>44998.0</v>
      </c>
      <c r="C815" s="36">
        <v>100.0</v>
      </c>
      <c r="D815" s="19">
        <f>G814-C815</f>
        <v>0</v>
      </c>
      <c r="E815" s="19"/>
      <c r="F815" s="10"/>
      <c r="G815" s="1" t="s">
        <v>813</v>
      </c>
    </row>
    <row r="816" ht="15.75" customHeight="1">
      <c r="A816" s="19" t="str">
        <f t="shared" ref="A816:A822" si="41">A815</f>
        <v>004287</v>
      </c>
      <c r="B816" s="18"/>
      <c r="C816" s="36"/>
      <c r="D816" s="19">
        <f t="shared" ref="D816:D821" si="42">D815-C816</f>
        <v>0</v>
      </c>
      <c r="E816" s="19"/>
      <c r="F816" s="10"/>
      <c r="G816" s="20" t="s">
        <v>814</v>
      </c>
    </row>
    <row r="817" ht="15.75" customHeight="1">
      <c r="A817" s="19" t="str">
        <f t="shared" si="41"/>
        <v>004287</v>
      </c>
      <c r="B817" s="18"/>
      <c r="C817" s="36"/>
      <c r="D817" s="19">
        <f t="shared" si="42"/>
        <v>0</v>
      </c>
      <c r="E817" s="19"/>
      <c r="F817" s="10"/>
      <c r="G817" s="53"/>
    </row>
    <row r="818" ht="15.75" customHeight="1">
      <c r="A818" s="19" t="str">
        <f t="shared" si="41"/>
        <v>004287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 t="str">
        <f t="shared" si="41"/>
        <v>004287</v>
      </c>
      <c r="B819" s="18"/>
      <c r="C819" s="36"/>
      <c r="D819" s="19">
        <f t="shared" si="42"/>
        <v>0</v>
      </c>
      <c r="E819" s="19"/>
      <c r="F819" s="10"/>
    </row>
    <row r="820" ht="15.75" customHeight="1">
      <c r="A820" s="19" t="str">
        <f t="shared" si="41"/>
        <v>004287</v>
      </c>
      <c r="B820" s="18"/>
      <c r="C820" s="36"/>
      <c r="D820" s="19">
        <f t="shared" si="42"/>
        <v>0</v>
      </c>
      <c r="E820" s="19"/>
      <c r="F820" s="10"/>
    </row>
    <row r="821" ht="15.75" customHeight="1">
      <c r="A821" s="19" t="str">
        <f t="shared" si="41"/>
        <v>004287</v>
      </c>
      <c r="B821" s="18"/>
      <c r="C821" s="36"/>
      <c r="D821" s="19">
        <f t="shared" si="42"/>
        <v>0</v>
      </c>
      <c r="E821" s="19"/>
      <c r="F821" s="10"/>
    </row>
    <row r="822" ht="15.75" customHeight="1">
      <c r="A822" s="19" t="str">
        <f t="shared" si="41"/>
        <v>004287</v>
      </c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0"/>
      <c r="B825" s="19"/>
      <c r="C825" s="10"/>
      <c r="D825" s="10"/>
      <c r="E825" s="19"/>
      <c r="F825" s="10"/>
    </row>
    <row r="826" ht="15.75" customHeight="1">
      <c r="E826" s="1"/>
      <c r="F826" s="62" t="s">
        <v>14</v>
      </c>
    </row>
    <row r="827" ht="15.75" customHeight="1">
      <c r="E827" s="1"/>
    </row>
    <row r="828" ht="15.75" customHeight="1">
      <c r="E828" s="1"/>
    </row>
    <row r="829" ht="15.75" customHeight="1">
      <c r="A829" s="14" t="s">
        <v>15</v>
      </c>
      <c r="B829" s="14" t="s">
        <v>16</v>
      </c>
      <c r="C829" s="2" t="s">
        <v>17</v>
      </c>
      <c r="D829" s="14" t="s">
        <v>18</v>
      </c>
      <c r="E829" s="14" t="s">
        <v>19</v>
      </c>
      <c r="F829" s="34" t="s">
        <v>20</v>
      </c>
      <c r="G829" s="43">
        <v>100.0</v>
      </c>
    </row>
    <row r="830" ht="15.75" customHeight="1">
      <c r="A830" s="61" t="s">
        <v>815</v>
      </c>
      <c r="B830" s="18">
        <v>45504.0</v>
      </c>
      <c r="C830" s="36">
        <v>100.0</v>
      </c>
      <c r="D830" s="19">
        <f>G829-C830</f>
        <v>0</v>
      </c>
      <c r="E830" s="19"/>
      <c r="F830" s="10"/>
      <c r="G830" s="1" t="s">
        <v>816</v>
      </c>
    </row>
    <row r="831" ht="15.75" customHeight="1">
      <c r="A831" s="19" t="str">
        <f t="shared" ref="A831:A833" si="43">A830</f>
        <v>004731</v>
      </c>
      <c r="B831" s="18"/>
      <c r="C831" s="36"/>
      <c r="D831" s="19">
        <f t="shared" ref="D831:D833" si="44">D830-C831</f>
        <v>0</v>
      </c>
      <c r="E831" s="19"/>
      <c r="F831" s="10"/>
      <c r="G831" s="20" t="s">
        <v>814</v>
      </c>
    </row>
    <row r="832" ht="15.75" customHeight="1">
      <c r="A832" s="19" t="str">
        <f t="shared" si="43"/>
        <v>004731</v>
      </c>
      <c r="B832" s="18"/>
      <c r="C832" s="36"/>
      <c r="D832" s="19">
        <f t="shared" si="44"/>
        <v>0</v>
      </c>
      <c r="E832" s="19"/>
      <c r="F832" s="10"/>
      <c r="G832" s="53"/>
    </row>
    <row r="833" ht="15.75" customHeight="1">
      <c r="A833" s="19" t="str">
        <f t="shared" si="43"/>
        <v>004731</v>
      </c>
      <c r="B833" s="18"/>
      <c r="C833" s="36"/>
      <c r="D833" s="19">
        <f t="shared" si="44"/>
        <v>0</v>
      </c>
      <c r="E833" s="19"/>
      <c r="F833" s="10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scale="6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6.0"/>
    <col customWidth="1" min="3" max="3" width="10.0"/>
    <col customWidth="1" min="4" max="4" width="9.43"/>
    <col customWidth="1" min="5" max="5" width="15.29"/>
    <col customWidth="1" min="6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817</v>
      </c>
      <c r="B2" s="4" t="s">
        <v>818</v>
      </c>
      <c r="C2" s="6">
        <v>45972.0</v>
      </c>
      <c r="D2" s="7">
        <v>20.0</v>
      </c>
      <c r="E2" s="8" t="s">
        <v>819</v>
      </c>
      <c r="F2" s="9">
        <v>46051.0</v>
      </c>
      <c r="G2" s="10">
        <v>20.0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820</v>
      </c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 t="s">
        <v>821</v>
      </c>
      <c r="F4" s="10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10"/>
      <c r="F6" s="10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822</v>
      </c>
      <c r="B10" s="4" t="s">
        <v>818</v>
      </c>
      <c r="C10" s="6">
        <v>45972.0</v>
      </c>
      <c r="D10" s="7">
        <v>20.0</v>
      </c>
      <c r="E10" s="8" t="s">
        <v>819</v>
      </c>
      <c r="F10" s="9">
        <v>46051.0</v>
      </c>
      <c r="G10" s="10">
        <v>20.0</v>
      </c>
      <c r="H10" s="8">
        <f>D10-G10</f>
        <v>0</v>
      </c>
      <c r="I10" s="10"/>
    </row>
    <row r="11">
      <c r="A11" s="11"/>
      <c r="B11" s="11"/>
      <c r="C11" s="11"/>
      <c r="D11" s="11"/>
      <c r="E11" s="8" t="s">
        <v>820</v>
      </c>
      <c r="F11" s="9"/>
      <c r="G11" s="10"/>
      <c r="H11" s="8">
        <f t="shared" ref="H11:H15" si="2">H10-G11</f>
        <v>0</v>
      </c>
      <c r="I11" s="10"/>
    </row>
    <row r="12">
      <c r="A12" s="11"/>
      <c r="B12" s="11"/>
      <c r="C12" s="11"/>
      <c r="D12" s="11"/>
      <c r="E12" s="8" t="s">
        <v>821</v>
      </c>
      <c r="F12" s="10"/>
      <c r="G12" s="10"/>
      <c r="H12" s="8">
        <f t="shared" si="2"/>
        <v>0</v>
      </c>
      <c r="I12" s="10"/>
    </row>
    <row r="13">
      <c r="A13" s="11"/>
      <c r="B13" s="11"/>
      <c r="C13" s="11"/>
      <c r="D13" s="11"/>
      <c r="E13" s="8"/>
      <c r="F13" s="10"/>
      <c r="G13" s="10"/>
      <c r="H13" s="8">
        <f t="shared" si="2"/>
        <v>0</v>
      </c>
      <c r="I13" s="10"/>
    </row>
    <row r="14">
      <c r="A14" s="11"/>
      <c r="B14" s="11"/>
      <c r="C14" s="11"/>
      <c r="D14" s="11"/>
      <c r="E14" s="10"/>
      <c r="F14" s="10"/>
      <c r="G14" s="10"/>
      <c r="H14" s="8">
        <f t="shared" si="2"/>
        <v>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2"/>
        <v>0</v>
      </c>
      <c r="I15" s="10"/>
    </row>
    <row r="16">
      <c r="H16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7"/>
    <mergeCell ref="B2:B7"/>
    <mergeCell ref="C2:C7"/>
    <mergeCell ref="D2:D7"/>
    <mergeCell ref="A10:A15"/>
    <mergeCell ref="B10:B15"/>
    <mergeCell ref="C10:C15"/>
    <mergeCell ref="D10:D1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25.0</v>
      </c>
    </row>
    <row r="815" ht="15.75" customHeight="1">
      <c r="A815" s="19" t="s">
        <v>823</v>
      </c>
      <c r="B815" s="18">
        <v>44321.0</v>
      </c>
      <c r="C815" s="36">
        <v>24.0</v>
      </c>
      <c r="D815" s="19">
        <f>G814-C815</f>
        <v>1</v>
      </c>
      <c r="E815" s="19"/>
      <c r="F815" s="10"/>
      <c r="G815" s="1" t="s">
        <v>824</v>
      </c>
    </row>
    <row r="816" ht="15.75" customHeight="1">
      <c r="A816" s="19" t="s">
        <v>823</v>
      </c>
      <c r="B816" s="18">
        <v>44354.0</v>
      </c>
      <c r="C816" s="36">
        <v>1.0</v>
      </c>
      <c r="D816" s="19">
        <f t="shared" ref="D816:D821" si="41">D815-C816</f>
        <v>0</v>
      </c>
      <c r="E816" s="19"/>
      <c r="F816" s="10"/>
      <c r="G816" s="20" t="s">
        <v>825</v>
      </c>
    </row>
    <row r="817" ht="15.75" customHeight="1">
      <c r="A817" s="19" t="s">
        <v>823</v>
      </c>
      <c r="B817" s="18"/>
      <c r="C817" s="36"/>
      <c r="D817" s="19">
        <f t="shared" si="41"/>
        <v>0</v>
      </c>
      <c r="E817" s="19"/>
      <c r="F817" s="10"/>
      <c r="G817" s="53"/>
    </row>
    <row r="818" ht="15.75" customHeight="1">
      <c r="A818" s="19" t="s">
        <v>823</v>
      </c>
      <c r="B818" s="18"/>
      <c r="C818" s="36"/>
      <c r="D818" s="19">
        <f t="shared" si="41"/>
        <v>0</v>
      </c>
      <c r="E818" s="19"/>
      <c r="F818" s="10"/>
      <c r="G818" s="20" t="s">
        <v>826</v>
      </c>
    </row>
    <row r="819" ht="15.75" customHeight="1">
      <c r="A819" s="19" t="s">
        <v>823</v>
      </c>
      <c r="B819" s="18"/>
      <c r="C819" s="36"/>
      <c r="D819" s="19">
        <f t="shared" si="41"/>
        <v>0</v>
      </c>
      <c r="E819" s="19"/>
      <c r="F819" s="10"/>
    </row>
    <row r="820" ht="15.75" customHeight="1">
      <c r="A820" s="19" t="s">
        <v>823</v>
      </c>
      <c r="B820" s="18"/>
      <c r="C820" s="36"/>
      <c r="D820" s="19">
        <f t="shared" si="41"/>
        <v>0</v>
      </c>
      <c r="E820" s="19"/>
      <c r="F820" s="10"/>
    </row>
    <row r="821" ht="15.75" customHeight="1">
      <c r="A821" s="19" t="s">
        <v>823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19" t="s">
        <v>823</v>
      </c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9"/>
      <c r="B825" s="18"/>
      <c r="C825" s="36"/>
      <c r="D825" s="19"/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25</v>
      </c>
      <c r="E833" s="1"/>
      <c r="F833" s="54" t="s">
        <v>14</v>
      </c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A838" s="14" t="s">
        <v>15</v>
      </c>
      <c r="B838" s="14" t="s">
        <v>16</v>
      </c>
      <c r="C838" s="2" t="s">
        <v>17</v>
      </c>
      <c r="D838" s="14" t="s">
        <v>18</v>
      </c>
      <c r="E838" s="14" t="s">
        <v>19</v>
      </c>
      <c r="F838" s="34" t="s">
        <v>20</v>
      </c>
      <c r="G838" s="43">
        <v>50.0</v>
      </c>
    </row>
    <row r="839" ht="15.75" customHeight="1">
      <c r="A839" s="19" t="s">
        <v>827</v>
      </c>
      <c r="B839" s="18">
        <v>45104.0</v>
      </c>
      <c r="C839" s="36">
        <v>25.0</v>
      </c>
      <c r="D839" s="19">
        <f>G838-C839</f>
        <v>25</v>
      </c>
      <c r="E839" s="19"/>
      <c r="F839" s="10"/>
      <c r="G839" s="1" t="s">
        <v>828</v>
      </c>
    </row>
    <row r="840" ht="15.75" customHeight="1">
      <c r="A840" s="19" t="str">
        <f t="shared" ref="A840:A843" si="42">A839</f>
        <v>J.028/OPN/VI/2023</v>
      </c>
      <c r="B840" s="18">
        <v>45110.0</v>
      </c>
      <c r="C840" s="36">
        <v>24.0</v>
      </c>
      <c r="D840" s="19">
        <f t="shared" ref="D840:D843" si="43">D839-C840</f>
        <v>1</v>
      </c>
      <c r="E840" s="19">
        <v>1.0</v>
      </c>
      <c r="F840" s="10"/>
      <c r="G840" s="20" t="s">
        <v>829</v>
      </c>
    </row>
    <row r="841" ht="15.75" customHeight="1">
      <c r="A841" s="19" t="str">
        <f t="shared" si="42"/>
        <v>J.028/OPN/VI/2023</v>
      </c>
      <c r="B841" s="18">
        <v>45119.0</v>
      </c>
      <c r="C841" s="36">
        <v>1.0</v>
      </c>
      <c r="D841" s="19">
        <f t="shared" si="43"/>
        <v>0</v>
      </c>
      <c r="E841" s="19"/>
      <c r="F841" s="10"/>
      <c r="G841" s="53"/>
    </row>
    <row r="842" ht="15.75" customHeight="1">
      <c r="A842" s="19" t="str">
        <f t="shared" si="42"/>
        <v>J.028/OPN/VI/2023</v>
      </c>
      <c r="B842" s="18"/>
      <c r="C842" s="36"/>
      <c r="D842" s="19">
        <f t="shared" si="43"/>
        <v>0</v>
      </c>
      <c r="E842" s="19"/>
      <c r="F842" s="10"/>
    </row>
    <row r="843" ht="15.75" customHeight="1">
      <c r="A843" s="19" t="str">
        <f t="shared" si="42"/>
        <v>J.028/OPN/VI/2023</v>
      </c>
      <c r="B843" s="18"/>
      <c r="C843" s="36"/>
      <c r="D843" s="19">
        <f t="shared" si="43"/>
        <v>0</v>
      </c>
      <c r="E843" s="19"/>
      <c r="F843" s="10"/>
    </row>
    <row r="844" ht="15.75" customHeight="1">
      <c r="E844" s="1"/>
      <c r="F844" s="54" t="s">
        <v>14</v>
      </c>
    </row>
    <row r="845" ht="15.75" customHeight="1">
      <c r="E845" s="1"/>
    </row>
    <row r="846" ht="15.75" customHeight="1">
      <c r="A846" s="14" t="s">
        <v>15</v>
      </c>
      <c r="B846" s="14" t="s">
        <v>16</v>
      </c>
      <c r="C846" s="2" t="s">
        <v>17</v>
      </c>
      <c r="D846" s="14" t="s">
        <v>18</v>
      </c>
      <c r="E846" s="14" t="s">
        <v>19</v>
      </c>
      <c r="F846" s="34" t="s">
        <v>20</v>
      </c>
      <c r="G846" s="43">
        <v>50.0</v>
      </c>
    </row>
    <row r="847" ht="15.75" customHeight="1">
      <c r="A847" s="19" t="s">
        <v>827</v>
      </c>
      <c r="B847" s="18">
        <v>45104.0</v>
      </c>
      <c r="C847" s="36">
        <v>15.0</v>
      </c>
      <c r="D847" s="19">
        <f>G846-C847</f>
        <v>35</v>
      </c>
      <c r="E847" s="19">
        <v>10.0</v>
      </c>
      <c r="F847" s="10"/>
      <c r="G847" s="1" t="s">
        <v>828</v>
      </c>
    </row>
    <row r="848" ht="15.75" customHeight="1">
      <c r="A848" s="19" t="str">
        <f t="shared" ref="A848:A851" si="44">A847</f>
        <v>J.028/OPN/VI/2023</v>
      </c>
      <c r="B848" s="18">
        <v>45110.0</v>
      </c>
      <c r="C848" s="36">
        <v>33.0</v>
      </c>
      <c r="D848" s="19">
        <f t="shared" ref="D848:D851" si="45">D847-C848</f>
        <v>2</v>
      </c>
      <c r="E848" s="19">
        <v>2.0</v>
      </c>
      <c r="F848" s="10"/>
      <c r="G848" s="20" t="s">
        <v>830</v>
      </c>
    </row>
    <row r="849" ht="15.75" customHeight="1">
      <c r="A849" s="19" t="str">
        <f t="shared" si="44"/>
        <v>J.028/OPN/VI/2023</v>
      </c>
      <c r="B849" s="18">
        <v>45119.0</v>
      </c>
      <c r="C849" s="36">
        <v>2.0</v>
      </c>
      <c r="D849" s="19">
        <f t="shared" si="45"/>
        <v>0</v>
      </c>
      <c r="E849" s="19"/>
      <c r="F849" s="10"/>
      <c r="G849" s="53"/>
    </row>
    <row r="850" ht="15.75" customHeight="1">
      <c r="A850" s="19" t="str">
        <f t="shared" si="44"/>
        <v>J.028/OPN/VI/2023</v>
      </c>
      <c r="B850" s="18"/>
      <c r="C850" s="36"/>
      <c r="D850" s="19">
        <f t="shared" si="45"/>
        <v>0</v>
      </c>
      <c r="E850" s="19"/>
      <c r="F850" s="10"/>
    </row>
    <row r="851" ht="15.75" customHeight="1">
      <c r="A851" s="19" t="str">
        <f t="shared" si="44"/>
        <v>J.028/OPN/VI/2023</v>
      </c>
      <c r="B851" s="18"/>
      <c r="C851" s="36"/>
      <c r="D851" s="19">
        <f t="shared" si="45"/>
        <v>0</v>
      </c>
      <c r="E851" s="19"/>
      <c r="F851" s="10"/>
    </row>
    <row r="852" ht="15.75" customHeight="1">
      <c r="E852" s="1"/>
      <c r="F852" s="54" t="s">
        <v>14</v>
      </c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scale="6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26" width="8.71"/>
  </cols>
  <sheetData>
    <row r="1">
      <c r="E1" s="1"/>
    </row>
    <row r="2">
      <c r="A2" s="50" t="s">
        <v>718</v>
      </c>
      <c r="B2" s="51"/>
      <c r="C2" s="51"/>
      <c r="D2" s="51"/>
      <c r="E2" s="51"/>
      <c r="F2" s="51"/>
      <c r="G2" s="52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14" t="s">
        <v>15</v>
      </c>
      <c r="B3" s="14" t="s">
        <v>16</v>
      </c>
      <c r="C3" s="2" t="s">
        <v>17</v>
      </c>
      <c r="D3" s="14" t="s">
        <v>18</v>
      </c>
      <c r="E3" s="14" t="s">
        <v>19</v>
      </c>
      <c r="F3" s="34" t="s">
        <v>20</v>
      </c>
      <c r="G3" s="43">
        <v>130.0</v>
      </c>
    </row>
    <row r="4">
      <c r="A4" s="19" t="s">
        <v>831</v>
      </c>
      <c r="B4" s="18">
        <v>44221.0</v>
      </c>
      <c r="C4" s="36">
        <v>40.0</v>
      </c>
      <c r="D4" s="19">
        <f>G3-C4</f>
        <v>90</v>
      </c>
      <c r="E4" s="19"/>
      <c r="F4" s="10"/>
      <c r="G4" s="1" t="s">
        <v>832</v>
      </c>
    </row>
    <row r="5">
      <c r="A5" s="19" t="s">
        <v>831</v>
      </c>
      <c r="B5" s="18">
        <v>44232.0</v>
      </c>
      <c r="C5" s="36">
        <v>40.0</v>
      </c>
      <c r="D5" s="19">
        <f t="shared" ref="D5:D10" si="1">D4-C5</f>
        <v>50</v>
      </c>
      <c r="E5" s="19"/>
      <c r="F5" s="10"/>
      <c r="G5" s="20" t="s">
        <v>833</v>
      </c>
    </row>
    <row r="6">
      <c r="A6" s="19" t="s">
        <v>831</v>
      </c>
      <c r="B6" s="18">
        <v>44236.0</v>
      </c>
      <c r="C6" s="36">
        <v>50.0</v>
      </c>
      <c r="D6" s="19">
        <f t="shared" si="1"/>
        <v>0</v>
      </c>
      <c r="E6" s="19"/>
      <c r="F6" s="10"/>
      <c r="G6" s="53"/>
    </row>
    <row r="7">
      <c r="A7" s="19" t="s">
        <v>831</v>
      </c>
      <c r="B7" s="18"/>
      <c r="C7" s="36"/>
      <c r="D7" s="19">
        <f t="shared" si="1"/>
        <v>0</v>
      </c>
      <c r="E7" s="19"/>
      <c r="F7" s="10"/>
      <c r="G7" s="20" t="s">
        <v>834</v>
      </c>
    </row>
    <row r="8">
      <c r="A8" s="19" t="s">
        <v>831</v>
      </c>
      <c r="B8" s="18"/>
      <c r="C8" s="36"/>
      <c r="D8" s="19">
        <f t="shared" si="1"/>
        <v>0</v>
      </c>
      <c r="E8" s="19"/>
      <c r="F8" s="10"/>
    </row>
    <row r="9">
      <c r="A9" s="19" t="s">
        <v>831</v>
      </c>
      <c r="B9" s="18"/>
      <c r="C9" s="36"/>
      <c r="D9" s="19">
        <f t="shared" si="1"/>
        <v>0</v>
      </c>
      <c r="E9" s="19"/>
      <c r="F9" s="10"/>
    </row>
    <row r="10">
      <c r="A10" s="19" t="s">
        <v>831</v>
      </c>
      <c r="B10" s="18"/>
      <c r="C10" s="36"/>
      <c r="D10" s="19">
        <f t="shared" si="1"/>
        <v>0</v>
      </c>
      <c r="E10" s="19"/>
      <c r="F10" s="10"/>
    </row>
    <row r="11">
      <c r="A11" s="19" t="s">
        <v>831</v>
      </c>
      <c r="B11" s="18"/>
      <c r="C11" s="36"/>
      <c r="D11" s="19"/>
      <c r="E11" s="19"/>
      <c r="F11" s="10"/>
    </row>
    <row r="12">
      <c r="A12" s="19" t="s">
        <v>831</v>
      </c>
      <c r="B12" s="18"/>
      <c r="C12" s="36"/>
      <c r="D12" s="19"/>
      <c r="E12" s="19"/>
      <c r="F12" s="10"/>
    </row>
    <row r="13">
      <c r="A13" s="19" t="s">
        <v>831</v>
      </c>
      <c r="B13" s="18"/>
      <c r="C13" s="36"/>
      <c r="D13" s="19"/>
      <c r="E13" s="19"/>
      <c r="F13" s="10"/>
    </row>
    <row r="14">
      <c r="A14" s="19" t="s">
        <v>831</v>
      </c>
      <c r="B14" s="18"/>
      <c r="C14" s="36"/>
      <c r="D14" s="19"/>
      <c r="E14" s="19"/>
      <c r="F14" s="10"/>
    </row>
    <row r="15">
      <c r="A15" s="19" t="s">
        <v>831</v>
      </c>
      <c r="B15" s="18"/>
      <c r="C15" s="36"/>
      <c r="D15" s="19"/>
      <c r="E15" s="19"/>
      <c r="F15" s="10"/>
    </row>
    <row r="16">
      <c r="A16" s="19" t="s">
        <v>831</v>
      </c>
      <c r="B16" s="18"/>
      <c r="C16" s="36"/>
      <c r="D16" s="19"/>
      <c r="E16" s="19"/>
      <c r="F16" s="10"/>
    </row>
    <row r="17">
      <c r="A17" s="19" t="s">
        <v>831</v>
      </c>
      <c r="B17" s="18"/>
      <c r="C17" s="36"/>
      <c r="D17" s="19"/>
      <c r="E17" s="19"/>
      <c r="F17" s="10"/>
    </row>
    <row r="18">
      <c r="A18" s="19"/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9"/>
      <c r="B20" s="18"/>
      <c r="C20" s="36"/>
      <c r="D20" s="19"/>
      <c r="E20" s="19"/>
      <c r="F20" s="10"/>
    </row>
    <row r="21" ht="15.75" customHeight="1">
      <c r="A21" s="10"/>
      <c r="B21" s="19"/>
      <c r="C21" s="10"/>
      <c r="D21" s="10"/>
      <c r="E21" s="19"/>
      <c r="F21" s="10"/>
    </row>
    <row r="22" ht="15.75" customHeight="1">
      <c r="C22" s="20">
        <f>SUM(C4:C21)</f>
        <v>130</v>
      </c>
      <c r="E22" s="1"/>
      <c r="F22" s="54" t="s">
        <v>14</v>
      </c>
    </row>
    <row r="23" ht="15.75" customHeight="1">
      <c r="E23" s="1"/>
    </row>
    <row r="24" ht="15.75" customHeight="1">
      <c r="A24" s="50" t="s">
        <v>718</v>
      </c>
      <c r="B24" s="51"/>
      <c r="C24" s="51"/>
      <c r="D24" s="51"/>
      <c r="E24" s="51"/>
      <c r="F24" s="51"/>
      <c r="G24" s="52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14" t="s">
        <v>15</v>
      </c>
      <c r="B25" s="14" t="s">
        <v>16</v>
      </c>
      <c r="C25" s="2" t="s">
        <v>17</v>
      </c>
      <c r="D25" s="14" t="s">
        <v>18</v>
      </c>
      <c r="E25" s="14" t="s">
        <v>19</v>
      </c>
      <c r="F25" s="34" t="s">
        <v>20</v>
      </c>
      <c r="G25" s="43">
        <v>530.0</v>
      </c>
    </row>
    <row r="26" ht="15.75" customHeight="1">
      <c r="A26" s="19" t="s">
        <v>835</v>
      </c>
      <c r="B26" s="18">
        <v>44221.0</v>
      </c>
      <c r="C26" s="36">
        <v>170.0</v>
      </c>
      <c r="D26" s="19">
        <f>G25-C26</f>
        <v>360</v>
      </c>
      <c r="E26" s="19"/>
      <c r="F26" s="10"/>
      <c r="G26" s="1" t="s">
        <v>836</v>
      </c>
    </row>
    <row r="27" ht="15.75" customHeight="1">
      <c r="A27" s="19" t="s">
        <v>835</v>
      </c>
      <c r="B27" s="18">
        <v>44232.0</v>
      </c>
      <c r="C27" s="36">
        <v>170.0</v>
      </c>
      <c r="D27" s="19">
        <f t="shared" ref="D27:D32" si="2">D26-C27</f>
        <v>190</v>
      </c>
      <c r="E27" s="19"/>
      <c r="F27" s="10"/>
      <c r="G27" s="20" t="s">
        <v>837</v>
      </c>
    </row>
    <row r="28" ht="15.75" customHeight="1">
      <c r="A28" s="19" t="s">
        <v>835</v>
      </c>
      <c r="B28" s="18">
        <v>44236.0</v>
      </c>
      <c r="C28" s="36">
        <v>190.0</v>
      </c>
      <c r="D28" s="19">
        <f t="shared" si="2"/>
        <v>0</v>
      </c>
      <c r="E28" s="19"/>
      <c r="F28" s="10"/>
      <c r="G28" s="53"/>
    </row>
    <row r="29" ht="15.75" customHeight="1">
      <c r="A29" s="19" t="s">
        <v>835</v>
      </c>
      <c r="B29" s="18"/>
      <c r="C29" s="36"/>
      <c r="D29" s="19">
        <f t="shared" si="2"/>
        <v>0</v>
      </c>
      <c r="E29" s="19"/>
      <c r="F29" s="10"/>
      <c r="G29" s="20" t="s">
        <v>834</v>
      </c>
    </row>
    <row r="30" ht="15.75" customHeight="1">
      <c r="A30" s="19" t="s">
        <v>835</v>
      </c>
      <c r="B30" s="18"/>
      <c r="C30" s="36"/>
      <c r="D30" s="19">
        <f t="shared" si="2"/>
        <v>0</v>
      </c>
      <c r="E30" s="19"/>
      <c r="F30" s="10"/>
    </row>
    <row r="31" ht="15.75" customHeight="1">
      <c r="A31" s="19" t="s">
        <v>835</v>
      </c>
      <c r="B31" s="18"/>
      <c r="C31" s="36"/>
      <c r="D31" s="19">
        <f t="shared" si="2"/>
        <v>0</v>
      </c>
      <c r="E31" s="19"/>
      <c r="F31" s="10"/>
    </row>
    <row r="32" ht="15.75" customHeight="1">
      <c r="A32" s="19" t="s">
        <v>835</v>
      </c>
      <c r="B32" s="18"/>
      <c r="C32" s="36"/>
      <c r="D32" s="19">
        <f t="shared" si="2"/>
        <v>0</v>
      </c>
      <c r="E32" s="19"/>
      <c r="F32" s="10"/>
    </row>
    <row r="33" ht="15.75" customHeight="1">
      <c r="A33" s="19" t="s">
        <v>835</v>
      </c>
      <c r="B33" s="18"/>
      <c r="C33" s="36"/>
      <c r="D33" s="19"/>
      <c r="E33" s="19"/>
      <c r="F33" s="10"/>
    </row>
    <row r="34" ht="15.75" customHeight="1">
      <c r="A34" s="19" t="s">
        <v>835</v>
      </c>
      <c r="B34" s="18"/>
      <c r="C34" s="36"/>
      <c r="D34" s="19"/>
      <c r="E34" s="19"/>
      <c r="F34" s="10"/>
    </row>
    <row r="35" ht="15.75" customHeight="1">
      <c r="A35" s="19" t="s">
        <v>835</v>
      </c>
      <c r="B35" s="18"/>
      <c r="C35" s="36"/>
      <c r="D35" s="19"/>
      <c r="E35" s="19"/>
      <c r="F35" s="10"/>
    </row>
    <row r="36" ht="15.75" customHeight="1">
      <c r="A36" s="19" t="s">
        <v>835</v>
      </c>
      <c r="B36" s="18"/>
      <c r="C36" s="36"/>
      <c r="D36" s="19"/>
      <c r="E36" s="19"/>
      <c r="F36" s="10"/>
    </row>
    <row r="37" ht="15.75" customHeight="1">
      <c r="A37" s="19" t="s">
        <v>835</v>
      </c>
      <c r="B37" s="18"/>
      <c r="C37" s="36"/>
      <c r="D37" s="19"/>
      <c r="E37" s="19"/>
      <c r="F37" s="10"/>
    </row>
    <row r="38" ht="15.75" customHeight="1">
      <c r="A38" s="19" t="s">
        <v>835</v>
      </c>
      <c r="B38" s="18"/>
      <c r="C38" s="36"/>
      <c r="D38" s="19"/>
      <c r="E38" s="19"/>
      <c r="F38" s="10"/>
    </row>
    <row r="39" ht="15.75" customHeight="1">
      <c r="A39" s="19" t="s">
        <v>835</v>
      </c>
      <c r="B39" s="18"/>
      <c r="C39" s="36"/>
      <c r="D39" s="19"/>
      <c r="E39" s="19"/>
      <c r="F39" s="10"/>
    </row>
    <row r="40" ht="15.75" customHeight="1">
      <c r="A40" s="19" t="s">
        <v>835</v>
      </c>
      <c r="B40" s="18"/>
      <c r="C40" s="36"/>
      <c r="D40" s="19"/>
      <c r="E40" s="19"/>
      <c r="F40" s="10"/>
    </row>
    <row r="41" ht="15.75" customHeight="1">
      <c r="A41" s="19"/>
      <c r="B41" s="18"/>
      <c r="C41" s="36"/>
      <c r="D41" s="19"/>
      <c r="E41" s="19"/>
      <c r="F41" s="10"/>
    </row>
    <row r="42" ht="15.75" customHeight="1">
      <c r="A42" s="19"/>
      <c r="B42" s="18"/>
      <c r="C42" s="36"/>
      <c r="D42" s="19"/>
      <c r="E42" s="19"/>
      <c r="F42" s="10"/>
    </row>
    <row r="43" ht="15.75" customHeight="1">
      <c r="A43" s="10"/>
      <c r="B43" s="19"/>
      <c r="C43" s="10"/>
      <c r="D43" s="10"/>
      <c r="E43" s="19"/>
      <c r="F43" s="10"/>
    </row>
    <row r="44" ht="15.75" customHeight="1">
      <c r="C44" s="20">
        <f>SUM(C26:C43)</f>
        <v>530</v>
      </c>
      <c r="E44" s="1"/>
      <c r="F44" s="54" t="s">
        <v>14</v>
      </c>
    </row>
    <row r="45" ht="15.75" customHeight="1">
      <c r="E45" s="1"/>
    </row>
    <row r="46" ht="15.75" customHeight="1">
      <c r="A46" s="50" t="s">
        <v>718</v>
      </c>
      <c r="B46" s="51"/>
      <c r="C46" s="51"/>
      <c r="D46" s="51"/>
      <c r="E46" s="51"/>
      <c r="F46" s="51"/>
      <c r="G46" s="52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14" t="s">
        <v>15</v>
      </c>
      <c r="B47" s="14" t="s">
        <v>16</v>
      </c>
      <c r="C47" s="2" t="s">
        <v>17</v>
      </c>
      <c r="D47" s="14" t="s">
        <v>18</v>
      </c>
      <c r="E47" s="14" t="s">
        <v>19</v>
      </c>
      <c r="F47" s="34" t="s">
        <v>20</v>
      </c>
      <c r="G47" s="43">
        <v>40.0</v>
      </c>
    </row>
    <row r="48" ht="15.75" customHeight="1">
      <c r="A48" s="19" t="s">
        <v>838</v>
      </c>
      <c r="B48" s="18">
        <v>44271.0</v>
      </c>
      <c r="C48" s="36">
        <v>40.0</v>
      </c>
      <c r="D48" s="19">
        <f>G47-C48</f>
        <v>0</v>
      </c>
      <c r="E48" s="19"/>
      <c r="F48" s="10"/>
      <c r="G48" s="1" t="s">
        <v>839</v>
      </c>
    </row>
    <row r="49" ht="15.75" customHeight="1">
      <c r="A49" s="19" t="s">
        <v>838</v>
      </c>
      <c r="B49" s="18"/>
      <c r="C49" s="36"/>
      <c r="D49" s="19">
        <f t="shared" ref="D49:D54" si="3">D48-C49</f>
        <v>0</v>
      </c>
      <c r="E49" s="19"/>
      <c r="F49" s="10"/>
      <c r="G49" s="20" t="s">
        <v>840</v>
      </c>
    </row>
    <row r="50" ht="15.75" customHeight="1">
      <c r="A50" s="19" t="s">
        <v>838</v>
      </c>
      <c r="B50" s="18"/>
      <c r="C50" s="36"/>
      <c r="D50" s="19">
        <f t="shared" si="3"/>
        <v>0</v>
      </c>
      <c r="E50" s="19"/>
      <c r="F50" s="10"/>
      <c r="G50" s="53"/>
    </row>
    <row r="51" ht="15.75" customHeight="1">
      <c r="A51" s="19" t="s">
        <v>838</v>
      </c>
      <c r="B51" s="18"/>
      <c r="C51" s="36"/>
      <c r="D51" s="19">
        <f t="shared" si="3"/>
        <v>0</v>
      </c>
      <c r="E51" s="19"/>
      <c r="F51" s="10"/>
      <c r="G51" s="20" t="s">
        <v>841</v>
      </c>
    </row>
    <row r="52" ht="15.75" customHeight="1">
      <c r="A52" s="19" t="s">
        <v>838</v>
      </c>
      <c r="B52" s="18"/>
      <c r="C52" s="36"/>
      <c r="D52" s="19">
        <f t="shared" si="3"/>
        <v>0</v>
      </c>
      <c r="E52" s="19"/>
      <c r="F52" s="10"/>
    </row>
    <row r="53" ht="15.75" customHeight="1">
      <c r="A53" s="19" t="s">
        <v>838</v>
      </c>
      <c r="B53" s="18"/>
      <c r="C53" s="36"/>
      <c r="D53" s="19">
        <f t="shared" si="3"/>
        <v>0</v>
      </c>
      <c r="E53" s="19"/>
      <c r="F53" s="10"/>
    </row>
    <row r="54" ht="15.75" customHeight="1">
      <c r="A54" s="19" t="s">
        <v>838</v>
      </c>
      <c r="B54" s="18"/>
      <c r="C54" s="36"/>
      <c r="D54" s="19">
        <f t="shared" si="3"/>
        <v>0</v>
      </c>
      <c r="E54" s="19"/>
      <c r="F54" s="10"/>
    </row>
    <row r="55" ht="15.75" customHeight="1">
      <c r="A55" s="19" t="s">
        <v>838</v>
      </c>
      <c r="B55" s="18"/>
      <c r="C55" s="36"/>
      <c r="D55" s="19"/>
      <c r="E55" s="19"/>
      <c r="F55" s="10"/>
    </row>
    <row r="56" ht="15.75" customHeight="1">
      <c r="A56" s="19" t="s">
        <v>838</v>
      </c>
      <c r="B56" s="18"/>
      <c r="C56" s="36"/>
      <c r="D56" s="19"/>
      <c r="E56" s="19"/>
      <c r="F56" s="10"/>
    </row>
    <row r="57" ht="15.75" customHeight="1">
      <c r="A57" s="19" t="s">
        <v>838</v>
      </c>
      <c r="B57" s="18"/>
      <c r="C57" s="36"/>
      <c r="D57" s="19"/>
      <c r="E57" s="19"/>
      <c r="F57" s="10"/>
    </row>
    <row r="58" ht="15.75" customHeight="1">
      <c r="A58" s="19" t="s">
        <v>838</v>
      </c>
      <c r="B58" s="18"/>
      <c r="C58" s="36"/>
      <c r="D58" s="19"/>
      <c r="E58" s="19"/>
      <c r="F58" s="10"/>
    </row>
    <row r="59" ht="15.75" customHeight="1">
      <c r="A59" s="19" t="s">
        <v>838</v>
      </c>
      <c r="B59" s="18"/>
      <c r="C59" s="36"/>
      <c r="D59" s="19"/>
      <c r="E59" s="19"/>
      <c r="F59" s="10"/>
    </row>
    <row r="60" ht="15.75" customHeight="1">
      <c r="A60" s="19" t="s">
        <v>838</v>
      </c>
      <c r="B60" s="18"/>
      <c r="C60" s="36"/>
      <c r="D60" s="19"/>
      <c r="E60" s="19"/>
      <c r="F60" s="10"/>
    </row>
    <row r="61" ht="15.75" customHeight="1">
      <c r="A61" s="19" t="s">
        <v>838</v>
      </c>
      <c r="B61" s="18"/>
      <c r="C61" s="36"/>
      <c r="D61" s="19"/>
      <c r="E61" s="19"/>
      <c r="F61" s="10"/>
    </row>
    <row r="62" ht="15.75" customHeight="1">
      <c r="A62" s="19" t="s">
        <v>838</v>
      </c>
      <c r="B62" s="18"/>
      <c r="C62" s="36"/>
      <c r="D62" s="19"/>
      <c r="E62" s="19"/>
      <c r="F62" s="10"/>
    </row>
    <row r="63" ht="15.75" customHeight="1">
      <c r="A63" s="19"/>
      <c r="B63" s="18"/>
      <c r="C63" s="36"/>
      <c r="D63" s="19"/>
      <c r="E63" s="19"/>
      <c r="F63" s="10"/>
    </row>
    <row r="64" ht="15.75" customHeight="1">
      <c r="A64" s="19"/>
      <c r="B64" s="18"/>
      <c r="C64" s="36"/>
      <c r="D64" s="19"/>
      <c r="E64" s="19"/>
      <c r="F64" s="10"/>
    </row>
    <row r="65" ht="15.75" customHeight="1">
      <c r="A65" s="10"/>
      <c r="B65" s="19"/>
      <c r="C65" s="10"/>
      <c r="D65" s="10"/>
      <c r="E65" s="19"/>
      <c r="F65" s="10"/>
    </row>
    <row r="66" ht="15.75" customHeight="1">
      <c r="C66" s="20">
        <f>SUM(C48:C65)</f>
        <v>40</v>
      </c>
      <c r="E66" s="1"/>
      <c r="F66" s="54" t="s">
        <v>14</v>
      </c>
    </row>
    <row r="67" ht="15.75" customHeight="1">
      <c r="E67" s="1"/>
    </row>
    <row r="68" ht="15.75" customHeight="1">
      <c r="A68" s="50" t="s">
        <v>718</v>
      </c>
      <c r="B68" s="51"/>
      <c r="C68" s="51"/>
      <c r="D68" s="51"/>
      <c r="E68" s="51"/>
      <c r="F68" s="51"/>
      <c r="G68" s="52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14" t="s">
        <v>15</v>
      </c>
      <c r="B69" s="14" t="s">
        <v>16</v>
      </c>
      <c r="C69" s="2" t="s">
        <v>17</v>
      </c>
      <c r="D69" s="14" t="s">
        <v>18</v>
      </c>
      <c r="E69" s="14" t="s">
        <v>19</v>
      </c>
      <c r="F69" s="34" t="s">
        <v>20</v>
      </c>
      <c r="G69" s="43">
        <v>160.0</v>
      </c>
    </row>
    <row r="70" ht="15.75" customHeight="1">
      <c r="A70" s="19" t="s">
        <v>838</v>
      </c>
      <c r="B70" s="18">
        <v>44271.0</v>
      </c>
      <c r="C70" s="36">
        <v>160.0</v>
      </c>
      <c r="D70" s="19">
        <f>G69-C70</f>
        <v>0</v>
      </c>
      <c r="E70" s="19"/>
      <c r="F70" s="10"/>
      <c r="G70" s="1" t="s">
        <v>839</v>
      </c>
    </row>
    <row r="71" ht="15.75" customHeight="1">
      <c r="A71" s="19" t="s">
        <v>838</v>
      </c>
      <c r="B71" s="18"/>
      <c r="C71" s="36"/>
      <c r="D71" s="19">
        <f t="shared" ref="D71:D76" si="4">D70-C71</f>
        <v>0</v>
      </c>
      <c r="E71" s="19"/>
      <c r="F71" s="10"/>
      <c r="G71" s="20" t="s">
        <v>837</v>
      </c>
    </row>
    <row r="72" ht="15.75" customHeight="1">
      <c r="A72" s="19" t="s">
        <v>838</v>
      </c>
      <c r="B72" s="18"/>
      <c r="C72" s="36"/>
      <c r="D72" s="19">
        <f t="shared" si="4"/>
        <v>0</v>
      </c>
      <c r="E72" s="19"/>
      <c r="F72" s="10"/>
      <c r="G72" s="53"/>
    </row>
    <row r="73" ht="15.75" customHeight="1">
      <c r="A73" s="19" t="s">
        <v>838</v>
      </c>
      <c r="B73" s="18"/>
      <c r="C73" s="36"/>
      <c r="D73" s="19">
        <f t="shared" si="4"/>
        <v>0</v>
      </c>
      <c r="E73" s="19"/>
      <c r="F73" s="10"/>
      <c r="G73" s="20" t="s">
        <v>841</v>
      </c>
    </row>
    <row r="74" ht="15.75" customHeight="1">
      <c r="A74" s="19" t="s">
        <v>838</v>
      </c>
      <c r="B74" s="18"/>
      <c r="C74" s="36"/>
      <c r="D74" s="19">
        <f t="shared" si="4"/>
        <v>0</v>
      </c>
      <c r="E74" s="19"/>
      <c r="F74" s="10"/>
    </row>
    <row r="75" ht="15.75" customHeight="1">
      <c r="A75" s="19" t="s">
        <v>838</v>
      </c>
      <c r="B75" s="18"/>
      <c r="C75" s="36"/>
      <c r="D75" s="19">
        <f t="shared" si="4"/>
        <v>0</v>
      </c>
      <c r="E75" s="19"/>
      <c r="F75" s="10"/>
    </row>
    <row r="76" ht="15.75" customHeight="1">
      <c r="A76" s="19" t="s">
        <v>838</v>
      </c>
      <c r="B76" s="18"/>
      <c r="C76" s="36"/>
      <c r="D76" s="19">
        <f t="shared" si="4"/>
        <v>0</v>
      </c>
      <c r="E76" s="19"/>
      <c r="F76" s="10"/>
    </row>
    <row r="77" ht="15.75" customHeight="1">
      <c r="A77" s="19" t="s">
        <v>838</v>
      </c>
      <c r="B77" s="18"/>
      <c r="C77" s="36"/>
      <c r="D77" s="19"/>
      <c r="E77" s="19"/>
      <c r="F77" s="10"/>
    </row>
    <row r="78" ht="15.75" customHeight="1">
      <c r="A78" s="19" t="s">
        <v>838</v>
      </c>
      <c r="B78" s="18"/>
      <c r="C78" s="36"/>
      <c r="D78" s="19"/>
      <c r="E78" s="19"/>
      <c r="F78" s="10"/>
    </row>
    <row r="79" ht="15.75" customHeight="1">
      <c r="A79" s="19" t="s">
        <v>838</v>
      </c>
      <c r="B79" s="18"/>
      <c r="C79" s="36"/>
      <c r="D79" s="19"/>
      <c r="E79" s="19"/>
      <c r="F79" s="10"/>
    </row>
    <row r="80" ht="15.75" customHeight="1">
      <c r="A80" s="19" t="s">
        <v>838</v>
      </c>
      <c r="B80" s="18"/>
      <c r="C80" s="36"/>
      <c r="D80" s="19"/>
      <c r="E80" s="19"/>
      <c r="F80" s="10"/>
    </row>
    <row r="81" ht="15.75" customHeight="1">
      <c r="A81" s="19" t="s">
        <v>838</v>
      </c>
      <c r="B81" s="18"/>
      <c r="C81" s="36"/>
      <c r="D81" s="19"/>
      <c r="E81" s="19"/>
      <c r="F81" s="10"/>
    </row>
    <row r="82" ht="15.75" customHeight="1">
      <c r="A82" s="19" t="s">
        <v>838</v>
      </c>
      <c r="B82" s="18"/>
      <c r="C82" s="36"/>
      <c r="D82" s="19"/>
      <c r="E82" s="19"/>
      <c r="F82" s="10"/>
    </row>
    <row r="83" ht="15.75" customHeight="1">
      <c r="A83" s="19" t="s">
        <v>838</v>
      </c>
      <c r="B83" s="18"/>
      <c r="C83" s="36"/>
      <c r="D83" s="19"/>
      <c r="E83" s="19"/>
      <c r="F83" s="10"/>
    </row>
    <row r="84" ht="15.75" customHeight="1">
      <c r="A84" s="19" t="s">
        <v>838</v>
      </c>
      <c r="B84" s="18"/>
      <c r="C84" s="36"/>
      <c r="D84" s="19"/>
      <c r="E84" s="19"/>
      <c r="F84" s="10"/>
    </row>
    <row r="85" ht="15.75" customHeight="1">
      <c r="A85" s="19"/>
      <c r="B85" s="18"/>
      <c r="C85" s="36"/>
      <c r="D85" s="19"/>
      <c r="E85" s="19"/>
      <c r="F85" s="10"/>
    </row>
    <row r="86" ht="15.75" customHeight="1">
      <c r="A86" s="19"/>
      <c r="B86" s="18"/>
      <c r="C86" s="36"/>
      <c r="D86" s="19"/>
      <c r="E86" s="19"/>
      <c r="F86" s="10"/>
    </row>
    <row r="87" ht="15.75" customHeight="1">
      <c r="A87" s="10"/>
      <c r="B87" s="19"/>
      <c r="C87" s="10"/>
      <c r="D87" s="10"/>
      <c r="E87" s="19"/>
      <c r="F87" s="10"/>
    </row>
    <row r="88" ht="15.75" customHeight="1">
      <c r="C88" s="20">
        <f>SUM(C70:C87)</f>
        <v>160</v>
      </c>
      <c r="E88" s="1"/>
      <c r="F88" s="54" t="s">
        <v>14</v>
      </c>
    </row>
    <row r="89" ht="15.75" customHeight="1">
      <c r="E89" s="1"/>
    </row>
    <row r="90" ht="15.75" customHeight="1">
      <c r="A90" s="50" t="s">
        <v>718</v>
      </c>
      <c r="B90" s="51"/>
      <c r="C90" s="51"/>
      <c r="D90" s="51"/>
      <c r="E90" s="51"/>
      <c r="F90" s="51"/>
      <c r="G90" s="52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14" t="s">
        <v>15</v>
      </c>
      <c r="B91" s="14" t="s">
        <v>16</v>
      </c>
      <c r="C91" s="2" t="s">
        <v>17</v>
      </c>
      <c r="D91" s="14" t="s">
        <v>18</v>
      </c>
      <c r="E91" s="14" t="s">
        <v>19</v>
      </c>
      <c r="F91" s="34" t="s">
        <v>20</v>
      </c>
      <c r="G91" s="43">
        <v>40.0</v>
      </c>
    </row>
    <row r="92" ht="15.75" customHeight="1">
      <c r="A92" s="19" t="s">
        <v>842</v>
      </c>
      <c r="B92" s="18">
        <v>44259.0</v>
      </c>
      <c r="C92" s="36">
        <v>40.0</v>
      </c>
      <c r="D92" s="19">
        <f>G91-C92</f>
        <v>0</v>
      </c>
      <c r="E92" s="19"/>
      <c r="F92" s="10"/>
      <c r="G92" s="1" t="s">
        <v>843</v>
      </c>
    </row>
    <row r="93" ht="15.75" customHeight="1">
      <c r="A93" s="19" t="s">
        <v>842</v>
      </c>
      <c r="B93" s="18"/>
      <c r="C93" s="36"/>
      <c r="D93" s="19">
        <f t="shared" ref="D93:D98" si="5">D92-C93</f>
        <v>0</v>
      </c>
      <c r="E93" s="19"/>
      <c r="F93" s="10"/>
      <c r="G93" s="20" t="s">
        <v>840</v>
      </c>
    </row>
    <row r="94" ht="15.75" customHeight="1">
      <c r="A94" s="19" t="s">
        <v>842</v>
      </c>
      <c r="B94" s="18"/>
      <c r="C94" s="36"/>
      <c r="D94" s="19">
        <f t="shared" si="5"/>
        <v>0</v>
      </c>
      <c r="E94" s="19"/>
      <c r="F94" s="10"/>
      <c r="G94" s="53"/>
    </row>
    <row r="95" ht="15.75" customHeight="1">
      <c r="A95" s="19" t="s">
        <v>842</v>
      </c>
      <c r="B95" s="18"/>
      <c r="C95" s="36"/>
      <c r="D95" s="19">
        <f t="shared" si="5"/>
        <v>0</v>
      </c>
      <c r="E95" s="19"/>
      <c r="F95" s="10"/>
      <c r="G95" s="20" t="s">
        <v>841</v>
      </c>
    </row>
    <row r="96" ht="15.75" customHeight="1">
      <c r="A96" s="19" t="s">
        <v>842</v>
      </c>
      <c r="B96" s="18"/>
      <c r="C96" s="36"/>
      <c r="D96" s="19">
        <f t="shared" si="5"/>
        <v>0</v>
      </c>
      <c r="E96" s="19"/>
      <c r="F96" s="10"/>
    </row>
    <row r="97" ht="15.75" customHeight="1">
      <c r="A97" s="19" t="s">
        <v>842</v>
      </c>
      <c r="B97" s="18"/>
      <c r="C97" s="36"/>
      <c r="D97" s="19">
        <f t="shared" si="5"/>
        <v>0</v>
      </c>
      <c r="E97" s="19"/>
      <c r="F97" s="10"/>
    </row>
    <row r="98" ht="15.75" customHeight="1">
      <c r="A98" s="19" t="s">
        <v>842</v>
      </c>
      <c r="B98" s="18"/>
      <c r="C98" s="36"/>
      <c r="D98" s="19">
        <f t="shared" si="5"/>
        <v>0</v>
      </c>
      <c r="E98" s="19"/>
      <c r="F98" s="10"/>
    </row>
    <row r="99" ht="15.75" customHeight="1">
      <c r="A99" s="19" t="s">
        <v>842</v>
      </c>
      <c r="B99" s="18"/>
      <c r="C99" s="36"/>
      <c r="D99" s="19"/>
      <c r="E99" s="19"/>
      <c r="F99" s="10"/>
    </row>
    <row r="100" ht="15.75" customHeight="1">
      <c r="A100" s="19" t="s">
        <v>842</v>
      </c>
      <c r="B100" s="18"/>
      <c r="C100" s="36"/>
      <c r="D100" s="19"/>
      <c r="E100" s="19"/>
      <c r="F100" s="10"/>
    </row>
    <row r="101" ht="15.75" customHeight="1">
      <c r="A101" s="19" t="s">
        <v>842</v>
      </c>
      <c r="B101" s="18"/>
      <c r="C101" s="36"/>
      <c r="D101" s="19"/>
      <c r="E101" s="19"/>
      <c r="F101" s="10"/>
    </row>
    <row r="102" ht="15.75" customHeight="1">
      <c r="A102" s="19" t="s">
        <v>842</v>
      </c>
      <c r="B102" s="18"/>
      <c r="C102" s="36"/>
      <c r="D102" s="19"/>
      <c r="E102" s="19"/>
      <c r="F102" s="10"/>
    </row>
    <row r="103" ht="15.75" customHeight="1">
      <c r="A103" s="19" t="s">
        <v>842</v>
      </c>
      <c r="B103" s="18"/>
      <c r="C103" s="36"/>
      <c r="D103" s="19"/>
      <c r="E103" s="19"/>
      <c r="F103" s="10"/>
    </row>
    <row r="104" ht="15.75" customHeight="1">
      <c r="A104" s="19" t="s">
        <v>842</v>
      </c>
      <c r="B104" s="18"/>
      <c r="C104" s="36"/>
      <c r="D104" s="19"/>
      <c r="E104" s="19"/>
      <c r="F104" s="10"/>
    </row>
    <row r="105" ht="15.75" customHeight="1">
      <c r="A105" s="19" t="s">
        <v>842</v>
      </c>
      <c r="B105" s="18"/>
      <c r="C105" s="36"/>
      <c r="D105" s="19"/>
      <c r="E105" s="19"/>
      <c r="F105" s="10"/>
    </row>
    <row r="106" ht="15.75" customHeight="1">
      <c r="A106" s="19" t="s">
        <v>842</v>
      </c>
      <c r="B106" s="18"/>
      <c r="C106" s="36"/>
      <c r="D106" s="19"/>
      <c r="E106" s="19"/>
      <c r="F106" s="10"/>
    </row>
    <row r="107" ht="15.75" customHeight="1">
      <c r="A107" s="19"/>
      <c r="B107" s="18"/>
      <c r="C107" s="36"/>
      <c r="D107" s="19"/>
      <c r="E107" s="19"/>
      <c r="F107" s="10"/>
    </row>
    <row r="108" ht="15.75" customHeight="1">
      <c r="A108" s="19"/>
      <c r="B108" s="18"/>
      <c r="C108" s="36"/>
      <c r="D108" s="19"/>
      <c r="E108" s="19"/>
      <c r="F108" s="10"/>
    </row>
    <row r="109" ht="15.75" customHeight="1">
      <c r="A109" s="10"/>
      <c r="B109" s="19"/>
      <c r="C109" s="10"/>
      <c r="D109" s="10"/>
      <c r="E109" s="19"/>
      <c r="F109" s="10"/>
    </row>
    <row r="110" ht="15.75" customHeight="1">
      <c r="C110" s="20">
        <f>SUM(C92:C109)</f>
        <v>40</v>
      </c>
      <c r="E110" s="1"/>
      <c r="F110" s="54" t="s">
        <v>14</v>
      </c>
    </row>
    <row r="111" ht="15.75" customHeight="1">
      <c r="E111" s="1"/>
    </row>
    <row r="112" ht="15.75" customHeight="1">
      <c r="A112" s="50" t="s">
        <v>718</v>
      </c>
      <c r="B112" s="51"/>
      <c r="C112" s="51"/>
      <c r="D112" s="51"/>
      <c r="E112" s="51"/>
      <c r="F112" s="51"/>
      <c r="G112" s="52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14" t="s">
        <v>15</v>
      </c>
      <c r="B113" s="14" t="s">
        <v>16</v>
      </c>
      <c r="C113" s="2" t="s">
        <v>17</v>
      </c>
      <c r="D113" s="14" t="s">
        <v>18</v>
      </c>
      <c r="E113" s="14" t="s">
        <v>19</v>
      </c>
      <c r="F113" s="34" t="s">
        <v>20</v>
      </c>
      <c r="G113" s="43">
        <v>160.0</v>
      </c>
    </row>
    <row r="114" ht="15.75" customHeight="1">
      <c r="A114" s="19" t="s">
        <v>842</v>
      </c>
      <c r="B114" s="18">
        <v>44259.0</v>
      </c>
      <c r="C114" s="36">
        <v>160.0</v>
      </c>
      <c r="D114" s="19">
        <f>G113-C114</f>
        <v>0</v>
      </c>
      <c r="E114" s="19"/>
      <c r="F114" s="10"/>
      <c r="G114" s="1" t="s">
        <v>843</v>
      </c>
    </row>
    <row r="115" ht="15.75" customHeight="1">
      <c r="A115" s="19" t="s">
        <v>842</v>
      </c>
      <c r="B115" s="18"/>
      <c r="C115" s="36"/>
      <c r="D115" s="19">
        <f t="shared" ref="D115:D120" si="6">D114-C115</f>
        <v>0</v>
      </c>
      <c r="E115" s="19"/>
      <c r="F115" s="10"/>
      <c r="G115" s="20" t="s">
        <v>837</v>
      </c>
    </row>
    <row r="116" ht="15.75" customHeight="1">
      <c r="A116" s="19" t="s">
        <v>842</v>
      </c>
      <c r="B116" s="18"/>
      <c r="C116" s="36"/>
      <c r="D116" s="19">
        <f t="shared" si="6"/>
        <v>0</v>
      </c>
      <c r="E116" s="19"/>
      <c r="F116" s="10"/>
      <c r="G116" s="53"/>
    </row>
    <row r="117" ht="15.75" customHeight="1">
      <c r="A117" s="19" t="s">
        <v>842</v>
      </c>
      <c r="B117" s="18"/>
      <c r="C117" s="36"/>
      <c r="D117" s="19">
        <f t="shared" si="6"/>
        <v>0</v>
      </c>
      <c r="E117" s="19"/>
      <c r="F117" s="10"/>
      <c r="G117" s="20" t="s">
        <v>841</v>
      </c>
    </row>
    <row r="118" ht="15.75" customHeight="1">
      <c r="A118" s="19" t="s">
        <v>842</v>
      </c>
      <c r="B118" s="18"/>
      <c r="C118" s="36"/>
      <c r="D118" s="19">
        <f t="shared" si="6"/>
        <v>0</v>
      </c>
      <c r="E118" s="19"/>
      <c r="F118" s="10"/>
    </row>
    <row r="119" ht="15.75" customHeight="1">
      <c r="A119" s="19" t="s">
        <v>842</v>
      </c>
      <c r="B119" s="18"/>
      <c r="C119" s="36"/>
      <c r="D119" s="19">
        <f t="shared" si="6"/>
        <v>0</v>
      </c>
      <c r="E119" s="19"/>
      <c r="F119" s="10"/>
    </row>
    <row r="120" ht="15.75" customHeight="1">
      <c r="A120" s="19" t="s">
        <v>842</v>
      </c>
      <c r="B120" s="18"/>
      <c r="C120" s="36"/>
      <c r="D120" s="19">
        <f t="shared" si="6"/>
        <v>0</v>
      </c>
      <c r="E120" s="19"/>
      <c r="F120" s="10"/>
    </row>
    <row r="121" ht="15.75" customHeight="1">
      <c r="A121" s="19" t="s">
        <v>842</v>
      </c>
      <c r="B121" s="18"/>
      <c r="C121" s="36"/>
      <c r="D121" s="19"/>
      <c r="E121" s="19"/>
      <c r="F121" s="10"/>
    </row>
    <row r="122" ht="15.75" customHeight="1">
      <c r="A122" s="19" t="s">
        <v>842</v>
      </c>
      <c r="B122" s="18"/>
      <c r="C122" s="36"/>
      <c r="D122" s="19"/>
      <c r="E122" s="19"/>
      <c r="F122" s="10"/>
    </row>
    <row r="123" ht="15.75" customHeight="1">
      <c r="A123" s="19" t="s">
        <v>842</v>
      </c>
      <c r="B123" s="18"/>
      <c r="C123" s="36"/>
      <c r="D123" s="19"/>
      <c r="E123" s="19"/>
      <c r="F123" s="10"/>
    </row>
    <row r="124" ht="15.75" customHeight="1">
      <c r="A124" s="19" t="s">
        <v>842</v>
      </c>
      <c r="B124" s="18"/>
      <c r="C124" s="36"/>
      <c r="D124" s="19"/>
      <c r="E124" s="19"/>
      <c r="F124" s="10"/>
    </row>
    <row r="125" ht="15.75" customHeight="1">
      <c r="A125" s="19" t="s">
        <v>842</v>
      </c>
      <c r="B125" s="18"/>
      <c r="C125" s="36"/>
      <c r="D125" s="19"/>
      <c r="E125" s="19"/>
      <c r="F125" s="10"/>
    </row>
    <row r="126" ht="15.75" customHeight="1">
      <c r="A126" s="19" t="s">
        <v>842</v>
      </c>
      <c r="B126" s="18"/>
      <c r="C126" s="36"/>
      <c r="D126" s="19"/>
      <c r="E126" s="19"/>
      <c r="F126" s="10"/>
    </row>
    <row r="127" ht="15.75" customHeight="1">
      <c r="A127" s="19" t="s">
        <v>842</v>
      </c>
      <c r="B127" s="18"/>
      <c r="C127" s="36"/>
      <c r="D127" s="19"/>
      <c r="E127" s="19"/>
      <c r="F127" s="10"/>
    </row>
    <row r="128" ht="15.75" customHeight="1">
      <c r="A128" s="19" t="s">
        <v>842</v>
      </c>
      <c r="B128" s="18"/>
      <c r="C128" s="36"/>
      <c r="D128" s="19"/>
      <c r="E128" s="19"/>
      <c r="F128" s="10"/>
    </row>
    <row r="129" ht="15.75" customHeight="1">
      <c r="A129" s="19"/>
      <c r="B129" s="18"/>
      <c r="C129" s="36"/>
      <c r="D129" s="19"/>
      <c r="E129" s="19"/>
      <c r="F129" s="10"/>
    </row>
    <row r="130" ht="15.75" customHeight="1">
      <c r="A130" s="19"/>
      <c r="B130" s="18"/>
      <c r="C130" s="36"/>
      <c r="D130" s="19"/>
      <c r="E130" s="19"/>
      <c r="F130" s="10"/>
    </row>
    <row r="131" ht="15.75" customHeight="1">
      <c r="A131" s="10"/>
      <c r="B131" s="19"/>
      <c r="C131" s="10"/>
      <c r="D131" s="10"/>
      <c r="E131" s="19"/>
      <c r="F131" s="10"/>
    </row>
    <row r="132" ht="15.75" customHeight="1">
      <c r="C132" s="20">
        <f>SUM(C114:C131)</f>
        <v>160</v>
      </c>
      <c r="E132" s="1"/>
      <c r="F132" s="54" t="s">
        <v>14</v>
      </c>
    </row>
    <row r="133" ht="15.75" customHeight="1">
      <c r="E133" s="1"/>
    </row>
    <row r="134" ht="15.75" customHeight="1">
      <c r="A134" s="50" t="s">
        <v>718</v>
      </c>
      <c r="B134" s="51"/>
      <c r="C134" s="51"/>
      <c r="D134" s="51"/>
      <c r="E134" s="51"/>
      <c r="F134" s="51"/>
      <c r="G134" s="52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14" t="s">
        <v>15</v>
      </c>
      <c r="B135" s="14" t="s">
        <v>16</v>
      </c>
      <c r="C135" s="2" t="s">
        <v>17</v>
      </c>
      <c r="D135" s="14" t="s">
        <v>18</v>
      </c>
      <c r="E135" s="14" t="s">
        <v>19</v>
      </c>
      <c r="F135" s="34" t="s">
        <v>20</v>
      </c>
      <c r="G135" s="43">
        <v>40.0</v>
      </c>
    </row>
    <row r="136" ht="15.75" customHeight="1">
      <c r="A136" s="19" t="s">
        <v>844</v>
      </c>
      <c r="B136" s="18">
        <v>44251.0</v>
      </c>
      <c r="C136" s="36">
        <v>40.0</v>
      </c>
      <c r="D136" s="19">
        <f>G135-C136</f>
        <v>0</v>
      </c>
      <c r="E136" s="19"/>
      <c r="F136" s="10"/>
      <c r="G136" s="1" t="s">
        <v>845</v>
      </c>
    </row>
    <row r="137" ht="15.75" customHeight="1">
      <c r="A137" s="19" t="s">
        <v>844</v>
      </c>
      <c r="B137" s="18"/>
      <c r="C137" s="36"/>
      <c r="D137" s="19">
        <f t="shared" ref="D137:D142" si="7">D136-C137</f>
        <v>0</v>
      </c>
      <c r="E137" s="19"/>
      <c r="F137" s="10"/>
      <c r="G137" s="20" t="s">
        <v>840</v>
      </c>
    </row>
    <row r="138" ht="15.75" customHeight="1">
      <c r="A138" s="19" t="s">
        <v>844</v>
      </c>
      <c r="B138" s="18"/>
      <c r="C138" s="36"/>
      <c r="D138" s="19">
        <f t="shared" si="7"/>
        <v>0</v>
      </c>
      <c r="E138" s="19"/>
      <c r="F138" s="10"/>
      <c r="G138" s="53"/>
    </row>
    <row r="139" ht="15.75" customHeight="1">
      <c r="A139" s="19" t="s">
        <v>844</v>
      </c>
      <c r="B139" s="18"/>
      <c r="C139" s="36"/>
      <c r="D139" s="19">
        <f t="shared" si="7"/>
        <v>0</v>
      </c>
      <c r="E139" s="19"/>
      <c r="F139" s="10"/>
      <c r="G139" s="20" t="s">
        <v>841</v>
      </c>
    </row>
    <row r="140" ht="15.75" customHeight="1">
      <c r="A140" s="19" t="s">
        <v>844</v>
      </c>
      <c r="B140" s="18"/>
      <c r="C140" s="36"/>
      <c r="D140" s="19">
        <f t="shared" si="7"/>
        <v>0</v>
      </c>
      <c r="E140" s="19"/>
      <c r="F140" s="10"/>
    </row>
    <row r="141" ht="15.75" customHeight="1">
      <c r="A141" s="19" t="s">
        <v>844</v>
      </c>
      <c r="B141" s="18"/>
      <c r="C141" s="36"/>
      <c r="D141" s="19">
        <f t="shared" si="7"/>
        <v>0</v>
      </c>
      <c r="E141" s="19"/>
      <c r="F141" s="10"/>
    </row>
    <row r="142" ht="15.75" customHeight="1">
      <c r="A142" s="19" t="s">
        <v>844</v>
      </c>
      <c r="B142" s="18"/>
      <c r="C142" s="36"/>
      <c r="D142" s="19">
        <f t="shared" si="7"/>
        <v>0</v>
      </c>
      <c r="E142" s="19"/>
      <c r="F142" s="10"/>
    </row>
    <row r="143" ht="15.75" customHeight="1">
      <c r="A143" s="19" t="s">
        <v>844</v>
      </c>
      <c r="B143" s="18"/>
      <c r="C143" s="36"/>
      <c r="D143" s="19"/>
      <c r="E143" s="19"/>
      <c r="F143" s="10"/>
    </row>
    <row r="144" ht="15.75" customHeight="1">
      <c r="A144" s="19" t="s">
        <v>844</v>
      </c>
      <c r="B144" s="18"/>
      <c r="C144" s="36"/>
      <c r="D144" s="19"/>
      <c r="E144" s="19"/>
      <c r="F144" s="10"/>
    </row>
    <row r="145" ht="15.75" customHeight="1">
      <c r="A145" s="19" t="s">
        <v>844</v>
      </c>
      <c r="B145" s="18"/>
      <c r="C145" s="36"/>
      <c r="D145" s="19"/>
      <c r="E145" s="19"/>
      <c r="F145" s="10"/>
    </row>
    <row r="146" ht="15.75" customHeight="1">
      <c r="A146" s="19" t="s">
        <v>844</v>
      </c>
      <c r="B146" s="18"/>
      <c r="C146" s="36"/>
      <c r="D146" s="19"/>
      <c r="E146" s="19"/>
      <c r="F146" s="10"/>
    </row>
    <row r="147" ht="15.75" customHeight="1">
      <c r="A147" s="19" t="s">
        <v>844</v>
      </c>
      <c r="B147" s="18"/>
      <c r="C147" s="36"/>
      <c r="D147" s="19"/>
      <c r="E147" s="19"/>
      <c r="F147" s="10"/>
    </row>
    <row r="148" ht="15.75" customHeight="1">
      <c r="A148" s="19" t="s">
        <v>844</v>
      </c>
      <c r="B148" s="18"/>
      <c r="C148" s="36"/>
      <c r="D148" s="19"/>
      <c r="E148" s="19"/>
      <c r="F148" s="10"/>
    </row>
    <row r="149" ht="15.75" customHeight="1">
      <c r="A149" s="19" t="s">
        <v>844</v>
      </c>
      <c r="B149" s="18"/>
      <c r="C149" s="36"/>
      <c r="D149" s="19"/>
      <c r="E149" s="19"/>
      <c r="F149" s="10"/>
    </row>
    <row r="150" ht="15.75" customHeight="1">
      <c r="A150" s="19" t="s">
        <v>844</v>
      </c>
      <c r="B150" s="18"/>
      <c r="C150" s="36"/>
      <c r="D150" s="19"/>
      <c r="E150" s="19"/>
      <c r="F150" s="10"/>
    </row>
    <row r="151" ht="15.75" customHeight="1">
      <c r="A151" s="19"/>
      <c r="B151" s="18"/>
      <c r="C151" s="36"/>
      <c r="D151" s="19"/>
      <c r="E151" s="19"/>
      <c r="F151" s="10"/>
    </row>
    <row r="152" ht="15.75" customHeight="1">
      <c r="A152" s="19"/>
      <c r="B152" s="18"/>
      <c r="C152" s="36"/>
      <c r="D152" s="19"/>
      <c r="E152" s="19"/>
      <c r="F152" s="10"/>
    </row>
    <row r="153" ht="15.75" customHeight="1">
      <c r="A153" s="10"/>
      <c r="B153" s="19"/>
      <c r="C153" s="10"/>
      <c r="D153" s="10"/>
      <c r="E153" s="19"/>
      <c r="F153" s="10"/>
    </row>
    <row r="154" ht="15.75" customHeight="1">
      <c r="C154" s="20">
        <f>SUM(C136:C153)</f>
        <v>40</v>
      </c>
      <c r="E154" s="1"/>
      <c r="F154" s="54" t="s">
        <v>14</v>
      </c>
    </row>
    <row r="155" ht="15.75" customHeight="1">
      <c r="E155" s="1"/>
    </row>
    <row r="156" ht="15.75" customHeight="1">
      <c r="A156" s="50" t="s">
        <v>718</v>
      </c>
      <c r="B156" s="51"/>
      <c r="C156" s="51"/>
      <c r="D156" s="51"/>
      <c r="E156" s="51"/>
      <c r="F156" s="51"/>
      <c r="G156" s="52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14" t="s">
        <v>15</v>
      </c>
      <c r="B157" s="14" t="s">
        <v>16</v>
      </c>
      <c r="C157" s="2" t="s">
        <v>17</v>
      </c>
      <c r="D157" s="14" t="s">
        <v>18</v>
      </c>
      <c r="E157" s="14" t="s">
        <v>19</v>
      </c>
      <c r="F157" s="34" t="s">
        <v>20</v>
      </c>
      <c r="G157" s="43">
        <v>160.0</v>
      </c>
    </row>
    <row r="158" ht="15.75" customHeight="1">
      <c r="A158" s="19" t="s">
        <v>844</v>
      </c>
      <c r="B158" s="18">
        <v>44251.0</v>
      </c>
      <c r="C158" s="36">
        <v>160.0</v>
      </c>
      <c r="D158" s="19">
        <f>G157-C158</f>
        <v>0</v>
      </c>
      <c r="E158" s="19"/>
      <c r="F158" s="10"/>
      <c r="G158" s="1" t="s">
        <v>845</v>
      </c>
    </row>
    <row r="159" ht="15.75" customHeight="1">
      <c r="A159" s="19" t="s">
        <v>844</v>
      </c>
      <c r="B159" s="18"/>
      <c r="C159" s="36"/>
      <c r="D159" s="19">
        <f t="shared" ref="D159:D164" si="8">D158-C159</f>
        <v>0</v>
      </c>
      <c r="E159" s="19"/>
      <c r="F159" s="10"/>
      <c r="G159" s="20" t="s">
        <v>837</v>
      </c>
    </row>
    <row r="160" ht="15.75" customHeight="1">
      <c r="A160" s="19" t="s">
        <v>844</v>
      </c>
      <c r="B160" s="18"/>
      <c r="C160" s="36"/>
      <c r="D160" s="19">
        <f t="shared" si="8"/>
        <v>0</v>
      </c>
      <c r="E160" s="19"/>
      <c r="F160" s="10"/>
      <c r="G160" s="53"/>
    </row>
    <row r="161" ht="15.75" customHeight="1">
      <c r="A161" s="19" t="s">
        <v>844</v>
      </c>
      <c r="B161" s="18"/>
      <c r="C161" s="36"/>
      <c r="D161" s="19">
        <f t="shared" si="8"/>
        <v>0</v>
      </c>
      <c r="E161" s="19"/>
      <c r="F161" s="10"/>
      <c r="G161" s="20" t="s">
        <v>841</v>
      </c>
    </row>
    <row r="162" ht="15.75" customHeight="1">
      <c r="A162" s="19" t="s">
        <v>844</v>
      </c>
      <c r="B162" s="18"/>
      <c r="C162" s="36"/>
      <c r="D162" s="19">
        <f t="shared" si="8"/>
        <v>0</v>
      </c>
      <c r="E162" s="19"/>
      <c r="F162" s="10"/>
    </row>
    <row r="163" ht="15.75" customHeight="1">
      <c r="A163" s="19" t="s">
        <v>844</v>
      </c>
      <c r="B163" s="18"/>
      <c r="C163" s="36"/>
      <c r="D163" s="19">
        <f t="shared" si="8"/>
        <v>0</v>
      </c>
      <c r="E163" s="19"/>
      <c r="F163" s="10"/>
    </row>
    <row r="164" ht="15.75" customHeight="1">
      <c r="A164" s="19" t="s">
        <v>844</v>
      </c>
      <c r="B164" s="18"/>
      <c r="C164" s="36"/>
      <c r="D164" s="19">
        <f t="shared" si="8"/>
        <v>0</v>
      </c>
      <c r="E164" s="19"/>
      <c r="F164" s="10"/>
    </row>
    <row r="165" ht="15.75" customHeight="1">
      <c r="A165" s="19" t="s">
        <v>844</v>
      </c>
      <c r="B165" s="18"/>
      <c r="C165" s="36"/>
      <c r="D165" s="19"/>
      <c r="E165" s="19"/>
      <c r="F165" s="10"/>
    </row>
    <row r="166" ht="15.75" customHeight="1">
      <c r="A166" s="19" t="s">
        <v>844</v>
      </c>
      <c r="B166" s="18"/>
      <c r="C166" s="36"/>
      <c r="D166" s="19"/>
      <c r="E166" s="19"/>
      <c r="F166" s="10"/>
    </row>
    <row r="167" ht="15.75" customHeight="1">
      <c r="A167" s="19" t="s">
        <v>844</v>
      </c>
      <c r="B167" s="18"/>
      <c r="C167" s="36"/>
      <c r="D167" s="19"/>
      <c r="E167" s="19"/>
      <c r="F167" s="10"/>
    </row>
    <row r="168" ht="15.75" customHeight="1">
      <c r="A168" s="19" t="s">
        <v>844</v>
      </c>
      <c r="B168" s="18"/>
      <c r="C168" s="36"/>
      <c r="D168" s="19"/>
      <c r="E168" s="19"/>
      <c r="F168" s="10"/>
    </row>
    <row r="169" ht="15.75" customHeight="1">
      <c r="A169" s="19" t="s">
        <v>844</v>
      </c>
      <c r="B169" s="18"/>
      <c r="C169" s="36"/>
      <c r="D169" s="19"/>
      <c r="E169" s="19"/>
      <c r="F169" s="10"/>
    </row>
    <row r="170" ht="15.75" customHeight="1">
      <c r="A170" s="19" t="s">
        <v>844</v>
      </c>
      <c r="B170" s="18"/>
      <c r="C170" s="36"/>
      <c r="D170" s="19"/>
      <c r="E170" s="19"/>
      <c r="F170" s="10"/>
    </row>
    <row r="171" ht="15.75" customHeight="1">
      <c r="A171" s="19" t="s">
        <v>844</v>
      </c>
      <c r="B171" s="18"/>
      <c r="C171" s="36"/>
      <c r="D171" s="19"/>
      <c r="E171" s="19"/>
      <c r="F171" s="10"/>
    </row>
    <row r="172" ht="15.75" customHeight="1">
      <c r="A172" s="19" t="s">
        <v>844</v>
      </c>
      <c r="B172" s="18"/>
      <c r="C172" s="36"/>
      <c r="D172" s="19"/>
      <c r="E172" s="19"/>
      <c r="F172" s="10"/>
    </row>
    <row r="173" ht="15.75" customHeight="1">
      <c r="A173" s="19"/>
      <c r="B173" s="18"/>
      <c r="C173" s="36"/>
      <c r="D173" s="19"/>
      <c r="E173" s="19"/>
      <c r="F173" s="10"/>
    </row>
    <row r="174" ht="15.75" customHeight="1">
      <c r="A174" s="19"/>
      <c r="B174" s="18"/>
      <c r="C174" s="36"/>
      <c r="D174" s="19"/>
      <c r="E174" s="19"/>
      <c r="F174" s="10"/>
    </row>
    <row r="175" ht="15.75" customHeight="1">
      <c r="A175" s="10"/>
      <c r="B175" s="19"/>
      <c r="C175" s="10"/>
      <c r="D175" s="10"/>
      <c r="E175" s="19"/>
      <c r="F175" s="10"/>
    </row>
    <row r="176" ht="15.75" customHeight="1">
      <c r="C176" s="20">
        <f>SUM(C158:C175)</f>
        <v>160</v>
      </c>
      <c r="E176" s="1"/>
      <c r="F176" s="54" t="s">
        <v>14</v>
      </c>
    </row>
    <row r="177" ht="15.75" customHeight="1">
      <c r="E177" s="1"/>
    </row>
    <row r="178" ht="15.75" customHeight="1">
      <c r="A178" s="14" t="s">
        <v>15</v>
      </c>
      <c r="B178" s="14" t="s">
        <v>16</v>
      </c>
      <c r="C178" s="2" t="s">
        <v>17</v>
      </c>
      <c r="D178" s="14" t="s">
        <v>18</v>
      </c>
      <c r="E178" s="14" t="s">
        <v>19</v>
      </c>
      <c r="F178" s="34" t="s">
        <v>20</v>
      </c>
      <c r="G178" s="43">
        <v>40.0</v>
      </c>
    </row>
    <row r="179" ht="15.75" customHeight="1">
      <c r="A179" s="19" t="s">
        <v>846</v>
      </c>
      <c r="B179" s="18">
        <v>44245.0</v>
      </c>
      <c r="C179" s="36">
        <v>40.0</v>
      </c>
      <c r="D179" s="19">
        <f>G178-C179</f>
        <v>0</v>
      </c>
      <c r="E179" s="19"/>
      <c r="F179" s="10"/>
      <c r="G179" s="1" t="s">
        <v>847</v>
      </c>
    </row>
    <row r="180" ht="15.75" customHeight="1">
      <c r="A180" s="19" t="s">
        <v>846</v>
      </c>
      <c r="B180" s="18"/>
      <c r="C180" s="36"/>
      <c r="D180" s="19">
        <f t="shared" ref="D180:D185" si="9">D179-C180</f>
        <v>0</v>
      </c>
      <c r="E180" s="19"/>
      <c r="F180" s="10"/>
      <c r="G180" s="20" t="s">
        <v>840</v>
      </c>
    </row>
    <row r="181" ht="15.75" customHeight="1">
      <c r="A181" s="19" t="s">
        <v>846</v>
      </c>
      <c r="B181" s="18"/>
      <c r="C181" s="36"/>
      <c r="D181" s="19">
        <f t="shared" si="9"/>
        <v>0</v>
      </c>
      <c r="E181" s="19"/>
      <c r="F181" s="10"/>
      <c r="G181" s="53"/>
    </row>
    <row r="182" ht="15.75" customHeight="1">
      <c r="A182" s="19" t="s">
        <v>846</v>
      </c>
      <c r="B182" s="18"/>
      <c r="C182" s="36"/>
      <c r="D182" s="19">
        <f t="shared" si="9"/>
        <v>0</v>
      </c>
      <c r="E182" s="19"/>
      <c r="F182" s="10"/>
      <c r="G182" s="20" t="s">
        <v>841</v>
      </c>
    </row>
    <row r="183" ht="15.75" customHeight="1">
      <c r="A183" s="19" t="s">
        <v>846</v>
      </c>
      <c r="B183" s="18"/>
      <c r="C183" s="36"/>
      <c r="D183" s="19">
        <f t="shared" si="9"/>
        <v>0</v>
      </c>
      <c r="E183" s="19"/>
      <c r="F183" s="10"/>
    </row>
    <row r="184" ht="15.75" customHeight="1">
      <c r="A184" s="19" t="s">
        <v>846</v>
      </c>
      <c r="B184" s="18"/>
      <c r="C184" s="36"/>
      <c r="D184" s="19">
        <f t="shared" si="9"/>
        <v>0</v>
      </c>
      <c r="E184" s="19"/>
      <c r="F184" s="10"/>
    </row>
    <row r="185" ht="15.75" customHeight="1">
      <c r="A185" s="19" t="s">
        <v>846</v>
      </c>
      <c r="B185" s="18"/>
      <c r="C185" s="36"/>
      <c r="D185" s="19">
        <f t="shared" si="9"/>
        <v>0</v>
      </c>
      <c r="E185" s="19"/>
      <c r="F185" s="10"/>
    </row>
    <row r="186" ht="15.75" customHeight="1">
      <c r="A186" s="19" t="s">
        <v>846</v>
      </c>
      <c r="B186" s="18"/>
      <c r="C186" s="36"/>
      <c r="D186" s="19"/>
      <c r="E186" s="19"/>
      <c r="F186" s="10"/>
    </row>
    <row r="187" ht="15.75" customHeight="1">
      <c r="A187" s="19" t="s">
        <v>846</v>
      </c>
      <c r="B187" s="18"/>
      <c r="C187" s="36"/>
      <c r="D187" s="19"/>
      <c r="E187" s="19"/>
      <c r="F187" s="10"/>
    </row>
    <row r="188" ht="15.75" customHeight="1">
      <c r="A188" s="19" t="s">
        <v>846</v>
      </c>
      <c r="B188" s="18"/>
      <c r="C188" s="36"/>
      <c r="D188" s="19"/>
      <c r="E188" s="19"/>
      <c r="F188" s="10"/>
    </row>
    <row r="189" ht="15.75" customHeight="1">
      <c r="A189" s="19" t="s">
        <v>846</v>
      </c>
      <c r="B189" s="18"/>
      <c r="C189" s="36"/>
      <c r="D189" s="19"/>
      <c r="E189" s="19"/>
      <c r="F189" s="10"/>
    </row>
    <row r="190" ht="15.75" customHeight="1">
      <c r="A190" s="19" t="s">
        <v>846</v>
      </c>
      <c r="B190" s="18"/>
      <c r="C190" s="36"/>
      <c r="D190" s="19"/>
      <c r="E190" s="19"/>
      <c r="F190" s="10"/>
    </row>
    <row r="191" ht="15.75" customHeight="1">
      <c r="A191" s="19" t="s">
        <v>846</v>
      </c>
      <c r="B191" s="18"/>
      <c r="C191" s="36"/>
      <c r="D191" s="19"/>
      <c r="E191" s="19"/>
      <c r="F191" s="10"/>
    </row>
    <row r="192" ht="15.75" customHeight="1">
      <c r="A192" s="19" t="s">
        <v>846</v>
      </c>
      <c r="B192" s="18"/>
      <c r="C192" s="36"/>
      <c r="D192" s="19"/>
      <c r="E192" s="19"/>
      <c r="F192" s="10"/>
    </row>
    <row r="193" ht="15.75" customHeight="1">
      <c r="A193" s="19" t="s">
        <v>846</v>
      </c>
      <c r="B193" s="18"/>
      <c r="C193" s="36"/>
      <c r="D193" s="19"/>
      <c r="E193" s="19"/>
      <c r="F193" s="10"/>
    </row>
    <row r="194" ht="15.75" customHeight="1">
      <c r="A194" s="19"/>
      <c r="B194" s="18"/>
      <c r="C194" s="36"/>
      <c r="D194" s="19"/>
      <c r="E194" s="19"/>
      <c r="F194" s="10"/>
    </row>
    <row r="195" ht="15.75" customHeight="1">
      <c r="A195" s="19"/>
      <c r="B195" s="18"/>
      <c r="C195" s="36"/>
      <c r="D195" s="19"/>
      <c r="E195" s="19"/>
      <c r="F195" s="10"/>
    </row>
    <row r="196" ht="15.75" customHeight="1">
      <c r="A196" s="10"/>
      <c r="B196" s="19"/>
      <c r="C196" s="10"/>
      <c r="D196" s="10"/>
      <c r="E196" s="19"/>
      <c r="F196" s="10"/>
    </row>
    <row r="197" ht="15.75" customHeight="1">
      <c r="C197" s="20">
        <f>SUM(C179:C196)</f>
        <v>40</v>
      </c>
      <c r="E197" s="1"/>
      <c r="F197" s="54" t="s">
        <v>14</v>
      </c>
    </row>
    <row r="198" ht="15.75" customHeight="1">
      <c r="E198" s="1"/>
    </row>
    <row r="199" ht="15.75" customHeight="1">
      <c r="A199" s="14" t="s">
        <v>15</v>
      </c>
      <c r="B199" s="14" t="s">
        <v>16</v>
      </c>
      <c r="C199" s="2" t="s">
        <v>17</v>
      </c>
      <c r="D199" s="14" t="s">
        <v>18</v>
      </c>
      <c r="E199" s="14" t="s">
        <v>19</v>
      </c>
      <c r="F199" s="34" t="s">
        <v>20</v>
      </c>
      <c r="G199" s="43">
        <v>160.0</v>
      </c>
    </row>
    <row r="200" ht="15.75" customHeight="1">
      <c r="A200" s="19" t="s">
        <v>846</v>
      </c>
      <c r="B200" s="18">
        <v>44245.0</v>
      </c>
      <c r="C200" s="36">
        <v>160.0</v>
      </c>
      <c r="D200" s="19">
        <f>G199-C200</f>
        <v>0</v>
      </c>
      <c r="E200" s="19"/>
      <c r="F200" s="10"/>
      <c r="G200" s="1" t="s">
        <v>847</v>
      </c>
    </row>
    <row r="201" ht="15.75" customHeight="1">
      <c r="A201" s="19" t="s">
        <v>846</v>
      </c>
      <c r="B201" s="18"/>
      <c r="C201" s="36"/>
      <c r="D201" s="19">
        <f t="shared" ref="D201:D206" si="10">D200-C201</f>
        <v>0</v>
      </c>
      <c r="E201" s="19"/>
      <c r="F201" s="10"/>
      <c r="G201" s="20" t="s">
        <v>837</v>
      </c>
    </row>
    <row r="202" ht="15.75" customHeight="1">
      <c r="A202" s="19" t="s">
        <v>846</v>
      </c>
      <c r="B202" s="18"/>
      <c r="C202" s="36"/>
      <c r="D202" s="19">
        <f t="shared" si="10"/>
        <v>0</v>
      </c>
      <c r="E202" s="19"/>
      <c r="F202" s="10"/>
      <c r="G202" s="53"/>
    </row>
    <row r="203" ht="15.75" customHeight="1">
      <c r="A203" s="19" t="s">
        <v>846</v>
      </c>
      <c r="B203" s="18"/>
      <c r="C203" s="36"/>
      <c r="D203" s="19">
        <f t="shared" si="10"/>
        <v>0</v>
      </c>
      <c r="E203" s="19"/>
      <c r="F203" s="10"/>
      <c r="G203" s="20" t="s">
        <v>841</v>
      </c>
    </row>
    <row r="204" ht="15.75" customHeight="1">
      <c r="A204" s="19" t="s">
        <v>846</v>
      </c>
      <c r="B204" s="18"/>
      <c r="C204" s="36"/>
      <c r="D204" s="19">
        <f t="shared" si="10"/>
        <v>0</v>
      </c>
      <c r="E204" s="19"/>
      <c r="F204" s="10"/>
    </row>
    <row r="205" ht="15.75" customHeight="1">
      <c r="A205" s="19" t="s">
        <v>846</v>
      </c>
      <c r="B205" s="18"/>
      <c r="C205" s="36"/>
      <c r="D205" s="19">
        <f t="shared" si="10"/>
        <v>0</v>
      </c>
      <c r="E205" s="19"/>
      <c r="F205" s="10"/>
    </row>
    <row r="206" ht="15.75" customHeight="1">
      <c r="A206" s="19" t="s">
        <v>846</v>
      </c>
      <c r="B206" s="18"/>
      <c r="C206" s="36"/>
      <c r="D206" s="19">
        <f t="shared" si="10"/>
        <v>0</v>
      </c>
      <c r="E206" s="19"/>
      <c r="F206" s="10"/>
    </row>
    <row r="207" ht="15.75" customHeight="1">
      <c r="A207" s="19" t="s">
        <v>846</v>
      </c>
      <c r="B207" s="18"/>
      <c r="C207" s="36"/>
      <c r="D207" s="19"/>
      <c r="E207" s="19"/>
      <c r="F207" s="10"/>
    </row>
    <row r="208" ht="15.75" customHeight="1">
      <c r="A208" s="19" t="s">
        <v>846</v>
      </c>
      <c r="B208" s="18"/>
      <c r="C208" s="36"/>
      <c r="D208" s="19"/>
      <c r="E208" s="19"/>
      <c r="F208" s="10"/>
    </row>
    <row r="209" ht="15.75" customHeight="1">
      <c r="A209" s="19" t="s">
        <v>846</v>
      </c>
      <c r="B209" s="18"/>
      <c r="C209" s="36"/>
      <c r="D209" s="19"/>
      <c r="E209" s="19"/>
      <c r="F209" s="10"/>
    </row>
    <row r="210" ht="15.75" customHeight="1">
      <c r="A210" s="19" t="s">
        <v>846</v>
      </c>
      <c r="B210" s="18"/>
      <c r="C210" s="36"/>
      <c r="D210" s="19"/>
      <c r="E210" s="19"/>
      <c r="F210" s="10"/>
    </row>
    <row r="211" ht="15.75" customHeight="1">
      <c r="A211" s="19" t="s">
        <v>846</v>
      </c>
      <c r="B211" s="18"/>
      <c r="C211" s="36"/>
      <c r="D211" s="19"/>
      <c r="E211" s="19"/>
      <c r="F211" s="10"/>
    </row>
    <row r="212" ht="15.75" customHeight="1">
      <c r="A212" s="19" t="s">
        <v>846</v>
      </c>
      <c r="B212" s="18"/>
      <c r="C212" s="36"/>
      <c r="D212" s="19"/>
      <c r="E212" s="19"/>
      <c r="F212" s="10"/>
    </row>
    <row r="213" ht="15.75" customHeight="1">
      <c r="A213" s="19" t="s">
        <v>846</v>
      </c>
      <c r="B213" s="18"/>
      <c r="C213" s="36"/>
      <c r="D213" s="19"/>
      <c r="E213" s="19"/>
      <c r="F213" s="10"/>
    </row>
    <row r="214" ht="15.75" customHeight="1">
      <c r="A214" s="19" t="s">
        <v>846</v>
      </c>
      <c r="B214" s="18"/>
      <c r="C214" s="36"/>
      <c r="D214" s="19"/>
      <c r="E214" s="19"/>
      <c r="F214" s="10"/>
    </row>
    <row r="215" ht="15.75" customHeight="1">
      <c r="A215" s="19"/>
      <c r="B215" s="18"/>
      <c r="C215" s="36"/>
      <c r="D215" s="19"/>
      <c r="E215" s="19"/>
      <c r="F215" s="10"/>
    </row>
    <row r="216" ht="15.75" customHeight="1">
      <c r="A216" s="19"/>
      <c r="B216" s="18"/>
      <c r="C216" s="36"/>
      <c r="D216" s="19"/>
      <c r="E216" s="19"/>
      <c r="F216" s="10"/>
    </row>
    <row r="217" ht="15.75" customHeight="1">
      <c r="A217" s="10"/>
      <c r="B217" s="19"/>
      <c r="C217" s="10"/>
      <c r="D217" s="10"/>
      <c r="E217" s="19"/>
      <c r="F217" s="10"/>
    </row>
    <row r="218" ht="15.75" customHeight="1">
      <c r="C218" s="20">
        <f>SUM(C200:C217)</f>
        <v>160</v>
      </c>
      <c r="E218" s="1"/>
      <c r="F218" s="54" t="s">
        <v>14</v>
      </c>
    </row>
    <row r="219" ht="15.75" customHeight="1">
      <c r="E219" s="1"/>
    </row>
    <row r="220" ht="15.75" customHeight="1">
      <c r="A220" s="14" t="s">
        <v>15</v>
      </c>
      <c r="B220" s="14" t="s">
        <v>16</v>
      </c>
      <c r="C220" s="2" t="s">
        <v>17</v>
      </c>
      <c r="D220" s="14" t="s">
        <v>18</v>
      </c>
      <c r="E220" s="14" t="s">
        <v>19</v>
      </c>
      <c r="F220" s="34" t="s">
        <v>20</v>
      </c>
      <c r="G220" s="43">
        <v>40.0</v>
      </c>
    </row>
    <row r="221" ht="15.75" customHeight="1">
      <c r="A221" s="19" t="s">
        <v>848</v>
      </c>
      <c r="B221" s="18">
        <v>44245.0</v>
      </c>
      <c r="C221" s="36">
        <v>40.0</v>
      </c>
      <c r="D221" s="19">
        <f>G220-C221</f>
        <v>0</v>
      </c>
      <c r="E221" s="19"/>
      <c r="F221" s="10"/>
      <c r="G221" s="1" t="s">
        <v>849</v>
      </c>
    </row>
    <row r="222" ht="15.75" customHeight="1">
      <c r="A222" s="19" t="s">
        <v>848</v>
      </c>
      <c r="B222" s="18"/>
      <c r="C222" s="36"/>
      <c r="D222" s="19">
        <f t="shared" ref="D222:D227" si="11">D221-C222</f>
        <v>0</v>
      </c>
      <c r="E222" s="19"/>
      <c r="F222" s="10"/>
      <c r="G222" s="20" t="s">
        <v>840</v>
      </c>
    </row>
    <row r="223" ht="15.75" customHeight="1">
      <c r="A223" s="19" t="s">
        <v>848</v>
      </c>
      <c r="B223" s="18"/>
      <c r="C223" s="36"/>
      <c r="D223" s="19">
        <f t="shared" si="11"/>
        <v>0</v>
      </c>
      <c r="E223" s="19"/>
      <c r="F223" s="10"/>
      <c r="G223" s="53"/>
    </row>
    <row r="224" ht="15.75" customHeight="1">
      <c r="A224" s="19" t="s">
        <v>848</v>
      </c>
      <c r="B224" s="18"/>
      <c r="C224" s="36"/>
      <c r="D224" s="19">
        <f t="shared" si="11"/>
        <v>0</v>
      </c>
      <c r="E224" s="19"/>
      <c r="F224" s="10"/>
      <c r="G224" s="20" t="s">
        <v>841</v>
      </c>
    </row>
    <row r="225" ht="15.75" customHeight="1">
      <c r="A225" s="19" t="s">
        <v>848</v>
      </c>
      <c r="B225" s="18"/>
      <c r="C225" s="36"/>
      <c r="D225" s="19">
        <f t="shared" si="11"/>
        <v>0</v>
      </c>
      <c r="E225" s="19"/>
      <c r="F225" s="10"/>
    </row>
    <row r="226" ht="15.75" customHeight="1">
      <c r="A226" s="19" t="s">
        <v>848</v>
      </c>
      <c r="B226" s="18"/>
      <c r="C226" s="36"/>
      <c r="D226" s="19">
        <f t="shared" si="11"/>
        <v>0</v>
      </c>
      <c r="E226" s="19"/>
      <c r="F226" s="10"/>
    </row>
    <row r="227" ht="15.75" customHeight="1">
      <c r="A227" s="19" t="s">
        <v>848</v>
      </c>
      <c r="B227" s="18"/>
      <c r="C227" s="36"/>
      <c r="D227" s="19">
        <f t="shared" si="11"/>
        <v>0</v>
      </c>
      <c r="E227" s="19"/>
      <c r="F227" s="10"/>
    </row>
    <row r="228" ht="15.75" customHeight="1">
      <c r="A228" s="19" t="s">
        <v>848</v>
      </c>
      <c r="B228" s="18"/>
      <c r="C228" s="36"/>
      <c r="D228" s="19"/>
      <c r="E228" s="19"/>
      <c r="F228" s="10"/>
    </row>
    <row r="229" ht="15.75" customHeight="1">
      <c r="A229" s="19" t="s">
        <v>848</v>
      </c>
      <c r="B229" s="18"/>
      <c r="C229" s="36"/>
      <c r="D229" s="19"/>
      <c r="E229" s="19"/>
      <c r="F229" s="10"/>
    </row>
    <row r="230" ht="15.75" customHeight="1">
      <c r="A230" s="19" t="s">
        <v>848</v>
      </c>
      <c r="B230" s="18"/>
      <c r="C230" s="36"/>
      <c r="D230" s="19"/>
      <c r="E230" s="19"/>
      <c r="F230" s="10"/>
    </row>
    <row r="231" ht="15.75" customHeight="1">
      <c r="A231" s="19" t="s">
        <v>848</v>
      </c>
      <c r="B231" s="18"/>
      <c r="C231" s="36"/>
      <c r="D231" s="19"/>
      <c r="E231" s="19"/>
      <c r="F231" s="10"/>
    </row>
    <row r="232" ht="15.75" customHeight="1">
      <c r="A232" s="19" t="s">
        <v>848</v>
      </c>
      <c r="B232" s="18"/>
      <c r="C232" s="36"/>
      <c r="D232" s="19"/>
      <c r="E232" s="19"/>
      <c r="F232" s="10"/>
    </row>
    <row r="233" ht="15.75" customHeight="1">
      <c r="A233" s="19" t="s">
        <v>848</v>
      </c>
      <c r="B233" s="18"/>
      <c r="C233" s="36"/>
      <c r="D233" s="19"/>
      <c r="E233" s="19"/>
      <c r="F233" s="10"/>
    </row>
    <row r="234" ht="15.75" customHeight="1">
      <c r="A234" s="19" t="s">
        <v>848</v>
      </c>
      <c r="B234" s="18"/>
      <c r="C234" s="36"/>
      <c r="D234" s="19"/>
      <c r="E234" s="19"/>
      <c r="F234" s="10"/>
    </row>
    <row r="235" ht="15.75" customHeight="1">
      <c r="A235" s="19" t="s">
        <v>848</v>
      </c>
      <c r="B235" s="18"/>
      <c r="C235" s="36"/>
      <c r="D235" s="19"/>
      <c r="E235" s="19"/>
      <c r="F235" s="10"/>
    </row>
    <row r="236" ht="15.75" customHeight="1">
      <c r="A236" s="19"/>
      <c r="B236" s="18"/>
      <c r="C236" s="36"/>
      <c r="D236" s="19"/>
      <c r="E236" s="19"/>
      <c r="F236" s="10"/>
    </row>
    <row r="237" ht="15.75" customHeight="1">
      <c r="A237" s="19"/>
      <c r="B237" s="18"/>
      <c r="C237" s="36"/>
      <c r="D237" s="19"/>
      <c r="E237" s="19"/>
      <c r="F237" s="10"/>
    </row>
    <row r="238" ht="15.75" customHeight="1">
      <c r="A238" s="10"/>
      <c r="B238" s="19"/>
      <c r="C238" s="10"/>
      <c r="D238" s="10"/>
      <c r="E238" s="19"/>
      <c r="F238" s="10"/>
    </row>
    <row r="239" ht="15.75" customHeight="1">
      <c r="C239" s="20">
        <f>SUM(C221:C238)</f>
        <v>40</v>
      </c>
      <c r="E239" s="1"/>
      <c r="F239" s="54" t="s">
        <v>14</v>
      </c>
    </row>
    <row r="240" ht="15.75" customHeight="1">
      <c r="E240" s="1"/>
    </row>
    <row r="241" ht="15.75" customHeight="1">
      <c r="A241" s="14" t="s">
        <v>15</v>
      </c>
      <c r="B241" s="14" t="s">
        <v>16</v>
      </c>
      <c r="C241" s="2" t="s">
        <v>17</v>
      </c>
      <c r="D241" s="14" t="s">
        <v>18</v>
      </c>
      <c r="E241" s="14" t="s">
        <v>19</v>
      </c>
      <c r="F241" s="34" t="s">
        <v>20</v>
      </c>
      <c r="G241" s="43">
        <v>160.0</v>
      </c>
    </row>
    <row r="242" ht="15.75" customHeight="1">
      <c r="A242" s="19" t="s">
        <v>848</v>
      </c>
      <c r="B242" s="18">
        <v>44245.0</v>
      </c>
      <c r="C242" s="36">
        <v>160.0</v>
      </c>
      <c r="D242" s="19">
        <f>G241-C242</f>
        <v>0</v>
      </c>
      <c r="E242" s="19"/>
      <c r="F242" s="10"/>
      <c r="G242" s="1" t="s">
        <v>849</v>
      </c>
    </row>
    <row r="243" ht="15.75" customHeight="1">
      <c r="A243" s="19" t="s">
        <v>848</v>
      </c>
      <c r="B243" s="18"/>
      <c r="C243" s="36"/>
      <c r="D243" s="19">
        <f t="shared" ref="D243:D248" si="12">D242-C243</f>
        <v>0</v>
      </c>
      <c r="E243" s="19"/>
      <c r="F243" s="10"/>
      <c r="G243" s="20" t="s">
        <v>837</v>
      </c>
    </row>
    <row r="244" ht="15.75" customHeight="1">
      <c r="A244" s="19" t="s">
        <v>848</v>
      </c>
      <c r="B244" s="18"/>
      <c r="C244" s="36"/>
      <c r="D244" s="19">
        <f t="shared" si="12"/>
        <v>0</v>
      </c>
      <c r="E244" s="19"/>
      <c r="F244" s="10"/>
      <c r="G244" s="53"/>
    </row>
    <row r="245" ht="15.75" customHeight="1">
      <c r="A245" s="19" t="s">
        <v>848</v>
      </c>
      <c r="B245" s="18"/>
      <c r="C245" s="36"/>
      <c r="D245" s="19">
        <f t="shared" si="12"/>
        <v>0</v>
      </c>
      <c r="E245" s="19"/>
      <c r="F245" s="10"/>
      <c r="G245" s="20" t="s">
        <v>841</v>
      </c>
    </row>
    <row r="246" ht="15.75" customHeight="1">
      <c r="A246" s="19" t="s">
        <v>848</v>
      </c>
      <c r="B246" s="18"/>
      <c r="C246" s="36"/>
      <c r="D246" s="19">
        <f t="shared" si="12"/>
        <v>0</v>
      </c>
      <c r="E246" s="19"/>
      <c r="F246" s="10"/>
    </row>
    <row r="247" ht="15.75" customHeight="1">
      <c r="A247" s="19" t="s">
        <v>848</v>
      </c>
      <c r="B247" s="18"/>
      <c r="C247" s="36"/>
      <c r="D247" s="19">
        <f t="shared" si="12"/>
        <v>0</v>
      </c>
      <c r="E247" s="19"/>
      <c r="F247" s="10"/>
    </row>
    <row r="248" ht="15.75" customHeight="1">
      <c r="A248" s="19" t="s">
        <v>848</v>
      </c>
      <c r="B248" s="18"/>
      <c r="C248" s="36"/>
      <c r="D248" s="19">
        <f t="shared" si="12"/>
        <v>0</v>
      </c>
      <c r="E248" s="19"/>
      <c r="F248" s="10"/>
    </row>
    <row r="249" ht="15.75" customHeight="1">
      <c r="A249" s="19" t="s">
        <v>848</v>
      </c>
      <c r="B249" s="18"/>
      <c r="C249" s="36"/>
      <c r="D249" s="19"/>
      <c r="E249" s="19"/>
      <c r="F249" s="10"/>
    </row>
    <row r="250" ht="15.75" customHeight="1">
      <c r="A250" s="19" t="s">
        <v>848</v>
      </c>
      <c r="B250" s="18"/>
      <c r="C250" s="36"/>
      <c r="D250" s="19"/>
      <c r="E250" s="19"/>
      <c r="F250" s="10"/>
    </row>
    <row r="251" ht="15.75" customHeight="1">
      <c r="A251" s="19" t="s">
        <v>848</v>
      </c>
      <c r="B251" s="18"/>
      <c r="C251" s="36"/>
      <c r="D251" s="19"/>
      <c r="E251" s="19"/>
      <c r="F251" s="10"/>
    </row>
    <row r="252" ht="15.75" customHeight="1">
      <c r="A252" s="19" t="s">
        <v>848</v>
      </c>
      <c r="B252" s="18"/>
      <c r="C252" s="36"/>
      <c r="D252" s="19"/>
      <c r="E252" s="19"/>
      <c r="F252" s="10"/>
    </row>
    <row r="253" ht="15.75" customHeight="1">
      <c r="A253" s="19" t="s">
        <v>848</v>
      </c>
      <c r="B253" s="18"/>
      <c r="C253" s="36"/>
      <c r="D253" s="19"/>
      <c r="E253" s="19"/>
      <c r="F253" s="10"/>
    </row>
    <row r="254" ht="15.75" customHeight="1">
      <c r="A254" s="19" t="s">
        <v>848</v>
      </c>
      <c r="B254" s="18"/>
      <c r="C254" s="36"/>
      <c r="D254" s="19"/>
      <c r="E254" s="19"/>
      <c r="F254" s="10"/>
    </row>
    <row r="255" ht="15.75" customHeight="1">
      <c r="A255" s="19" t="s">
        <v>848</v>
      </c>
      <c r="B255" s="18"/>
      <c r="C255" s="36"/>
      <c r="D255" s="19"/>
      <c r="E255" s="19"/>
      <c r="F255" s="10"/>
    </row>
    <row r="256" ht="15.75" customHeight="1">
      <c r="A256" s="19" t="s">
        <v>848</v>
      </c>
      <c r="B256" s="18"/>
      <c r="C256" s="36"/>
      <c r="D256" s="19"/>
      <c r="E256" s="19"/>
      <c r="F256" s="10"/>
    </row>
    <row r="257" ht="15.75" customHeight="1">
      <c r="A257" s="19"/>
      <c r="B257" s="18"/>
      <c r="C257" s="36"/>
      <c r="D257" s="19"/>
      <c r="E257" s="19"/>
      <c r="F257" s="10"/>
    </row>
    <row r="258" ht="15.75" customHeight="1">
      <c r="A258" s="19"/>
      <c r="B258" s="18"/>
      <c r="C258" s="36"/>
      <c r="D258" s="19"/>
      <c r="E258" s="19"/>
      <c r="F258" s="10"/>
    </row>
    <row r="259" ht="15.75" customHeight="1">
      <c r="A259" s="10"/>
      <c r="B259" s="19"/>
      <c r="C259" s="10"/>
      <c r="D259" s="10"/>
      <c r="E259" s="19"/>
      <c r="F259" s="10"/>
    </row>
    <row r="260" ht="15.75" customHeight="1">
      <c r="C260" s="20">
        <f>SUM(C242:C259)</f>
        <v>160</v>
      </c>
      <c r="E260" s="1"/>
      <c r="F260" s="54" t="s">
        <v>14</v>
      </c>
    </row>
    <row r="261" ht="15.75" customHeight="1">
      <c r="E261" s="1"/>
    </row>
    <row r="262" ht="15.75" customHeight="1">
      <c r="A262" s="50" t="s">
        <v>718</v>
      </c>
      <c r="B262" s="51"/>
      <c r="C262" s="51"/>
      <c r="D262" s="51"/>
      <c r="E262" s="51"/>
      <c r="F262" s="51"/>
      <c r="G262" s="52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14" t="s">
        <v>15</v>
      </c>
      <c r="B263" s="14" t="s">
        <v>16</v>
      </c>
      <c r="C263" s="2" t="s">
        <v>17</v>
      </c>
      <c r="D263" s="14" t="s">
        <v>18</v>
      </c>
      <c r="E263" s="14" t="s">
        <v>19</v>
      </c>
      <c r="F263" s="34" t="s">
        <v>20</v>
      </c>
      <c r="G263" s="43">
        <v>70.0</v>
      </c>
    </row>
    <row r="264" ht="15.75" customHeight="1">
      <c r="A264" s="19" t="s">
        <v>850</v>
      </c>
      <c r="B264" s="18">
        <v>44300.0</v>
      </c>
      <c r="C264" s="36">
        <v>70.0</v>
      </c>
      <c r="D264" s="19">
        <f>G263-C264</f>
        <v>0</v>
      </c>
      <c r="E264" s="19"/>
      <c r="F264" s="10"/>
      <c r="G264" s="1" t="s">
        <v>851</v>
      </c>
    </row>
    <row r="265" ht="15.75" customHeight="1">
      <c r="A265" s="19" t="s">
        <v>850</v>
      </c>
      <c r="B265" s="18"/>
      <c r="C265" s="36"/>
      <c r="D265" s="19">
        <f t="shared" ref="D265:D270" si="13">D264-C265</f>
        <v>0</v>
      </c>
      <c r="E265" s="19"/>
      <c r="F265" s="10"/>
      <c r="G265" s="20" t="s">
        <v>840</v>
      </c>
    </row>
    <row r="266" ht="15.75" customHeight="1">
      <c r="A266" s="19" t="s">
        <v>850</v>
      </c>
      <c r="B266" s="18"/>
      <c r="C266" s="36"/>
      <c r="D266" s="19">
        <f t="shared" si="13"/>
        <v>0</v>
      </c>
      <c r="E266" s="19"/>
      <c r="F266" s="10"/>
      <c r="G266" s="53"/>
    </row>
    <row r="267" ht="15.75" customHeight="1">
      <c r="A267" s="19" t="s">
        <v>850</v>
      </c>
      <c r="B267" s="18"/>
      <c r="C267" s="36"/>
      <c r="D267" s="19">
        <f t="shared" si="13"/>
        <v>0</v>
      </c>
      <c r="E267" s="19"/>
      <c r="F267" s="10"/>
      <c r="G267" s="20" t="s">
        <v>852</v>
      </c>
    </row>
    <row r="268" ht="15.75" customHeight="1">
      <c r="A268" s="19" t="s">
        <v>850</v>
      </c>
      <c r="B268" s="18"/>
      <c r="C268" s="36"/>
      <c r="D268" s="19">
        <f t="shared" si="13"/>
        <v>0</v>
      </c>
      <c r="E268" s="19"/>
      <c r="F268" s="10"/>
    </row>
    <row r="269" ht="15.75" customHeight="1">
      <c r="A269" s="19" t="s">
        <v>850</v>
      </c>
      <c r="B269" s="18"/>
      <c r="C269" s="36"/>
      <c r="D269" s="19">
        <f t="shared" si="13"/>
        <v>0</v>
      </c>
      <c r="E269" s="19"/>
      <c r="F269" s="10"/>
    </row>
    <row r="270" ht="15.75" customHeight="1">
      <c r="A270" s="19" t="s">
        <v>850</v>
      </c>
      <c r="B270" s="18"/>
      <c r="C270" s="36"/>
      <c r="D270" s="19">
        <f t="shared" si="13"/>
        <v>0</v>
      </c>
      <c r="E270" s="19"/>
      <c r="F270" s="10"/>
    </row>
    <row r="271" ht="15.75" customHeight="1">
      <c r="A271" s="19" t="s">
        <v>850</v>
      </c>
      <c r="B271" s="18"/>
      <c r="C271" s="36"/>
      <c r="D271" s="19"/>
      <c r="E271" s="19"/>
      <c r="F271" s="10"/>
    </row>
    <row r="272" ht="15.75" customHeight="1">
      <c r="A272" s="19" t="s">
        <v>850</v>
      </c>
      <c r="B272" s="18"/>
      <c r="C272" s="36"/>
      <c r="D272" s="19"/>
      <c r="E272" s="19"/>
      <c r="F272" s="10"/>
    </row>
    <row r="273" ht="15.75" customHeight="1">
      <c r="A273" s="19" t="s">
        <v>850</v>
      </c>
      <c r="B273" s="18"/>
      <c r="C273" s="36"/>
      <c r="D273" s="19"/>
      <c r="E273" s="19"/>
      <c r="F273" s="10"/>
    </row>
    <row r="274" ht="15.75" customHeight="1">
      <c r="A274" s="19" t="s">
        <v>850</v>
      </c>
      <c r="B274" s="18"/>
      <c r="C274" s="36"/>
      <c r="D274" s="19"/>
      <c r="E274" s="19"/>
      <c r="F274" s="10"/>
    </row>
    <row r="275" ht="15.75" customHeight="1">
      <c r="A275" s="19" t="s">
        <v>850</v>
      </c>
      <c r="B275" s="18"/>
      <c r="C275" s="36"/>
      <c r="D275" s="19"/>
      <c r="E275" s="19"/>
      <c r="F275" s="10"/>
    </row>
    <row r="276" ht="15.75" customHeight="1">
      <c r="A276" s="19" t="s">
        <v>850</v>
      </c>
      <c r="B276" s="18"/>
      <c r="C276" s="36"/>
      <c r="D276" s="19"/>
      <c r="E276" s="19"/>
      <c r="F276" s="10"/>
    </row>
    <row r="277" ht="15.75" customHeight="1">
      <c r="A277" s="19" t="s">
        <v>850</v>
      </c>
      <c r="B277" s="18"/>
      <c r="C277" s="36"/>
      <c r="D277" s="19"/>
      <c r="E277" s="19"/>
      <c r="F277" s="10"/>
    </row>
    <row r="278" ht="15.75" customHeight="1">
      <c r="A278" s="19" t="s">
        <v>850</v>
      </c>
      <c r="B278" s="18"/>
      <c r="C278" s="36"/>
      <c r="D278" s="19"/>
      <c r="E278" s="19"/>
      <c r="F278" s="10"/>
    </row>
    <row r="279" ht="15.75" customHeight="1">
      <c r="A279" s="19"/>
      <c r="B279" s="18"/>
      <c r="C279" s="36"/>
      <c r="D279" s="19"/>
      <c r="E279" s="19"/>
      <c r="F279" s="10"/>
    </row>
    <row r="280" ht="15.75" customHeight="1">
      <c r="A280" s="19"/>
      <c r="B280" s="18"/>
      <c r="C280" s="36"/>
      <c r="D280" s="19"/>
      <c r="E280" s="19"/>
      <c r="F280" s="10"/>
    </row>
    <row r="281" ht="15.75" customHeight="1">
      <c r="A281" s="10"/>
      <c r="B281" s="19"/>
      <c r="C281" s="10"/>
      <c r="D281" s="10"/>
      <c r="E281" s="19"/>
      <c r="F281" s="10"/>
    </row>
    <row r="282" ht="15.75" customHeight="1">
      <c r="C282" s="20">
        <f>SUM(C264:C281)</f>
        <v>70</v>
      </c>
      <c r="E282" s="1"/>
      <c r="F282" s="54" t="s">
        <v>14</v>
      </c>
    </row>
    <row r="283" ht="15.75" customHeight="1">
      <c r="E283" s="1"/>
    </row>
    <row r="284" ht="15.75" customHeight="1">
      <c r="A284" s="50" t="s">
        <v>718</v>
      </c>
      <c r="B284" s="51"/>
      <c r="C284" s="51"/>
      <c r="D284" s="51"/>
      <c r="E284" s="51"/>
      <c r="F284" s="51"/>
      <c r="G284" s="52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14" t="s">
        <v>15</v>
      </c>
      <c r="B285" s="14" t="s">
        <v>16</v>
      </c>
      <c r="C285" s="2" t="s">
        <v>17</v>
      </c>
      <c r="D285" s="14" t="s">
        <v>18</v>
      </c>
      <c r="E285" s="14" t="s">
        <v>19</v>
      </c>
      <c r="F285" s="34" t="s">
        <v>20</v>
      </c>
      <c r="G285" s="43">
        <v>280.0</v>
      </c>
    </row>
    <row r="286" ht="15.75" customHeight="1">
      <c r="A286" s="19" t="s">
        <v>850</v>
      </c>
      <c r="B286" s="18">
        <v>44300.0</v>
      </c>
      <c r="C286" s="36">
        <v>280.0</v>
      </c>
      <c r="D286" s="19">
        <f>G285-C286</f>
        <v>0</v>
      </c>
      <c r="E286" s="19"/>
      <c r="F286" s="10"/>
      <c r="G286" s="1" t="s">
        <v>851</v>
      </c>
    </row>
    <row r="287" ht="15.75" customHeight="1">
      <c r="A287" s="19" t="s">
        <v>850</v>
      </c>
      <c r="B287" s="18"/>
      <c r="C287" s="36"/>
      <c r="D287" s="19">
        <f t="shared" ref="D287:D292" si="14">D286-C287</f>
        <v>0</v>
      </c>
      <c r="E287" s="19"/>
      <c r="F287" s="10"/>
      <c r="G287" s="20" t="s">
        <v>837</v>
      </c>
    </row>
    <row r="288" ht="15.75" customHeight="1">
      <c r="A288" s="19" t="s">
        <v>850</v>
      </c>
      <c r="B288" s="18"/>
      <c r="C288" s="36"/>
      <c r="D288" s="19">
        <f t="shared" si="14"/>
        <v>0</v>
      </c>
      <c r="E288" s="19"/>
      <c r="F288" s="10"/>
      <c r="G288" s="53"/>
    </row>
    <row r="289" ht="15.75" customHeight="1">
      <c r="A289" s="19" t="s">
        <v>850</v>
      </c>
      <c r="B289" s="18"/>
      <c r="C289" s="36"/>
      <c r="D289" s="19">
        <f t="shared" si="14"/>
        <v>0</v>
      </c>
      <c r="E289" s="19"/>
      <c r="F289" s="10"/>
      <c r="G289" s="20" t="s">
        <v>852</v>
      </c>
    </row>
    <row r="290" ht="15.75" customHeight="1">
      <c r="A290" s="19" t="s">
        <v>850</v>
      </c>
      <c r="B290" s="18"/>
      <c r="C290" s="36"/>
      <c r="D290" s="19">
        <f t="shared" si="14"/>
        <v>0</v>
      </c>
      <c r="E290" s="19"/>
      <c r="F290" s="10"/>
    </row>
    <row r="291" ht="15.75" customHeight="1">
      <c r="A291" s="19" t="s">
        <v>850</v>
      </c>
      <c r="B291" s="18"/>
      <c r="C291" s="36"/>
      <c r="D291" s="19">
        <f t="shared" si="14"/>
        <v>0</v>
      </c>
      <c r="E291" s="19"/>
      <c r="F291" s="10"/>
    </row>
    <row r="292" ht="15.75" customHeight="1">
      <c r="A292" s="19" t="s">
        <v>850</v>
      </c>
      <c r="B292" s="18"/>
      <c r="C292" s="36"/>
      <c r="D292" s="19">
        <f t="shared" si="14"/>
        <v>0</v>
      </c>
      <c r="E292" s="19"/>
      <c r="F292" s="10"/>
    </row>
    <row r="293" ht="15.75" customHeight="1">
      <c r="A293" s="19" t="s">
        <v>850</v>
      </c>
      <c r="B293" s="18"/>
      <c r="C293" s="36"/>
      <c r="D293" s="19"/>
      <c r="E293" s="19"/>
      <c r="F293" s="10"/>
    </row>
    <row r="294" ht="15.75" customHeight="1">
      <c r="A294" s="19" t="s">
        <v>850</v>
      </c>
      <c r="B294" s="18"/>
      <c r="C294" s="36"/>
      <c r="D294" s="19"/>
      <c r="E294" s="19"/>
      <c r="F294" s="10"/>
    </row>
    <row r="295" ht="15.75" customHeight="1">
      <c r="A295" s="19" t="s">
        <v>850</v>
      </c>
      <c r="B295" s="18"/>
      <c r="C295" s="36"/>
      <c r="D295" s="19"/>
      <c r="E295" s="19"/>
      <c r="F295" s="10"/>
    </row>
    <row r="296" ht="15.75" customHeight="1">
      <c r="A296" s="19" t="s">
        <v>850</v>
      </c>
      <c r="B296" s="18"/>
      <c r="C296" s="36"/>
      <c r="D296" s="19"/>
      <c r="E296" s="19"/>
      <c r="F296" s="10"/>
    </row>
    <row r="297" ht="15.75" customHeight="1">
      <c r="A297" s="19" t="s">
        <v>850</v>
      </c>
      <c r="B297" s="18"/>
      <c r="C297" s="36"/>
      <c r="D297" s="19"/>
      <c r="E297" s="19"/>
      <c r="F297" s="10"/>
    </row>
    <row r="298" ht="15.75" customHeight="1">
      <c r="A298" s="19" t="s">
        <v>850</v>
      </c>
      <c r="B298" s="18"/>
      <c r="C298" s="36"/>
      <c r="D298" s="19"/>
      <c r="E298" s="19"/>
      <c r="F298" s="10"/>
    </row>
    <row r="299" ht="15.75" customHeight="1">
      <c r="A299" s="19" t="s">
        <v>850</v>
      </c>
      <c r="B299" s="18"/>
      <c r="C299" s="36"/>
      <c r="D299" s="19"/>
      <c r="E299" s="19"/>
      <c r="F299" s="10"/>
    </row>
    <row r="300" ht="15.75" customHeight="1">
      <c r="A300" s="19" t="s">
        <v>850</v>
      </c>
      <c r="B300" s="18"/>
      <c r="C300" s="36"/>
      <c r="D300" s="19"/>
      <c r="E300" s="19"/>
      <c r="F300" s="10"/>
    </row>
    <row r="301" ht="15.75" customHeight="1">
      <c r="A301" s="19"/>
      <c r="B301" s="18"/>
      <c r="C301" s="36"/>
      <c r="D301" s="19"/>
      <c r="E301" s="19"/>
      <c r="F301" s="10"/>
    </row>
    <row r="302" ht="15.75" customHeight="1">
      <c r="A302" s="19"/>
      <c r="B302" s="18"/>
      <c r="C302" s="36"/>
      <c r="D302" s="19"/>
      <c r="E302" s="19"/>
      <c r="F302" s="10"/>
    </row>
    <row r="303" ht="15.75" customHeight="1">
      <c r="A303" s="10"/>
      <c r="B303" s="19"/>
      <c r="C303" s="10"/>
      <c r="D303" s="10"/>
      <c r="E303" s="19"/>
      <c r="F303" s="10"/>
    </row>
    <row r="304" ht="15.75" customHeight="1">
      <c r="C304" s="20">
        <f>SUM(C286:C303)</f>
        <v>280</v>
      </c>
      <c r="E304" s="1"/>
      <c r="F304" s="54" t="s">
        <v>14</v>
      </c>
    </row>
    <row r="305" ht="15.75" customHeight="1">
      <c r="E305" s="1"/>
    </row>
    <row r="306" ht="15.75" customHeight="1">
      <c r="A306" s="50" t="s">
        <v>718</v>
      </c>
      <c r="B306" s="51"/>
      <c r="C306" s="51"/>
      <c r="D306" s="51"/>
      <c r="E306" s="51"/>
      <c r="F306" s="51"/>
      <c r="G306" s="52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14" t="s">
        <v>15</v>
      </c>
      <c r="B307" s="14" t="s">
        <v>16</v>
      </c>
      <c r="C307" s="2" t="s">
        <v>17</v>
      </c>
      <c r="D307" s="14" t="s">
        <v>18</v>
      </c>
      <c r="E307" s="14" t="s">
        <v>19</v>
      </c>
      <c r="F307" s="34" t="s">
        <v>20</v>
      </c>
      <c r="G307" s="43">
        <v>70.0</v>
      </c>
    </row>
    <row r="308" ht="15.75" customHeight="1">
      <c r="A308" s="19" t="s">
        <v>853</v>
      </c>
      <c r="B308" s="18">
        <v>44292.0</v>
      </c>
      <c r="C308" s="36">
        <v>70.0</v>
      </c>
      <c r="D308" s="19">
        <f>G307-C308</f>
        <v>0</v>
      </c>
      <c r="E308" s="19"/>
      <c r="F308" s="10"/>
      <c r="G308" s="1" t="s">
        <v>854</v>
      </c>
    </row>
    <row r="309" ht="15.75" customHeight="1">
      <c r="A309" s="19" t="s">
        <v>853</v>
      </c>
      <c r="B309" s="18"/>
      <c r="C309" s="36"/>
      <c r="D309" s="19">
        <f t="shared" ref="D309:D314" si="15">D308-C309</f>
        <v>0</v>
      </c>
      <c r="E309" s="19"/>
      <c r="F309" s="10"/>
      <c r="G309" s="20" t="s">
        <v>840</v>
      </c>
    </row>
    <row r="310" ht="15.75" customHeight="1">
      <c r="A310" s="19" t="s">
        <v>853</v>
      </c>
      <c r="B310" s="18"/>
      <c r="C310" s="36"/>
      <c r="D310" s="19">
        <f t="shared" si="15"/>
        <v>0</v>
      </c>
      <c r="E310" s="19"/>
      <c r="F310" s="10"/>
      <c r="G310" s="53"/>
    </row>
    <row r="311" ht="15.75" customHeight="1">
      <c r="A311" s="19" t="s">
        <v>853</v>
      </c>
      <c r="B311" s="18"/>
      <c r="C311" s="36"/>
      <c r="D311" s="19">
        <f t="shared" si="15"/>
        <v>0</v>
      </c>
      <c r="E311" s="19"/>
      <c r="F311" s="10"/>
      <c r="G311" s="20" t="s">
        <v>852</v>
      </c>
    </row>
    <row r="312" ht="15.75" customHeight="1">
      <c r="A312" s="19" t="s">
        <v>853</v>
      </c>
      <c r="B312" s="18"/>
      <c r="C312" s="36"/>
      <c r="D312" s="19">
        <f t="shared" si="15"/>
        <v>0</v>
      </c>
      <c r="E312" s="19"/>
      <c r="F312" s="10"/>
    </row>
    <row r="313" ht="15.75" customHeight="1">
      <c r="A313" s="19" t="s">
        <v>853</v>
      </c>
      <c r="B313" s="18"/>
      <c r="C313" s="36"/>
      <c r="D313" s="19">
        <f t="shared" si="15"/>
        <v>0</v>
      </c>
      <c r="E313" s="19"/>
      <c r="F313" s="10"/>
    </row>
    <row r="314" ht="15.75" customHeight="1">
      <c r="A314" s="19" t="s">
        <v>853</v>
      </c>
      <c r="B314" s="18"/>
      <c r="C314" s="36"/>
      <c r="D314" s="19">
        <f t="shared" si="15"/>
        <v>0</v>
      </c>
      <c r="E314" s="19"/>
      <c r="F314" s="10"/>
    </row>
    <row r="315" ht="15.75" customHeight="1">
      <c r="A315" s="19" t="s">
        <v>853</v>
      </c>
      <c r="B315" s="18"/>
      <c r="C315" s="36"/>
      <c r="D315" s="19"/>
      <c r="E315" s="19"/>
      <c r="F315" s="10"/>
    </row>
    <row r="316" ht="15.75" customHeight="1">
      <c r="A316" s="19" t="s">
        <v>853</v>
      </c>
      <c r="B316" s="18"/>
      <c r="C316" s="36"/>
      <c r="D316" s="19"/>
      <c r="E316" s="19"/>
      <c r="F316" s="10"/>
    </row>
    <row r="317" ht="15.75" customHeight="1">
      <c r="A317" s="19" t="s">
        <v>853</v>
      </c>
      <c r="B317" s="18"/>
      <c r="C317" s="36"/>
      <c r="D317" s="19"/>
      <c r="E317" s="19"/>
      <c r="F317" s="10"/>
    </row>
    <row r="318" ht="15.75" customHeight="1">
      <c r="A318" s="19" t="s">
        <v>853</v>
      </c>
      <c r="B318" s="18"/>
      <c r="C318" s="36"/>
      <c r="D318" s="19"/>
      <c r="E318" s="19"/>
      <c r="F318" s="10"/>
    </row>
    <row r="319" ht="15.75" customHeight="1">
      <c r="A319" s="19" t="s">
        <v>853</v>
      </c>
      <c r="B319" s="18"/>
      <c r="C319" s="36"/>
      <c r="D319" s="19"/>
      <c r="E319" s="19"/>
      <c r="F319" s="10"/>
    </row>
    <row r="320" ht="15.75" customHeight="1">
      <c r="A320" s="19" t="s">
        <v>853</v>
      </c>
      <c r="B320" s="18"/>
      <c r="C320" s="36"/>
      <c r="D320" s="19"/>
      <c r="E320" s="19"/>
      <c r="F320" s="10"/>
    </row>
    <row r="321" ht="15.75" customHeight="1">
      <c r="A321" s="19" t="s">
        <v>853</v>
      </c>
      <c r="B321" s="18"/>
      <c r="C321" s="36"/>
      <c r="D321" s="19"/>
      <c r="E321" s="19"/>
      <c r="F321" s="10"/>
    </row>
    <row r="322" ht="15.75" customHeight="1">
      <c r="A322" s="19" t="s">
        <v>853</v>
      </c>
      <c r="B322" s="18"/>
      <c r="C322" s="36"/>
      <c r="D322" s="19"/>
      <c r="E322" s="19"/>
      <c r="F322" s="10"/>
    </row>
    <row r="323" ht="15.75" customHeight="1">
      <c r="A323" s="19"/>
      <c r="B323" s="18"/>
      <c r="C323" s="36"/>
      <c r="D323" s="19"/>
      <c r="E323" s="19"/>
      <c r="F323" s="10"/>
    </row>
    <row r="324" ht="15.75" customHeight="1">
      <c r="A324" s="19"/>
      <c r="B324" s="18"/>
      <c r="C324" s="36"/>
      <c r="D324" s="19"/>
      <c r="E324" s="19"/>
      <c r="F324" s="10"/>
    </row>
    <row r="325" ht="15.75" customHeight="1">
      <c r="A325" s="10"/>
      <c r="B325" s="19"/>
      <c r="C325" s="10"/>
      <c r="D325" s="10"/>
      <c r="E325" s="19"/>
      <c r="F325" s="10"/>
    </row>
    <row r="326" ht="15.75" customHeight="1">
      <c r="C326" s="20">
        <f>SUM(C308:C325)</f>
        <v>70</v>
      </c>
      <c r="E326" s="1"/>
      <c r="F326" s="54" t="s">
        <v>14</v>
      </c>
    </row>
    <row r="327" ht="15.75" customHeight="1">
      <c r="E327" s="1"/>
    </row>
    <row r="328" ht="15.75" customHeight="1">
      <c r="A328" s="50" t="s">
        <v>718</v>
      </c>
      <c r="B328" s="51"/>
      <c r="C328" s="51"/>
      <c r="D328" s="51"/>
      <c r="E328" s="51"/>
      <c r="F328" s="51"/>
      <c r="G328" s="52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14" t="s">
        <v>15</v>
      </c>
      <c r="B329" s="14" t="s">
        <v>16</v>
      </c>
      <c r="C329" s="2" t="s">
        <v>17</v>
      </c>
      <c r="D329" s="14" t="s">
        <v>18</v>
      </c>
      <c r="E329" s="14" t="s">
        <v>19</v>
      </c>
      <c r="F329" s="34" t="s">
        <v>20</v>
      </c>
      <c r="G329" s="43">
        <v>280.0</v>
      </c>
    </row>
    <row r="330" ht="15.75" customHeight="1">
      <c r="A330" s="19" t="s">
        <v>853</v>
      </c>
      <c r="B330" s="18">
        <v>44292.0</v>
      </c>
      <c r="C330" s="36">
        <v>280.0</v>
      </c>
      <c r="D330" s="19">
        <f>G329-C330</f>
        <v>0</v>
      </c>
      <c r="E330" s="19"/>
      <c r="F330" s="10"/>
      <c r="G330" s="1" t="s">
        <v>854</v>
      </c>
    </row>
    <row r="331" ht="15.75" customHeight="1">
      <c r="A331" s="19" t="s">
        <v>853</v>
      </c>
      <c r="B331" s="18"/>
      <c r="C331" s="36"/>
      <c r="D331" s="19">
        <f t="shared" ref="D331:D336" si="16">D330-C331</f>
        <v>0</v>
      </c>
      <c r="E331" s="19"/>
      <c r="F331" s="10"/>
      <c r="G331" s="20" t="s">
        <v>837</v>
      </c>
    </row>
    <row r="332" ht="15.75" customHeight="1">
      <c r="A332" s="19" t="s">
        <v>853</v>
      </c>
      <c r="B332" s="18"/>
      <c r="C332" s="36"/>
      <c r="D332" s="19">
        <f t="shared" si="16"/>
        <v>0</v>
      </c>
      <c r="E332" s="19"/>
      <c r="F332" s="10"/>
      <c r="G332" s="53"/>
    </row>
    <row r="333" ht="15.75" customHeight="1">
      <c r="A333" s="19" t="s">
        <v>853</v>
      </c>
      <c r="B333" s="18"/>
      <c r="C333" s="36"/>
      <c r="D333" s="19">
        <f t="shared" si="16"/>
        <v>0</v>
      </c>
      <c r="E333" s="19"/>
      <c r="F333" s="10"/>
      <c r="G333" s="20" t="s">
        <v>852</v>
      </c>
    </row>
    <row r="334" ht="15.75" customHeight="1">
      <c r="A334" s="19" t="s">
        <v>853</v>
      </c>
      <c r="B334" s="18"/>
      <c r="C334" s="36"/>
      <c r="D334" s="19">
        <f t="shared" si="16"/>
        <v>0</v>
      </c>
      <c r="E334" s="19"/>
      <c r="F334" s="10"/>
    </row>
    <row r="335" ht="15.75" customHeight="1">
      <c r="A335" s="19" t="s">
        <v>853</v>
      </c>
      <c r="B335" s="18"/>
      <c r="C335" s="36"/>
      <c r="D335" s="19">
        <f t="shared" si="16"/>
        <v>0</v>
      </c>
      <c r="E335" s="19"/>
      <c r="F335" s="10"/>
    </row>
    <row r="336" ht="15.75" customHeight="1">
      <c r="A336" s="19" t="s">
        <v>853</v>
      </c>
      <c r="B336" s="18"/>
      <c r="C336" s="36"/>
      <c r="D336" s="19">
        <f t="shared" si="16"/>
        <v>0</v>
      </c>
      <c r="E336" s="19"/>
      <c r="F336" s="10"/>
    </row>
    <row r="337" ht="15.75" customHeight="1">
      <c r="A337" s="19" t="s">
        <v>853</v>
      </c>
      <c r="B337" s="18"/>
      <c r="C337" s="36"/>
      <c r="D337" s="19"/>
      <c r="E337" s="19"/>
      <c r="F337" s="10"/>
    </row>
    <row r="338" ht="15.75" customHeight="1">
      <c r="A338" s="19" t="s">
        <v>853</v>
      </c>
      <c r="B338" s="18"/>
      <c r="C338" s="36"/>
      <c r="D338" s="19"/>
      <c r="E338" s="19"/>
      <c r="F338" s="10"/>
    </row>
    <row r="339" ht="15.75" customHeight="1">
      <c r="A339" s="19" t="s">
        <v>853</v>
      </c>
      <c r="B339" s="18"/>
      <c r="C339" s="36"/>
      <c r="D339" s="19"/>
      <c r="E339" s="19"/>
      <c r="F339" s="10"/>
    </row>
    <row r="340" ht="15.75" customHeight="1">
      <c r="A340" s="19" t="s">
        <v>853</v>
      </c>
      <c r="B340" s="18"/>
      <c r="C340" s="36"/>
      <c r="D340" s="19"/>
      <c r="E340" s="19"/>
      <c r="F340" s="10"/>
    </row>
    <row r="341" ht="15.75" customHeight="1">
      <c r="A341" s="19" t="s">
        <v>853</v>
      </c>
      <c r="B341" s="18"/>
      <c r="C341" s="36"/>
      <c r="D341" s="19"/>
      <c r="E341" s="19"/>
      <c r="F341" s="10"/>
    </row>
    <row r="342" ht="15.75" customHeight="1">
      <c r="A342" s="19" t="s">
        <v>853</v>
      </c>
      <c r="B342" s="18"/>
      <c r="C342" s="36"/>
      <c r="D342" s="19"/>
      <c r="E342" s="19"/>
      <c r="F342" s="10"/>
    </row>
    <row r="343" ht="15.75" customHeight="1">
      <c r="A343" s="19" t="s">
        <v>853</v>
      </c>
      <c r="B343" s="18"/>
      <c r="C343" s="36"/>
      <c r="D343" s="19"/>
      <c r="E343" s="19"/>
      <c r="F343" s="10"/>
    </row>
    <row r="344" ht="15.75" customHeight="1">
      <c r="A344" s="19" t="s">
        <v>853</v>
      </c>
      <c r="B344" s="18"/>
      <c r="C344" s="36"/>
      <c r="D344" s="19"/>
      <c r="E344" s="19"/>
      <c r="F344" s="10"/>
    </row>
    <row r="345" ht="15.75" customHeight="1">
      <c r="A345" s="19"/>
      <c r="B345" s="18"/>
      <c r="C345" s="36"/>
      <c r="D345" s="19"/>
      <c r="E345" s="19"/>
      <c r="F345" s="10"/>
    </row>
    <row r="346" ht="15.75" customHeight="1">
      <c r="A346" s="19"/>
      <c r="B346" s="18"/>
      <c r="C346" s="36"/>
      <c r="D346" s="19"/>
      <c r="E346" s="19"/>
      <c r="F346" s="10"/>
    </row>
    <row r="347" ht="15.75" customHeight="1">
      <c r="A347" s="10"/>
      <c r="B347" s="19"/>
      <c r="C347" s="10"/>
      <c r="D347" s="10"/>
      <c r="E347" s="19"/>
      <c r="F347" s="10"/>
    </row>
    <row r="348" ht="15.75" customHeight="1">
      <c r="C348" s="20">
        <f>SUM(C330:C347)</f>
        <v>280</v>
      </c>
      <c r="E348" s="1"/>
      <c r="F348" s="54" t="s">
        <v>14</v>
      </c>
    </row>
    <row r="349" ht="15.75" customHeight="1">
      <c r="E349" s="1"/>
    </row>
    <row r="350" ht="15.75" customHeight="1">
      <c r="A350" s="50" t="s">
        <v>718</v>
      </c>
      <c r="B350" s="51"/>
      <c r="C350" s="51"/>
      <c r="D350" s="51"/>
      <c r="E350" s="51"/>
      <c r="F350" s="51"/>
      <c r="G350" s="52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14" t="s">
        <v>15</v>
      </c>
      <c r="B351" s="14" t="s">
        <v>16</v>
      </c>
      <c r="C351" s="2" t="s">
        <v>17</v>
      </c>
      <c r="D351" s="14" t="s">
        <v>18</v>
      </c>
      <c r="E351" s="14" t="s">
        <v>19</v>
      </c>
      <c r="F351" s="34" t="s">
        <v>20</v>
      </c>
      <c r="G351" s="43">
        <v>70.0</v>
      </c>
    </row>
    <row r="352" ht="15.75" customHeight="1">
      <c r="A352" s="19" t="s">
        <v>855</v>
      </c>
      <c r="B352" s="18">
        <v>44281.0</v>
      </c>
      <c r="C352" s="36">
        <v>70.0</v>
      </c>
      <c r="D352" s="19">
        <f>G351-C352</f>
        <v>0</v>
      </c>
      <c r="E352" s="19"/>
      <c r="F352" s="10"/>
      <c r="G352" s="1" t="s">
        <v>856</v>
      </c>
    </row>
    <row r="353" ht="15.75" customHeight="1">
      <c r="A353" s="19" t="s">
        <v>855</v>
      </c>
      <c r="B353" s="18"/>
      <c r="C353" s="36"/>
      <c r="D353" s="19">
        <f t="shared" ref="D353:D358" si="17">D352-C353</f>
        <v>0</v>
      </c>
      <c r="E353" s="19"/>
      <c r="F353" s="10"/>
      <c r="G353" s="20" t="s">
        <v>840</v>
      </c>
    </row>
    <row r="354" ht="15.75" customHeight="1">
      <c r="A354" s="19" t="s">
        <v>855</v>
      </c>
      <c r="B354" s="18"/>
      <c r="C354" s="36"/>
      <c r="D354" s="19">
        <f t="shared" si="17"/>
        <v>0</v>
      </c>
      <c r="E354" s="19"/>
      <c r="F354" s="10"/>
      <c r="G354" s="53"/>
    </row>
    <row r="355" ht="15.75" customHeight="1">
      <c r="A355" s="19" t="s">
        <v>855</v>
      </c>
      <c r="B355" s="18"/>
      <c r="C355" s="36"/>
      <c r="D355" s="19">
        <f t="shared" si="17"/>
        <v>0</v>
      </c>
      <c r="E355" s="19"/>
      <c r="F355" s="10"/>
      <c r="G355" s="20" t="s">
        <v>852</v>
      </c>
    </row>
    <row r="356" ht="15.75" customHeight="1">
      <c r="A356" s="19" t="s">
        <v>855</v>
      </c>
      <c r="B356" s="18"/>
      <c r="C356" s="36"/>
      <c r="D356" s="19">
        <f t="shared" si="17"/>
        <v>0</v>
      </c>
      <c r="E356" s="19"/>
      <c r="F356" s="10"/>
    </row>
    <row r="357" ht="15.75" customHeight="1">
      <c r="A357" s="19" t="s">
        <v>855</v>
      </c>
      <c r="B357" s="18"/>
      <c r="C357" s="36"/>
      <c r="D357" s="19">
        <f t="shared" si="17"/>
        <v>0</v>
      </c>
      <c r="E357" s="19"/>
      <c r="F357" s="10"/>
    </row>
    <row r="358" ht="15.75" customHeight="1">
      <c r="A358" s="19" t="s">
        <v>855</v>
      </c>
      <c r="B358" s="18"/>
      <c r="C358" s="36"/>
      <c r="D358" s="19">
        <f t="shared" si="17"/>
        <v>0</v>
      </c>
      <c r="E358" s="19"/>
      <c r="F358" s="10"/>
    </row>
    <row r="359" ht="15.75" customHeight="1">
      <c r="A359" s="19" t="s">
        <v>855</v>
      </c>
      <c r="B359" s="18"/>
      <c r="C359" s="36"/>
      <c r="D359" s="19"/>
      <c r="E359" s="19"/>
      <c r="F359" s="10"/>
    </row>
    <row r="360" ht="15.75" customHeight="1">
      <c r="A360" s="19" t="s">
        <v>855</v>
      </c>
      <c r="B360" s="18"/>
      <c r="C360" s="36"/>
      <c r="D360" s="19"/>
      <c r="E360" s="19"/>
      <c r="F360" s="10"/>
    </row>
    <row r="361" ht="15.75" customHeight="1">
      <c r="A361" s="19" t="s">
        <v>855</v>
      </c>
      <c r="B361" s="18"/>
      <c r="C361" s="36"/>
      <c r="D361" s="19"/>
      <c r="E361" s="19"/>
      <c r="F361" s="10"/>
    </row>
    <row r="362" ht="15.75" customHeight="1">
      <c r="A362" s="19" t="s">
        <v>855</v>
      </c>
      <c r="B362" s="18"/>
      <c r="C362" s="36"/>
      <c r="D362" s="19"/>
      <c r="E362" s="19"/>
      <c r="F362" s="10"/>
    </row>
    <row r="363" ht="15.75" customHeight="1">
      <c r="A363" s="19" t="s">
        <v>855</v>
      </c>
      <c r="B363" s="18"/>
      <c r="C363" s="36"/>
      <c r="D363" s="19"/>
      <c r="E363" s="19"/>
      <c r="F363" s="10"/>
    </row>
    <row r="364" ht="15.75" customHeight="1">
      <c r="A364" s="19" t="s">
        <v>855</v>
      </c>
      <c r="B364" s="18"/>
      <c r="C364" s="36"/>
      <c r="D364" s="19"/>
      <c r="E364" s="19"/>
      <c r="F364" s="10"/>
    </row>
    <row r="365" ht="15.75" customHeight="1">
      <c r="A365" s="19" t="s">
        <v>855</v>
      </c>
      <c r="B365" s="18"/>
      <c r="C365" s="36"/>
      <c r="D365" s="19"/>
      <c r="E365" s="19"/>
      <c r="F365" s="10"/>
    </row>
    <row r="366" ht="15.75" customHeight="1">
      <c r="A366" s="19" t="s">
        <v>855</v>
      </c>
      <c r="B366" s="18"/>
      <c r="C366" s="36"/>
      <c r="D366" s="19"/>
      <c r="E366" s="19"/>
      <c r="F366" s="10"/>
    </row>
    <row r="367" ht="15.75" customHeight="1">
      <c r="A367" s="19"/>
      <c r="B367" s="18"/>
      <c r="C367" s="36"/>
      <c r="D367" s="19"/>
      <c r="E367" s="19"/>
      <c r="F367" s="10"/>
    </row>
    <row r="368" ht="15.75" customHeight="1">
      <c r="A368" s="19"/>
      <c r="B368" s="18"/>
      <c r="C368" s="36"/>
      <c r="D368" s="19"/>
      <c r="E368" s="19"/>
      <c r="F368" s="10"/>
    </row>
    <row r="369" ht="15.75" customHeight="1">
      <c r="A369" s="10"/>
      <c r="B369" s="19"/>
      <c r="C369" s="10"/>
      <c r="D369" s="10"/>
      <c r="E369" s="19"/>
      <c r="F369" s="10"/>
    </row>
    <row r="370" ht="15.75" customHeight="1">
      <c r="C370" s="20">
        <f>SUM(C352:C369)</f>
        <v>70</v>
      </c>
      <c r="E370" s="1"/>
      <c r="F370" s="54" t="s">
        <v>14</v>
      </c>
    </row>
    <row r="371" ht="15.75" customHeight="1">
      <c r="E371" s="1"/>
    </row>
    <row r="372" ht="15.75" customHeight="1">
      <c r="A372" s="50" t="s">
        <v>718</v>
      </c>
      <c r="B372" s="51"/>
      <c r="C372" s="51"/>
      <c r="D372" s="51"/>
      <c r="E372" s="51"/>
      <c r="F372" s="51"/>
      <c r="G372" s="52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14" t="s">
        <v>15</v>
      </c>
      <c r="B373" s="14" t="s">
        <v>16</v>
      </c>
      <c r="C373" s="2" t="s">
        <v>17</v>
      </c>
      <c r="D373" s="14" t="s">
        <v>18</v>
      </c>
      <c r="E373" s="14" t="s">
        <v>19</v>
      </c>
      <c r="F373" s="34" t="s">
        <v>20</v>
      </c>
      <c r="G373" s="43">
        <v>280.0</v>
      </c>
    </row>
    <row r="374" ht="15.75" customHeight="1">
      <c r="A374" s="19" t="s">
        <v>855</v>
      </c>
      <c r="B374" s="18">
        <v>44281.0</v>
      </c>
      <c r="C374" s="36">
        <v>280.0</v>
      </c>
      <c r="D374" s="19">
        <f>G373-C374</f>
        <v>0</v>
      </c>
      <c r="E374" s="19"/>
      <c r="F374" s="10"/>
      <c r="G374" s="1" t="s">
        <v>856</v>
      </c>
    </row>
    <row r="375" ht="15.75" customHeight="1">
      <c r="A375" s="19" t="s">
        <v>855</v>
      </c>
      <c r="B375" s="18"/>
      <c r="C375" s="36"/>
      <c r="D375" s="19">
        <f t="shared" ref="D375:D380" si="18">D374-C375</f>
        <v>0</v>
      </c>
      <c r="E375" s="19"/>
      <c r="F375" s="10"/>
      <c r="G375" s="20" t="s">
        <v>837</v>
      </c>
    </row>
    <row r="376" ht="15.75" customHeight="1">
      <c r="A376" s="19" t="s">
        <v>855</v>
      </c>
      <c r="B376" s="18"/>
      <c r="C376" s="36"/>
      <c r="D376" s="19">
        <f t="shared" si="18"/>
        <v>0</v>
      </c>
      <c r="E376" s="19"/>
      <c r="F376" s="10"/>
      <c r="G376" s="53"/>
    </row>
    <row r="377" ht="15.75" customHeight="1">
      <c r="A377" s="19" t="s">
        <v>855</v>
      </c>
      <c r="B377" s="18"/>
      <c r="C377" s="36"/>
      <c r="D377" s="19">
        <f t="shared" si="18"/>
        <v>0</v>
      </c>
      <c r="E377" s="19"/>
      <c r="F377" s="10"/>
      <c r="G377" s="20" t="s">
        <v>852</v>
      </c>
    </row>
    <row r="378" ht="15.75" customHeight="1">
      <c r="A378" s="19" t="s">
        <v>855</v>
      </c>
      <c r="B378" s="18"/>
      <c r="C378" s="36"/>
      <c r="D378" s="19">
        <f t="shared" si="18"/>
        <v>0</v>
      </c>
      <c r="E378" s="19"/>
      <c r="F378" s="10"/>
    </row>
    <row r="379" ht="15.75" customHeight="1">
      <c r="A379" s="19" t="s">
        <v>855</v>
      </c>
      <c r="B379" s="18"/>
      <c r="C379" s="36"/>
      <c r="D379" s="19">
        <f t="shared" si="18"/>
        <v>0</v>
      </c>
      <c r="E379" s="19"/>
      <c r="F379" s="10"/>
    </row>
    <row r="380" ht="15.75" customHeight="1">
      <c r="A380" s="19" t="s">
        <v>855</v>
      </c>
      <c r="B380" s="18"/>
      <c r="C380" s="36"/>
      <c r="D380" s="19">
        <f t="shared" si="18"/>
        <v>0</v>
      </c>
      <c r="E380" s="19"/>
      <c r="F380" s="10"/>
    </row>
    <row r="381" ht="15.75" customHeight="1">
      <c r="A381" s="19" t="s">
        <v>855</v>
      </c>
      <c r="B381" s="18"/>
      <c r="C381" s="36"/>
      <c r="D381" s="19"/>
      <c r="E381" s="19"/>
      <c r="F381" s="10"/>
    </row>
    <row r="382" ht="15.75" customHeight="1">
      <c r="A382" s="19" t="s">
        <v>855</v>
      </c>
      <c r="B382" s="18"/>
      <c r="C382" s="36"/>
      <c r="D382" s="19"/>
      <c r="E382" s="19"/>
      <c r="F382" s="10"/>
    </row>
    <row r="383" ht="15.75" customHeight="1">
      <c r="A383" s="19" t="s">
        <v>855</v>
      </c>
      <c r="B383" s="18"/>
      <c r="C383" s="36"/>
      <c r="D383" s="19"/>
      <c r="E383" s="19"/>
      <c r="F383" s="10"/>
    </row>
    <row r="384" ht="15.75" customHeight="1">
      <c r="A384" s="19" t="s">
        <v>855</v>
      </c>
      <c r="B384" s="18"/>
      <c r="C384" s="36"/>
      <c r="D384" s="19"/>
      <c r="E384" s="19"/>
      <c r="F384" s="10"/>
    </row>
    <row r="385" ht="15.75" customHeight="1">
      <c r="A385" s="19" t="s">
        <v>855</v>
      </c>
      <c r="B385" s="18"/>
      <c r="C385" s="36"/>
      <c r="D385" s="19"/>
      <c r="E385" s="19"/>
      <c r="F385" s="10"/>
    </row>
    <row r="386" ht="15.75" customHeight="1">
      <c r="A386" s="19" t="s">
        <v>855</v>
      </c>
      <c r="B386" s="18"/>
      <c r="C386" s="36"/>
      <c r="D386" s="19"/>
      <c r="E386" s="19"/>
      <c r="F386" s="10"/>
    </row>
    <row r="387" ht="15.75" customHeight="1">
      <c r="A387" s="19" t="s">
        <v>855</v>
      </c>
      <c r="B387" s="18"/>
      <c r="C387" s="36"/>
      <c r="D387" s="19"/>
      <c r="E387" s="19"/>
      <c r="F387" s="10"/>
    </row>
    <row r="388" ht="15.75" customHeight="1">
      <c r="A388" s="19" t="s">
        <v>855</v>
      </c>
      <c r="B388" s="18"/>
      <c r="C388" s="36"/>
      <c r="D388" s="19"/>
      <c r="E388" s="19"/>
      <c r="F388" s="10"/>
    </row>
    <row r="389" ht="15.75" customHeight="1">
      <c r="A389" s="19"/>
      <c r="B389" s="18"/>
      <c r="C389" s="36"/>
      <c r="D389" s="19"/>
      <c r="E389" s="19"/>
      <c r="F389" s="10"/>
    </row>
    <row r="390" ht="15.75" customHeight="1">
      <c r="A390" s="19"/>
      <c r="B390" s="18"/>
      <c r="C390" s="36"/>
      <c r="D390" s="19"/>
      <c r="E390" s="19"/>
      <c r="F390" s="10"/>
    </row>
    <row r="391" ht="15.75" customHeight="1">
      <c r="A391" s="10"/>
      <c r="B391" s="19"/>
      <c r="C391" s="10"/>
      <c r="D391" s="10"/>
      <c r="E391" s="19"/>
      <c r="F391" s="10"/>
    </row>
    <row r="392" ht="15.75" customHeight="1">
      <c r="C392" s="20">
        <f>SUM(C374:C391)</f>
        <v>280</v>
      </c>
      <c r="E392" s="1"/>
      <c r="F392" s="54" t="s">
        <v>14</v>
      </c>
    </row>
    <row r="393" ht="15.75" customHeight="1">
      <c r="E393" s="1"/>
    </row>
    <row r="394" ht="15.75" customHeight="1">
      <c r="A394" s="50" t="s">
        <v>718</v>
      </c>
      <c r="B394" s="51"/>
      <c r="C394" s="51"/>
      <c r="D394" s="51"/>
      <c r="E394" s="51"/>
      <c r="F394" s="51"/>
      <c r="G394" s="52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14" t="s">
        <v>15</v>
      </c>
      <c r="B395" s="14" t="s">
        <v>16</v>
      </c>
      <c r="C395" s="2" t="s">
        <v>17</v>
      </c>
      <c r="D395" s="14" t="s">
        <v>18</v>
      </c>
      <c r="E395" s="14" t="s">
        <v>19</v>
      </c>
      <c r="F395" s="34" t="s">
        <v>20</v>
      </c>
      <c r="G395" s="43">
        <v>70.0</v>
      </c>
    </row>
    <row r="396" ht="15.75" customHeight="1">
      <c r="A396" s="19" t="s">
        <v>857</v>
      </c>
      <c r="B396" s="18">
        <v>44251.0</v>
      </c>
      <c r="C396" s="36">
        <v>70.0</v>
      </c>
      <c r="D396" s="19">
        <f>G395-C396</f>
        <v>0</v>
      </c>
      <c r="E396" s="19"/>
      <c r="F396" s="10"/>
      <c r="G396" s="1" t="s">
        <v>858</v>
      </c>
    </row>
    <row r="397" ht="15.75" customHeight="1">
      <c r="A397" s="19" t="s">
        <v>857</v>
      </c>
      <c r="B397" s="18"/>
      <c r="C397" s="36"/>
      <c r="D397" s="19">
        <f t="shared" ref="D397:D402" si="19">D396-C397</f>
        <v>0</v>
      </c>
      <c r="E397" s="19"/>
      <c r="F397" s="10"/>
      <c r="G397" s="20" t="s">
        <v>840</v>
      </c>
    </row>
    <row r="398" ht="15.75" customHeight="1">
      <c r="A398" s="19" t="s">
        <v>857</v>
      </c>
      <c r="B398" s="18"/>
      <c r="C398" s="36"/>
      <c r="D398" s="19">
        <f t="shared" si="19"/>
        <v>0</v>
      </c>
      <c r="E398" s="19"/>
      <c r="F398" s="10"/>
      <c r="G398" s="53"/>
    </row>
    <row r="399" ht="15.75" customHeight="1">
      <c r="A399" s="19" t="s">
        <v>857</v>
      </c>
      <c r="B399" s="18"/>
      <c r="C399" s="36"/>
      <c r="D399" s="19">
        <f t="shared" si="19"/>
        <v>0</v>
      </c>
      <c r="E399" s="19"/>
      <c r="F399" s="10"/>
      <c r="G399" s="20" t="s">
        <v>852</v>
      </c>
    </row>
    <row r="400" ht="15.75" customHeight="1">
      <c r="A400" s="19" t="s">
        <v>857</v>
      </c>
      <c r="B400" s="18"/>
      <c r="C400" s="36"/>
      <c r="D400" s="19">
        <f t="shared" si="19"/>
        <v>0</v>
      </c>
      <c r="E400" s="19"/>
      <c r="F400" s="10"/>
    </row>
    <row r="401" ht="15.75" customHeight="1">
      <c r="A401" s="19" t="s">
        <v>857</v>
      </c>
      <c r="B401" s="18"/>
      <c r="C401" s="36"/>
      <c r="D401" s="19">
        <f t="shared" si="19"/>
        <v>0</v>
      </c>
      <c r="E401" s="19"/>
      <c r="F401" s="10"/>
    </row>
    <row r="402" ht="15.75" customHeight="1">
      <c r="A402" s="19" t="s">
        <v>857</v>
      </c>
      <c r="B402" s="18"/>
      <c r="C402" s="36"/>
      <c r="D402" s="19">
        <f t="shared" si="19"/>
        <v>0</v>
      </c>
      <c r="E402" s="19"/>
      <c r="F402" s="10"/>
    </row>
    <row r="403" ht="15.75" customHeight="1">
      <c r="A403" s="19" t="s">
        <v>857</v>
      </c>
      <c r="B403" s="18"/>
      <c r="C403" s="36"/>
      <c r="D403" s="19"/>
      <c r="E403" s="19"/>
      <c r="F403" s="10"/>
    </row>
    <row r="404" ht="15.75" customHeight="1">
      <c r="A404" s="19" t="s">
        <v>857</v>
      </c>
      <c r="B404" s="18"/>
      <c r="C404" s="36"/>
      <c r="D404" s="19"/>
      <c r="E404" s="19"/>
      <c r="F404" s="10"/>
    </row>
    <row r="405" ht="15.75" customHeight="1">
      <c r="A405" s="19" t="s">
        <v>857</v>
      </c>
      <c r="B405" s="18"/>
      <c r="C405" s="36"/>
      <c r="D405" s="19"/>
      <c r="E405" s="19"/>
      <c r="F405" s="10"/>
    </row>
    <row r="406" ht="15.75" customHeight="1">
      <c r="A406" s="19" t="s">
        <v>857</v>
      </c>
      <c r="B406" s="18"/>
      <c r="C406" s="36"/>
      <c r="D406" s="19"/>
      <c r="E406" s="19"/>
      <c r="F406" s="10"/>
    </row>
    <row r="407" ht="15.75" customHeight="1">
      <c r="A407" s="19" t="s">
        <v>857</v>
      </c>
      <c r="B407" s="18"/>
      <c r="C407" s="36"/>
      <c r="D407" s="19"/>
      <c r="E407" s="19"/>
      <c r="F407" s="10"/>
    </row>
    <row r="408" ht="15.75" customHeight="1">
      <c r="A408" s="19" t="s">
        <v>857</v>
      </c>
      <c r="B408" s="18"/>
      <c r="C408" s="36"/>
      <c r="D408" s="19"/>
      <c r="E408" s="19"/>
      <c r="F408" s="10"/>
    </row>
    <row r="409" ht="15.75" customHeight="1">
      <c r="A409" s="19" t="s">
        <v>857</v>
      </c>
      <c r="B409" s="18"/>
      <c r="C409" s="36"/>
      <c r="D409" s="19"/>
      <c r="E409" s="19"/>
      <c r="F409" s="10"/>
    </row>
    <row r="410" ht="15.75" customHeight="1">
      <c r="A410" s="19" t="s">
        <v>857</v>
      </c>
      <c r="B410" s="18"/>
      <c r="C410" s="36"/>
      <c r="D410" s="19"/>
      <c r="E410" s="19"/>
      <c r="F410" s="10"/>
    </row>
    <row r="411" ht="15.75" customHeight="1">
      <c r="A411" s="19"/>
      <c r="B411" s="18"/>
      <c r="C411" s="36"/>
      <c r="D411" s="19"/>
      <c r="E411" s="19"/>
      <c r="F411" s="10"/>
    </row>
    <row r="412" ht="15.75" customHeight="1">
      <c r="A412" s="19"/>
      <c r="B412" s="18"/>
      <c r="C412" s="36"/>
      <c r="D412" s="19"/>
      <c r="E412" s="19"/>
      <c r="F412" s="10"/>
    </row>
    <row r="413" ht="15.75" customHeight="1">
      <c r="A413" s="10"/>
      <c r="B413" s="19"/>
      <c r="C413" s="10"/>
      <c r="D413" s="10"/>
      <c r="E413" s="19"/>
      <c r="F413" s="10"/>
    </row>
    <row r="414" ht="15.75" customHeight="1">
      <c r="C414" s="20">
        <f>SUM(C396:C413)</f>
        <v>70</v>
      </c>
      <c r="E414" s="1"/>
      <c r="F414" s="54" t="s">
        <v>14</v>
      </c>
    </row>
    <row r="415" ht="15.75" customHeight="1">
      <c r="E415" s="1"/>
    </row>
    <row r="416" ht="15.75" customHeight="1">
      <c r="A416" s="50" t="s">
        <v>718</v>
      </c>
      <c r="B416" s="51"/>
      <c r="C416" s="51"/>
      <c r="D416" s="51"/>
      <c r="E416" s="51"/>
      <c r="F416" s="51"/>
      <c r="G416" s="52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14" t="s">
        <v>15</v>
      </c>
      <c r="B417" s="14" t="s">
        <v>16</v>
      </c>
      <c r="C417" s="2" t="s">
        <v>17</v>
      </c>
      <c r="D417" s="14" t="s">
        <v>18</v>
      </c>
      <c r="E417" s="14" t="s">
        <v>19</v>
      </c>
      <c r="F417" s="34" t="s">
        <v>20</v>
      </c>
      <c r="G417" s="43">
        <v>280.0</v>
      </c>
    </row>
    <row r="418" ht="15.75" customHeight="1">
      <c r="A418" s="19" t="s">
        <v>857</v>
      </c>
      <c r="B418" s="18">
        <v>44251.0</v>
      </c>
      <c r="C418" s="36">
        <v>280.0</v>
      </c>
      <c r="D418" s="19">
        <f>G417-C418</f>
        <v>0</v>
      </c>
      <c r="E418" s="19"/>
      <c r="F418" s="10"/>
      <c r="G418" s="1" t="s">
        <v>858</v>
      </c>
    </row>
    <row r="419" ht="15.75" customHeight="1">
      <c r="A419" s="19" t="s">
        <v>857</v>
      </c>
      <c r="B419" s="18"/>
      <c r="C419" s="36"/>
      <c r="D419" s="19">
        <f t="shared" ref="D419:D424" si="20">D418-C419</f>
        <v>0</v>
      </c>
      <c r="E419" s="19"/>
      <c r="F419" s="10"/>
      <c r="G419" s="20" t="s">
        <v>837</v>
      </c>
    </row>
    <row r="420" ht="15.75" customHeight="1">
      <c r="A420" s="19" t="s">
        <v>857</v>
      </c>
      <c r="B420" s="18"/>
      <c r="C420" s="36"/>
      <c r="D420" s="19">
        <f t="shared" si="20"/>
        <v>0</v>
      </c>
      <c r="E420" s="19"/>
      <c r="F420" s="10"/>
      <c r="G420" s="53"/>
    </row>
    <row r="421" ht="15.75" customHeight="1">
      <c r="A421" s="19" t="s">
        <v>857</v>
      </c>
      <c r="B421" s="18"/>
      <c r="C421" s="36"/>
      <c r="D421" s="19">
        <f t="shared" si="20"/>
        <v>0</v>
      </c>
      <c r="E421" s="19"/>
      <c r="F421" s="10"/>
      <c r="G421" s="20" t="s">
        <v>852</v>
      </c>
    </row>
    <row r="422" ht="15.75" customHeight="1">
      <c r="A422" s="19" t="s">
        <v>857</v>
      </c>
      <c r="B422" s="18"/>
      <c r="C422" s="36"/>
      <c r="D422" s="19">
        <f t="shared" si="20"/>
        <v>0</v>
      </c>
      <c r="E422" s="19"/>
      <c r="F422" s="10"/>
    </row>
    <row r="423" ht="15.75" customHeight="1">
      <c r="A423" s="19" t="s">
        <v>857</v>
      </c>
      <c r="B423" s="18"/>
      <c r="C423" s="36"/>
      <c r="D423" s="19">
        <f t="shared" si="20"/>
        <v>0</v>
      </c>
      <c r="E423" s="19"/>
      <c r="F423" s="10"/>
    </row>
    <row r="424" ht="15.75" customHeight="1">
      <c r="A424" s="19" t="s">
        <v>857</v>
      </c>
      <c r="B424" s="18"/>
      <c r="C424" s="36"/>
      <c r="D424" s="19">
        <f t="shared" si="20"/>
        <v>0</v>
      </c>
      <c r="E424" s="19"/>
      <c r="F424" s="10"/>
    </row>
    <row r="425" ht="15.75" customHeight="1">
      <c r="A425" s="19" t="s">
        <v>857</v>
      </c>
      <c r="B425" s="18"/>
      <c r="C425" s="36"/>
      <c r="D425" s="19"/>
      <c r="E425" s="19"/>
      <c r="F425" s="10"/>
    </row>
    <row r="426" ht="15.75" customHeight="1">
      <c r="A426" s="19" t="s">
        <v>857</v>
      </c>
      <c r="B426" s="18"/>
      <c r="C426" s="36"/>
      <c r="D426" s="19"/>
      <c r="E426" s="19"/>
      <c r="F426" s="10"/>
    </row>
    <row r="427" ht="15.75" customHeight="1">
      <c r="A427" s="19" t="s">
        <v>857</v>
      </c>
      <c r="B427" s="18"/>
      <c r="C427" s="36"/>
      <c r="D427" s="19"/>
      <c r="E427" s="19"/>
      <c r="F427" s="10"/>
    </row>
    <row r="428" ht="15.75" customHeight="1">
      <c r="A428" s="19" t="s">
        <v>857</v>
      </c>
      <c r="B428" s="18"/>
      <c r="C428" s="36"/>
      <c r="D428" s="19"/>
      <c r="E428" s="19"/>
      <c r="F428" s="10"/>
    </row>
    <row r="429" ht="15.75" customHeight="1">
      <c r="A429" s="19" t="s">
        <v>857</v>
      </c>
      <c r="B429" s="18"/>
      <c r="C429" s="36"/>
      <c r="D429" s="19"/>
      <c r="E429" s="19"/>
      <c r="F429" s="10"/>
    </row>
    <row r="430" ht="15.75" customHeight="1">
      <c r="A430" s="19" t="s">
        <v>857</v>
      </c>
      <c r="B430" s="18"/>
      <c r="C430" s="36"/>
      <c r="D430" s="19"/>
      <c r="E430" s="19"/>
      <c r="F430" s="10"/>
    </row>
    <row r="431" ht="15.75" customHeight="1">
      <c r="A431" s="19" t="s">
        <v>857</v>
      </c>
      <c r="B431" s="18"/>
      <c r="C431" s="36"/>
      <c r="D431" s="19"/>
      <c r="E431" s="19"/>
      <c r="F431" s="10"/>
    </row>
    <row r="432" ht="15.75" customHeight="1">
      <c r="A432" s="19" t="s">
        <v>857</v>
      </c>
      <c r="B432" s="18"/>
      <c r="C432" s="36"/>
      <c r="D432" s="19"/>
      <c r="E432" s="19"/>
      <c r="F432" s="10"/>
    </row>
    <row r="433" ht="15.75" customHeight="1">
      <c r="A433" s="19"/>
      <c r="B433" s="18"/>
      <c r="C433" s="36"/>
      <c r="D433" s="19"/>
      <c r="E433" s="19"/>
      <c r="F433" s="10"/>
    </row>
    <row r="434" ht="15.75" customHeight="1">
      <c r="A434" s="19"/>
      <c r="B434" s="18"/>
      <c r="C434" s="36"/>
      <c r="D434" s="19"/>
      <c r="E434" s="19"/>
      <c r="F434" s="10"/>
    </row>
    <row r="435" ht="15.75" customHeight="1">
      <c r="A435" s="10"/>
      <c r="B435" s="19"/>
      <c r="C435" s="10"/>
      <c r="D435" s="10"/>
      <c r="E435" s="19"/>
      <c r="F435" s="10"/>
    </row>
    <row r="436" ht="15.75" customHeight="1">
      <c r="C436" s="20">
        <f>SUM(C418:C435)</f>
        <v>280</v>
      </c>
      <c r="E436" s="1"/>
      <c r="F436" s="54" t="s">
        <v>14</v>
      </c>
    </row>
    <row r="437" ht="15.75" customHeight="1">
      <c r="A437" s="50" t="s">
        <v>718</v>
      </c>
      <c r="B437" s="51"/>
      <c r="C437" s="51"/>
      <c r="D437" s="51"/>
      <c r="E437" s="51"/>
      <c r="F437" s="51"/>
      <c r="G437" s="52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14" t="s">
        <v>15</v>
      </c>
      <c r="B438" s="14" t="s">
        <v>16</v>
      </c>
      <c r="C438" s="2" t="s">
        <v>17</v>
      </c>
      <c r="D438" s="14" t="s">
        <v>18</v>
      </c>
      <c r="E438" s="14" t="s">
        <v>19</v>
      </c>
      <c r="F438" s="34" t="s">
        <v>20</v>
      </c>
      <c r="G438" s="43">
        <v>140.0</v>
      </c>
    </row>
    <row r="439" ht="15.75" customHeight="1">
      <c r="A439" s="19" t="s">
        <v>859</v>
      </c>
      <c r="B439" s="18">
        <v>44308.0</v>
      </c>
      <c r="C439" s="36">
        <v>140.0</v>
      </c>
      <c r="D439" s="19">
        <f>G438-C439</f>
        <v>0</v>
      </c>
      <c r="E439" s="19"/>
      <c r="F439" s="10"/>
      <c r="G439" s="1" t="s">
        <v>860</v>
      </c>
    </row>
    <row r="440" ht="15.75" customHeight="1">
      <c r="A440" s="19" t="s">
        <v>859</v>
      </c>
      <c r="B440" s="18"/>
      <c r="C440" s="36"/>
      <c r="D440" s="19">
        <f t="shared" ref="D440:D445" si="21">D439-C440</f>
        <v>0</v>
      </c>
      <c r="E440" s="19"/>
      <c r="F440" s="10"/>
      <c r="G440" s="20" t="s">
        <v>840</v>
      </c>
    </row>
    <row r="441" ht="15.75" customHeight="1">
      <c r="A441" s="19" t="s">
        <v>859</v>
      </c>
      <c r="B441" s="18"/>
      <c r="C441" s="36"/>
      <c r="D441" s="19">
        <f t="shared" si="21"/>
        <v>0</v>
      </c>
      <c r="E441" s="19"/>
      <c r="F441" s="10"/>
      <c r="G441" s="53"/>
    </row>
    <row r="442" ht="15.75" customHeight="1">
      <c r="A442" s="19" t="s">
        <v>859</v>
      </c>
      <c r="B442" s="18"/>
      <c r="C442" s="36"/>
      <c r="D442" s="19">
        <f t="shared" si="21"/>
        <v>0</v>
      </c>
      <c r="E442" s="19"/>
      <c r="F442" s="10"/>
      <c r="G442" s="20" t="s">
        <v>861</v>
      </c>
    </row>
    <row r="443" ht="15.75" customHeight="1">
      <c r="A443" s="19" t="s">
        <v>859</v>
      </c>
      <c r="B443" s="18"/>
      <c r="C443" s="36"/>
      <c r="D443" s="19">
        <f t="shared" si="21"/>
        <v>0</v>
      </c>
      <c r="E443" s="19"/>
      <c r="F443" s="10"/>
    </row>
    <row r="444" ht="15.75" customHeight="1">
      <c r="A444" s="19" t="s">
        <v>859</v>
      </c>
      <c r="B444" s="18"/>
      <c r="C444" s="36"/>
      <c r="D444" s="19">
        <f t="shared" si="21"/>
        <v>0</v>
      </c>
      <c r="E444" s="19"/>
      <c r="F444" s="10"/>
    </row>
    <row r="445" ht="15.75" customHeight="1">
      <c r="A445" s="19" t="s">
        <v>859</v>
      </c>
      <c r="B445" s="18"/>
      <c r="C445" s="36"/>
      <c r="D445" s="19">
        <f t="shared" si="21"/>
        <v>0</v>
      </c>
      <c r="E445" s="19"/>
      <c r="F445" s="10"/>
    </row>
    <row r="446" ht="15.75" customHeight="1">
      <c r="A446" s="19" t="s">
        <v>859</v>
      </c>
      <c r="B446" s="18"/>
      <c r="C446" s="36"/>
      <c r="D446" s="19"/>
      <c r="E446" s="19"/>
      <c r="F446" s="10"/>
    </row>
    <row r="447" ht="15.75" customHeight="1">
      <c r="A447" s="19" t="s">
        <v>859</v>
      </c>
      <c r="B447" s="18"/>
      <c r="C447" s="36"/>
      <c r="D447" s="19"/>
      <c r="E447" s="19"/>
      <c r="F447" s="10"/>
    </row>
    <row r="448" ht="15.75" customHeight="1">
      <c r="A448" s="19" t="s">
        <v>859</v>
      </c>
      <c r="B448" s="18"/>
      <c r="C448" s="36"/>
      <c r="D448" s="19"/>
      <c r="E448" s="19"/>
      <c r="F448" s="10"/>
    </row>
    <row r="449" ht="15.75" customHeight="1">
      <c r="A449" s="19" t="s">
        <v>859</v>
      </c>
      <c r="B449" s="18"/>
      <c r="C449" s="36"/>
      <c r="D449" s="19"/>
      <c r="E449" s="19"/>
      <c r="F449" s="10"/>
    </row>
    <row r="450" ht="15.75" customHeight="1">
      <c r="A450" s="19" t="s">
        <v>859</v>
      </c>
      <c r="B450" s="18"/>
      <c r="C450" s="36"/>
      <c r="D450" s="19"/>
      <c r="E450" s="19"/>
      <c r="F450" s="10"/>
    </row>
    <row r="451" ht="15.75" customHeight="1">
      <c r="A451" s="19" t="s">
        <v>859</v>
      </c>
      <c r="B451" s="18"/>
      <c r="C451" s="36"/>
      <c r="D451" s="19"/>
      <c r="E451" s="19"/>
      <c r="F451" s="10"/>
    </row>
    <row r="452" ht="15.75" customHeight="1">
      <c r="A452" s="19" t="s">
        <v>859</v>
      </c>
      <c r="B452" s="18"/>
      <c r="C452" s="36"/>
      <c r="D452" s="19"/>
      <c r="E452" s="19"/>
      <c r="F452" s="10"/>
    </row>
    <row r="453" ht="15.75" customHeight="1">
      <c r="A453" s="19" t="s">
        <v>859</v>
      </c>
      <c r="B453" s="18"/>
      <c r="C453" s="36"/>
      <c r="D453" s="19"/>
      <c r="E453" s="19"/>
      <c r="F453" s="10"/>
    </row>
    <row r="454" ht="15.75" customHeight="1">
      <c r="A454" s="19"/>
      <c r="B454" s="18"/>
      <c r="C454" s="36"/>
      <c r="D454" s="19"/>
      <c r="E454" s="19"/>
      <c r="F454" s="10"/>
    </row>
    <row r="455" ht="15.75" customHeight="1">
      <c r="A455" s="19"/>
      <c r="B455" s="18"/>
      <c r="C455" s="36"/>
      <c r="D455" s="19"/>
      <c r="E455" s="19"/>
      <c r="F455" s="10"/>
    </row>
    <row r="456" ht="15.75" customHeight="1">
      <c r="A456" s="10"/>
      <c r="B456" s="19"/>
      <c r="C456" s="10"/>
      <c r="D456" s="10"/>
      <c r="E456" s="19"/>
      <c r="F456" s="10"/>
    </row>
    <row r="457" ht="15.75" customHeight="1">
      <c r="C457" s="20">
        <f>SUM(C439:C456)</f>
        <v>140</v>
      </c>
      <c r="E457" s="1"/>
      <c r="F457" s="54" t="s">
        <v>14</v>
      </c>
    </row>
    <row r="458" ht="15.75" customHeight="1">
      <c r="E458" s="1"/>
    </row>
    <row r="459" ht="15.75" customHeight="1">
      <c r="A459" s="50" t="s">
        <v>718</v>
      </c>
      <c r="B459" s="51"/>
      <c r="C459" s="51"/>
      <c r="D459" s="51"/>
      <c r="E459" s="51"/>
      <c r="F459" s="51"/>
      <c r="G459" s="52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14" t="s">
        <v>15</v>
      </c>
      <c r="B460" s="14" t="s">
        <v>16</v>
      </c>
      <c r="C460" s="2" t="s">
        <v>17</v>
      </c>
      <c r="D460" s="14" t="s">
        <v>18</v>
      </c>
      <c r="E460" s="14" t="s">
        <v>19</v>
      </c>
      <c r="F460" s="34" t="s">
        <v>20</v>
      </c>
      <c r="G460" s="43">
        <v>560.0</v>
      </c>
    </row>
    <row r="461" ht="15.75" customHeight="1">
      <c r="A461" s="19" t="s">
        <v>859</v>
      </c>
      <c r="B461" s="18">
        <v>44308.0</v>
      </c>
      <c r="C461" s="36">
        <v>560.0</v>
      </c>
      <c r="D461" s="19">
        <f>G460-C461</f>
        <v>0</v>
      </c>
      <c r="E461" s="19"/>
      <c r="F461" s="10"/>
      <c r="G461" s="1" t="s">
        <v>860</v>
      </c>
    </row>
    <row r="462" ht="15.75" customHeight="1">
      <c r="A462" s="19" t="s">
        <v>859</v>
      </c>
      <c r="B462" s="18"/>
      <c r="C462" s="36"/>
      <c r="D462" s="19">
        <f t="shared" ref="D462:D467" si="22">D461-C462</f>
        <v>0</v>
      </c>
      <c r="E462" s="19"/>
      <c r="F462" s="10"/>
      <c r="G462" s="20" t="s">
        <v>837</v>
      </c>
    </row>
    <row r="463" ht="15.75" customHeight="1">
      <c r="A463" s="19" t="s">
        <v>859</v>
      </c>
      <c r="B463" s="18"/>
      <c r="C463" s="36"/>
      <c r="D463" s="19">
        <f t="shared" si="22"/>
        <v>0</v>
      </c>
      <c r="E463" s="19"/>
      <c r="F463" s="10"/>
      <c r="G463" s="53"/>
    </row>
    <row r="464" ht="15.75" customHeight="1">
      <c r="A464" s="19" t="s">
        <v>859</v>
      </c>
      <c r="B464" s="18"/>
      <c r="C464" s="36"/>
      <c r="D464" s="19">
        <f t="shared" si="22"/>
        <v>0</v>
      </c>
      <c r="E464" s="19"/>
      <c r="F464" s="10"/>
      <c r="G464" s="20" t="s">
        <v>861</v>
      </c>
    </row>
    <row r="465" ht="15.75" customHeight="1">
      <c r="A465" s="19" t="s">
        <v>859</v>
      </c>
      <c r="B465" s="18"/>
      <c r="C465" s="36"/>
      <c r="D465" s="19">
        <f t="shared" si="22"/>
        <v>0</v>
      </c>
      <c r="E465" s="19"/>
      <c r="F465" s="10"/>
    </row>
    <row r="466" ht="15.75" customHeight="1">
      <c r="A466" s="19" t="s">
        <v>859</v>
      </c>
      <c r="B466" s="18"/>
      <c r="C466" s="36"/>
      <c r="D466" s="19">
        <f t="shared" si="22"/>
        <v>0</v>
      </c>
      <c r="E466" s="19"/>
      <c r="F466" s="10"/>
    </row>
    <row r="467" ht="15.75" customHeight="1">
      <c r="A467" s="19" t="s">
        <v>859</v>
      </c>
      <c r="B467" s="18"/>
      <c r="C467" s="36"/>
      <c r="D467" s="19">
        <f t="shared" si="22"/>
        <v>0</v>
      </c>
      <c r="E467" s="19"/>
      <c r="F467" s="10"/>
    </row>
    <row r="468" ht="15.75" customHeight="1">
      <c r="A468" s="19" t="s">
        <v>859</v>
      </c>
      <c r="B468" s="18"/>
      <c r="C468" s="36"/>
      <c r="D468" s="19"/>
      <c r="E468" s="19"/>
      <c r="F468" s="10"/>
    </row>
    <row r="469" ht="15.75" customHeight="1">
      <c r="A469" s="19" t="s">
        <v>859</v>
      </c>
      <c r="B469" s="18"/>
      <c r="C469" s="36"/>
      <c r="D469" s="19"/>
      <c r="E469" s="19"/>
      <c r="F469" s="10"/>
    </row>
    <row r="470" ht="15.75" customHeight="1">
      <c r="A470" s="19" t="s">
        <v>859</v>
      </c>
      <c r="B470" s="18"/>
      <c r="C470" s="36"/>
      <c r="D470" s="19"/>
      <c r="E470" s="19"/>
      <c r="F470" s="10"/>
    </row>
    <row r="471" ht="15.75" customHeight="1">
      <c r="A471" s="19" t="s">
        <v>859</v>
      </c>
      <c r="B471" s="18"/>
      <c r="C471" s="36"/>
      <c r="D471" s="19"/>
      <c r="E471" s="19"/>
      <c r="F471" s="10"/>
    </row>
    <row r="472" ht="15.75" customHeight="1">
      <c r="A472" s="19" t="s">
        <v>859</v>
      </c>
      <c r="B472" s="18"/>
      <c r="C472" s="36"/>
      <c r="D472" s="19"/>
      <c r="E472" s="19"/>
      <c r="F472" s="10"/>
    </row>
    <row r="473" ht="15.75" customHeight="1">
      <c r="A473" s="19" t="s">
        <v>859</v>
      </c>
      <c r="B473" s="18"/>
      <c r="C473" s="36"/>
      <c r="D473" s="19"/>
      <c r="E473" s="19"/>
      <c r="F473" s="10"/>
    </row>
    <row r="474" ht="15.75" customHeight="1">
      <c r="A474" s="19" t="s">
        <v>859</v>
      </c>
      <c r="B474" s="18"/>
      <c r="C474" s="36"/>
      <c r="D474" s="19"/>
      <c r="E474" s="19"/>
      <c r="F474" s="10"/>
    </row>
    <row r="475" ht="15.75" customHeight="1">
      <c r="A475" s="19" t="s">
        <v>859</v>
      </c>
      <c r="B475" s="18"/>
      <c r="C475" s="36"/>
      <c r="D475" s="19"/>
      <c r="E475" s="19"/>
      <c r="F475" s="10"/>
    </row>
    <row r="476" ht="15.75" customHeight="1">
      <c r="A476" s="19"/>
      <c r="B476" s="18"/>
      <c r="C476" s="36"/>
      <c r="D476" s="19"/>
      <c r="E476" s="19"/>
      <c r="F476" s="10"/>
    </row>
    <row r="477" ht="15.75" customHeight="1">
      <c r="A477" s="19"/>
      <c r="B477" s="18"/>
      <c r="C477" s="36"/>
      <c r="D477" s="19"/>
      <c r="E477" s="19"/>
      <c r="F477" s="10"/>
    </row>
    <row r="478" ht="15.75" customHeight="1">
      <c r="A478" s="10"/>
      <c r="B478" s="19"/>
      <c r="C478" s="10"/>
      <c r="D478" s="10"/>
      <c r="E478" s="19"/>
      <c r="F478" s="10"/>
    </row>
    <row r="479" ht="15.75" customHeight="1">
      <c r="C479" s="20">
        <f>SUM(C461:C478)</f>
        <v>560</v>
      </c>
      <c r="E479" s="1"/>
      <c r="F479" s="54" t="s">
        <v>14</v>
      </c>
    </row>
    <row r="480" ht="15.75" customHeight="1">
      <c r="E480" s="1"/>
    </row>
    <row r="481" ht="15.75" customHeight="1">
      <c r="A481" s="50" t="s">
        <v>718</v>
      </c>
      <c r="B481" s="51"/>
      <c r="C481" s="51"/>
      <c r="D481" s="51"/>
      <c r="E481" s="51"/>
      <c r="F481" s="51"/>
      <c r="G481" s="52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14" t="s">
        <v>15</v>
      </c>
      <c r="B482" s="14" t="s">
        <v>16</v>
      </c>
      <c r="C482" s="2" t="s">
        <v>17</v>
      </c>
      <c r="D482" s="14" t="s">
        <v>18</v>
      </c>
      <c r="E482" s="14" t="s">
        <v>19</v>
      </c>
      <c r="F482" s="34" t="s">
        <v>20</v>
      </c>
      <c r="G482" s="43">
        <v>140.0</v>
      </c>
    </row>
    <row r="483" ht="15.75" customHeight="1">
      <c r="A483" s="19" t="s">
        <v>862</v>
      </c>
      <c r="B483" s="18" t="s">
        <v>863</v>
      </c>
      <c r="C483" s="36">
        <v>70.0</v>
      </c>
      <c r="D483" s="19">
        <f>G482-C483</f>
        <v>70</v>
      </c>
      <c r="E483" s="19"/>
      <c r="F483" s="10"/>
      <c r="G483" s="1" t="s">
        <v>864</v>
      </c>
    </row>
    <row r="484" ht="15.75" customHeight="1">
      <c r="A484" s="19" t="s">
        <v>862</v>
      </c>
      <c r="B484" s="18">
        <v>44333.0</v>
      </c>
      <c r="C484" s="36">
        <v>70.0</v>
      </c>
      <c r="D484" s="19">
        <f t="shared" ref="D484:D489" si="23">D483-C484</f>
        <v>0</v>
      </c>
      <c r="E484" s="19"/>
      <c r="F484" s="10"/>
      <c r="G484" s="20" t="s">
        <v>840</v>
      </c>
    </row>
    <row r="485" ht="15.75" customHeight="1">
      <c r="A485" s="19" t="s">
        <v>862</v>
      </c>
      <c r="B485" s="18"/>
      <c r="C485" s="36"/>
      <c r="D485" s="19">
        <f t="shared" si="23"/>
        <v>0</v>
      </c>
      <c r="E485" s="19"/>
      <c r="F485" s="10"/>
      <c r="G485" s="53"/>
    </row>
    <row r="486" ht="15.75" customHeight="1">
      <c r="A486" s="19" t="s">
        <v>862</v>
      </c>
      <c r="B486" s="18"/>
      <c r="C486" s="36"/>
      <c r="D486" s="19">
        <f t="shared" si="23"/>
        <v>0</v>
      </c>
      <c r="E486" s="19"/>
      <c r="F486" s="10"/>
      <c r="G486" s="20" t="s">
        <v>861</v>
      </c>
    </row>
    <row r="487" ht="15.75" customHeight="1">
      <c r="A487" s="19" t="s">
        <v>862</v>
      </c>
      <c r="B487" s="18"/>
      <c r="C487" s="36"/>
      <c r="D487" s="19">
        <f t="shared" si="23"/>
        <v>0</v>
      </c>
      <c r="E487" s="19"/>
      <c r="F487" s="10"/>
    </row>
    <row r="488" ht="15.75" customHeight="1">
      <c r="A488" s="19" t="s">
        <v>862</v>
      </c>
      <c r="B488" s="18"/>
      <c r="C488" s="36"/>
      <c r="D488" s="19">
        <f t="shared" si="23"/>
        <v>0</v>
      </c>
      <c r="E488" s="19"/>
      <c r="F488" s="10"/>
    </row>
    <row r="489" ht="15.75" customHeight="1">
      <c r="A489" s="19" t="s">
        <v>862</v>
      </c>
      <c r="B489" s="18"/>
      <c r="C489" s="36"/>
      <c r="D489" s="19">
        <f t="shared" si="23"/>
        <v>0</v>
      </c>
      <c r="E489" s="19"/>
      <c r="F489" s="10"/>
    </row>
    <row r="490" ht="15.75" customHeight="1">
      <c r="A490" s="19" t="s">
        <v>862</v>
      </c>
      <c r="B490" s="18"/>
      <c r="C490" s="36"/>
      <c r="D490" s="19"/>
      <c r="E490" s="19"/>
      <c r="F490" s="10"/>
    </row>
    <row r="491" ht="15.75" customHeight="1">
      <c r="A491" s="19" t="s">
        <v>862</v>
      </c>
      <c r="B491" s="18"/>
      <c r="C491" s="36"/>
      <c r="D491" s="19"/>
      <c r="E491" s="19"/>
      <c r="F491" s="10"/>
    </row>
    <row r="492" ht="15.75" customHeight="1">
      <c r="A492" s="19" t="s">
        <v>862</v>
      </c>
      <c r="B492" s="18"/>
      <c r="C492" s="36"/>
      <c r="D492" s="19"/>
      <c r="E492" s="19"/>
      <c r="F492" s="10"/>
    </row>
    <row r="493" ht="15.75" customHeight="1">
      <c r="A493" s="19" t="s">
        <v>862</v>
      </c>
      <c r="B493" s="18"/>
      <c r="C493" s="36"/>
      <c r="D493" s="19"/>
      <c r="E493" s="19"/>
      <c r="F493" s="10"/>
    </row>
    <row r="494" ht="15.75" customHeight="1">
      <c r="A494" s="19" t="s">
        <v>862</v>
      </c>
      <c r="B494" s="18"/>
      <c r="C494" s="36"/>
      <c r="D494" s="19"/>
      <c r="E494" s="19"/>
      <c r="F494" s="10"/>
    </row>
    <row r="495" ht="15.75" customHeight="1">
      <c r="A495" s="19" t="s">
        <v>862</v>
      </c>
      <c r="B495" s="18"/>
      <c r="C495" s="36"/>
      <c r="D495" s="19"/>
      <c r="E495" s="19"/>
      <c r="F495" s="10"/>
    </row>
    <row r="496" ht="15.75" customHeight="1">
      <c r="A496" s="19" t="s">
        <v>862</v>
      </c>
      <c r="B496" s="18"/>
      <c r="C496" s="36"/>
      <c r="D496" s="19"/>
      <c r="E496" s="19"/>
      <c r="F496" s="10"/>
    </row>
    <row r="497" ht="15.75" customHeight="1">
      <c r="A497" s="19" t="s">
        <v>862</v>
      </c>
      <c r="B497" s="18"/>
      <c r="C497" s="36"/>
      <c r="D497" s="19"/>
      <c r="E497" s="19"/>
      <c r="F497" s="10"/>
    </row>
    <row r="498" ht="15.75" customHeight="1">
      <c r="A498" s="19"/>
      <c r="B498" s="18"/>
      <c r="C498" s="36"/>
      <c r="D498" s="19"/>
      <c r="E498" s="19"/>
      <c r="F498" s="10"/>
    </row>
    <row r="499" ht="15.75" customHeight="1">
      <c r="A499" s="19"/>
      <c r="B499" s="18"/>
      <c r="C499" s="36"/>
      <c r="D499" s="19"/>
      <c r="E499" s="19"/>
      <c r="F499" s="10"/>
    </row>
    <row r="500" ht="15.75" customHeight="1">
      <c r="A500" s="10"/>
      <c r="B500" s="19"/>
      <c r="C500" s="10"/>
      <c r="D500" s="10"/>
      <c r="E500" s="19"/>
      <c r="F500" s="10"/>
    </row>
    <row r="501" ht="15.75" customHeight="1">
      <c r="C501" s="20">
        <f>SUM(C483:C500)</f>
        <v>140</v>
      </c>
      <c r="E501" s="1"/>
      <c r="F501" s="54" t="s">
        <v>14</v>
      </c>
    </row>
    <row r="502" ht="15.75" customHeight="1">
      <c r="E502" s="1"/>
    </row>
    <row r="503" ht="15.75" customHeight="1">
      <c r="A503" s="50" t="s">
        <v>718</v>
      </c>
      <c r="B503" s="51"/>
      <c r="C503" s="51"/>
      <c r="D503" s="51"/>
      <c r="E503" s="51"/>
      <c r="F503" s="51"/>
      <c r="G503" s="52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14" t="s">
        <v>15</v>
      </c>
      <c r="B504" s="14" t="s">
        <v>16</v>
      </c>
      <c r="C504" s="2" t="s">
        <v>17</v>
      </c>
      <c r="D504" s="14" t="s">
        <v>18</v>
      </c>
      <c r="E504" s="14" t="s">
        <v>19</v>
      </c>
      <c r="F504" s="34" t="s">
        <v>20</v>
      </c>
      <c r="G504" s="43">
        <v>560.0</v>
      </c>
    </row>
    <row r="505" ht="15.75" customHeight="1">
      <c r="A505" s="19" t="s">
        <v>862</v>
      </c>
      <c r="B505" s="18" t="s">
        <v>863</v>
      </c>
      <c r="C505" s="36">
        <v>280.0</v>
      </c>
      <c r="D505" s="19">
        <f>G504-C505</f>
        <v>280</v>
      </c>
      <c r="E505" s="19"/>
      <c r="F505" s="10"/>
      <c r="G505" s="1" t="s">
        <v>864</v>
      </c>
    </row>
    <row r="506" ht="15.75" customHeight="1">
      <c r="A506" s="19" t="s">
        <v>862</v>
      </c>
      <c r="B506" s="18">
        <v>44334.0</v>
      </c>
      <c r="C506" s="36">
        <v>280.0</v>
      </c>
      <c r="D506" s="19">
        <f t="shared" ref="D506:D511" si="24">D505-C506</f>
        <v>0</v>
      </c>
      <c r="E506" s="19"/>
      <c r="F506" s="10"/>
      <c r="G506" s="20" t="s">
        <v>837</v>
      </c>
    </row>
    <row r="507" ht="15.75" customHeight="1">
      <c r="A507" s="19" t="s">
        <v>862</v>
      </c>
      <c r="B507" s="18"/>
      <c r="C507" s="36"/>
      <c r="D507" s="19">
        <f t="shared" si="24"/>
        <v>0</v>
      </c>
      <c r="E507" s="19"/>
      <c r="F507" s="10"/>
      <c r="G507" s="53"/>
    </row>
    <row r="508" ht="15.75" customHeight="1">
      <c r="A508" s="19" t="s">
        <v>862</v>
      </c>
      <c r="B508" s="18"/>
      <c r="C508" s="36"/>
      <c r="D508" s="19">
        <f t="shared" si="24"/>
        <v>0</v>
      </c>
      <c r="E508" s="19"/>
      <c r="F508" s="10"/>
      <c r="G508" s="20" t="s">
        <v>861</v>
      </c>
    </row>
    <row r="509" ht="15.75" customHeight="1">
      <c r="A509" s="19" t="s">
        <v>862</v>
      </c>
      <c r="B509" s="18"/>
      <c r="C509" s="36"/>
      <c r="D509" s="19">
        <f t="shared" si="24"/>
        <v>0</v>
      </c>
      <c r="E509" s="19"/>
      <c r="F509" s="10"/>
    </row>
    <row r="510" ht="15.75" customHeight="1">
      <c r="A510" s="19" t="s">
        <v>862</v>
      </c>
      <c r="B510" s="18"/>
      <c r="C510" s="36"/>
      <c r="D510" s="19">
        <f t="shared" si="24"/>
        <v>0</v>
      </c>
      <c r="E510" s="19"/>
      <c r="F510" s="10"/>
    </row>
    <row r="511" ht="15.75" customHeight="1">
      <c r="A511" s="19" t="s">
        <v>862</v>
      </c>
      <c r="B511" s="18"/>
      <c r="C511" s="36"/>
      <c r="D511" s="19">
        <f t="shared" si="24"/>
        <v>0</v>
      </c>
      <c r="E511" s="19"/>
      <c r="F511" s="10"/>
    </row>
    <row r="512" ht="15.75" customHeight="1">
      <c r="A512" s="19" t="s">
        <v>862</v>
      </c>
      <c r="B512" s="18"/>
      <c r="C512" s="36"/>
      <c r="D512" s="19"/>
      <c r="E512" s="19"/>
      <c r="F512" s="10"/>
    </row>
    <row r="513" ht="15.75" customHeight="1">
      <c r="A513" s="19" t="s">
        <v>862</v>
      </c>
      <c r="B513" s="18"/>
      <c r="C513" s="36"/>
      <c r="D513" s="19"/>
      <c r="E513" s="19"/>
      <c r="F513" s="10"/>
    </row>
    <row r="514" ht="15.75" customHeight="1">
      <c r="A514" s="19" t="s">
        <v>862</v>
      </c>
      <c r="B514" s="18"/>
      <c r="C514" s="36"/>
      <c r="D514" s="19"/>
      <c r="E514" s="19"/>
      <c r="F514" s="10"/>
    </row>
    <row r="515" ht="15.75" customHeight="1">
      <c r="A515" s="19" t="s">
        <v>862</v>
      </c>
      <c r="B515" s="18"/>
      <c r="C515" s="36"/>
      <c r="D515" s="19"/>
      <c r="E515" s="19"/>
      <c r="F515" s="10"/>
    </row>
    <row r="516" ht="15.75" customHeight="1">
      <c r="A516" s="19" t="s">
        <v>862</v>
      </c>
      <c r="B516" s="18"/>
      <c r="C516" s="36"/>
      <c r="D516" s="19"/>
      <c r="E516" s="19"/>
      <c r="F516" s="10"/>
    </row>
    <row r="517" ht="15.75" customHeight="1">
      <c r="A517" s="19" t="s">
        <v>862</v>
      </c>
      <c r="B517" s="18"/>
      <c r="C517" s="36"/>
      <c r="D517" s="19"/>
      <c r="E517" s="19"/>
      <c r="F517" s="10"/>
    </row>
    <row r="518" ht="15.75" customHeight="1">
      <c r="A518" s="19" t="s">
        <v>862</v>
      </c>
      <c r="B518" s="18"/>
      <c r="C518" s="36"/>
      <c r="D518" s="19"/>
      <c r="E518" s="19"/>
      <c r="F518" s="10"/>
    </row>
    <row r="519" ht="15.75" customHeight="1">
      <c r="A519" s="19" t="s">
        <v>862</v>
      </c>
      <c r="B519" s="18"/>
      <c r="C519" s="36"/>
      <c r="D519" s="19"/>
      <c r="E519" s="19"/>
      <c r="F519" s="10"/>
    </row>
    <row r="520" ht="15.75" customHeight="1">
      <c r="A520" s="19"/>
      <c r="B520" s="18"/>
      <c r="C520" s="36"/>
      <c r="D520" s="19"/>
      <c r="E520" s="19"/>
      <c r="F520" s="10"/>
    </row>
    <row r="521" ht="15.75" customHeight="1">
      <c r="A521" s="19"/>
      <c r="B521" s="18"/>
      <c r="C521" s="36"/>
      <c r="D521" s="19"/>
      <c r="E521" s="19"/>
      <c r="F521" s="10"/>
    </row>
    <row r="522" ht="15.75" customHeight="1">
      <c r="A522" s="10"/>
      <c r="B522" s="19"/>
      <c r="C522" s="10"/>
      <c r="D522" s="10"/>
      <c r="E522" s="19"/>
      <c r="F522" s="10"/>
    </row>
    <row r="523" ht="15.75" customHeight="1">
      <c r="C523" s="20">
        <f>SUM(C505:C522)</f>
        <v>560</v>
      </c>
      <c r="E523" s="1"/>
      <c r="F523" s="54" t="s">
        <v>14</v>
      </c>
    </row>
    <row r="524" ht="15.75" customHeight="1">
      <c r="E524" s="1"/>
    </row>
    <row r="525" ht="15.75" customHeight="1">
      <c r="A525" s="50" t="s">
        <v>718</v>
      </c>
      <c r="B525" s="51"/>
      <c r="C525" s="51"/>
      <c r="D525" s="51"/>
      <c r="E525" s="51"/>
      <c r="F525" s="51"/>
      <c r="G525" s="52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14" t="s">
        <v>15</v>
      </c>
      <c r="B526" s="14" t="s">
        <v>16</v>
      </c>
      <c r="C526" s="2" t="s">
        <v>17</v>
      </c>
      <c r="D526" s="14" t="s">
        <v>18</v>
      </c>
      <c r="E526" s="14" t="s">
        <v>19</v>
      </c>
      <c r="F526" s="34" t="s">
        <v>20</v>
      </c>
      <c r="G526" s="43">
        <v>140.0</v>
      </c>
    </row>
    <row r="527" ht="15.75" customHeight="1">
      <c r="A527" s="19" t="s">
        <v>865</v>
      </c>
      <c r="B527" s="18">
        <v>44351.0</v>
      </c>
      <c r="C527" s="36">
        <v>70.0</v>
      </c>
      <c r="D527" s="19">
        <f>G526-C527</f>
        <v>70</v>
      </c>
      <c r="E527" s="19"/>
      <c r="F527" s="10"/>
      <c r="G527" s="63" t="s">
        <v>866</v>
      </c>
    </row>
    <row r="528" ht="15.75" customHeight="1">
      <c r="A528" s="19" t="s">
        <v>865</v>
      </c>
      <c r="B528" s="18">
        <v>44363.0</v>
      </c>
      <c r="C528" s="36">
        <v>70.0</v>
      </c>
      <c r="D528" s="19">
        <f t="shared" ref="D528:D533" si="25">D527-C528</f>
        <v>0</v>
      </c>
      <c r="E528" s="19"/>
      <c r="F528" s="10"/>
      <c r="G528" s="63" t="s">
        <v>840</v>
      </c>
    </row>
    <row r="529" ht="15.75" customHeight="1">
      <c r="A529" s="19" t="s">
        <v>865</v>
      </c>
      <c r="B529" s="18"/>
      <c r="C529" s="36"/>
      <c r="D529" s="19">
        <f t="shared" si="25"/>
        <v>0</v>
      </c>
      <c r="E529" s="19"/>
      <c r="F529" s="10"/>
      <c r="G529" s="64"/>
    </row>
    <row r="530" ht="15.75" customHeight="1">
      <c r="A530" s="19" t="s">
        <v>865</v>
      </c>
      <c r="B530" s="18"/>
      <c r="C530" s="36"/>
      <c r="D530" s="19">
        <f t="shared" si="25"/>
        <v>0</v>
      </c>
      <c r="E530" s="19"/>
      <c r="F530" s="10"/>
      <c r="G530" s="63" t="s">
        <v>867</v>
      </c>
    </row>
    <row r="531" ht="15.75" customHeight="1">
      <c r="A531" s="19" t="s">
        <v>865</v>
      </c>
      <c r="B531" s="18"/>
      <c r="C531" s="36"/>
      <c r="D531" s="19">
        <f t="shared" si="25"/>
        <v>0</v>
      </c>
      <c r="E531" s="19"/>
      <c r="F531" s="10"/>
    </row>
    <row r="532" ht="15.75" customHeight="1">
      <c r="A532" s="19" t="s">
        <v>865</v>
      </c>
      <c r="B532" s="18"/>
      <c r="C532" s="36"/>
      <c r="D532" s="19">
        <f t="shared" si="25"/>
        <v>0</v>
      </c>
      <c r="E532" s="19"/>
      <c r="F532" s="10"/>
    </row>
    <row r="533" ht="15.75" customHeight="1">
      <c r="A533" s="19" t="s">
        <v>865</v>
      </c>
      <c r="B533" s="18"/>
      <c r="C533" s="36"/>
      <c r="D533" s="19">
        <f t="shared" si="25"/>
        <v>0</v>
      </c>
      <c r="E533" s="19"/>
      <c r="F533" s="10"/>
    </row>
    <row r="534" ht="15.75" customHeight="1">
      <c r="A534" s="19" t="s">
        <v>865</v>
      </c>
      <c r="B534" s="18"/>
      <c r="C534" s="36"/>
      <c r="D534" s="19"/>
      <c r="E534" s="19"/>
      <c r="F534" s="10"/>
    </row>
    <row r="535" ht="15.75" customHeight="1">
      <c r="A535" s="19" t="s">
        <v>865</v>
      </c>
      <c r="B535" s="18"/>
      <c r="C535" s="36"/>
      <c r="D535" s="19"/>
      <c r="E535" s="19"/>
      <c r="F535" s="10"/>
    </row>
    <row r="536" ht="15.75" customHeight="1">
      <c r="A536" s="19" t="s">
        <v>865</v>
      </c>
      <c r="B536" s="18"/>
      <c r="C536" s="36"/>
      <c r="D536" s="19"/>
      <c r="E536" s="19"/>
      <c r="F536" s="10"/>
    </row>
    <row r="537" ht="15.75" customHeight="1">
      <c r="A537" s="19" t="s">
        <v>865</v>
      </c>
      <c r="B537" s="18"/>
      <c r="C537" s="36"/>
      <c r="D537" s="19"/>
      <c r="E537" s="19"/>
      <c r="F537" s="10"/>
    </row>
    <row r="538" ht="15.75" customHeight="1">
      <c r="A538" s="19" t="s">
        <v>865</v>
      </c>
      <c r="B538" s="18"/>
      <c r="C538" s="36"/>
      <c r="D538" s="19"/>
      <c r="E538" s="19"/>
      <c r="F538" s="10"/>
    </row>
    <row r="539" ht="15.75" customHeight="1">
      <c r="A539" s="19" t="s">
        <v>865</v>
      </c>
      <c r="B539" s="18"/>
      <c r="C539" s="36"/>
      <c r="D539" s="19"/>
      <c r="E539" s="19"/>
      <c r="F539" s="10"/>
    </row>
    <row r="540" ht="15.75" customHeight="1">
      <c r="A540" s="19" t="s">
        <v>865</v>
      </c>
      <c r="B540" s="18"/>
      <c r="C540" s="36"/>
      <c r="D540" s="19"/>
      <c r="E540" s="19"/>
      <c r="F540" s="10"/>
    </row>
    <row r="541" ht="15.75" customHeight="1">
      <c r="A541" s="19" t="s">
        <v>865</v>
      </c>
      <c r="B541" s="18"/>
      <c r="C541" s="36"/>
      <c r="D541" s="19"/>
      <c r="E541" s="19"/>
      <c r="F541" s="10"/>
    </row>
    <row r="542" ht="15.75" customHeight="1">
      <c r="A542" s="19"/>
      <c r="B542" s="18"/>
      <c r="C542" s="36"/>
      <c r="D542" s="19"/>
      <c r="E542" s="19"/>
      <c r="F542" s="10"/>
    </row>
    <row r="543" ht="15.75" customHeight="1">
      <c r="A543" s="19"/>
      <c r="B543" s="18"/>
      <c r="C543" s="36"/>
      <c r="D543" s="19"/>
      <c r="E543" s="19"/>
      <c r="F543" s="10"/>
    </row>
    <row r="544" ht="15.75" customHeight="1">
      <c r="A544" s="10"/>
      <c r="B544" s="19"/>
      <c r="C544" s="10"/>
      <c r="D544" s="10"/>
      <c r="E544" s="19"/>
      <c r="F544" s="10"/>
    </row>
    <row r="545" ht="15.75" customHeight="1">
      <c r="C545" s="20">
        <f>SUM(C527:C544)</f>
        <v>140</v>
      </c>
      <c r="E545" s="1"/>
      <c r="F545" s="65"/>
    </row>
    <row r="546" ht="15.75" customHeight="1">
      <c r="E546" s="1"/>
    </row>
    <row r="547" ht="15.75" customHeight="1">
      <c r="A547" s="50" t="s">
        <v>718</v>
      </c>
      <c r="B547" s="51"/>
      <c r="C547" s="51"/>
      <c r="D547" s="51"/>
      <c r="E547" s="51"/>
      <c r="F547" s="51"/>
      <c r="G547" s="52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14" t="s">
        <v>15</v>
      </c>
      <c r="B548" s="14" t="s">
        <v>16</v>
      </c>
      <c r="C548" s="2" t="s">
        <v>17</v>
      </c>
      <c r="D548" s="14" t="s">
        <v>18</v>
      </c>
      <c r="E548" s="14" t="s">
        <v>19</v>
      </c>
      <c r="F548" s="34" t="s">
        <v>20</v>
      </c>
      <c r="G548" s="43">
        <v>560.0</v>
      </c>
    </row>
    <row r="549" ht="15.75" customHeight="1">
      <c r="A549" s="19" t="s">
        <v>865</v>
      </c>
      <c r="B549" s="18">
        <v>44351.0</v>
      </c>
      <c r="C549" s="36">
        <v>280.0</v>
      </c>
      <c r="D549" s="19">
        <f>G548-C549</f>
        <v>280</v>
      </c>
      <c r="E549" s="19"/>
      <c r="F549" s="10"/>
      <c r="G549" s="66" t="s">
        <v>866</v>
      </c>
    </row>
    <row r="550" ht="15.75" customHeight="1">
      <c r="A550" s="19" t="s">
        <v>865</v>
      </c>
      <c r="B550" s="18">
        <v>44363.0</v>
      </c>
      <c r="C550" s="36">
        <v>280.0</v>
      </c>
      <c r="D550" s="19">
        <f t="shared" ref="D550:D555" si="26">D549-C550</f>
        <v>0</v>
      </c>
      <c r="E550" s="19"/>
      <c r="F550" s="10"/>
      <c r="G550" s="66" t="s">
        <v>837</v>
      </c>
    </row>
    <row r="551" ht="15.75" customHeight="1">
      <c r="A551" s="19" t="s">
        <v>865</v>
      </c>
      <c r="B551" s="18"/>
      <c r="C551" s="36"/>
      <c r="D551" s="19">
        <f t="shared" si="26"/>
        <v>0</v>
      </c>
      <c r="E551" s="19"/>
      <c r="F551" s="10"/>
      <c r="G551" s="67"/>
    </row>
    <row r="552" ht="15.75" customHeight="1">
      <c r="A552" s="19" t="s">
        <v>865</v>
      </c>
      <c r="B552" s="18"/>
      <c r="C552" s="36"/>
      <c r="D552" s="19">
        <f t="shared" si="26"/>
        <v>0</v>
      </c>
      <c r="E552" s="19"/>
      <c r="F552" s="10"/>
      <c r="G552" s="66" t="s">
        <v>867</v>
      </c>
    </row>
    <row r="553" ht="15.75" customHeight="1">
      <c r="A553" s="19" t="s">
        <v>865</v>
      </c>
      <c r="B553" s="18"/>
      <c r="C553" s="36"/>
      <c r="D553" s="19">
        <f t="shared" si="26"/>
        <v>0</v>
      </c>
      <c r="E553" s="19"/>
      <c r="F553" s="10"/>
    </row>
    <row r="554" ht="15.75" customHeight="1">
      <c r="A554" s="19" t="s">
        <v>865</v>
      </c>
      <c r="B554" s="18"/>
      <c r="C554" s="36"/>
      <c r="D554" s="19">
        <f t="shared" si="26"/>
        <v>0</v>
      </c>
      <c r="E554" s="19"/>
      <c r="F554" s="10"/>
    </row>
    <row r="555" ht="15.75" customHeight="1">
      <c r="A555" s="19" t="s">
        <v>865</v>
      </c>
      <c r="B555" s="18"/>
      <c r="C555" s="36"/>
      <c r="D555" s="19">
        <f t="shared" si="26"/>
        <v>0</v>
      </c>
      <c r="E555" s="19"/>
      <c r="F555" s="10"/>
    </row>
    <row r="556" ht="15.75" customHeight="1">
      <c r="A556" s="19" t="s">
        <v>865</v>
      </c>
      <c r="B556" s="18"/>
      <c r="C556" s="36"/>
      <c r="D556" s="19"/>
      <c r="E556" s="19"/>
      <c r="F556" s="10"/>
    </row>
    <row r="557" ht="15.75" customHeight="1">
      <c r="A557" s="19" t="s">
        <v>865</v>
      </c>
      <c r="B557" s="18"/>
      <c r="C557" s="36"/>
      <c r="D557" s="19"/>
      <c r="E557" s="19"/>
      <c r="F557" s="10"/>
    </row>
    <row r="558" ht="15.75" customHeight="1">
      <c r="A558" s="19" t="s">
        <v>865</v>
      </c>
      <c r="B558" s="18"/>
      <c r="C558" s="36"/>
      <c r="D558" s="19"/>
      <c r="E558" s="19"/>
      <c r="F558" s="10"/>
    </row>
    <row r="559" ht="15.75" customHeight="1">
      <c r="A559" s="19" t="s">
        <v>865</v>
      </c>
      <c r="B559" s="18"/>
      <c r="C559" s="36"/>
      <c r="D559" s="19"/>
      <c r="E559" s="19"/>
      <c r="F559" s="10"/>
    </row>
    <row r="560" ht="15.75" customHeight="1">
      <c r="A560" s="19" t="s">
        <v>865</v>
      </c>
      <c r="B560" s="18"/>
      <c r="C560" s="36"/>
      <c r="D560" s="19"/>
      <c r="E560" s="19"/>
      <c r="F560" s="10"/>
    </row>
    <row r="561" ht="15.75" customHeight="1">
      <c r="A561" s="19" t="s">
        <v>865</v>
      </c>
      <c r="B561" s="18"/>
      <c r="C561" s="36"/>
      <c r="D561" s="19"/>
      <c r="E561" s="19"/>
      <c r="F561" s="10"/>
    </row>
    <row r="562" ht="15.75" customHeight="1">
      <c r="A562" s="19" t="s">
        <v>868</v>
      </c>
      <c r="B562" s="18"/>
      <c r="C562" s="36"/>
      <c r="D562" s="19"/>
      <c r="E562" s="19"/>
      <c r="F562" s="10"/>
    </row>
    <row r="563" ht="15.75" customHeight="1">
      <c r="A563" s="19" t="s">
        <v>868</v>
      </c>
      <c r="B563" s="18"/>
      <c r="C563" s="36"/>
      <c r="D563" s="19"/>
      <c r="E563" s="19"/>
      <c r="F563" s="10"/>
    </row>
    <row r="564" ht="15.75" customHeight="1">
      <c r="A564" s="19"/>
      <c r="B564" s="18"/>
      <c r="C564" s="36"/>
      <c r="D564" s="19"/>
      <c r="E564" s="19"/>
      <c r="F564" s="10"/>
    </row>
    <row r="565" ht="15.75" customHeight="1">
      <c r="A565" s="19"/>
      <c r="B565" s="18"/>
      <c r="C565" s="36"/>
      <c r="D565" s="19"/>
      <c r="E565" s="19"/>
      <c r="F565" s="10"/>
    </row>
    <row r="566" ht="15.75" customHeight="1">
      <c r="A566" s="10"/>
      <c r="B566" s="19"/>
      <c r="C566" s="10"/>
      <c r="D566" s="10"/>
      <c r="E566" s="19"/>
      <c r="F566" s="10"/>
    </row>
    <row r="567" ht="15.75" customHeight="1">
      <c r="C567" s="20">
        <f>SUM(C549:C566)</f>
        <v>560</v>
      </c>
      <c r="E567" s="1"/>
      <c r="F567" s="65"/>
    </row>
    <row r="568" ht="15.75" customHeight="1">
      <c r="E568" s="1"/>
    </row>
    <row r="569" ht="15.75" customHeight="1">
      <c r="A569" s="50" t="s">
        <v>718</v>
      </c>
      <c r="B569" s="51"/>
      <c r="C569" s="51"/>
      <c r="D569" s="51"/>
      <c r="E569" s="51"/>
      <c r="F569" s="51"/>
      <c r="G569" s="52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14" t="s">
        <v>15</v>
      </c>
      <c r="B570" s="14" t="s">
        <v>16</v>
      </c>
      <c r="C570" s="2" t="s">
        <v>17</v>
      </c>
      <c r="D570" s="14" t="s">
        <v>18</v>
      </c>
      <c r="E570" s="14" t="s">
        <v>19</v>
      </c>
      <c r="F570" s="34" t="s">
        <v>20</v>
      </c>
      <c r="G570" s="43">
        <v>320.0</v>
      </c>
    </row>
    <row r="571" ht="15.75" customHeight="1">
      <c r="A571" s="19" t="s">
        <v>869</v>
      </c>
      <c r="B571" s="18">
        <v>44378.0</v>
      </c>
      <c r="C571" s="36">
        <v>320.0</v>
      </c>
      <c r="D571" s="19">
        <f>G570-C571</f>
        <v>0</v>
      </c>
      <c r="E571" s="19"/>
      <c r="F571" s="10"/>
      <c r="G571" s="1" t="s">
        <v>870</v>
      </c>
    </row>
    <row r="572" ht="15.75" customHeight="1">
      <c r="A572" s="19" t="s">
        <v>869</v>
      </c>
      <c r="B572" s="18"/>
      <c r="C572" s="36"/>
      <c r="D572" s="19">
        <f t="shared" ref="D572:D577" si="27">D571-C572</f>
        <v>0</v>
      </c>
      <c r="E572" s="19"/>
      <c r="F572" s="10"/>
      <c r="G572" s="20" t="s">
        <v>837</v>
      </c>
    </row>
    <row r="573" ht="15.75" customHeight="1">
      <c r="A573" s="19" t="s">
        <v>869</v>
      </c>
      <c r="B573" s="18"/>
      <c r="C573" s="36"/>
      <c r="D573" s="19">
        <f t="shared" si="27"/>
        <v>0</v>
      </c>
      <c r="E573" s="19"/>
      <c r="F573" s="10"/>
      <c r="G573" s="53"/>
    </row>
    <row r="574" ht="15.75" customHeight="1">
      <c r="A574" s="19" t="s">
        <v>869</v>
      </c>
      <c r="B574" s="18"/>
      <c r="C574" s="36"/>
      <c r="D574" s="19">
        <f t="shared" si="27"/>
        <v>0</v>
      </c>
      <c r="E574" s="19"/>
      <c r="F574" s="10"/>
      <c r="G574" s="20" t="s">
        <v>871</v>
      </c>
    </row>
    <row r="575" ht="15.75" customHeight="1">
      <c r="A575" s="19" t="s">
        <v>869</v>
      </c>
      <c r="B575" s="18"/>
      <c r="C575" s="36"/>
      <c r="D575" s="19">
        <f t="shared" si="27"/>
        <v>0</v>
      </c>
      <c r="E575" s="19"/>
      <c r="F575" s="10"/>
    </row>
    <row r="576" ht="15.75" customHeight="1">
      <c r="A576" s="19" t="s">
        <v>869</v>
      </c>
      <c r="B576" s="18"/>
      <c r="C576" s="36"/>
      <c r="D576" s="19">
        <f t="shared" si="27"/>
        <v>0</v>
      </c>
      <c r="E576" s="19"/>
      <c r="F576" s="10"/>
    </row>
    <row r="577" ht="15.75" customHeight="1">
      <c r="A577" s="19" t="s">
        <v>869</v>
      </c>
      <c r="B577" s="18"/>
      <c r="C577" s="36"/>
      <c r="D577" s="19">
        <f t="shared" si="27"/>
        <v>0</v>
      </c>
      <c r="E577" s="19"/>
      <c r="F577" s="10"/>
    </row>
    <row r="578" ht="15.75" customHeight="1">
      <c r="A578" s="19" t="s">
        <v>869</v>
      </c>
      <c r="B578" s="18"/>
      <c r="C578" s="36"/>
      <c r="D578" s="19"/>
      <c r="E578" s="19"/>
      <c r="F578" s="10"/>
    </row>
    <row r="579" ht="15.75" customHeight="1">
      <c r="A579" s="19" t="s">
        <v>869</v>
      </c>
      <c r="B579" s="18"/>
      <c r="C579" s="36"/>
      <c r="D579" s="19"/>
      <c r="E579" s="19"/>
      <c r="F579" s="10"/>
    </row>
    <row r="580" ht="15.75" customHeight="1">
      <c r="A580" s="19" t="s">
        <v>869</v>
      </c>
      <c r="B580" s="18"/>
      <c r="C580" s="36"/>
      <c r="D580" s="19"/>
      <c r="E580" s="19"/>
      <c r="F580" s="10"/>
    </row>
    <row r="581" ht="15.75" customHeight="1">
      <c r="A581" s="19" t="s">
        <v>869</v>
      </c>
      <c r="B581" s="18"/>
      <c r="C581" s="36"/>
      <c r="D581" s="19"/>
      <c r="E581" s="19"/>
      <c r="F581" s="10"/>
    </row>
    <row r="582" ht="15.75" customHeight="1">
      <c r="A582" s="19" t="s">
        <v>869</v>
      </c>
      <c r="B582" s="18"/>
      <c r="C582" s="36"/>
      <c r="D582" s="19"/>
      <c r="E582" s="19"/>
      <c r="F582" s="10"/>
    </row>
    <row r="583" ht="15.75" customHeight="1">
      <c r="A583" s="19" t="s">
        <v>869</v>
      </c>
      <c r="B583" s="18"/>
      <c r="C583" s="36"/>
      <c r="D583" s="19"/>
      <c r="E583" s="19"/>
      <c r="F583" s="10"/>
    </row>
    <row r="584" ht="15.75" customHeight="1">
      <c r="A584" s="19" t="s">
        <v>869</v>
      </c>
      <c r="B584" s="18"/>
      <c r="C584" s="36"/>
      <c r="D584" s="19"/>
      <c r="E584" s="19"/>
      <c r="F584" s="10"/>
    </row>
    <row r="585" ht="15.75" customHeight="1">
      <c r="A585" s="19" t="s">
        <v>869</v>
      </c>
      <c r="B585" s="18"/>
      <c r="C585" s="36"/>
      <c r="D585" s="19"/>
      <c r="E585" s="19"/>
      <c r="F585" s="10"/>
    </row>
    <row r="586" ht="15.75" customHeight="1">
      <c r="A586" s="19"/>
      <c r="B586" s="18"/>
      <c r="C586" s="36"/>
      <c r="D586" s="19"/>
      <c r="E586" s="19"/>
      <c r="F586" s="10"/>
    </row>
    <row r="587" ht="15.75" customHeight="1">
      <c r="A587" s="19"/>
      <c r="B587" s="18"/>
      <c r="C587" s="36"/>
      <c r="D587" s="19"/>
      <c r="E587" s="19"/>
      <c r="F587" s="10"/>
    </row>
    <row r="588" ht="15.75" customHeight="1">
      <c r="A588" s="10"/>
      <c r="B588" s="19"/>
      <c r="C588" s="10"/>
      <c r="D588" s="10"/>
      <c r="E588" s="19"/>
      <c r="F588" s="10"/>
    </row>
    <row r="589" ht="15.75" customHeight="1">
      <c r="C589" s="20">
        <f>SUM(C571:C588)</f>
        <v>320</v>
      </c>
      <c r="E589" s="1"/>
      <c r="F589" s="65"/>
    </row>
    <row r="590" ht="15.75" customHeight="1">
      <c r="E590" s="1"/>
    </row>
    <row r="591" ht="15.75" customHeight="1">
      <c r="A591" s="50" t="s">
        <v>718</v>
      </c>
      <c r="B591" s="51"/>
      <c r="C591" s="51"/>
      <c r="D591" s="51"/>
      <c r="E591" s="51"/>
      <c r="F591" s="51"/>
      <c r="G591" s="52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14" t="s">
        <v>15</v>
      </c>
      <c r="B592" s="14" t="s">
        <v>16</v>
      </c>
      <c r="C592" s="2" t="s">
        <v>17</v>
      </c>
      <c r="D592" s="14" t="s">
        <v>18</v>
      </c>
      <c r="E592" s="14" t="s">
        <v>19</v>
      </c>
      <c r="F592" s="34" t="s">
        <v>20</v>
      </c>
      <c r="G592" s="43">
        <v>320.0</v>
      </c>
    </row>
    <row r="593" ht="15.75" customHeight="1">
      <c r="A593" s="19" t="s">
        <v>872</v>
      </c>
      <c r="B593" s="18">
        <v>44386.0</v>
      </c>
      <c r="C593" s="36">
        <v>320.0</v>
      </c>
      <c r="D593" s="19">
        <f>G592-C593</f>
        <v>0</v>
      </c>
      <c r="E593" s="19"/>
      <c r="F593" s="10"/>
      <c r="G593" s="1" t="s">
        <v>873</v>
      </c>
    </row>
    <row r="594" ht="15.75" customHeight="1">
      <c r="A594" s="19" t="s">
        <v>872</v>
      </c>
      <c r="B594" s="18"/>
      <c r="C594" s="36"/>
      <c r="D594" s="19">
        <f t="shared" ref="D594:D599" si="28">D593-C594</f>
        <v>0</v>
      </c>
      <c r="E594" s="19"/>
      <c r="F594" s="10"/>
      <c r="G594" s="20" t="s">
        <v>837</v>
      </c>
    </row>
    <row r="595" ht="15.75" customHeight="1">
      <c r="A595" s="19" t="s">
        <v>872</v>
      </c>
      <c r="B595" s="18"/>
      <c r="C595" s="36"/>
      <c r="D595" s="19">
        <f t="shared" si="28"/>
        <v>0</v>
      </c>
      <c r="E595" s="19"/>
      <c r="F595" s="10"/>
      <c r="G595" s="53"/>
    </row>
    <row r="596" ht="15.75" customHeight="1">
      <c r="A596" s="19" t="s">
        <v>872</v>
      </c>
      <c r="B596" s="18"/>
      <c r="C596" s="36"/>
      <c r="D596" s="19">
        <f t="shared" si="28"/>
        <v>0</v>
      </c>
      <c r="E596" s="19"/>
      <c r="F596" s="10"/>
      <c r="G596" s="20" t="s">
        <v>871</v>
      </c>
    </row>
    <row r="597" ht="15.75" customHeight="1">
      <c r="A597" s="19" t="s">
        <v>872</v>
      </c>
      <c r="B597" s="18"/>
      <c r="C597" s="36"/>
      <c r="D597" s="19">
        <f t="shared" si="28"/>
        <v>0</v>
      </c>
      <c r="E597" s="19"/>
      <c r="F597" s="10"/>
    </row>
    <row r="598" ht="15.75" customHeight="1">
      <c r="A598" s="19" t="s">
        <v>872</v>
      </c>
      <c r="B598" s="18"/>
      <c r="C598" s="36"/>
      <c r="D598" s="19">
        <f t="shared" si="28"/>
        <v>0</v>
      </c>
      <c r="E598" s="19"/>
      <c r="F598" s="10"/>
    </row>
    <row r="599" ht="15.75" customHeight="1">
      <c r="A599" s="19" t="s">
        <v>872</v>
      </c>
      <c r="B599" s="18"/>
      <c r="C599" s="36"/>
      <c r="D599" s="19">
        <f t="shared" si="28"/>
        <v>0</v>
      </c>
      <c r="E599" s="19"/>
      <c r="F599" s="10"/>
    </row>
    <row r="600" ht="15.75" customHeight="1">
      <c r="A600" s="19" t="s">
        <v>872</v>
      </c>
      <c r="B600" s="18"/>
      <c r="C600" s="36"/>
      <c r="D600" s="19"/>
      <c r="E600" s="19"/>
      <c r="F600" s="10"/>
    </row>
    <row r="601" ht="15.75" customHeight="1">
      <c r="A601" s="19" t="s">
        <v>872</v>
      </c>
      <c r="B601" s="18"/>
      <c r="C601" s="36"/>
      <c r="D601" s="19"/>
      <c r="E601" s="19"/>
      <c r="F601" s="10"/>
    </row>
    <row r="602" ht="15.75" customHeight="1">
      <c r="A602" s="19" t="s">
        <v>872</v>
      </c>
      <c r="B602" s="18"/>
      <c r="C602" s="36"/>
      <c r="D602" s="19"/>
      <c r="E602" s="19"/>
      <c r="F602" s="10"/>
    </row>
    <row r="603" ht="15.75" customHeight="1">
      <c r="A603" s="19" t="s">
        <v>872</v>
      </c>
      <c r="B603" s="18"/>
      <c r="C603" s="36"/>
      <c r="D603" s="19"/>
      <c r="E603" s="19"/>
      <c r="F603" s="10"/>
    </row>
    <row r="604" ht="15.75" customHeight="1">
      <c r="A604" s="19" t="s">
        <v>872</v>
      </c>
      <c r="B604" s="18"/>
      <c r="C604" s="36"/>
      <c r="D604" s="19"/>
      <c r="E604" s="19"/>
      <c r="F604" s="10"/>
    </row>
    <row r="605" ht="15.75" customHeight="1">
      <c r="A605" s="19" t="s">
        <v>872</v>
      </c>
      <c r="B605" s="18"/>
      <c r="C605" s="36"/>
      <c r="D605" s="19"/>
      <c r="E605" s="19"/>
      <c r="F605" s="10"/>
    </row>
    <row r="606" ht="15.75" customHeight="1">
      <c r="A606" s="19" t="s">
        <v>872</v>
      </c>
      <c r="B606" s="18"/>
      <c r="C606" s="36"/>
      <c r="D606" s="19"/>
      <c r="E606" s="19"/>
      <c r="F606" s="10"/>
    </row>
    <row r="607" ht="15.75" customHeight="1">
      <c r="A607" s="19" t="s">
        <v>872</v>
      </c>
      <c r="B607" s="18"/>
      <c r="C607" s="36"/>
      <c r="D607" s="19"/>
      <c r="E607" s="19"/>
      <c r="F607" s="10"/>
    </row>
    <row r="608" ht="15.75" customHeight="1">
      <c r="A608" s="19"/>
      <c r="B608" s="18"/>
      <c r="C608" s="36"/>
      <c r="D608" s="19"/>
      <c r="E608" s="19"/>
      <c r="F608" s="10"/>
    </row>
    <row r="609" ht="15.75" customHeight="1">
      <c r="A609" s="19"/>
      <c r="B609" s="18"/>
      <c r="C609" s="36"/>
      <c r="D609" s="19"/>
      <c r="E609" s="19"/>
      <c r="F609" s="10"/>
    </row>
    <row r="610" ht="15.75" customHeight="1">
      <c r="A610" s="10"/>
      <c r="B610" s="19"/>
      <c r="C610" s="10"/>
      <c r="D610" s="10"/>
      <c r="E610" s="19"/>
      <c r="F610" s="10"/>
    </row>
    <row r="611" ht="15.75" customHeight="1">
      <c r="C611" s="20">
        <f>SUM(C593:C610)</f>
        <v>320</v>
      </c>
      <c r="E611" s="1"/>
      <c r="F611" s="65"/>
    </row>
    <row r="612" ht="15.75" customHeight="1">
      <c r="E612" s="1"/>
    </row>
    <row r="613" ht="15.75" customHeight="1">
      <c r="A613" s="50" t="s">
        <v>718</v>
      </c>
      <c r="B613" s="51"/>
      <c r="C613" s="51"/>
      <c r="D613" s="51"/>
      <c r="E613" s="51"/>
      <c r="F613" s="51"/>
      <c r="G613" s="52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14" t="s">
        <v>15</v>
      </c>
      <c r="B614" s="14" t="s">
        <v>16</v>
      </c>
      <c r="C614" s="2" t="s">
        <v>17</v>
      </c>
      <c r="D614" s="14" t="s">
        <v>18</v>
      </c>
      <c r="E614" s="14" t="s">
        <v>19</v>
      </c>
      <c r="F614" s="34" t="s">
        <v>20</v>
      </c>
      <c r="G614" s="43">
        <v>35.0</v>
      </c>
    </row>
    <row r="615" ht="15.75" customHeight="1">
      <c r="A615" s="19" t="s">
        <v>874</v>
      </c>
      <c r="B615" s="18">
        <v>44393.0</v>
      </c>
      <c r="C615" s="36">
        <v>35.0</v>
      </c>
      <c r="D615" s="19">
        <f>G614-C615</f>
        <v>0</v>
      </c>
      <c r="E615" s="19"/>
      <c r="F615" s="10"/>
      <c r="G615" s="1" t="s">
        <v>875</v>
      </c>
    </row>
    <row r="616" ht="15.75" customHeight="1">
      <c r="A616" s="19" t="s">
        <v>874</v>
      </c>
      <c r="B616" s="18"/>
      <c r="C616" s="36"/>
      <c r="D616" s="19">
        <f t="shared" ref="D616:D621" si="29">D615-C616</f>
        <v>0</v>
      </c>
      <c r="E616" s="19"/>
      <c r="F616" s="10"/>
      <c r="G616" s="20" t="s">
        <v>840</v>
      </c>
    </row>
    <row r="617" ht="15.75" customHeight="1">
      <c r="A617" s="19" t="s">
        <v>874</v>
      </c>
      <c r="B617" s="18"/>
      <c r="C617" s="36"/>
      <c r="D617" s="19">
        <f t="shared" si="29"/>
        <v>0</v>
      </c>
      <c r="E617" s="19"/>
      <c r="F617" s="10"/>
      <c r="G617" s="53"/>
    </row>
    <row r="618" ht="15.75" customHeight="1">
      <c r="A618" s="19" t="s">
        <v>874</v>
      </c>
      <c r="B618" s="18"/>
      <c r="C618" s="36"/>
      <c r="D618" s="19">
        <f t="shared" si="29"/>
        <v>0</v>
      </c>
      <c r="E618" s="19"/>
      <c r="F618" s="10"/>
      <c r="G618" s="20" t="s">
        <v>871</v>
      </c>
    </row>
    <row r="619" ht="15.75" customHeight="1">
      <c r="A619" s="19" t="s">
        <v>874</v>
      </c>
      <c r="B619" s="18"/>
      <c r="C619" s="36"/>
      <c r="D619" s="19">
        <f t="shared" si="29"/>
        <v>0</v>
      </c>
      <c r="E619" s="19"/>
      <c r="F619" s="10"/>
    </row>
    <row r="620" ht="15.75" customHeight="1">
      <c r="A620" s="19" t="s">
        <v>874</v>
      </c>
      <c r="B620" s="18"/>
      <c r="C620" s="36"/>
      <c r="D620" s="19">
        <f t="shared" si="29"/>
        <v>0</v>
      </c>
      <c r="E620" s="19"/>
      <c r="F620" s="10"/>
    </row>
    <row r="621" ht="15.75" customHeight="1">
      <c r="A621" s="19" t="s">
        <v>874</v>
      </c>
      <c r="B621" s="18"/>
      <c r="C621" s="36"/>
      <c r="D621" s="19">
        <f t="shared" si="29"/>
        <v>0</v>
      </c>
      <c r="E621" s="19"/>
      <c r="F621" s="10"/>
    </row>
    <row r="622" ht="15.75" customHeight="1">
      <c r="A622" s="19" t="s">
        <v>874</v>
      </c>
      <c r="B622" s="18"/>
      <c r="C622" s="36"/>
      <c r="D622" s="19"/>
      <c r="E622" s="19"/>
      <c r="F622" s="10"/>
    </row>
    <row r="623" ht="15.75" customHeight="1">
      <c r="A623" s="19" t="s">
        <v>874</v>
      </c>
      <c r="B623" s="18"/>
      <c r="C623" s="36"/>
      <c r="D623" s="19"/>
      <c r="E623" s="19"/>
      <c r="F623" s="10"/>
    </row>
    <row r="624" ht="15.75" customHeight="1">
      <c r="A624" s="19" t="s">
        <v>874</v>
      </c>
      <c r="B624" s="18"/>
      <c r="C624" s="36"/>
      <c r="D624" s="19"/>
      <c r="E624" s="19"/>
      <c r="F624" s="10"/>
    </row>
    <row r="625" ht="15.75" customHeight="1">
      <c r="A625" s="19" t="s">
        <v>874</v>
      </c>
      <c r="B625" s="18"/>
      <c r="C625" s="36"/>
      <c r="D625" s="19"/>
      <c r="E625" s="19"/>
      <c r="F625" s="10"/>
    </row>
    <row r="626" ht="15.75" customHeight="1">
      <c r="A626" s="19" t="s">
        <v>874</v>
      </c>
      <c r="B626" s="18"/>
      <c r="C626" s="36"/>
      <c r="D626" s="19"/>
      <c r="E626" s="19"/>
      <c r="F626" s="10"/>
    </row>
    <row r="627" ht="15.75" customHeight="1">
      <c r="A627" s="19" t="s">
        <v>874</v>
      </c>
      <c r="B627" s="18"/>
      <c r="C627" s="36"/>
      <c r="D627" s="19"/>
      <c r="E627" s="19"/>
      <c r="F627" s="10"/>
    </row>
    <row r="628" ht="15.75" customHeight="1">
      <c r="A628" s="19" t="s">
        <v>874</v>
      </c>
      <c r="B628" s="18"/>
      <c r="C628" s="36"/>
      <c r="D628" s="19"/>
      <c r="E628" s="19"/>
      <c r="F628" s="10"/>
    </row>
    <row r="629" ht="15.75" customHeight="1">
      <c r="A629" s="19" t="s">
        <v>874</v>
      </c>
      <c r="B629" s="18"/>
      <c r="C629" s="36"/>
      <c r="D629" s="19"/>
      <c r="E629" s="19"/>
      <c r="F629" s="10"/>
    </row>
    <row r="630" ht="15.75" customHeight="1">
      <c r="A630" s="19"/>
      <c r="B630" s="18"/>
      <c r="C630" s="36"/>
      <c r="D630" s="19"/>
      <c r="E630" s="19"/>
      <c r="F630" s="10"/>
    </row>
    <row r="631" ht="15.75" customHeight="1">
      <c r="A631" s="19"/>
      <c r="B631" s="18"/>
      <c r="C631" s="36"/>
      <c r="D631" s="19"/>
      <c r="E631" s="19"/>
      <c r="F631" s="10"/>
    </row>
    <row r="632" ht="15.75" customHeight="1">
      <c r="A632" s="10"/>
      <c r="B632" s="19"/>
      <c r="C632" s="10"/>
      <c r="D632" s="10"/>
      <c r="E632" s="19"/>
      <c r="F632" s="10"/>
    </row>
    <row r="633" ht="15.75" customHeight="1">
      <c r="C633" s="20">
        <f>SUM(C615:C632)</f>
        <v>35</v>
      </c>
      <c r="E633" s="1"/>
      <c r="F633" s="65"/>
    </row>
    <row r="634" ht="15.75" customHeight="1">
      <c r="E634" s="1"/>
    </row>
    <row r="635" ht="15.75" customHeight="1">
      <c r="A635" s="50" t="s">
        <v>718</v>
      </c>
      <c r="B635" s="51"/>
      <c r="C635" s="51"/>
      <c r="D635" s="51"/>
      <c r="E635" s="51"/>
      <c r="F635" s="51"/>
      <c r="G635" s="52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14" t="s">
        <v>15</v>
      </c>
      <c r="B636" s="14" t="s">
        <v>16</v>
      </c>
      <c r="C636" s="2" t="s">
        <v>17</v>
      </c>
      <c r="D636" s="14" t="s">
        <v>18</v>
      </c>
      <c r="E636" s="14" t="s">
        <v>19</v>
      </c>
      <c r="F636" s="34" t="s">
        <v>20</v>
      </c>
      <c r="G636" s="43">
        <v>35.0</v>
      </c>
    </row>
    <row r="637" ht="15.75" customHeight="1">
      <c r="A637" s="19" t="s">
        <v>876</v>
      </c>
      <c r="B637" s="18">
        <v>44393.0</v>
      </c>
      <c r="C637" s="36">
        <v>35.0</v>
      </c>
      <c r="D637" s="19">
        <f>G636-C637</f>
        <v>0</v>
      </c>
      <c r="E637" s="19"/>
      <c r="F637" s="10"/>
      <c r="G637" s="1" t="s">
        <v>877</v>
      </c>
    </row>
    <row r="638" ht="15.75" customHeight="1">
      <c r="A638" s="19" t="s">
        <v>874</v>
      </c>
      <c r="B638" s="18"/>
      <c r="C638" s="36"/>
      <c r="D638" s="19">
        <f t="shared" ref="D638:D643" si="30">D637-C638</f>
        <v>0</v>
      </c>
      <c r="E638" s="19"/>
      <c r="F638" s="10"/>
      <c r="G638" s="20" t="s">
        <v>840</v>
      </c>
    </row>
    <row r="639" ht="15.75" customHeight="1">
      <c r="A639" s="19" t="s">
        <v>874</v>
      </c>
      <c r="B639" s="18"/>
      <c r="C639" s="36"/>
      <c r="D639" s="19">
        <f t="shared" si="30"/>
        <v>0</v>
      </c>
      <c r="E639" s="19"/>
      <c r="F639" s="10"/>
      <c r="G639" s="53"/>
    </row>
    <row r="640" ht="15.75" customHeight="1">
      <c r="A640" s="19" t="s">
        <v>874</v>
      </c>
      <c r="B640" s="18"/>
      <c r="C640" s="36"/>
      <c r="D640" s="19">
        <f t="shared" si="30"/>
        <v>0</v>
      </c>
      <c r="E640" s="19"/>
      <c r="F640" s="10"/>
      <c r="G640" s="20" t="s">
        <v>871</v>
      </c>
    </row>
    <row r="641" ht="15.75" customHeight="1">
      <c r="A641" s="19" t="s">
        <v>874</v>
      </c>
      <c r="B641" s="18"/>
      <c r="C641" s="36"/>
      <c r="D641" s="19">
        <f t="shared" si="30"/>
        <v>0</v>
      </c>
      <c r="E641" s="19"/>
      <c r="F641" s="10"/>
    </row>
    <row r="642" ht="15.75" customHeight="1">
      <c r="A642" s="19" t="s">
        <v>874</v>
      </c>
      <c r="B642" s="18"/>
      <c r="C642" s="36"/>
      <c r="D642" s="19">
        <f t="shared" si="30"/>
        <v>0</v>
      </c>
      <c r="E642" s="19"/>
      <c r="F642" s="10"/>
    </row>
    <row r="643" ht="15.75" customHeight="1">
      <c r="A643" s="19" t="s">
        <v>874</v>
      </c>
      <c r="B643" s="18"/>
      <c r="C643" s="36"/>
      <c r="D643" s="19">
        <f t="shared" si="30"/>
        <v>0</v>
      </c>
      <c r="E643" s="19"/>
      <c r="F643" s="10"/>
    </row>
    <row r="644" ht="15.75" customHeight="1">
      <c r="A644" s="19" t="s">
        <v>874</v>
      </c>
      <c r="B644" s="18"/>
      <c r="C644" s="36"/>
      <c r="D644" s="19"/>
      <c r="E644" s="19"/>
      <c r="F644" s="10"/>
    </row>
    <row r="645" ht="15.75" customHeight="1">
      <c r="A645" s="19" t="s">
        <v>874</v>
      </c>
      <c r="B645" s="18"/>
      <c r="C645" s="36"/>
      <c r="D645" s="19"/>
      <c r="E645" s="19"/>
      <c r="F645" s="10"/>
    </row>
    <row r="646" ht="15.75" customHeight="1">
      <c r="A646" s="19" t="s">
        <v>874</v>
      </c>
      <c r="B646" s="18"/>
      <c r="C646" s="36"/>
      <c r="D646" s="19"/>
      <c r="E646" s="19"/>
      <c r="F646" s="10"/>
    </row>
    <row r="647" ht="15.75" customHeight="1">
      <c r="A647" s="19" t="s">
        <v>874</v>
      </c>
      <c r="B647" s="18"/>
      <c r="C647" s="36"/>
      <c r="D647" s="19"/>
      <c r="E647" s="19"/>
      <c r="F647" s="10"/>
    </row>
    <row r="648" ht="15.75" customHeight="1">
      <c r="A648" s="19" t="s">
        <v>874</v>
      </c>
      <c r="B648" s="18"/>
      <c r="C648" s="36"/>
      <c r="D648" s="19"/>
      <c r="E648" s="19"/>
      <c r="F648" s="10"/>
    </row>
    <row r="649" ht="15.75" customHeight="1">
      <c r="A649" s="19" t="s">
        <v>874</v>
      </c>
      <c r="B649" s="18"/>
      <c r="C649" s="36"/>
      <c r="D649" s="19"/>
      <c r="E649" s="19"/>
      <c r="F649" s="10"/>
    </row>
    <row r="650" ht="15.75" customHeight="1">
      <c r="A650" s="19" t="s">
        <v>874</v>
      </c>
      <c r="B650" s="18"/>
      <c r="C650" s="36"/>
      <c r="D650" s="19"/>
      <c r="E650" s="19"/>
      <c r="F650" s="10"/>
    </row>
    <row r="651" ht="15.75" customHeight="1">
      <c r="A651" s="19" t="s">
        <v>874</v>
      </c>
      <c r="B651" s="18"/>
      <c r="C651" s="36"/>
      <c r="D651" s="19"/>
      <c r="E651" s="19"/>
      <c r="F651" s="10"/>
    </row>
    <row r="652" ht="15.75" customHeight="1">
      <c r="A652" s="19"/>
      <c r="B652" s="18"/>
      <c r="C652" s="36"/>
      <c r="D652" s="19"/>
      <c r="E652" s="19"/>
      <c r="F652" s="10"/>
    </row>
    <row r="653" ht="15.75" customHeight="1">
      <c r="A653" s="19"/>
      <c r="B653" s="18"/>
      <c r="C653" s="36"/>
      <c r="D653" s="19"/>
      <c r="E653" s="19"/>
      <c r="F653" s="10"/>
    </row>
    <row r="654" ht="15.75" customHeight="1">
      <c r="A654" s="10"/>
      <c r="B654" s="19"/>
      <c r="C654" s="10"/>
      <c r="D654" s="10"/>
      <c r="E654" s="19"/>
      <c r="F654" s="10"/>
    </row>
    <row r="655" ht="15.75" customHeight="1">
      <c r="C655" s="20">
        <f>SUM(C637:C654)</f>
        <v>35</v>
      </c>
      <c r="E655" s="1"/>
      <c r="F655" s="65"/>
    </row>
    <row r="656" ht="15.75" customHeight="1">
      <c r="E656" s="1"/>
    </row>
    <row r="657" ht="15.75" customHeight="1">
      <c r="A657" s="50" t="s">
        <v>718</v>
      </c>
      <c r="B657" s="51"/>
      <c r="C657" s="51"/>
      <c r="D657" s="51"/>
      <c r="E657" s="51"/>
      <c r="F657" s="51"/>
      <c r="G657" s="52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14" t="s">
        <v>15</v>
      </c>
      <c r="B658" s="14" t="s">
        <v>16</v>
      </c>
      <c r="C658" s="2" t="s">
        <v>17</v>
      </c>
      <c r="D658" s="14" t="s">
        <v>18</v>
      </c>
      <c r="E658" s="14" t="s">
        <v>19</v>
      </c>
      <c r="F658" s="34" t="s">
        <v>20</v>
      </c>
      <c r="G658" s="43">
        <v>35.0</v>
      </c>
    </row>
    <row r="659" ht="15.75" customHeight="1">
      <c r="A659" s="19" t="s">
        <v>878</v>
      </c>
      <c r="B659" s="18">
        <v>44386.0</v>
      </c>
      <c r="C659" s="36">
        <v>35.0</v>
      </c>
      <c r="D659" s="19">
        <f>G658-C659</f>
        <v>0</v>
      </c>
      <c r="E659" s="19"/>
      <c r="F659" s="10"/>
      <c r="G659" s="1" t="s">
        <v>879</v>
      </c>
    </row>
    <row r="660" ht="15.75" customHeight="1">
      <c r="A660" s="19" t="s">
        <v>878</v>
      </c>
      <c r="B660" s="18"/>
      <c r="C660" s="36"/>
      <c r="D660" s="19">
        <f t="shared" ref="D660:D665" si="31">D659-C660</f>
        <v>0</v>
      </c>
      <c r="E660" s="19"/>
      <c r="F660" s="10"/>
      <c r="G660" s="20" t="s">
        <v>840</v>
      </c>
    </row>
    <row r="661" ht="15.75" customHeight="1">
      <c r="A661" s="19" t="s">
        <v>878</v>
      </c>
      <c r="B661" s="18"/>
      <c r="C661" s="36"/>
      <c r="D661" s="19">
        <f t="shared" si="31"/>
        <v>0</v>
      </c>
      <c r="E661" s="19"/>
      <c r="F661" s="10"/>
      <c r="G661" s="53"/>
    </row>
    <row r="662" ht="15.75" customHeight="1">
      <c r="A662" s="19" t="s">
        <v>878</v>
      </c>
      <c r="B662" s="18"/>
      <c r="C662" s="36"/>
      <c r="D662" s="19">
        <f t="shared" si="31"/>
        <v>0</v>
      </c>
      <c r="E662" s="19"/>
      <c r="F662" s="10"/>
      <c r="G662" s="20" t="s">
        <v>871</v>
      </c>
    </row>
    <row r="663" ht="15.75" customHeight="1">
      <c r="A663" s="19" t="s">
        <v>878</v>
      </c>
      <c r="B663" s="18"/>
      <c r="C663" s="36"/>
      <c r="D663" s="19">
        <f t="shared" si="31"/>
        <v>0</v>
      </c>
      <c r="E663" s="19"/>
      <c r="F663" s="10"/>
    </row>
    <row r="664" ht="15.75" customHeight="1">
      <c r="A664" s="19" t="s">
        <v>878</v>
      </c>
      <c r="B664" s="18"/>
      <c r="C664" s="36"/>
      <c r="D664" s="19">
        <f t="shared" si="31"/>
        <v>0</v>
      </c>
      <c r="E664" s="19"/>
      <c r="F664" s="10"/>
    </row>
    <row r="665" ht="15.75" customHeight="1">
      <c r="A665" s="19" t="s">
        <v>878</v>
      </c>
      <c r="B665" s="18"/>
      <c r="C665" s="36"/>
      <c r="D665" s="19">
        <f t="shared" si="31"/>
        <v>0</v>
      </c>
      <c r="E665" s="19"/>
      <c r="F665" s="10"/>
    </row>
    <row r="666" ht="15.75" customHeight="1">
      <c r="A666" s="19" t="s">
        <v>878</v>
      </c>
      <c r="B666" s="18"/>
      <c r="C666" s="36"/>
      <c r="D666" s="19"/>
      <c r="E666" s="19"/>
      <c r="F666" s="10"/>
    </row>
    <row r="667" ht="15.75" customHeight="1">
      <c r="A667" s="19" t="s">
        <v>878</v>
      </c>
      <c r="B667" s="18"/>
      <c r="C667" s="36"/>
      <c r="D667" s="19"/>
      <c r="E667" s="19"/>
      <c r="F667" s="10"/>
    </row>
    <row r="668" ht="15.75" customHeight="1">
      <c r="A668" s="19" t="s">
        <v>878</v>
      </c>
      <c r="B668" s="18"/>
      <c r="C668" s="36"/>
      <c r="D668" s="19"/>
      <c r="E668" s="19"/>
      <c r="F668" s="10"/>
    </row>
    <row r="669" ht="15.75" customHeight="1">
      <c r="A669" s="19" t="s">
        <v>878</v>
      </c>
      <c r="B669" s="18"/>
      <c r="C669" s="36"/>
      <c r="D669" s="19"/>
      <c r="E669" s="19"/>
      <c r="F669" s="10"/>
    </row>
    <row r="670" ht="15.75" customHeight="1">
      <c r="A670" s="19" t="s">
        <v>878</v>
      </c>
      <c r="B670" s="18"/>
      <c r="C670" s="36"/>
      <c r="D670" s="19"/>
      <c r="E670" s="19"/>
      <c r="F670" s="10"/>
    </row>
    <row r="671" ht="15.75" customHeight="1">
      <c r="A671" s="19" t="s">
        <v>878</v>
      </c>
      <c r="B671" s="18"/>
      <c r="C671" s="36"/>
      <c r="D671" s="19"/>
      <c r="E671" s="19"/>
      <c r="F671" s="10"/>
    </row>
    <row r="672" ht="15.75" customHeight="1">
      <c r="A672" s="19" t="s">
        <v>878</v>
      </c>
      <c r="B672" s="18"/>
      <c r="C672" s="36"/>
      <c r="D672" s="19"/>
      <c r="E672" s="19"/>
      <c r="F672" s="10"/>
    </row>
    <row r="673" ht="15.75" customHeight="1">
      <c r="A673" s="19" t="s">
        <v>878</v>
      </c>
      <c r="B673" s="18"/>
      <c r="C673" s="36"/>
      <c r="D673" s="19"/>
      <c r="E673" s="19"/>
      <c r="F673" s="10"/>
    </row>
    <row r="674" ht="15.75" customHeight="1">
      <c r="A674" s="19"/>
      <c r="B674" s="18"/>
      <c r="C674" s="36"/>
      <c r="D674" s="19"/>
      <c r="E674" s="19"/>
      <c r="F674" s="10"/>
    </row>
    <row r="675" ht="15.75" customHeight="1">
      <c r="A675" s="19"/>
      <c r="B675" s="18"/>
      <c r="C675" s="36"/>
      <c r="D675" s="19"/>
      <c r="E675" s="19"/>
      <c r="F675" s="10"/>
    </row>
    <row r="676" ht="15.75" customHeight="1">
      <c r="A676" s="10"/>
      <c r="B676" s="19"/>
      <c r="C676" s="10"/>
      <c r="D676" s="10"/>
      <c r="E676" s="19"/>
      <c r="F676" s="10"/>
    </row>
    <row r="677" ht="15.75" customHeight="1">
      <c r="C677" s="20">
        <f>SUM(C659:C676)</f>
        <v>35</v>
      </c>
      <c r="E677" s="1"/>
      <c r="F677" s="65"/>
    </row>
    <row r="678" ht="15.75" customHeight="1">
      <c r="E678" s="1"/>
    </row>
    <row r="679" ht="15.75" customHeight="1">
      <c r="A679" s="50" t="s">
        <v>718</v>
      </c>
      <c r="B679" s="51"/>
      <c r="C679" s="51"/>
      <c r="D679" s="51"/>
      <c r="E679" s="51"/>
      <c r="F679" s="51"/>
      <c r="G679" s="52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14" t="s">
        <v>15</v>
      </c>
      <c r="B680" s="14" t="s">
        <v>16</v>
      </c>
      <c r="C680" s="2" t="s">
        <v>17</v>
      </c>
      <c r="D680" s="14" t="s">
        <v>18</v>
      </c>
      <c r="E680" s="14" t="s">
        <v>19</v>
      </c>
      <c r="F680" s="34" t="s">
        <v>20</v>
      </c>
      <c r="G680" s="43">
        <v>35.0</v>
      </c>
    </row>
    <row r="681" ht="15.75" customHeight="1">
      <c r="A681" s="19" t="s">
        <v>880</v>
      </c>
      <c r="B681" s="18">
        <v>44378.0</v>
      </c>
      <c r="C681" s="36">
        <v>35.0</v>
      </c>
      <c r="D681" s="19">
        <f>G680-C681</f>
        <v>0</v>
      </c>
      <c r="E681" s="19"/>
      <c r="F681" s="10"/>
      <c r="G681" s="1" t="s">
        <v>881</v>
      </c>
    </row>
    <row r="682" ht="15.75" customHeight="1">
      <c r="A682" s="19" t="s">
        <v>880</v>
      </c>
      <c r="B682" s="18"/>
      <c r="C682" s="36"/>
      <c r="D682" s="19">
        <f t="shared" ref="D682:D687" si="32">D681-C682</f>
        <v>0</v>
      </c>
      <c r="E682" s="19"/>
      <c r="F682" s="10"/>
      <c r="G682" s="20" t="s">
        <v>840</v>
      </c>
    </row>
    <row r="683" ht="15.75" customHeight="1">
      <c r="A683" s="19" t="s">
        <v>880</v>
      </c>
      <c r="B683" s="18"/>
      <c r="C683" s="36"/>
      <c r="D683" s="19">
        <f t="shared" si="32"/>
        <v>0</v>
      </c>
      <c r="E683" s="19"/>
      <c r="F683" s="10"/>
      <c r="G683" s="53"/>
    </row>
    <row r="684" ht="15.75" customHeight="1">
      <c r="A684" s="19" t="s">
        <v>880</v>
      </c>
      <c r="B684" s="18"/>
      <c r="C684" s="36"/>
      <c r="D684" s="19">
        <f t="shared" si="32"/>
        <v>0</v>
      </c>
      <c r="E684" s="19"/>
      <c r="F684" s="10"/>
      <c r="G684" s="20" t="s">
        <v>871</v>
      </c>
    </row>
    <row r="685" ht="15.75" customHeight="1">
      <c r="A685" s="19" t="s">
        <v>880</v>
      </c>
      <c r="B685" s="18"/>
      <c r="C685" s="36"/>
      <c r="D685" s="19">
        <f t="shared" si="32"/>
        <v>0</v>
      </c>
      <c r="E685" s="19"/>
      <c r="F685" s="10"/>
    </row>
    <row r="686" ht="15.75" customHeight="1">
      <c r="A686" s="19" t="s">
        <v>880</v>
      </c>
      <c r="B686" s="18"/>
      <c r="C686" s="36"/>
      <c r="D686" s="19">
        <f t="shared" si="32"/>
        <v>0</v>
      </c>
      <c r="E686" s="19"/>
      <c r="F686" s="10"/>
    </row>
    <row r="687" ht="15.75" customHeight="1">
      <c r="A687" s="19" t="s">
        <v>880</v>
      </c>
      <c r="B687" s="18"/>
      <c r="C687" s="36"/>
      <c r="D687" s="19">
        <f t="shared" si="32"/>
        <v>0</v>
      </c>
      <c r="E687" s="19"/>
      <c r="F687" s="10"/>
    </row>
    <row r="688" ht="15.75" customHeight="1">
      <c r="A688" s="19" t="s">
        <v>880</v>
      </c>
      <c r="B688" s="18"/>
      <c r="C688" s="36"/>
      <c r="D688" s="19"/>
      <c r="E688" s="19"/>
      <c r="F688" s="10"/>
    </row>
    <row r="689" ht="15.75" customHeight="1">
      <c r="A689" s="19" t="s">
        <v>880</v>
      </c>
      <c r="B689" s="18"/>
      <c r="C689" s="36"/>
      <c r="D689" s="19"/>
      <c r="E689" s="19"/>
      <c r="F689" s="10"/>
    </row>
    <row r="690" ht="15.75" customHeight="1">
      <c r="A690" s="19" t="s">
        <v>880</v>
      </c>
      <c r="B690" s="18"/>
      <c r="C690" s="36"/>
      <c r="D690" s="19"/>
      <c r="E690" s="19"/>
      <c r="F690" s="10"/>
    </row>
    <row r="691" ht="15.75" customHeight="1">
      <c r="A691" s="19" t="s">
        <v>880</v>
      </c>
      <c r="B691" s="18"/>
      <c r="C691" s="36"/>
      <c r="D691" s="19"/>
      <c r="E691" s="19"/>
      <c r="F691" s="10"/>
    </row>
    <row r="692" ht="15.75" customHeight="1">
      <c r="A692" s="19" t="s">
        <v>880</v>
      </c>
      <c r="B692" s="18"/>
      <c r="C692" s="36"/>
      <c r="D692" s="19"/>
      <c r="E692" s="19"/>
      <c r="F692" s="10"/>
    </row>
    <row r="693" ht="15.75" customHeight="1">
      <c r="A693" s="19" t="s">
        <v>880</v>
      </c>
      <c r="B693" s="18"/>
      <c r="C693" s="36"/>
      <c r="D693" s="19"/>
      <c r="E693" s="19"/>
      <c r="F693" s="10"/>
    </row>
    <row r="694" ht="15.75" customHeight="1">
      <c r="A694" s="19" t="s">
        <v>880</v>
      </c>
      <c r="B694" s="18"/>
      <c r="C694" s="36"/>
      <c r="D694" s="19"/>
      <c r="E694" s="19"/>
      <c r="F694" s="10"/>
    </row>
    <row r="695" ht="15.75" customHeight="1">
      <c r="A695" s="19" t="s">
        <v>880</v>
      </c>
      <c r="B695" s="18"/>
      <c r="C695" s="36"/>
      <c r="D695" s="19"/>
      <c r="E695" s="19"/>
      <c r="F695" s="10"/>
    </row>
    <row r="696" ht="15.75" customHeight="1">
      <c r="A696" s="19"/>
      <c r="B696" s="18"/>
      <c r="C696" s="36"/>
      <c r="D696" s="19"/>
      <c r="E696" s="19"/>
      <c r="F696" s="10"/>
    </row>
    <row r="697" ht="15.75" customHeight="1">
      <c r="A697" s="19"/>
      <c r="B697" s="18"/>
      <c r="C697" s="36"/>
      <c r="D697" s="19"/>
      <c r="E697" s="19"/>
      <c r="F697" s="10"/>
    </row>
    <row r="698" ht="15.75" customHeight="1">
      <c r="A698" s="10"/>
      <c r="B698" s="19"/>
      <c r="C698" s="10"/>
      <c r="D698" s="10"/>
      <c r="E698" s="19"/>
      <c r="F698" s="10"/>
    </row>
    <row r="699" ht="15.75" customHeight="1">
      <c r="C699" s="20">
        <f>SUM(C681:C698)</f>
        <v>35</v>
      </c>
      <c r="E699" s="1"/>
      <c r="F699" s="65"/>
    </row>
    <row r="700" ht="15.75" customHeight="1">
      <c r="A700" s="50" t="s">
        <v>718</v>
      </c>
      <c r="B700" s="51"/>
      <c r="C700" s="51"/>
      <c r="D700" s="51"/>
      <c r="E700" s="51"/>
      <c r="F700" s="51"/>
      <c r="G700" s="52"/>
    </row>
    <row r="701" ht="15.75" customHeight="1">
      <c r="A701" s="14" t="s">
        <v>15</v>
      </c>
      <c r="B701" s="14" t="s">
        <v>16</v>
      </c>
      <c r="C701" s="2" t="s">
        <v>17</v>
      </c>
      <c r="D701" s="14" t="s">
        <v>18</v>
      </c>
      <c r="E701" s="14" t="s">
        <v>19</v>
      </c>
      <c r="F701" s="34" t="s">
        <v>20</v>
      </c>
      <c r="G701" s="43">
        <v>200.0</v>
      </c>
    </row>
    <row r="702" ht="15.75" customHeight="1">
      <c r="A702" s="19" t="s">
        <v>882</v>
      </c>
      <c r="B702" s="18">
        <v>44411.0</v>
      </c>
      <c r="C702" s="36">
        <v>67.0</v>
      </c>
      <c r="D702" s="19">
        <f>G701-C702</f>
        <v>133</v>
      </c>
      <c r="E702" s="19"/>
      <c r="F702" s="10"/>
      <c r="G702" s="1" t="s">
        <v>883</v>
      </c>
    </row>
    <row r="703" ht="15.75" customHeight="1">
      <c r="A703" s="19" t="s">
        <v>882</v>
      </c>
      <c r="B703" s="18">
        <v>44431.0</v>
      </c>
      <c r="C703" s="36">
        <v>80.0</v>
      </c>
      <c r="D703" s="19">
        <f t="shared" ref="D703:D704" si="33">D702-C703</f>
        <v>53</v>
      </c>
      <c r="E703" s="19"/>
      <c r="F703" s="10"/>
      <c r="G703" s="20" t="s">
        <v>840</v>
      </c>
    </row>
    <row r="704" ht="15.75" customHeight="1">
      <c r="A704" s="19" t="s">
        <v>882</v>
      </c>
      <c r="B704" s="18">
        <v>44441.0</v>
      </c>
      <c r="C704" s="36">
        <v>53.0</v>
      </c>
      <c r="D704" s="19">
        <f t="shared" si="33"/>
        <v>0</v>
      </c>
      <c r="E704" s="19"/>
      <c r="F704" s="10"/>
      <c r="G704" s="53"/>
    </row>
    <row r="705" ht="15.75" customHeight="1">
      <c r="A705" s="19" t="s">
        <v>882</v>
      </c>
      <c r="B705" s="18"/>
      <c r="C705" s="36"/>
      <c r="D705" s="19"/>
      <c r="E705" s="19"/>
      <c r="F705" s="10"/>
    </row>
    <row r="706" ht="15.75" customHeight="1">
      <c r="A706" s="19" t="s">
        <v>882</v>
      </c>
      <c r="B706" s="18"/>
      <c r="C706" s="36"/>
      <c r="D706" s="19"/>
      <c r="E706" s="19"/>
      <c r="F706" s="10"/>
    </row>
    <row r="707" ht="15.75" customHeight="1">
      <c r="A707" s="19" t="s">
        <v>882</v>
      </c>
      <c r="B707" s="18"/>
      <c r="C707" s="36"/>
      <c r="D707" s="19"/>
      <c r="E707" s="19"/>
      <c r="F707" s="10"/>
    </row>
    <row r="708" ht="15.75" customHeight="1">
      <c r="A708" s="19" t="s">
        <v>882</v>
      </c>
      <c r="B708" s="18"/>
      <c r="C708" s="36"/>
      <c r="D708" s="19"/>
      <c r="E708" s="19"/>
      <c r="F708" s="10"/>
    </row>
    <row r="709" ht="15.75" customHeight="1">
      <c r="A709" s="19" t="s">
        <v>882</v>
      </c>
      <c r="B709" s="18"/>
      <c r="C709" s="36"/>
      <c r="D709" s="19"/>
      <c r="E709" s="19"/>
      <c r="F709" s="10"/>
    </row>
    <row r="710" ht="15.75" customHeight="1">
      <c r="A710" s="19" t="s">
        <v>882</v>
      </c>
      <c r="B710" s="18"/>
      <c r="C710" s="36"/>
      <c r="D710" s="19"/>
      <c r="E710" s="19"/>
      <c r="F710" s="10"/>
    </row>
    <row r="711" ht="15.75" customHeight="1">
      <c r="A711" s="19" t="s">
        <v>882</v>
      </c>
      <c r="B711" s="18"/>
      <c r="C711" s="36"/>
      <c r="D711" s="19"/>
      <c r="E711" s="19"/>
      <c r="F711" s="10"/>
    </row>
    <row r="712" ht="15.75" customHeight="1">
      <c r="A712" s="19" t="s">
        <v>882</v>
      </c>
      <c r="B712" s="18"/>
      <c r="C712" s="36"/>
      <c r="D712" s="19"/>
      <c r="E712" s="19"/>
      <c r="F712" s="10"/>
    </row>
    <row r="713" ht="15.75" customHeight="1">
      <c r="A713" s="19" t="s">
        <v>882</v>
      </c>
      <c r="B713" s="18"/>
      <c r="C713" s="36"/>
      <c r="D713" s="19"/>
      <c r="E713" s="19"/>
      <c r="F713" s="10"/>
    </row>
    <row r="714" ht="15.75" customHeight="1">
      <c r="A714" s="19" t="s">
        <v>882</v>
      </c>
      <c r="B714" s="18"/>
      <c r="C714" s="36"/>
      <c r="D714" s="19"/>
      <c r="E714" s="19"/>
      <c r="F714" s="10"/>
    </row>
    <row r="715" ht="15.75" customHeight="1">
      <c r="A715" s="19" t="s">
        <v>882</v>
      </c>
      <c r="B715" s="18"/>
      <c r="C715" s="36"/>
      <c r="D715" s="19"/>
      <c r="E715" s="19"/>
      <c r="F715" s="10"/>
    </row>
    <row r="716" ht="15.75" customHeight="1">
      <c r="A716" s="19" t="s">
        <v>882</v>
      </c>
      <c r="B716" s="18"/>
      <c r="C716" s="36"/>
      <c r="D716" s="19"/>
      <c r="E716" s="19"/>
      <c r="F716" s="10"/>
    </row>
    <row r="717" ht="15.75" customHeight="1">
      <c r="A717" s="19"/>
      <c r="B717" s="18"/>
      <c r="C717" s="36"/>
      <c r="D717" s="19"/>
      <c r="E717" s="19"/>
      <c r="F717" s="10"/>
    </row>
    <row r="718" ht="15.75" customHeight="1">
      <c r="A718" s="19"/>
      <c r="B718" s="18"/>
      <c r="C718" s="36"/>
      <c r="D718" s="19"/>
      <c r="E718" s="19"/>
      <c r="F718" s="10"/>
    </row>
    <row r="719" ht="15.75" customHeight="1">
      <c r="A719" s="10"/>
      <c r="B719" s="19"/>
      <c r="C719" s="10"/>
      <c r="D719" s="10"/>
      <c r="E719" s="19"/>
      <c r="F719" s="10"/>
    </row>
    <row r="720" ht="15.75" customHeight="1">
      <c r="E720" s="1"/>
    </row>
    <row r="721" ht="15.75" customHeight="1">
      <c r="A721" s="14" t="s">
        <v>15</v>
      </c>
      <c r="B721" s="14" t="s">
        <v>16</v>
      </c>
      <c r="C721" s="2" t="s">
        <v>17</v>
      </c>
      <c r="D721" s="14" t="s">
        <v>18</v>
      </c>
      <c r="E721" s="14" t="s">
        <v>19</v>
      </c>
      <c r="F721" s="34" t="s">
        <v>20</v>
      </c>
      <c r="G721" s="43">
        <v>800.0</v>
      </c>
    </row>
    <row r="722" ht="15.75" customHeight="1">
      <c r="A722" s="19" t="s">
        <v>882</v>
      </c>
      <c r="B722" s="18">
        <v>44411.0</v>
      </c>
      <c r="C722" s="36">
        <v>110.0</v>
      </c>
      <c r="D722" s="19">
        <f>G721-C722</f>
        <v>690</v>
      </c>
      <c r="E722" s="19"/>
      <c r="F722" s="10"/>
      <c r="G722" s="1" t="s">
        <v>883</v>
      </c>
    </row>
    <row r="723" ht="15.75" customHeight="1">
      <c r="A723" s="19" t="s">
        <v>882</v>
      </c>
      <c r="B723" s="18">
        <v>44431.0</v>
      </c>
      <c r="C723" s="36">
        <v>320.0</v>
      </c>
      <c r="D723" s="19">
        <f t="shared" ref="D723:D725" si="34">D722-C723</f>
        <v>370</v>
      </c>
      <c r="E723" s="19"/>
      <c r="F723" s="10"/>
      <c r="G723" s="20" t="s">
        <v>837</v>
      </c>
    </row>
    <row r="724" ht="15.75" customHeight="1">
      <c r="A724" s="19" t="s">
        <v>882</v>
      </c>
      <c r="B724" s="18">
        <v>44441.0</v>
      </c>
      <c r="C724" s="36">
        <v>212.0</v>
      </c>
      <c r="D724" s="19">
        <f t="shared" si="34"/>
        <v>158</v>
      </c>
      <c r="E724" s="19"/>
      <c r="F724" s="10"/>
      <c r="G724" s="53"/>
    </row>
    <row r="725" ht="15.75" customHeight="1">
      <c r="A725" s="19" t="s">
        <v>882</v>
      </c>
      <c r="B725" s="18">
        <v>44446.0</v>
      </c>
      <c r="C725" s="36">
        <v>158.0</v>
      </c>
      <c r="D725" s="19">
        <f t="shared" si="34"/>
        <v>0</v>
      </c>
      <c r="E725" s="19"/>
      <c r="F725" s="10"/>
    </row>
    <row r="726" ht="15.75" customHeight="1">
      <c r="A726" s="19" t="s">
        <v>882</v>
      </c>
      <c r="B726" s="18"/>
      <c r="C726" s="36"/>
      <c r="D726" s="19"/>
      <c r="E726" s="19"/>
      <c r="F726" s="10"/>
    </row>
    <row r="727" ht="15.75" customHeight="1">
      <c r="A727" s="19" t="s">
        <v>882</v>
      </c>
      <c r="B727" s="18"/>
      <c r="C727" s="36"/>
      <c r="D727" s="19"/>
      <c r="E727" s="19"/>
      <c r="F727" s="10"/>
    </row>
    <row r="728" ht="15.75" customHeight="1">
      <c r="A728" s="19" t="s">
        <v>882</v>
      </c>
      <c r="B728" s="18"/>
      <c r="C728" s="36"/>
      <c r="D728" s="19"/>
      <c r="E728" s="19"/>
      <c r="F728" s="10"/>
    </row>
    <row r="729" ht="15.75" customHeight="1">
      <c r="A729" s="19" t="s">
        <v>882</v>
      </c>
      <c r="B729" s="18"/>
      <c r="C729" s="36"/>
      <c r="D729" s="19"/>
      <c r="E729" s="19"/>
      <c r="F729" s="10"/>
    </row>
    <row r="730" ht="15.75" customHeight="1">
      <c r="A730" s="19" t="s">
        <v>882</v>
      </c>
      <c r="B730" s="18"/>
      <c r="C730" s="36"/>
      <c r="D730" s="19"/>
      <c r="E730" s="19"/>
      <c r="F730" s="10"/>
    </row>
    <row r="731" ht="15.75" customHeight="1">
      <c r="A731" s="19" t="s">
        <v>882</v>
      </c>
      <c r="B731" s="18"/>
      <c r="C731" s="36"/>
      <c r="D731" s="19"/>
      <c r="E731" s="19"/>
      <c r="F731" s="10"/>
    </row>
    <row r="732" ht="15.75" customHeight="1">
      <c r="A732" s="19" t="s">
        <v>882</v>
      </c>
      <c r="B732" s="18"/>
      <c r="C732" s="36"/>
      <c r="D732" s="19"/>
      <c r="E732" s="19"/>
      <c r="F732" s="10"/>
    </row>
    <row r="733" ht="15.75" customHeight="1">
      <c r="A733" s="19" t="s">
        <v>882</v>
      </c>
      <c r="B733" s="18"/>
      <c r="C733" s="36"/>
      <c r="D733" s="19"/>
      <c r="E733" s="19"/>
      <c r="F733" s="10"/>
    </row>
    <row r="734" ht="15.75" customHeight="1">
      <c r="A734" s="19" t="s">
        <v>882</v>
      </c>
      <c r="B734" s="18"/>
      <c r="C734" s="36"/>
      <c r="D734" s="19"/>
      <c r="E734" s="19"/>
      <c r="F734" s="10"/>
    </row>
    <row r="735" ht="15.75" customHeight="1">
      <c r="A735" s="19" t="s">
        <v>882</v>
      </c>
      <c r="B735" s="18"/>
      <c r="C735" s="36"/>
      <c r="D735" s="19"/>
      <c r="E735" s="19"/>
      <c r="F735" s="10"/>
    </row>
    <row r="736" ht="15.75" customHeight="1">
      <c r="A736" s="19" t="s">
        <v>882</v>
      </c>
      <c r="B736" s="18"/>
      <c r="C736" s="36"/>
      <c r="D736" s="19"/>
      <c r="E736" s="19"/>
      <c r="F736" s="10"/>
    </row>
    <row r="737" ht="15.75" customHeight="1">
      <c r="A737" s="19"/>
      <c r="B737" s="18"/>
      <c r="C737" s="36"/>
      <c r="D737" s="19"/>
      <c r="E737" s="19"/>
      <c r="F737" s="10"/>
    </row>
    <row r="738" ht="15.75" customHeight="1">
      <c r="A738" s="19"/>
      <c r="B738" s="18"/>
      <c r="C738" s="36"/>
      <c r="D738" s="19"/>
      <c r="E738" s="19"/>
      <c r="F738" s="10"/>
    </row>
    <row r="739" ht="15.75" customHeight="1">
      <c r="A739" s="10"/>
      <c r="B739" s="19"/>
      <c r="C739" s="10"/>
      <c r="D739" s="10"/>
      <c r="E739" s="19"/>
      <c r="F739" s="10"/>
    </row>
    <row r="740" ht="15.75" customHeight="1">
      <c r="E740" s="1"/>
    </row>
    <row r="741" ht="15.75" customHeight="1">
      <c r="A741" s="14" t="s">
        <v>15</v>
      </c>
      <c r="B741" s="14" t="s">
        <v>16</v>
      </c>
      <c r="C741" s="2" t="s">
        <v>17</v>
      </c>
      <c r="D741" s="14" t="s">
        <v>18</v>
      </c>
      <c r="E741" s="14" t="s">
        <v>19</v>
      </c>
      <c r="F741" s="34" t="s">
        <v>20</v>
      </c>
      <c r="G741" s="43">
        <v>960.0</v>
      </c>
    </row>
    <row r="742" ht="15.75" customHeight="1">
      <c r="A742" s="19" t="s">
        <v>884</v>
      </c>
      <c r="B742" s="18">
        <v>44446.0</v>
      </c>
      <c r="C742" s="36">
        <v>242.0</v>
      </c>
      <c r="D742" s="19">
        <f>G741-C742</f>
        <v>718</v>
      </c>
      <c r="E742" s="19"/>
      <c r="F742" s="10"/>
      <c r="G742" s="1" t="s">
        <v>885</v>
      </c>
    </row>
    <row r="743" ht="15.75" customHeight="1">
      <c r="A743" s="19" t="s">
        <v>884</v>
      </c>
      <c r="B743" s="18">
        <v>44459.0</v>
      </c>
      <c r="C743" s="36">
        <v>300.0</v>
      </c>
      <c r="D743" s="19">
        <f t="shared" ref="D743:D744" si="35">D742-C743</f>
        <v>418</v>
      </c>
      <c r="E743" s="19"/>
      <c r="F743" s="10"/>
      <c r="G743" s="20" t="s">
        <v>837</v>
      </c>
    </row>
    <row r="744" ht="15.75" customHeight="1">
      <c r="A744" s="19" t="s">
        <v>884</v>
      </c>
      <c r="B744" s="18">
        <v>44474.0</v>
      </c>
      <c r="C744" s="36">
        <v>418.0</v>
      </c>
      <c r="D744" s="19">
        <f t="shared" si="35"/>
        <v>0</v>
      </c>
      <c r="E744" s="19"/>
      <c r="F744" s="10"/>
      <c r="G744" s="53"/>
    </row>
    <row r="745" ht="15.75" customHeight="1">
      <c r="A745" s="19" t="s">
        <v>884</v>
      </c>
      <c r="B745" s="18"/>
      <c r="C745" s="36"/>
      <c r="D745" s="19"/>
      <c r="E745" s="19"/>
      <c r="F745" s="10"/>
    </row>
    <row r="746" ht="15.75" customHeight="1">
      <c r="A746" s="19" t="s">
        <v>884</v>
      </c>
      <c r="B746" s="18"/>
      <c r="C746" s="36"/>
      <c r="D746" s="19"/>
      <c r="E746" s="19"/>
      <c r="F746" s="10"/>
    </row>
    <row r="747" ht="15.75" customHeight="1">
      <c r="A747" s="19" t="s">
        <v>884</v>
      </c>
      <c r="B747" s="18"/>
      <c r="C747" s="36"/>
      <c r="D747" s="19"/>
      <c r="E747" s="19"/>
      <c r="F747" s="10"/>
    </row>
    <row r="748" ht="15.75" customHeight="1">
      <c r="A748" s="19" t="s">
        <v>884</v>
      </c>
      <c r="B748" s="18"/>
      <c r="C748" s="36"/>
      <c r="D748" s="19"/>
      <c r="E748" s="19"/>
      <c r="F748" s="10"/>
    </row>
    <row r="749" ht="15.75" customHeight="1">
      <c r="A749" s="19" t="s">
        <v>884</v>
      </c>
      <c r="B749" s="18"/>
      <c r="C749" s="36"/>
      <c r="D749" s="19"/>
      <c r="E749" s="19"/>
      <c r="F749" s="10"/>
    </row>
    <row r="750" ht="15.75" customHeight="1">
      <c r="A750" s="19" t="s">
        <v>884</v>
      </c>
      <c r="B750" s="18"/>
      <c r="C750" s="36"/>
      <c r="D750" s="19"/>
      <c r="E750" s="19"/>
      <c r="F750" s="10"/>
    </row>
    <row r="751" ht="15.75" customHeight="1">
      <c r="A751" s="19" t="s">
        <v>884</v>
      </c>
      <c r="B751" s="18"/>
      <c r="C751" s="36"/>
      <c r="D751" s="19"/>
      <c r="E751" s="19"/>
      <c r="F751" s="10"/>
    </row>
    <row r="752" ht="15.75" customHeight="1">
      <c r="A752" s="19" t="s">
        <v>884</v>
      </c>
      <c r="B752" s="18"/>
      <c r="C752" s="36"/>
      <c r="D752" s="19"/>
      <c r="E752" s="19"/>
      <c r="F752" s="10"/>
    </row>
    <row r="753" ht="15.75" customHeight="1">
      <c r="A753" s="19" t="s">
        <v>884</v>
      </c>
      <c r="B753" s="18"/>
      <c r="C753" s="36"/>
      <c r="D753" s="19"/>
      <c r="E753" s="19"/>
      <c r="F753" s="10"/>
    </row>
    <row r="754" ht="15.75" customHeight="1">
      <c r="A754" s="19" t="s">
        <v>884</v>
      </c>
      <c r="B754" s="18"/>
      <c r="C754" s="36"/>
      <c r="D754" s="19"/>
      <c r="E754" s="19"/>
      <c r="F754" s="10"/>
    </row>
    <row r="755" ht="15.75" customHeight="1">
      <c r="A755" s="19" t="s">
        <v>884</v>
      </c>
      <c r="B755" s="18"/>
      <c r="C755" s="36"/>
      <c r="D755" s="19"/>
      <c r="E755" s="19"/>
      <c r="F755" s="10"/>
    </row>
    <row r="756" ht="15.75" customHeight="1">
      <c r="A756" s="19" t="s">
        <v>884</v>
      </c>
      <c r="B756" s="18"/>
      <c r="C756" s="36"/>
      <c r="D756" s="19"/>
      <c r="E756" s="19"/>
      <c r="F756" s="10"/>
    </row>
    <row r="757" ht="15.75" customHeight="1">
      <c r="A757" s="19" t="s">
        <v>884</v>
      </c>
      <c r="B757" s="18"/>
      <c r="C757" s="36"/>
      <c r="D757" s="19"/>
      <c r="E757" s="19"/>
      <c r="F757" s="10"/>
    </row>
    <row r="758" ht="15.75" customHeight="1">
      <c r="A758" s="19"/>
      <c r="B758" s="18"/>
      <c r="C758" s="36"/>
      <c r="D758" s="19"/>
      <c r="E758" s="19"/>
      <c r="F758" s="10"/>
    </row>
    <row r="759" ht="15.75" customHeight="1">
      <c r="A759" s="10"/>
      <c r="B759" s="19"/>
      <c r="C759" s="10"/>
      <c r="D759" s="10"/>
      <c r="E759" s="19"/>
      <c r="F759" s="10"/>
    </row>
    <row r="760" ht="15.75" customHeight="1">
      <c r="E760" s="1"/>
    </row>
    <row r="761" ht="15.75" customHeight="1">
      <c r="A761" s="14" t="s">
        <v>15</v>
      </c>
      <c r="B761" s="14" t="s">
        <v>16</v>
      </c>
      <c r="C761" s="2" t="s">
        <v>17</v>
      </c>
      <c r="D761" s="14" t="s">
        <v>18</v>
      </c>
      <c r="E761" s="14" t="s">
        <v>19</v>
      </c>
      <c r="F761" s="34" t="s">
        <v>20</v>
      </c>
      <c r="G761" s="43">
        <v>280.0</v>
      </c>
    </row>
    <row r="762" ht="15.75" customHeight="1">
      <c r="A762" s="19" t="s">
        <v>884</v>
      </c>
      <c r="B762" s="18">
        <v>44446.0</v>
      </c>
      <c r="C762" s="36">
        <v>100.0</v>
      </c>
      <c r="D762" s="19">
        <f>G761-C762</f>
        <v>180</v>
      </c>
      <c r="E762" s="19"/>
      <c r="F762" s="10"/>
      <c r="G762" s="1" t="s">
        <v>885</v>
      </c>
    </row>
    <row r="763" ht="15.75" customHeight="1">
      <c r="A763" s="19" t="s">
        <v>884</v>
      </c>
      <c r="B763" s="18">
        <v>44459.0</v>
      </c>
      <c r="C763" s="36">
        <v>75.0</v>
      </c>
      <c r="D763" s="19">
        <f t="shared" ref="D763:D765" si="36">D762-C763</f>
        <v>105</v>
      </c>
      <c r="E763" s="19"/>
      <c r="F763" s="10"/>
      <c r="G763" s="20" t="s">
        <v>840</v>
      </c>
    </row>
    <row r="764" ht="15.75" customHeight="1">
      <c r="A764" s="19" t="s">
        <v>884</v>
      </c>
      <c r="B764" s="18">
        <v>44474.0</v>
      </c>
      <c r="C764" s="36">
        <v>101.0</v>
      </c>
      <c r="D764" s="19">
        <f t="shared" si="36"/>
        <v>4</v>
      </c>
      <c r="E764" s="19"/>
      <c r="F764" s="10"/>
      <c r="G764" s="53"/>
    </row>
    <row r="765" ht="15.75" customHeight="1">
      <c r="A765" s="19" t="s">
        <v>884</v>
      </c>
      <c r="B765" s="18">
        <v>44487.0</v>
      </c>
      <c r="C765" s="36">
        <v>4.0</v>
      </c>
      <c r="D765" s="19">
        <f t="shared" si="36"/>
        <v>0</v>
      </c>
      <c r="E765" s="19"/>
      <c r="F765" s="10"/>
    </row>
    <row r="766" ht="15.75" customHeight="1">
      <c r="A766" s="19" t="s">
        <v>884</v>
      </c>
      <c r="B766" s="18"/>
      <c r="C766" s="36"/>
      <c r="D766" s="19"/>
      <c r="E766" s="19"/>
      <c r="F766" s="10"/>
    </row>
    <row r="767" ht="15.75" customHeight="1">
      <c r="A767" s="19" t="s">
        <v>884</v>
      </c>
      <c r="B767" s="18"/>
      <c r="C767" s="36"/>
      <c r="D767" s="19"/>
      <c r="E767" s="19"/>
      <c r="F767" s="10"/>
    </row>
    <row r="768" ht="15.75" customHeight="1">
      <c r="A768" s="19" t="s">
        <v>884</v>
      </c>
      <c r="B768" s="18"/>
      <c r="C768" s="36"/>
      <c r="D768" s="19"/>
      <c r="E768" s="19"/>
      <c r="F768" s="10"/>
    </row>
    <row r="769" ht="15.75" customHeight="1">
      <c r="A769" s="19" t="s">
        <v>884</v>
      </c>
      <c r="B769" s="18"/>
      <c r="C769" s="36"/>
      <c r="D769" s="19"/>
      <c r="E769" s="19"/>
      <c r="F769" s="10"/>
    </row>
    <row r="770" ht="15.75" customHeight="1">
      <c r="A770" s="19" t="s">
        <v>884</v>
      </c>
      <c r="B770" s="18"/>
      <c r="C770" s="36"/>
      <c r="D770" s="19"/>
      <c r="E770" s="19"/>
      <c r="F770" s="10"/>
    </row>
    <row r="771" ht="15.75" customHeight="1">
      <c r="A771" s="19" t="s">
        <v>884</v>
      </c>
      <c r="B771" s="18"/>
      <c r="C771" s="36"/>
      <c r="D771" s="19"/>
      <c r="E771" s="19"/>
      <c r="F771" s="10"/>
    </row>
    <row r="772" ht="15.75" customHeight="1">
      <c r="A772" s="19" t="s">
        <v>884</v>
      </c>
      <c r="B772" s="18"/>
      <c r="C772" s="36"/>
      <c r="D772" s="19"/>
      <c r="E772" s="19"/>
      <c r="F772" s="10"/>
    </row>
    <row r="773" ht="15.75" customHeight="1">
      <c r="A773" s="19" t="s">
        <v>884</v>
      </c>
      <c r="B773" s="18"/>
      <c r="C773" s="36"/>
      <c r="D773" s="19"/>
      <c r="E773" s="19"/>
      <c r="F773" s="10"/>
    </row>
    <row r="774" ht="15.75" customHeight="1">
      <c r="A774" s="19" t="s">
        <v>884</v>
      </c>
      <c r="B774" s="18"/>
      <c r="C774" s="36"/>
      <c r="D774" s="19"/>
      <c r="E774" s="19"/>
      <c r="F774" s="10"/>
    </row>
    <row r="775" ht="15.75" customHeight="1">
      <c r="A775" s="19" t="s">
        <v>884</v>
      </c>
      <c r="B775" s="18"/>
      <c r="C775" s="36"/>
      <c r="D775" s="19"/>
      <c r="E775" s="19"/>
      <c r="F775" s="10"/>
    </row>
    <row r="776" ht="15.75" customHeight="1">
      <c r="A776" s="19" t="s">
        <v>884</v>
      </c>
      <c r="B776" s="18"/>
      <c r="C776" s="36"/>
      <c r="D776" s="19"/>
      <c r="E776" s="19"/>
      <c r="F776" s="10"/>
    </row>
    <row r="777" ht="15.75" customHeight="1">
      <c r="A777" s="19" t="s">
        <v>884</v>
      </c>
      <c r="B777" s="18"/>
      <c r="C777" s="36"/>
      <c r="D777" s="19"/>
      <c r="E777" s="19"/>
      <c r="F777" s="10"/>
    </row>
    <row r="778" ht="15.75" customHeight="1">
      <c r="A778" s="19"/>
      <c r="B778" s="18"/>
      <c r="C778" s="36"/>
      <c r="D778" s="19"/>
      <c r="E778" s="19"/>
      <c r="F778" s="10"/>
    </row>
    <row r="779" ht="15.75" customHeight="1">
      <c r="A779" s="10"/>
      <c r="B779" s="19"/>
      <c r="C779" s="10"/>
      <c r="D779" s="10"/>
      <c r="E779" s="19"/>
      <c r="F779" s="10"/>
    </row>
    <row r="780" ht="15.75" customHeight="1">
      <c r="E780" s="1"/>
    </row>
    <row r="781" ht="15.75" customHeight="1">
      <c r="A781" s="14" t="s">
        <v>15</v>
      </c>
      <c r="B781" s="14" t="s">
        <v>16</v>
      </c>
      <c r="C781" s="2" t="s">
        <v>17</v>
      </c>
      <c r="D781" s="14" t="s">
        <v>18</v>
      </c>
      <c r="E781" s="14" t="s">
        <v>19</v>
      </c>
      <c r="F781" s="34" t="s">
        <v>20</v>
      </c>
      <c r="G781" s="43">
        <v>1120.0</v>
      </c>
    </row>
    <row r="782" ht="15.75" customHeight="1">
      <c r="A782" s="19" t="s">
        <v>886</v>
      </c>
      <c r="B782" s="18">
        <v>44474.0</v>
      </c>
      <c r="C782" s="36">
        <v>26.0</v>
      </c>
      <c r="D782" s="19">
        <f>G781-C782</f>
        <v>1094</v>
      </c>
      <c r="E782" s="19"/>
      <c r="F782" s="10"/>
      <c r="G782" s="1" t="s">
        <v>887</v>
      </c>
    </row>
    <row r="783" ht="15.75" customHeight="1">
      <c r="A783" s="19" t="s">
        <v>886</v>
      </c>
      <c r="B783" s="18">
        <v>44487.0</v>
      </c>
      <c r="C783" s="36">
        <v>372.0</v>
      </c>
      <c r="D783" s="19">
        <f t="shared" ref="D783:D786" si="37">D782-C783</f>
        <v>722</v>
      </c>
      <c r="E783" s="19"/>
      <c r="F783" s="10"/>
      <c r="G783" s="20" t="s">
        <v>837</v>
      </c>
    </row>
    <row r="784" ht="15.75" customHeight="1">
      <c r="A784" s="19" t="s">
        <v>886</v>
      </c>
      <c r="B784" s="18">
        <v>44503.0</v>
      </c>
      <c r="C784" s="36">
        <v>263.0</v>
      </c>
      <c r="D784" s="19">
        <f t="shared" si="37"/>
        <v>459</v>
      </c>
      <c r="E784" s="19"/>
      <c r="F784" s="10"/>
      <c r="G784" s="53"/>
    </row>
    <row r="785" ht="15.75" customHeight="1">
      <c r="A785" s="19" t="s">
        <v>886</v>
      </c>
      <c r="B785" s="18">
        <v>44510.0</v>
      </c>
      <c r="C785" s="36">
        <v>300.0</v>
      </c>
      <c r="D785" s="19">
        <f t="shared" si="37"/>
        <v>159</v>
      </c>
      <c r="E785" s="19"/>
      <c r="F785" s="10"/>
      <c r="G785" s="20" t="s">
        <v>888</v>
      </c>
    </row>
    <row r="786" ht="15.75" customHeight="1">
      <c r="A786" s="19" t="s">
        <v>886</v>
      </c>
      <c r="B786" s="18">
        <v>44515.0</v>
      </c>
      <c r="C786" s="36">
        <v>160.0</v>
      </c>
      <c r="D786" s="19">
        <f t="shared" si="37"/>
        <v>-1</v>
      </c>
      <c r="E786" s="19"/>
      <c r="F786" s="10"/>
    </row>
    <row r="787" ht="15.75" customHeight="1">
      <c r="A787" s="19" t="s">
        <v>886</v>
      </c>
      <c r="B787" s="18"/>
      <c r="C787" s="36"/>
      <c r="D787" s="19"/>
      <c r="E787" s="19"/>
      <c r="F787" s="10"/>
    </row>
    <row r="788" ht="15.75" customHeight="1">
      <c r="A788" s="19" t="s">
        <v>886</v>
      </c>
      <c r="B788" s="18"/>
      <c r="C788" s="36"/>
      <c r="D788" s="19"/>
      <c r="E788" s="19"/>
      <c r="F788" s="10"/>
    </row>
    <row r="789" ht="15.75" customHeight="1">
      <c r="A789" s="19" t="s">
        <v>886</v>
      </c>
      <c r="B789" s="18"/>
      <c r="C789" s="36"/>
      <c r="D789" s="19"/>
      <c r="E789" s="19"/>
      <c r="F789" s="10"/>
    </row>
    <row r="790" ht="15.75" customHeight="1">
      <c r="A790" s="19" t="s">
        <v>886</v>
      </c>
      <c r="B790" s="18"/>
      <c r="C790" s="36"/>
      <c r="D790" s="19"/>
      <c r="E790" s="19"/>
      <c r="F790" s="10"/>
    </row>
    <row r="791" ht="15.75" customHeight="1">
      <c r="A791" s="19" t="s">
        <v>886</v>
      </c>
      <c r="B791" s="18"/>
      <c r="C791" s="36"/>
      <c r="D791" s="19"/>
      <c r="E791" s="19"/>
      <c r="F791" s="10"/>
    </row>
    <row r="792" ht="15.75" customHeight="1">
      <c r="A792" s="19" t="s">
        <v>886</v>
      </c>
      <c r="B792" s="18"/>
      <c r="C792" s="36"/>
      <c r="D792" s="19"/>
      <c r="E792" s="19"/>
      <c r="F792" s="10"/>
    </row>
    <row r="793" ht="15.75" customHeight="1">
      <c r="A793" s="19" t="s">
        <v>886</v>
      </c>
      <c r="B793" s="18"/>
      <c r="C793" s="36"/>
      <c r="D793" s="19"/>
      <c r="E793" s="19"/>
      <c r="F793" s="10"/>
    </row>
    <row r="794" ht="15.75" customHeight="1">
      <c r="A794" s="19" t="s">
        <v>886</v>
      </c>
      <c r="B794" s="18"/>
      <c r="C794" s="36"/>
      <c r="D794" s="19"/>
      <c r="E794" s="19"/>
      <c r="F794" s="10"/>
    </row>
    <row r="795" ht="15.75" customHeight="1">
      <c r="A795" s="19" t="s">
        <v>886</v>
      </c>
      <c r="B795" s="18"/>
      <c r="C795" s="36"/>
      <c r="D795" s="19"/>
      <c r="E795" s="19"/>
      <c r="F795" s="10"/>
    </row>
    <row r="796" ht="15.75" customHeight="1">
      <c r="A796" s="19" t="s">
        <v>886</v>
      </c>
      <c r="B796" s="18"/>
      <c r="C796" s="36"/>
      <c r="D796" s="19"/>
      <c r="E796" s="19"/>
      <c r="F796" s="10"/>
    </row>
    <row r="797" ht="15.75" customHeight="1">
      <c r="A797" s="19" t="s">
        <v>886</v>
      </c>
      <c r="B797" s="18"/>
      <c r="C797" s="36"/>
      <c r="D797" s="19"/>
      <c r="E797" s="19"/>
      <c r="F797" s="10"/>
    </row>
    <row r="798" ht="15.75" customHeight="1">
      <c r="A798" s="19"/>
      <c r="B798" s="18"/>
      <c r="C798" s="36"/>
      <c r="D798" s="19"/>
      <c r="E798" s="19"/>
      <c r="F798" s="10"/>
    </row>
    <row r="799" ht="15.75" customHeight="1">
      <c r="A799" s="10"/>
      <c r="B799" s="19"/>
      <c r="C799" s="10"/>
      <c r="D799" s="10"/>
      <c r="E799" s="19"/>
      <c r="F799" s="10"/>
    </row>
    <row r="800" ht="15.75" customHeight="1">
      <c r="C800" s="20">
        <f>SUM(C782:C799)</f>
        <v>1121</v>
      </c>
      <c r="E800" s="1"/>
      <c r="F800" s="54" t="s">
        <v>738</v>
      </c>
    </row>
    <row r="801" ht="15.75" customHeight="1">
      <c r="A801" s="14" t="s">
        <v>15</v>
      </c>
      <c r="B801" s="14" t="s">
        <v>16</v>
      </c>
      <c r="C801" s="2" t="s">
        <v>17</v>
      </c>
      <c r="D801" s="14" t="s">
        <v>18</v>
      </c>
      <c r="E801" s="14" t="s">
        <v>19</v>
      </c>
      <c r="F801" s="34" t="s">
        <v>20</v>
      </c>
      <c r="G801" s="43">
        <v>280.0</v>
      </c>
    </row>
    <row r="802" ht="15.75" customHeight="1">
      <c r="A802" s="19" t="s">
        <v>886</v>
      </c>
      <c r="B802" s="18">
        <v>44487.0</v>
      </c>
      <c r="C802" s="36">
        <v>89.0</v>
      </c>
      <c r="D802" s="19">
        <f>G801-C802</f>
        <v>191</v>
      </c>
      <c r="E802" s="19"/>
      <c r="F802" s="10"/>
      <c r="G802" s="1" t="s">
        <v>887</v>
      </c>
    </row>
    <row r="803" ht="15.75" customHeight="1">
      <c r="A803" s="19" t="s">
        <v>886</v>
      </c>
      <c r="B803" s="18">
        <v>44497.0</v>
      </c>
      <c r="C803" s="36">
        <v>95.0</v>
      </c>
      <c r="D803" s="19">
        <f t="shared" ref="D803:D805" si="38">D802-C803</f>
        <v>96</v>
      </c>
      <c r="E803" s="19"/>
      <c r="F803" s="10"/>
      <c r="G803" s="20" t="s">
        <v>840</v>
      </c>
    </row>
    <row r="804" ht="15.75" customHeight="1">
      <c r="A804" s="19" t="s">
        <v>886</v>
      </c>
      <c r="B804" s="18">
        <v>44510.0</v>
      </c>
      <c r="C804" s="36">
        <v>88.0</v>
      </c>
      <c r="D804" s="19">
        <f t="shared" si="38"/>
        <v>8</v>
      </c>
      <c r="E804" s="19"/>
      <c r="F804" s="10"/>
      <c r="G804" s="53"/>
    </row>
    <row r="805" ht="15.75" customHeight="1">
      <c r="A805" s="19" t="s">
        <v>886</v>
      </c>
      <c r="B805" s="18">
        <v>44516.0</v>
      </c>
      <c r="C805" s="36">
        <v>8.0</v>
      </c>
      <c r="D805" s="19">
        <f t="shared" si="38"/>
        <v>0</v>
      </c>
      <c r="E805" s="19"/>
      <c r="F805" s="10"/>
      <c r="G805" s="20" t="s">
        <v>888</v>
      </c>
    </row>
    <row r="806" ht="15.75" customHeight="1">
      <c r="A806" s="19" t="s">
        <v>886</v>
      </c>
      <c r="B806" s="18"/>
      <c r="C806" s="36"/>
      <c r="D806" s="19"/>
      <c r="E806" s="19"/>
      <c r="F806" s="10"/>
    </row>
    <row r="807" ht="15.75" customHeight="1">
      <c r="A807" s="19" t="s">
        <v>886</v>
      </c>
      <c r="B807" s="18"/>
      <c r="C807" s="36"/>
      <c r="D807" s="19"/>
      <c r="E807" s="19"/>
      <c r="F807" s="10"/>
    </row>
    <row r="808" ht="15.75" customHeight="1">
      <c r="A808" s="19" t="s">
        <v>886</v>
      </c>
      <c r="B808" s="18"/>
      <c r="C808" s="36"/>
      <c r="D808" s="19"/>
      <c r="E808" s="19"/>
      <c r="F808" s="10"/>
    </row>
    <row r="809" ht="15.75" customHeight="1">
      <c r="A809" s="19" t="s">
        <v>886</v>
      </c>
      <c r="B809" s="18"/>
      <c r="C809" s="36"/>
      <c r="D809" s="19"/>
      <c r="E809" s="19"/>
      <c r="F809" s="10"/>
    </row>
    <row r="810" ht="15.75" customHeight="1">
      <c r="A810" s="19" t="s">
        <v>886</v>
      </c>
      <c r="B810" s="18"/>
      <c r="C810" s="36"/>
      <c r="D810" s="19"/>
      <c r="E810" s="19"/>
      <c r="F810" s="10"/>
    </row>
    <row r="811" ht="15.75" customHeight="1">
      <c r="A811" s="19" t="s">
        <v>886</v>
      </c>
      <c r="B811" s="18"/>
      <c r="C811" s="36"/>
      <c r="D811" s="19"/>
      <c r="E811" s="19"/>
      <c r="F811" s="10"/>
    </row>
    <row r="812" ht="15.75" customHeight="1">
      <c r="A812" s="19" t="s">
        <v>886</v>
      </c>
      <c r="B812" s="18"/>
      <c r="C812" s="36"/>
      <c r="D812" s="19"/>
      <c r="E812" s="19"/>
      <c r="F812" s="10"/>
    </row>
    <row r="813" ht="15.75" customHeight="1">
      <c r="A813" s="19" t="s">
        <v>886</v>
      </c>
      <c r="B813" s="18"/>
      <c r="C813" s="36"/>
      <c r="D813" s="19"/>
      <c r="E813" s="19"/>
      <c r="F813" s="10"/>
    </row>
    <row r="814" ht="15.75" customHeight="1">
      <c r="A814" s="19" t="s">
        <v>886</v>
      </c>
      <c r="B814" s="18"/>
      <c r="C814" s="36"/>
      <c r="D814" s="19"/>
      <c r="E814" s="19"/>
      <c r="F814" s="10"/>
    </row>
    <row r="815" ht="15.75" customHeight="1">
      <c r="A815" s="19" t="s">
        <v>886</v>
      </c>
      <c r="B815" s="18"/>
      <c r="C815" s="36"/>
      <c r="D815" s="19"/>
      <c r="E815" s="19"/>
      <c r="F815" s="10"/>
    </row>
    <row r="816" ht="15.75" customHeight="1">
      <c r="A816" s="19" t="s">
        <v>886</v>
      </c>
      <c r="B816" s="18"/>
      <c r="C816" s="36"/>
      <c r="D816" s="19"/>
      <c r="E816" s="19"/>
      <c r="F816" s="10"/>
    </row>
    <row r="817" ht="15.75" customHeight="1">
      <c r="A817" s="19" t="s">
        <v>886</v>
      </c>
      <c r="B817" s="18"/>
      <c r="C817" s="36"/>
      <c r="D817" s="19"/>
      <c r="E817" s="19"/>
      <c r="F817" s="10"/>
    </row>
    <row r="818" ht="15.75" customHeight="1">
      <c r="A818" s="19"/>
      <c r="B818" s="18"/>
      <c r="C818" s="36"/>
      <c r="D818" s="19"/>
      <c r="E818" s="19"/>
      <c r="F818" s="10"/>
    </row>
    <row r="819" ht="15.75" customHeight="1">
      <c r="A819" s="10"/>
      <c r="B819" s="19"/>
      <c r="C819" s="10"/>
      <c r="D819" s="10"/>
      <c r="E819" s="19"/>
      <c r="F819" s="10"/>
    </row>
    <row r="820" ht="15.75" customHeight="1">
      <c r="C820" s="20">
        <f>SUM(C802:C819)</f>
        <v>280</v>
      </c>
      <c r="E820" s="1"/>
      <c r="F820" s="54" t="s">
        <v>738</v>
      </c>
    </row>
    <row r="821" ht="15.75" customHeight="1">
      <c r="E821" s="1"/>
    </row>
    <row r="822" ht="15.75" customHeight="1">
      <c r="A822" s="14" t="s">
        <v>15</v>
      </c>
      <c r="B822" s="14" t="s">
        <v>16</v>
      </c>
      <c r="C822" s="2" t="s">
        <v>17</v>
      </c>
      <c r="D822" s="14" t="s">
        <v>18</v>
      </c>
      <c r="E822" s="14" t="s">
        <v>19</v>
      </c>
      <c r="F822" s="34" t="s">
        <v>20</v>
      </c>
      <c r="G822" s="43">
        <v>280.0</v>
      </c>
    </row>
    <row r="823" ht="15.75" customHeight="1">
      <c r="A823" s="19" t="s">
        <v>889</v>
      </c>
      <c r="B823" s="18">
        <v>44515.0</v>
      </c>
      <c r="C823" s="36">
        <v>68.0</v>
      </c>
      <c r="D823" s="19">
        <f>G822-C823</f>
        <v>212</v>
      </c>
      <c r="E823" s="19"/>
      <c r="F823" s="10"/>
      <c r="G823" s="1" t="s">
        <v>890</v>
      </c>
    </row>
    <row r="824" ht="15.75" customHeight="1">
      <c r="A824" s="19" t="s">
        <v>889</v>
      </c>
      <c r="B824" s="18">
        <v>44526.0</v>
      </c>
      <c r="C824" s="36">
        <v>40.0</v>
      </c>
      <c r="D824" s="19">
        <f t="shared" ref="D824:D827" si="39">D823-C824</f>
        <v>172</v>
      </c>
      <c r="E824" s="19"/>
      <c r="F824" s="10"/>
      <c r="G824" s="20" t="s">
        <v>840</v>
      </c>
    </row>
    <row r="825" ht="15.75" customHeight="1">
      <c r="A825" s="19" t="s">
        <v>889</v>
      </c>
      <c r="B825" s="18" t="s">
        <v>891</v>
      </c>
      <c r="C825" s="36">
        <v>45.0</v>
      </c>
      <c r="D825" s="19">
        <f t="shared" si="39"/>
        <v>127</v>
      </c>
      <c r="E825" s="19"/>
      <c r="F825" s="10"/>
      <c r="G825" s="53"/>
    </row>
    <row r="826" ht="15.75" customHeight="1">
      <c r="A826" s="19" t="s">
        <v>889</v>
      </c>
      <c r="B826" s="18" t="s">
        <v>892</v>
      </c>
      <c r="C826" s="36">
        <v>81.0</v>
      </c>
      <c r="D826" s="19">
        <f t="shared" si="39"/>
        <v>46</v>
      </c>
      <c r="E826" s="19"/>
      <c r="F826" s="10"/>
      <c r="G826" s="55">
        <v>44501.0</v>
      </c>
    </row>
    <row r="827" ht="15.75" customHeight="1">
      <c r="A827" s="19" t="s">
        <v>889</v>
      </c>
      <c r="B827" s="18" t="s">
        <v>893</v>
      </c>
      <c r="C827" s="36">
        <v>6.0</v>
      </c>
      <c r="D827" s="19">
        <f t="shared" si="39"/>
        <v>40</v>
      </c>
      <c r="E827" s="19"/>
      <c r="F827" s="10"/>
    </row>
    <row r="828" ht="15.75" customHeight="1">
      <c r="A828" s="19" t="s">
        <v>889</v>
      </c>
      <c r="B828" s="18"/>
      <c r="C828" s="36"/>
      <c r="D828" s="19"/>
      <c r="E828" s="19"/>
      <c r="F828" s="10"/>
    </row>
    <row r="829" ht="15.75" customHeight="1">
      <c r="A829" s="19" t="s">
        <v>889</v>
      </c>
      <c r="B829" s="18"/>
      <c r="C829" s="36"/>
      <c r="D829" s="19"/>
      <c r="E829" s="19"/>
      <c r="F829" s="10"/>
    </row>
    <row r="830" ht="15.75" customHeight="1">
      <c r="A830" s="19" t="s">
        <v>889</v>
      </c>
      <c r="B830" s="18"/>
      <c r="C830" s="36"/>
      <c r="D830" s="19"/>
      <c r="E830" s="19"/>
      <c r="F830" s="10"/>
    </row>
    <row r="831" ht="15.75" customHeight="1">
      <c r="A831" s="19" t="s">
        <v>889</v>
      </c>
      <c r="B831" s="18"/>
      <c r="C831" s="36"/>
      <c r="D831" s="19"/>
      <c r="E831" s="19"/>
      <c r="F831" s="10"/>
    </row>
    <row r="832" ht="15.75" customHeight="1">
      <c r="A832" s="19" t="s">
        <v>889</v>
      </c>
      <c r="B832" s="18"/>
      <c r="C832" s="36"/>
      <c r="D832" s="19"/>
      <c r="E832" s="19"/>
      <c r="F832" s="10"/>
    </row>
    <row r="833" ht="15.75" customHeight="1">
      <c r="A833" s="19" t="s">
        <v>889</v>
      </c>
      <c r="B833" s="18"/>
      <c r="C833" s="36"/>
      <c r="D833" s="19"/>
      <c r="E833" s="19"/>
      <c r="F833" s="10"/>
    </row>
    <row r="834" ht="15.75" customHeight="1">
      <c r="A834" s="19" t="s">
        <v>889</v>
      </c>
      <c r="B834" s="18"/>
      <c r="C834" s="36"/>
      <c r="D834" s="19"/>
      <c r="E834" s="19"/>
      <c r="F834" s="10"/>
    </row>
    <row r="835" ht="15.75" customHeight="1">
      <c r="A835" s="19" t="s">
        <v>889</v>
      </c>
      <c r="B835" s="18"/>
      <c r="C835" s="36"/>
      <c r="D835" s="19"/>
      <c r="E835" s="19"/>
      <c r="F835" s="10"/>
    </row>
    <row r="836" ht="15.75" customHeight="1">
      <c r="A836" s="19" t="s">
        <v>889</v>
      </c>
      <c r="B836" s="18"/>
      <c r="C836" s="36"/>
      <c r="D836" s="19"/>
      <c r="E836" s="19"/>
      <c r="F836" s="10"/>
    </row>
    <row r="837" ht="15.75" customHeight="1">
      <c r="A837" s="19" t="s">
        <v>889</v>
      </c>
      <c r="B837" s="18"/>
      <c r="C837" s="36"/>
      <c r="D837" s="19"/>
      <c r="E837" s="19"/>
      <c r="F837" s="10"/>
    </row>
    <row r="838" ht="15.75" customHeight="1">
      <c r="A838" s="19" t="s">
        <v>889</v>
      </c>
      <c r="B838" s="18"/>
      <c r="C838" s="36"/>
      <c r="D838" s="19"/>
      <c r="E838" s="19"/>
      <c r="F838" s="10"/>
    </row>
    <row r="839" ht="15.75" customHeight="1">
      <c r="A839" s="19"/>
      <c r="B839" s="18"/>
      <c r="C839" s="36"/>
      <c r="D839" s="19"/>
      <c r="E839" s="19"/>
      <c r="F839" s="10"/>
    </row>
    <row r="840" ht="15.75" customHeight="1">
      <c r="A840" s="10"/>
      <c r="B840" s="19"/>
      <c r="C840" s="10"/>
      <c r="D840" s="10"/>
      <c r="E840" s="19"/>
      <c r="F840" s="10"/>
    </row>
    <row r="841" ht="15.75" customHeight="1">
      <c r="C841" s="20">
        <f>SUM(C823:C840)</f>
        <v>240</v>
      </c>
      <c r="E841" s="1"/>
      <c r="F841" s="65"/>
    </row>
    <row r="842" ht="15.75" customHeight="1">
      <c r="A842" s="14" t="s">
        <v>15</v>
      </c>
      <c r="B842" s="14" t="s">
        <v>16</v>
      </c>
      <c r="C842" s="2" t="s">
        <v>17</v>
      </c>
      <c r="D842" s="14" t="s">
        <v>18</v>
      </c>
      <c r="E842" s="14" t="s">
        <v>19</v>
      </c>
      <c r="F842" s="34" t="s">
        <v>20</v>
      </c>
      <c r="G842" s="43">
        <v>1120.0</v>
      </c>
    </row>
    <row r="843" ht="15.75" customHeight="1">
      <c r="A843" s="19" t="s">
        <v>889</v>
      </c>
      <c r="B843" s="18">
        <v>44515.0</v>
      </c>
      <c r="C843" s="36">
        <v>15.0</v>
      </c>
      <c r="D843" s="19">
        <f>G842-C843</f>
        <v>1105</v>
      </c>
      <c r="E843" s="19"/>
      <c r="F843" s="10"/>
      <c r="G843" s="1" t="s">
        <v>890</v>
      </c>
    </row>
    <row r="844" ht="15.75" customHeight="1">
      <c r="A844" s="19" t="s">
        <v>889</v>
      </c>
      <c r="B844" s="18">
        <v>44526.0</v>
      </c>
      <c r="C844" s="36">
        <v>240.0</v>
      </c>
      <c r="D844" s="19">
        <f t="shared" ref="D844:D847" si="40">D843-C844</f>
        <v>865</v>
      </c>
      <c r="E844" s="19"/>
      <c r="F844" s="10"/>
      <c r="G844" s="20" t="s">
        <v>837</v>
      </c>
    </row>
    <row r="845" ht="15.75" customHeight="1">
      <c r="A845" s="19" t="s">
        <v>889</v>
      </c>
      <c r="B845" s="18" t="s">
        <v>891</v>
      </c>
      <c r="C845" s="36">
        <v>400.0</v>
      </c>
      <c r="D845" s="19">
        <f t="shared" si="40"/>
        <v>465</v>
      </c>
      <c r="E845" s="19"/>
      <c r="F845" s="10"/>
      <c r="G845" s="53"/>
    </row>
    <row r="846" ht="15.75" customHeight="1">
      <c r="A846" s="19" t="s">
        <v>889</v>
      </c>
      <c r="B846" s="18" t="s">
        <v>892</v>
      </c>
      <c r="C846" s="36">
        <v>305.0</v>
      </c>
      <c r="D846" s="19">
        <f t="shared" si="40"/>
        <v>160</v>
      </c>
      <c r="E846" s="19"/>
      <c r="F846" s="10"/>
      <c r="G846" s="55">
        <v>44501.0</v>
      </c>
    </row>
    <row r="847" ht="15.75" customHeight="1">
      <c r="A847" s="19" t="s">
        <v>889</v>
      </c>
      <c r="B847" s="18"/>
      <c r="C847" s="36"/>
      <c r="D847" s="19">
        <f t="shared" si="40"/>
        <v>160</v>
      </c>
      <c r="E847" s="19"/>
      <c r="F847" s="10"/>
    </row>
    <row r="848" ht="15.75" customHeight="1">
      <c r="A848" s="19" t="s">
        <v>889</v>
      </c>
      <c r="B848" s="18"/>
      <c r="C848" s="36"/>
      <c r="D848" s="19"/>
      <c r="E848" s="19"/>
      <c r="F848" s="10"/>
    </row>
    <row r="849" ht="15.75" customHeight="1">
      <c r="A849" s="19" t="s">
        <v>889</v>
      </c>
      <c r="B849" s="18"/>
      <c r="C849" s="36"/>
      <c r="D849" s="19"/>
      <c r="E849" s="19"/>
      <c r="F849" s="10"/>
    </row>
    <row r="850" ht="15.75" customHeight="1">
      <c r="A850" s="19" t="s">
        <v>889</v>
      </c>
      <c r="B850" s="18"/>
      <c r="C850" s="36"/>
      <c r="D850" s="19"/>
      <c r="E850" s="19"/>
      <c r="F850" s="10"/>
    </row>
    <row r="851" ht="15.75" customHeight="1">
      <c r="A851" s="19" t="s">
        <v>889</v>
      </c>
      <c r="B851" s="18"/>
      <c r="C851" s="36"/>
      <c r="D851" s="19"/>
      <c r="E851" s="19"/>
      <c r="F851" s="10"/>
    </row>
    <row r="852" ht="15.75" customHeight="1">
      <c r="A852" s="19" t="s">
        <v>889</v>
      </c>
      <c r="B852" s="18"/>
      <c r="C852" s="36"/>
      <c r="D852" s="19"/>
      <c r="E852" s="19"/>
      <c r="F852" s="10"/>
    </row>
    <row r="853" ht="15.75" customHeight="1">
      <c r="A853" s="19" t="s">
        <v>889</v>
      </c>
      <c r="B853" s="18"/>
      <c r="C853" s="36"/>
      <c r="D853" s="19"/>
      <c r="E853" s="19"/>
      <c r="F853" s="10"/>
    </row>
    <row r="854" ht="15.75" customHeight="1">
      <c r="A854" s="19" t="s">
        <v>889</v>
      </c>
      <c r="B854" s="18"/>
      <c r="C854" s="36"/>
      <c r="D854" s="19"/>
      <c r="E854" s="19"/>
      <c r="F854" s="10"/>
    </row>
    <row r="855" ht="15.75" customHeight="1">
      <c r="A855" s="19" t="s">
        <v>889</v>
      </c>
      <c r="B855" s="18"/>
      <c r="C855" s="36"/>
      <c r="D855" s="19"/>
      <c r="E855" s="19"/>
      <c r="F855" s="10"/>
    </row>
    <row r="856" ht="15.75" customHeight="1">
      <c r="A856" s="19" t="s">
        <v>889</v>
      </c>
      <c r="B856" s="18"/>
      <c r="C856" s="36"/>
      <c r="D856" s="19"/>
      <c r="E856" s="19"/>
      <c r="F856" s="10"/>
    </row>
    <row r="857" ht="15.75" customHeight="1">
      <c r="A857" s="19" t="s">
        <v>889</v>
      </c>
      <c r="B857" s="18"/>
      <c r="C857" s="36"/>
      <c r="D857" s="19"/>
      <c r="E857" s="19"/>
      <c r="F857" s="10"/>
    </row>
    <row r="858" ht="15.75" customHeight="1">
      <c r="A858" s="19" t="s">
        <v>889</v>
      </c>
      <c r="B858" s="18"/>
      <c r="C858" s="36"/>
      <c r="D858" s="19"/>
      <c r="E858" s="19"/>
      <c r="F858" s="10"/>
    </row>
    <row r="859" ht="15.75" customHeight="1">
      <c r="A859" s="19"/>
      <c r="B859" s="18"/>
      <c r="C859" s="36"/>
      <c r="D859" s="19"/>
      <c r="E859" s="19"/>
      <c r="F859" s="10"/>
    </row>
    <row r="860" ht="15.75" customHeight="1">
      <c r="A860" s="10"/>
      <c r="B860" s="19"/>
      <c r="C860" s="10"/>
      <c r="D860" s="10"/>
      <c r="E860" s="19"/>
      <c r="F860" s="10"/>
    </row>
    <row r="861" ht="15.75" customHeight="1">
      <c r="E861" s="1"/>
      <c r="F861" s="65"/>
    </row>
    <row r="862" ht="15.75" customHeight="1">
      <c r="A862" s="14" t="s">
        <v>15</v>
      </c>
      <c r="B862" s="14" t="s">
        <v>16</v>
      </c>
      <c r="C862" s="2" t="s">
        <v>17</v>
      </c>
      <c r="D862" s="14" t="s">
        <v>18</v>
      </c>
      <c r="E862" s="14" t="s">
        <v>19</v>
      </c>
      <c r="F862" s="34" t="s">
        <v>20</v>
      </c>
      <c r="G862" s="43">
        <v>160.0</v>
      </c>
    </row>
    <row r="863" ht="15.75" customHeight="1">
      <c r="A863" s="19" t="s">
        <v>894</v>
      </c>
      <c r="B863" s="18" t="s">
        <v>893</v>
      </c>
      <c r="C863" s="36">
        <v>61.0</v>
      </c>
      <c r="D863" s="19">
        <f>G862-C863</f>
        <v>99</v>
      </c>
      <c r="E863" s="19"/>
      <c r="F863" s="10"/>
      <c r="G863" s="1" t="s">
        <v>895</v>
      </c>
    </row>
    <row r="864" ht="15.75" customHeight="1">
      <c r="A864" s="19" t="s">
        <v>894</v>
      </c>
      <c r="B864" s="18">
        <v>44568.0</v>
      </c>
      <c r="C864" s="36">
        <v>99.0</v>
      </c>
      <c r="D864" s="19">
        <f>D863-C864</f>
        <v>0</v>
      </c>
      <c r="E864" s="19"/>
      <c r="F864" s="10"/>
      <c r="G864" s="20" t="s">
        <v>840</v>
      </c>
    </row>
    <row r="865" ht="15.75" customHeight="1">
      <c r="A865" s="19" t="s">
        <v>894</v>
      </c>
      <c r="B865" s="18"/>
      <c r="C865" s="36"/>
      <c r="D865" s="19"/>
      <c r="E865" s="19"/>
      <c r="F865" s="10"/>
      <c r="G865" s="53">
        <v>140000.0</v>
      </c>
    </row>
    <row r="866" ht="15.75" customHeight="1">
      <c r="A866" s="19" t="s">
        <v>894</v>
      </c>
      <c r="B866" s="18"/>
      <c r="C866" s="36"/>
      <c r="D866" s="19"/>
      <c r="E866" s="19"/>
      <c r="F866" s="10"/>
      <c r="G866" s="55">
        <v>44501.0</v>
      </c>
    </row>
    <row r="867" ht="15.75" customHeight="1">
      <c r="A867" s="19" t="s">
        <v>894</v>
      </c>
      <c r="B867" s="18"/>
      <c r="C867" s="36"/>
      <c r="D867" s="19"/>
      <c r="E867" s="19"/>
      <c r="F867" s="10"/>
    </row>
    <row r="868" ht="15.75" customHeight="1">
      <c r="A868" s="19" t="s">
        <v>894</v>
      </c>
      <c r="B868" s="18"/>
      <c r="C868" s="36"/>
      <c r="D868" s="19"/>
      <c r="E868" s="19"/>
      <c r="F868" s="10"/>
    </row>
    <row r="869" ht="15.75" customHeight="1">
      <c r="A869" s="19" t="s">
        <v>894</v>
      </c>
      <c r="B869" s="18"/>
      <c r="C869" s="36"/>
      <c r="D869" s="19"/>
      <c r="E869" s="19"/>
      <c r="F869" s="10"/>
    </row>
    <row r="870" ht="15.75" customHeight="1">
      <c r="A870" s="19" t="s">
        <v>894</v>
      </c>
      <c r="B870" s="18"/>
      <c r="C870" s="36"/>
      <c r="D870" s="19"/>
      <c r="E870" s="19"/>
      <c r="F870" s="10"/>
    </row>
    <row r="871" ht="15.75" customHeight="1">
      <c r="A871" s="19" t="s">
        <v>894</v>
      </c>
      <c r="B871" s="18"/>
      <c r="C871" s="36"/>
      <c r="D871" s="19"/>
      <c r="E871" s="19"/>
      <c r="F871" s="10"/>
    </row>
    <row r="872" ht="15.75" customHeight="1">
      <c r="A872" s="19" t="s">
        <v>894</v>
      </c>
      <c r="B872" s="18"/>
      <c r="C872" s="36"/>
      <c r="D872" s="19"/>
      <c r="E872" s="19"/>
      <c r="F872" s="10"/>
    </row>
    <row r="873" ht="15.75" customHeight="1">
      <c r="A873" s="19" t="s">
        <v>894</v>
      </c>
      <c r="B873" s="18"/>
      <c r="C873" s="36"/>
      <c r="D873" s="19"/>
      <c r="E873" s="19"/>
      <c r="F873" s="10"/>
    </row>
    <row r="874" ht="15.75" customHeight="1">
      <c r="A874" s="19" t="s">
        <v>894</v>
      </c>
      <c r="B874" s="18"/>
      <c r="C874" s="36"/>
      <c r="D874" s="19"/>
      <c r="E874" s="19"/>
      <c r="F874" s="10"/>
    </row>
    <row r="875" ht="15.75" customHeight="1">
      <c r="A875" s="19" t="s">
        <v>894</v>
      </c>
      <c r="B875" s="18"/>
      <c r="C875" s="36"/>
      <c r="D875" s="19"/>
      <c r="E875" s="19"/>
      <c r="F875" s="10"/>
    </row>
    <row r="876" ht="15.75" customHeight="1">
      <c r="A876" s="19" t="s">
        <v>894</v>
      </c>
      <c r="B876" s="18"/>
      <c r="C876" s="36"/>
      <c r="D876" s="19"/>
      <c r="E876" s="19"/>
      <c r="F876" s="10"/>
    </row>
    <row r="877" ht="15.75" customHeight="1">
      <c r="A877" s="19" t="s">
        <v>894</v>
      </c>
      <c r="B877" s="18"/>
      <c r="C877" s="36"/>
      <c r="D877" s="19"/>
      <c r="E877" s="19"/>
      <c r="F877" s="10"/>
    </row>
    <row r="878" ht="15.75" customHeight="1">
      <c r="A878" s="19" t="s">
        <v>894</v>
      </c>
      <c r="B878" s="18"/>
      <c r="C878" s="36"/>
      <c r="D878" s="19"/>
      <c r="E878" s="19"/>
      <c r="F878" s="10"/>
    </row>
    <row r="879" ht="15.75" customHeight="1">
      <c r="A879" s="19"/>
      <c r="B879" s="18"/>
      <c r="C879" s="36"/>
      <c r="D879" s="19"/>
      <c r="E879" s="19"/>
      <c r="F879" s="10"/>
    </row>
    <row r="880" ht="15.75" customHeight="1">
      <c r="A880" s="10"/>
      <c r="B880" s="19"/>
      <c r="C880" s="10"/>
      <c r="D880" s="10"/>
      <c r="E880" s="19"/>
      <c r="F880" s="10"/>
    </row>
    <row r="881" ht="15.75" customHeight="1">
      <c r="E881" s="1"/>
      <c r="F881" s="54" t="s">
        <v>738</v>
      </c>
    </row>
    <row r="882" ht="15.75" customHeight="1">
      <c r="A882" s="14" t="s">
        <v>15</v>
      </c>
      <c r="B882" s="14" t="s">
        <v>16</v>
      </c>
      <c r="C882" s="2" t="s">
        <v>17</v>
      </c>
      <c r="D882" s="14" t="s">
        <v>18</v>
      </c>
      <c r="E882" s="14" t="s">
        <v>19</v>
      </c>
      <c r="F882" s="34" t="s">
        <v>20</v>
      </c>
      <c r="G882" s="43">
        <v>640.0</v>
      </c>
    </row>
    <row r="883" ht="15.75" customHeight="1">
      <c r="A883" s="19" t="s">
        <v>894</v>
      </c>
      <c r="B883" s="18" t="s">
        <v>893</v>
      </c>
      <c r="C883" s="36">
        <v>410.0</v>
      </c>
      <c r="D883" s="19">
        <f>G882-C883</f>
        <v>230</v>
      </c>
      <c r="E883" s="19"/>
      <c r="F883" s="10"/>
      <c r="G883" s="1" t="s">
        <v>895</v>
      </c>
    </row>
    <row r="884" ht="15.75" customHeight="1">
      <c r="A884" s="19" t="s">
        <v>894</v>
      </c>
      <c r="B884" s="18">
        <v>44568.0</v>
      </c>
      <c r="C884" s="36">
        <v>230.0</v>
      </c>
      <c r="D884" s="19">
        <f>D883-C884</f>
        <v>0</v>
      </c>
      <c r="E884" s="19"/>
      <c r="F884" s="10"/>
      <c r="G884" s="20" t="s">
        <v>837</v>
      </c>
    </row>
    <row r="885" ht="15.75" customHeight="1">
      <c r="A885" s="19" t="s">
        <v>894</v>
      </c>
      <c r="B885" s="18"/>
      <c r="C885" s="36"/>
      <c r="D885" s="19"/>
      <c r="E885" s="19"/>
      <c r="F885" s="10"/>
      <c r="G885" s="53">
        <v>8000.0</v>
      </c>
    </row>
    <row r="886" ht="15.75" customHeight="1">
      <c r="A886" s="19" t="s">
        <v>894</v>
      </c>
      <c r="B886" s="18"/>
      <c r="C886" s="36"/>
      <c r="D886" s="19"/>
      <c r="E886" s="19"/>
      <c r="F886" s="10"/>
      <c r="G886" s="55">
        <v>44501.0</v>
      </c>
    </row>
    <row r="887" ht="15.75" customHeight="1">
      <c r="A887" s="19" t="s">
        <v>894</v>
      </c>
      <c r="B887" s="18"/>
      <c r="C887" s="36"/>
      <c r="D887" s="19"/>
      <c r="E887" s="19"/>
      <c r="F887" s="10"/>
    </row>
    <row r="888" ht="15.75" customHeight="1">
      <c r="A888" s="19" t="s">
        <v>894</v>
      </c>
      <c r="B888" s="18"/>
      <c r="C888" s="36"/>
      <c r="D888" s="19"/>
      <c r="E888" s="19"/>
      <c r="F888" s="10"/>
    </row>
    <row r="889" ht="15.75" customHeight="1">
      <c r="A889" s="19" t="s">
        <v>894</v>
      </c>
      <c r="B889" s="18"/>
      <c r="C889" s="36"/>
      <c r="D889" s="19"/>
      <c r="E889" s="19"/>
      <c r="F889" s="10"/>
    </row>
    <row r="890" ht="15.75" customHeight="1">
      <c r="A890" s="19" t="s">
        <v>894</v>
      </c>
      <c r="B890" s="18"/>
      <c r="C890" s="36"/>
      <c r="D890" s="19"/>
      <c r="E890" s="19"/>
      <c r="F890" s="10"/>
    </row>
    <row r="891" ht="15.75" customHeight="1">
      <c r="A891" s="19" t="s">
        <v>894</v>
      </c>
      <c r="B891" s="18"/>
      <c r="C891" s="36"/>
      <c r="D891" s="19"/>
      <c r="E891" s="19"/>
      <c r="F891" s="10"/>
    </row>
    <row r="892" ht="15.75" customHeight="1">
      <c r="A892" s="19" t="s">
        <v>894</v>
      </c>
      <c r="B892" s="18"/>
      <c r="C892" s="36"/>
      <c r="D892" s="19"/>
      <c r="E892" s="19"/>
      <c r="F892" s="10"/>
    </row>
    <row r="893" ht="15.75" customHeight="1">
      <c r="A893" s="19" t="s">
        <v>894</v>
      </c>
      <c r="B893" s="18"/>
      <c r="C893" s="36"/>
      <c r="D893" s="19"/>
      <c r="E893" s="19"/>
      <c r="F893" s="10"/>
    </row>
    <row r="894" ht="15.75" customHeight="1">
      <c r="A894" s="19" t="s">
        <v>894</v>
      </c>
      <c r="B894" s="18"/>
      <c r="C894" s="36"/>
      <c r="D894" s="19"/>
      <c r="E894" s="19"/>
      <c r="F894" s="10"/>
    </row>
    <row r="895" ht="15.75" customHeight="1">
      <c r="A895" s="19" t="s">
        <v>894</v>
      </c>
      <c r="B895" s="18"/>
      <c r="C895" s="36"/>
      <c r="D895" s="19"/>
      <c r="E895" s="19"/>
      <c r="F895" s="10"/>
    </row>
    <row r="896" ht="15.75" customHeight="1">
      <c r="A896" s="19" t="s">
        <v>894</v>
      </c>
      <c r="B896" s="18"/>
      <c r="C896" s="36"/>
      <c r="D896" s="19"/>
      <c r="E896" s="19"/>
      <c r="F896" s="10"/>
    </row>
    <row r="897" ht="15.75" customHeight="1">
      <c r="A897" s="19" t="s">
        <v>894</v>
      </c>
      <c r="B897" s="18"/>
      <c r="C897" s="36"/>
      <c r="D897" s="19"/>
      <c r="E897" s="19"/>
      <c r="F897" s="10"/>
    </row>
    <row r="898" ht="15.75" customHeight="1">
      <c r="A898" s="19" t="s">
        <v>894</v>
      </c>
      <c r="B898" s="18"/>
      <c r="C898" s="36"/>
      <c r="D898" s="19"/>
      <c r="E898" s="19"/>
      <c r="F898" s="10"/>
    </row>
    <row r="899" ht="15.75" customHeight="1">
      <c r="A899" s="19"/>
      <c r="B899" s="18"/>
      <c r="C899" s="36"/>
      <c r="D899" s="19"/>
      <c r="E899" s="19"/>
      <c r="F899" s="10"/>
    </row>
    <row r="900" ht="15.75" customHeight="1">
      <c r="A900" s="10"/>
      <c r="B900" s="19"/>
      <c r="C900" s="10"/>
      <c r="D900" s="10"/>
      <c r="E900" s="19"/>
      <c r="F900" s="10"/>
    </row>
    <row r="901" ht="15.75" customHeight="1">
      <c r="E901" s="1"/>
      <c r="F901" s="54" t="s">
        <v>738</v>
      </c>
    </row>
    <row r="902" ht="15.75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240.0</v>
      </c>
    </row>
    <row r="903" ht="15.75" customHeight="1">
      <c r="A903" s="19" t="s">
        <v>896</v>
      </c>
      <c r="B903" s="18">
        <v>44568.0</v>
      </c>
      <c r="C903" s="36">
        <v>31.0</v>
      </c>
      <c r="D903" s="19">
        <f>G902-C903</f>
        <v>209</v>
      </c>
      <c r="E903" s="19"/>
      <c r="F903" s="10"/>
      <c r="G903" s="1" t="s">
        <v>897</v>
      </c>
    </row>
    <row r="904" ht="15.75" customHeight="1">
      <c r="A904" s="19" t="s">
        <v>896</v>
      </c>
      <c r="B904" s="18">
        <v>44580.0</v>
      </c>
      <c r="C904" s="36">
        <v>56.0</v>
      </c>
      <c r="D904" s="19">
        <f t="shared" ref="D904:D906" si="41">D903-C904</f>
        <v>153</v>
      </c>
      <c r="E904" s="19"/>
      <c r="F904" s="10"/>
      <c r="G904" s="20" t="s">
        <v>840</v>
      </c>
    </row>
    <row r="905" ht="15.75" customHeight="1">
      <c r="A905" s="19" t="s">
        <v>896</v>
      </c>
      <c r="B905" s="18">
        <v>44587.0</v>
      </c>
      <c r="C905" s="36">
        <v>68.0</v>
      </c>
      <c r="D905" s="19">
        <f t="shared" si="41"/>
        <v>85</v>
      </c>
      <c r="E905" s="19"/>
      <c r="F905" s="10"/>
      <c r="G905" s="53">
        <v>140000.0</v>
      </c>
    </row>
    <row r="906" ht="15.75" customHeight="1">
      <c r="A906" s="19" t="s">
        <v>896</v>
      </c>
      <c r="B906" s="18">
        <v>44599.0</v>
      </c>
      <c r="C906" s="36">
        <v>85.0</v>
      </c>
      <c r="D906" s="19">
        <f t="shared" si="41"/>
        <v>0</v>
      </c>
      <c r="E906" s="19"/>
      <c r="F906" s="10"/>
      <c r="G906" s="55" t="s">
        <v>898</v>
      </c>
    </row>
    <row r="907" ht="15.75" customHeight="1">
      <c r="A907" s="19" t="s">
        <v>896</v>
      </c>
      <c r="B907" s="18"/>
      <c r="C907" s="36"/>
      <c r="D907" s="19"/>
      <c r="E907" s="19"/>
      <c r="F907" s="10"/>
    </row>
    <row r="908" ht="15.75" customHeight="1">
      <c r="A908" s="19" t="s">
        <v>896</v>
      </c>
      <c r="B908" s="18"/>
      <c r="C908" s="36"/>
      <c r="D908" s="19"/>
      <c r="E908" s="19"/>
      <c r="F908" s="10"/>
    </row>
    <row r="909" ht="15.75" customHeight="1">
      <c r="A909" s="19" t="s">
        <v>896</v>
      </c>
      <c r="B909" s="18"/>
      <c r="C909" s="36"/>
      <c r="D909" s="19"/>
      <c r="E909" s="19"/>
      <c r="F909" s="10"/>
    </row>
    <row r="910" ht="15.75" customHeight="1">
      <c r="A910" s="19" t="s">
        <v>896</v>
      </c>
      <c r="B910" s="18"/>
      <c r="C910" s="36"/>
      <c r="D910" s="19"/>
      <c r="E910" s="19"/>
      <c r="F910" s="10"/>
    </row>
    <row r="911" ht="15.75" customHeight="1">
      <c r="A911" s="19" t="s">
        <v>896</v>
      </c>
      <c r="B911" s="18"/>
      <c r="C911" s="36"/>
      <c r="D911" s="19"/>
      <c r="E911" s="19"/>
      <c r="F911" s="10"/>
    </row>
    <row r="912" ht="15.75" customHeight="1">
      <c r="A912" s="19" t="s">
        <v>896</v>
      </c>
      <c r="B912" s="18"/>
      <c r="C912" s="36"/>
      <c r="D912" s="19"/>
      <c r="E912" s="19"/>
      <c r="F912" s="10"/>
    </row>
    <row r="913" ht="15.75" customHeight="1">
      <c r="A913" s="19" t="s">
        <v>896</v>
      </c>
      <c r="B913" s="18"/>
      <c r="C913" s="36"/>
      <c r="D913" s="19"/>
      <c r="E913" s="19"/>
      <c r="F913" s="10"/>
    </row>
    <row r="914" ht="15.75" customHeight="1">
      <c r="A914" s="19" t="s">
        <v>896</v>
      </c>
      <c r="B914" s="18"/>
      <c r="C914" s="36"/>
      <c r="D914" s="19"/>
      <c r="E914" s="19"/>
      <c r="F914" s="10"/>
    </row>
    <row r="915" ht="15.75" customHeight="1">
      <c r="A915" s="19" t="s">
        <v>896</v>
      </c>
      <c r="B915" s="18"/>
      <c r="C915" s="36"/>
      <c r="D915" s="19"/>
      <c r="E915" s="19"/>
      <c r="F915" s="10"/>
    </row>
    <row r="916" ht="15.75" customHeight="1">
      <c r="A916" s="19" t="s">
        <v>896</v>
      </c>
      <c r="B916" s="18"/>
      <c r="C916" s="36"/>
      <c r="D916" s="19"/>
      <c r="E916" s="19"/>
      <c r="F916" s="10"/>
    </row>
    <row r="917" ht="15.75" customHeight="1">
      <c r="A917" s="19" t="s">
        <v>896</v>
      </c>
      <c r="B917" s="18"/>
      <c r="C917" s="36"/>
      <c r="D917" s="19"/>
      <c r="E917" s="19"/>
      <c r="F917" s="10"/>
    </row>
    <row r="918" ht="15.75" customHeight="1">
      <c r="A918" s="19" t="s">
        <v>896</v>
      </c>
      <c r="B918" s="18"/>
      <c r="C918" s="36"/>
      <c r="D918" s="19"/>
      <c r="E918" s="19"/>
      <c r="F918" s="10"/>
    </row>
    <row r="919" ht="15.75" customHeight="1">
      <c r="A919" s="19" t="s">
        <v>896</v>
      </c>
      <c r="B919" s="18"/>
      <c r="C919" s="36"/>
      <c r="D919" s="19"/>
      <c r="E919" s="19"/>
      <c r="F919" s="10"/>
    </row>
    <row r="920" ht="15.75" customHeight="1">
      <c r="A920" s="10"/>
      <c r="B920" s="19"/>
      <c r="C920" s="10"/>
      <c r="D920" s="10"/>
      <c r="E920" s="19"/>
      <c r="F920" s="10"/>
    </row>
    <row r="921" ht="15.75" customHeight="1">
      <c r="E921" s="1"/>
      <c r="F921" s="65"/>
    </row>
    <row r="922" ht="15.75" customHeight="1">
      <c r="A922" s="14" t="s">
        <v>15</v>
      </c>
      <c r="B922" s="14" t="s">
        <v>16</v>
      </c>
      <c r="C922" s="2" t="s">
        <v>17</v>
      </c>
      <c r="D922" s="14" t="s">
        <v>18</v>
      </c>
      <c r="E922" s="14" t="s">
        <v>19</v>
      </c>
      <c r="F922" s="34" t="s">
        <v>20</v>
      </c>
      <c r="G922" s="43">
        <v>960.0</v>
      </c>
    </row>
    <row r="923" ht="15.75" customHeight="1">
      <c r="A923" s="19" t="s">
        <v>896</v>
      </c>
      <c r="B923" s="18">
        <v>44568.0</v>
      </c>
      <c r="C923" s="36">
        <v>120.0</v>
      </c>
      <c r="D923" s="19">
        <f>G922-C923</f>
        <v>840</v>
      </c>
      <c r="E923" s="19"/>
      <c r="F923" s="10"/>
      <c r="G923" s="1" t="s">
        <v>897</v>
      </c>
    </row>
    <row r="924" ht="15.75" customHeight="1">
      <c r="A924" s="19" t="s">
        <v>896</v>
      </c>
      <c r="B924" s="18">
        <v>44580.0</v>
      </c>
      <c r="C924" s="36">
        <v>24.0</v>
      </c>
      <c r="D924" s="19">
        <f t="shared" ref="D924:D927" si="42">D923-C924</f>
        <v>816</v>
      </c>
      <c r="E924" s="19"/>
      <c r="F924" s="10"/>
      <c r="G924" s="20" t="s">
        <v>837</v>
      </c>
    </row>
    <row r="925" ht="15.75" customHeight="1">
      <c r="A925" s="19" t="s">
        <v>896</v>
      </c>
      <c r="B925" s="18">
        <v>44587.0</v>
      </c>
      <c r="C925" s="36">
        <v>182.0</v>
      </c>
      <c r="D925" s="19">
        <f t="shared" si="42"/>
        <v>634</v>
      </c>
      <c r="E925" s="19"/>
      <c r="F925" s="10"/>
      <c r="G925" s="53">
        <v>8000.0</v>
      </c>
    </row>
    <row r="926" ht="15.75" customHeight="1">
      <c r="A926" s="19" t="s">
        <v>896</v>
      </c>
      <c r="B926" s="18">
        <v>44599.0</v>
      </c>
      <c r="C926" s="36">
        <v>350.0</v>
      </c>
      <c r="D926" s="19">
        <f t="shared" si="42"/>
        <v>284</v>
      </c>
      <c r="E926" s="19"/>
      <c r="F926" s="10"/>
      <c r="G926" s="55" t="s">
        <v>898</v>
      </c>
    </row>
    <row r="927" ht="15.75" customHeight="1">
      <c r="A927" s="19" t="s">
        <v>896</v>
      </c>
      <c r="B927" s="18">
        <v>44617.0</v>
      </c>
      <c r="C927" s="36">
        <v>284.0</v>
      </c>
      <c r="D927" s="19">
        <f t="shared" si="42"/>
        <v>0</v>
      </c>
      <c r="E927" s="19"/>
      <c r="F927" s="10"/>
    </row>
    <row r="928" ht="15.75" customHeight="1">
      <c r="A928" s="19" t="s">
        <v>896</v>
      </c>
      <c r="B928" s="18"/>
      <c r="C928" s="36"/>
      <c r="D928" s="19"/>
      <c r="E928" s="19"/>
      <c r="F928" s="10"/>
    </row>
    <row r="929" ht="15.75" customHeight="1">
      <c r="A929" s="19" t="s">
        <v>896</v>
      </c>
      <c r="B929" s="18"/>
      <c r="C929" s="36"/>
      <c r="D929" s="19"/>
      <c r="E929" s="19"/>
      <c r="F929" s="10"/>
    </row>
    <row r="930" ht="15.75" customHeight="1">
      <c r="A930" s="19" t="s">
        <v>896</v>
      </c>
      <c r="B930" s="18"/>
      <c r="C930" s="36"/>
      <c r="D930" s="19"/>
      <c r="E930" s="19"/>
      <c r="F930" s="10"/>
    </row>
    <row r="931" ht="15.75" customHeight="1">
      <c r="A931" s="19" t="s">
        <v>896</v>
      </c>
      <c r="B931" s="18"/>
      <c r="C931" s="36"/>
      <c r="D931" s="19"/>
      <c r="E931" s="19"/>
      <c r="F931" s="10"/>
    </row>
    <row r="932" ht="15.75" customHeight="1">
      <c r="A932" s="19" t="s">
        <v>896</v>
      </c>
      <c r="B932" s="18"/>
      <c r="C932" s="36"/>
      <c r="D932" s="19"/>
      <c r="E932" s="19"/>
      <c r="F932" s="10"/>
    </row>
    <row r="933" ht="15.75" customHeight="1">
      <c r="A933" s="19" t="s">
        <v>896</v>
      </c>
      <c r="B933" s="18"/>
      <c r="C933" s="36"/>
      <c r="D933" s="19"/>
      <c r="E933" s="19"/>
      <c r="F933" s="10"/>
    </row>
    <row r="934" ht="15.75" customHeight="1">
      <c r="A934" s="19" t="s">
        <v>896</v>
      </c>
      <c r="B934" s="18"/>
      <c r="C934" s="36"/>
      <c r="D934" s="19"/>
      <c r="E934" s="19"/>
      <c r="F934" s="10"/>
    </row>
    <row r="935" ht="15.75" customHeight="1">
      <c r="A935" s="19" t="s">
        <v>896</v>
      </c>
      <c r="B935" s="18"/>
      <c r="C935" s="36"/>
      <c r="D935" s="19"/>
      <c r="E935" s="19"/>
      <c r="F935" s="10"/>
    </row>
    <row r="936" ht="15.75" customHeight="1">
      <c r="A936" s="19" t="s">
        <v>896</v>
      </c>
      <c r="B936" s="18"/>
      <c r="C936" s="36"/>
      <c r="D936" s="19"/>
      <c r="E936" s="19"/>
      <c r="F936" s="10"/>
    </row>
    <row r="937" ht="15.75" customHeight="1">
      <c r="A937" s="19" t="s">
        <v>896</v>
      </c>
      <c r="B937" s="18"/>
      <c r="C937" s="36"/>
      <c r="D937" s="19"/>
      <c r="E937" s="19"/>
      <c r="F937" s="10"/>
    </row>
    <row r="938" ht="15.75" customHeight="1">
      <c r="A938" s="19" t="s">
        <v>896</v>
      </c>
      <c r="B938" s="18"/>
      <c r="C938" s="36"/>
      <c r="D938" s="19"/>
      <c r="E938" s="19"/>
      <c r="F938" s="10"/>
    </row>
    <row r="939" ht="15.75" customHeight="1">
      <c r="A939" s="19" t="s">
        <v>896</v>
      </c>
      <c r="B939" s="18"/>
      <c r="C939" s="36"/>
      <c r="D939" s="19"/>
      <c r="E939" s="19"/>
      <c r="F939" s="10"/>
    </row>
    <row r="940" ht="15.75" customHeight="1">
      <c r="A940" s="10"/>
      <c r="B940" s="19"/>
      <c r="C940" s="10"/>
      <c r="D940" s="10"/>
      <c r="E940" s="19"/>
      <c r="F940" s="10"/>
    </row>
    <row r="941" ht="15.75" customHeight="1">
      <c r="E941" s="1"/>
      <c r="F941" s="54" t="s">
        <v>738</v>
      </c>
    </row>
    <row r="942" ht="15.75" customHeight="1">
      <c r="A942" s="14" t="s">
        <v>15</v>
      </c>
      <c r="B942" s="14" t="s">
        <v>16</v>
      </c>
      <c r="C942" s="2" t="s">
        <v>17</v>
      </c>
      <c r="D942" s="14" t="s">
        <v>18</v>
      </c>
      <c r="E942" s="14" t="s">
        <v>19</v>
      </c>
      <c r="F942" s="34" t="s">
        <v>20</v>
      </c>
      <c r="G942" s="43">
        <v>240.0</v>
      </c>
    </row>
    <row r="943" ht="15.75" customHeight="1">
      <c r="A943" s="19" t="s">
        <v>899</v>
      </c>
      <c r="B943" s="18">
        <v>44609.0</v>
      </c>
      <c r="C943" s="36">
        <v>100.0</v>
      </c>
      <c r="D943" s="19">
        <f>G942-C943</f>
        <v>140</v>
      </c>
      <c r="E943" s="19"/>
      <c r="F943" s="10"/>
      <c r="G943" s="1" t="s">
        <v>900</v>
      </c>
    </row>
    <row r="944" ht="15.75" customHeight="1">
      <c r="A944" s="19" t="s">
        <v>899</v>
      </c>
      <c r="B944" s="18">
        <v>44616.0</v>
      </c>
      <c r="C944" s="36">
        <v>120.0</v>
      </c>
      <c r="D944" s="19">
        <f t="shared" ref="D944:D946" si="43">D943-C944</f>
        <v>20</v>
      </c>
      <c r="E944" s="19"/>
      <c r="F944" s="10"/>
      <c r="G944" s="20" t="s">
        <v>840</v>
      </c>
    </row>
    <row r="945" ht="15.75" customHeight="1">
      <c r="A945" s="19" t="s">
        <v>899</v>
      </c>
      <c r="B945" s="18">
        <v>44618.0</v>
      </c>
      <c r="C945" s="36">
        <v>5.0</v>
      </c>
      <c r="D945" s="19">
        <f t="shared" si="43"/>
        <v>15</v>
      </c>
      <c r="E945" s="19"/>
      <c r="F945" s="10"/>
      <c r="G945" s="53">
        <v>140000.0</v>
      </c>
    </row>
    <row r="946" ht="15.75" customHeight="1">
      <c r="A946" s="19" t="s">
        <v>899</v>
      </c>
      <c r="B946" s="18">
        <v>44599.0</v>
      </c>
      <c r="C946" s="36">
        <v>15.0</v>
      </c>
      <c r="D946" s="19">
        <f t="shared" si="43"/>
        <v>0</v>
      </c>
      <c r="E946" s="19"/>
      <c r="F946" s="10"/>
      <c r="G946" s="55" t="s">
        <v>901</v>
      </c>
    </row>
    <row r="947" ht="15.75" customHeight="1">
      <c r="A947" s="19" t="s">
        <v>899</v>
      </c>
      <c r="B947" s="18"/>
      <c r="C947" s="36"/>
      <c r="D947" s="19"/>
      <c r="E947" s="19"/>
      <c r="F947" s="10"/>
      <c r="G947" s="20" t="s">
        <v>902</v>
      </c>
    </row>
    <row r="948" ht="15.75" customHeight="1">
      <c r="A948" s="19" t="s">
        <v>899</v>
      </c>
      <c r="B948" s="18"/>
      <c r="C948" s="36"/>
      <c r="D948" s="19"/>
      <c r="E948" s="19"/>
      <c r="F948" s="10"/>
    </row>
    <row r="949" ht="15.75" customHeight="1">
      <c r="A949" s="19" t="s">
        <v>899</v>
      </c>
      <c r="B949" s="18"/>
      <c r="C949" s="36"/>
      <c r="D949" s="19"/>
      <c r="E949" s="19"/>
      <c r="F949" s="10"/>
    </row>
    <row r="950" ht="15.75" customHeight="1">
      <c r="A950" s="19" t="s">
        <v>899</v>
      </c>
      <c r="B950" s="18"/>
      <c r="C950" s="36"/>
      <c r="D950" s="19"/>
      <c r="E950" s="19"/>
      <c r="F950" s="10"/>
    </row>
    <row r="951" ht="15.75" customHeight="1">
      <c r="A951" s="19" t="s">
        <v>899</v>
      </c>
      <c r="B951" s="18"/>
      <c r="C951" s="36"/>
      <c r="D951" s="19"/>
      <c r="E951" s="19"/>
      <c r="F951" s="10"/>
    </row>
    <row r="952" ht="15.75" customHeight="1">
      <c r="A952" s="19" t="s">
        <v>899</v>
      </c>
      <c r="B952" s="18"/>
      <c r="C952" s="36"/>
      <c r="D952" s="19"/>
      <c r="E952" s="19"/>
      <c r="F952" s="10"/>
    </row>
    <row r="953" ht="15.75" customHeight="1">
      <c r="A953" s="19" t="s">
        <v>899</v>
      </c>
      <c r="B953" s="18"/>
      <c r="C953" s="36"/>
      <c r="D953" s="19"/>
      <c r="E953" s="19"/>
      <c r="F953" s="10"/>
    </row>
    <row r="954" ht="15.75" customHeight="1">
      <c r="A954" s="19" t="s">
        <v>899</v>
      </c>
      <c r="B954" s="18"/>
      <c r="C954" s="36"/>
      <c r="D954" s="19"/>
      <c r="E954" s="19"/>
      <c r="F954" s="10"/>
    </row>
    <row r="955" ht="15.75" customHeight="1">
      <c r="A955" s="19" t="s">
        <v>899</v>
      </c>
      <c r="B955" s="18"/>
      <c r="C955" s="36"/>
      <c r="D955" s="19"/>
      <c r="E955" s="19"/>
      <c r="F955" s="10"/>
    </row>
    <row r="956" ht="15.75" customHeight="1">
      <c r="A956" s="19" t="s">
        <v>899</v>
      </c>
      <c r="B956" s="18"/>
      <c r="C956" s="36"/>
      <c r="D956" s="19"/>
      <c r="E956" s="19"/>
      <c r="F956" s="10"/>
    </row>
    <row r="957" ht="15.75" customHeight="1">
      <c r="A957" s="19" t="s">
        <v>899</v>
      </c>
      <c r="B957" s="18"/>
      <c r="C957" s="36"/>
      <c r="D957" s="19"/>
      <c r="E957" s="19"/>
      <c r="F957" s="10"/>
    </row>
    <row r="958" ht="15.75" customHeight="1">
      <c r="A958" s="19" t="s">
        <v>899</v>
      </c>
      <c r="B958" s="18"/>
      <c r="C958" s="36"/>
      <c r="D958" s="19"/>
      <c r="E958" s="19"/>
      <c r="F958" s="10"/>
    </row>
    <row r="959" ht="15.75" customHeight="1">
      <c r="A959" s="19" t="s">
        <v>899</v>
      </c>
      <c r="B959" s="18"/>
      <c r="C959" s="36"/>
      <c r="D959" s="19"/>
      <c r="E959" s="19"/>
      <c r="F959" s="10"/>
    </row>
    <row r="960" ht="15.75" customHeight="1">
      <c r="A960" s="10"/>
      <c r="B960" s="19"/>
      <c r="C960" s="10"/>
      <c r="D960" s="10"/>
      <c r="E960" s="19"/>
      <c r="F960" s="10"/>
    </row>
    <row r="961" ht="15.75" customHeight="1">
      <c r="E961" s="1"/>
      <c r="F961" s="68" t="s">
        <v>738</v>
      </c>
    </row>
    <row r="962" ht="15.75" customHeight="1">
      <c r="A962" s="14" t="s">
        <v>15</v>
      </c>
      <c r="B962" s="14" t="s">
        <v>16</v>
      </c>
      <c r="C962" s="2" t="s">
        <v>17</v>
      </c>
      <c r="D962" s="14" t="s">
        <v>18</v>
      </c>
      <c r="E962" s="14" t="s">
        <v>19</v>
      </c>
      <c r="F962" s="34" t="s">
        <v>20</v>
      </c>
      <c r="G962" s="43">
        <v>960.0</v>
      </c>
    </row>
    <row r="963" ht="15.75" customHeight="1">
      <c r="A963" s="19" t="s">
        <v>899</v>
      </c>
      <c r="B963" s="18">
        <v>44609.0</v>
      </c>
      <c r="C963" s="36">
        <v>450.0</v>
      </c>
      <c r="D963" s="19">
        <f>G962-C963</f>
        <v>510</v>
      </c>
      <c r="E963" s="19"/>
      <c r="F963" s="10"/>
      <c r="G963" s="1" t="s">
        <v>900</v>
      </c>
    </row>
    <row r="964" ht="15.75" customHeight="1">
      <c r="A964" s="19" t="s">
        <v>899</v>
      </c>
      <c r="B964" s="18">
        <v>44616.0</v>
      </c>
      <c r="C964" s="36">
        <v>56.0</v>
      </c>
      <c r="D964" s="19">
        <f t="shared" ref="D964:D966" si="44">D963-C964</f>
        <v>454</v>
      </c>
      <c r="E964" s="19"/>
      <c r="F964" s="10"/>
      <c r="G964" s="20" t="s">
        <v>837</v>
      </c>
    </row>
    <row r="965" ht="15.75" customHeight="1">
      <c r="A965" s="19" t="s">
        <v>899</v>
      </c>
      <c r="B965" s="18">
        <v>44630.0</v>
      </c>
      <c r="C965" s="36">
        <v>300.0</v>
      </c>
      <c r="D965" s="19">
        <f t="shared" si="44"/>
        <v>154</v>
      </c>
      <c r="E965" s="19"/>
      <c r="F965" s="10"/>
      <c r="G965" s="55" t="s">
        <v>901</v>
      </c>
    </row>
    <row r="966" ht="15.75" customHeight="1">
      <c r="A966" s="19" t="s">
        <v>899</v>
      </c>
      <c r="B966" s="18">
        <v>44637.0</v>
      </c>
      <c r="C966" s="36">
        <v>154.0</v>
      </c>
      <c r="D966" s="19">
        <f t="shared" si="44"/>
        <v>0</v>
      </c>
      <c r="E966" s="19"/>
      <c r="F966" s="10"/>
      <c r="G966" s="20" t="s">
        <v>902</v>
      </c>
    </row>
    <row r="967" ht="15.75" customHeight="1">
      <c r="A967" s="19" t="s">
        <v>899</v>
      </c>
      <c r="B967" s="18"/>
      <c r="C967" s="36"/>
      <c r="D967" s="19"/>
      <c r="E967" s="19"/>
      <c r="F967" s="10"/>
    </row>
    <row r="968" ht="15.75" customHeight="1">
      <c r="A968" s="19" t="s">
        <v>899</v>
      </c>
      <c r="B968" s="18"/>
      <c r="C968" s="36"/>
      <c r="D968" s="19"/>
      <c r="E968" s="19"/>
      <c r="F968" s="10"/>
    </row>
    <row r="969" ht="15.75" customHeight="1">
      <c r="A969" s="19" t="s">
        <v>899</v>
      </c>
      <c r="B969" s="18"/>
      <c r="C969" s="36"/>
      <c r="D969" s="19"/>
      <c r="E969" s="19"/>
      <c r="F969" s="10"/>
    </row>
    <row r="970" ht="15.75" customHeight="1">
      <c r="A970" s="19" t="s">
        <v>899</v>
      </c>
      <c r="B970" s="18"/>
      <c r="C970" s="36"/>
      <c r="D970" s="19"/>
      <c r="E970" s="19"/>
      <c r="F970" s="10"/>
    </row>
    <row r="971" ht="15.75" customHeight="1">
      <c r="A971" s="19" t="s">
        <v>899</v>
      </c>
      <c r="B971" s="18"/>
      <c r="C971" s="36"/>
      <c r="D971" s="19"/>
      <c r="E971" s="19"/>
      <c r="F971" s="10"/>
    </row>
    <row r="972" ht="15.75" customHeight="1">
      <c r="A972" s="19" t="s">
        <v>899</v>
      </c>
      <c r="B972" s="18"/>
      <c r="C972" s="36"/>
      <c r="D972" s="19"/>
      <c r="E972" s="19"/>
      <c r="F972" s="10"/>
    </row>
    <row r="973" ht="15.75" customHeight="1">
      <c r="A973" s="19" t="s">
        <v>899</v>
      </c>
      <c r="B973" s="18"/>
      <c r="C973" s="36"/>
      <c r="D973" s="19"/>
      <c r="E973" s="19"/>
      <c r="F973" s="10"/>
    </row>
    <row r="974" ht="15.75" customHeight="1">
      <c r="A974" s="19" t="s">
        <v>899</v>
      </c>
      <c r="B974" s="18"/>
      <c r="C974" s="36"/>
      <c r="D974" s="19"/>
      <c r="E974" s="19"/>
      <c r="F974" s="10"/>
    </row>
    <row r="975" ht="15.75" customHeight="1">
      <c r="A975" s="19" t="s">
        <v>899</v>
      </c>
      <c r="B975" s="18"/>
      <c r="C975" s="36"/>
      <c r="D975" s="19"/>
      <c r="E975" s="19"/>
      <c r="F975" s="10"/>
    </row>
    <row r="976" ht="15.75" customHeight="1">
      <c r="A976" s="19" t="s">
        <v>899</v>
      </c>
      <c r="B976" s="18"/>
      <c r="C976" s="36"/>
      <c r="D976" s="19"/>
      <c r="E976" s="19"/>
      <c r="F976" s="10"/>
    </row>
    <row r="977" ht="15.75" customHeight="1">
      <c r="A977" s="19" t="s">
        <v>899</v>
      </c>
      <c r="B977" s="18"/>
      <c r="C977" s="36"/>
      <c r="D977" s="19"/>
      <c r="E977" s="19"/>
      <c r="F977" s="10"/>
    </row>
    <row r="978" ht="15.75" customHeight="1">
      <c r="A978" s="19" t="s">
        <v>899</v>
      </c>
      <c r="B978" s="18"/>
      <c r="C978" s="36"/>
      <c r="D978" s="19"/>
      <c r="E978" s="19"/>
      <c r="F978" s="10"/>
    </row>
    <row r="979" ht="15.75" customHeight="1">
      <c r="A979" s="10"/>
      <c r="B979" s="19"/>
      <c r="C979" s="10"/>
      <c r="D979" s="10"/>
      <c r="E979" s="19"/>
      <c r="F979" s="10"/>
    </row>
    <row r="980" ht="15.75" customHeight="1">
      <c r="E980" s="1"/>
      <c r="F980" s="68" t="s">
        <v>738</v>
      </c>
    </row>
    <row r="981" ht="15.75" customHeight="1">
      <c r="E981" s="1"/>
    </row>
    <row r="982" ht="15.75" customHeight="1">
      <c r="A982" s="14" t="s">
        <v>15</v>
      </c>
      <c r="B982" s="14" t="s">
        <v>16</v>
      </c>
      <c r="C982" s="2" t="s">
        <v>17</v>
      </c>
      <c r="D982" s="14" t="s">
        <v>18</v>
      </c>
      <c r="E982" s="14" t="s">
        <v>19</v>
      </c>
      <c r="F982" s="34" t="s">
        <v>20</v>
      </c>
      <c r="G982" s="43">
        <v>800.0</v>
      </c>
    </row>
    <row r="983" ht="15.75" customHeight="1">
      <c r="A983" s="19" t="s">
        <v>903</v>
      </c>
      <c r="B983" s="18">
        <v>44637.0</v>
      </c>
      <c r="C983" s="36">
        <v>250.0</v>
      </c>
      <c r="D983" s="19">
        <f>G982-C983</f>
        <v>550</v>
      </c>
      <c r="E983" s="19"/>
      <c r="F983" s="10"/>
      <c r="G983" s="1" t="s">
        <v>904</v>
      </c>
    </row>
    <row r="984" ht="15.75" customHeight="1">
      <c r="A984" s="19" t="s">
        <v>903</v>
      </c>
      <c r="B984" s="18">
        <v>44642.0</v>
      </c>
      <c r="C984" s="36">
        <v>400.0</v>
      </c>
      <c r="D984" s="19">
        <f t="shared" ref="D984:D990" si="45">D983-C984</f>
        <v>150</v>
      </c>
      <c r="E984" s="19"/>
      <c r="F984" s="10"/>
      <c r="G984" s="20" t="s">
        <v>837</v>
      </c>
    </row>
    <row r="985" ht="15.75" customHeight="1">
      <c r="A985" s="19" t="s">
        <v>903</v>
      </c>
      <c r="B985" s="18">
        <v>44650.0</v>
      </c>
      <c r="C985" s="36">
        <v>150.0</v>
      </c>
      <c r="D985" s="19">
        <f t="shared" si="45"/>
        <v>0</v>
      </c>
      <c r="E985" s="19"/>
      <c r="F985" s="10"/>
      <c r="G985" s="53">
        <v>8000.0</v>
      </c>
    </row>
    <row r="986" ht="15.75" customHeight="1">
      <c r="A986" s="19" t="s">
        <v>903</v>
      </c>
      <c r="B986" s="18"/>
      <c r="C986" s="36"/>
      <c r="D986" s="19">
        <f t="shared" si="45"/>
        <v>0</v>
      </c>
      <c r="E986" s="19"/>
      <c r="F986" s="10"/>
      <c r="G986" s="55" t="s">
        <v>905</v>
      </c>
    </row>
    <row r="987" ht="15.75" customHeight="1">
      <c r="A987" s="19" t="s">
        <v>903</v>
      </c>
      <c r="B987" s="18"/>
      <c r="C987" s="36"/>
      <c r="D987" s="19">
        <f t="shared" si="45"/>
        <v>0</v>
      </c>
      <c r="E987" s="19"/>
      <c r="F987" s="10"/>
      <c r="G987" s="20" t="s">
        <v>906</v>
      </c>
    </row>
    <row r="988" ht="15.75" customHeight="1">
      <c r="A988" s="19" t="s">
        <v>903</v>
      </c>
      <c r="B988" s="18"/>
      <c r="C988" s="36"/>
      <c r="D988" s="19">
        <f t="shared" si="45"/>
        <v>0</v>
      </c>
      <c r="E988" s="19"/>
      <c r="F988" s="10"/>
    </row>
    <row r="989" ht="15.75" customHeight="1">
      <c r="A989" s="19" t="s">
        <v>903</v>
      </c>
      <c r="B989" s="18"/>
      <c r="C989" s="36"/>
      <c r="D989" s="19">
        <f t="shared" si="45"/>
        <v>0</v>
      </c>
      <c r="E989" s="19"/>
      <c r="F989" s="10"/>
    </row>
    <row r="990" ht="15.75" customHeight="1">
      <c r="A990" s="19" t="s">
        <v>903</v>
      </c>
      <c r="B990" s="18"/>
      <c r="C990" s="36"/>
      <c r="D990" s="19">
        <f t="shared" si="45"/>
        <v>0</v>
      </c>
      <c r="E990" s="19"/>
      <c r="F990" s="10"/>
    </row>
    <row r="991" ht="15.75" customHeight="1">
      <c r="A991" s="19" t="s">
        <v>903</v>
      </c>
      <c r="B991" s="18"/>
      <c r="C991" s="36"/>
      <c r="D991" s="19"/>
      <c r="E991" s="19"/>
      <c r="F991" s="10"/>
    </row>
    <row r="992" ht="15.75" customHeight="1">
      <c r="A992" s="19" t="s">
        <v>903</v>
      </c>
      <c r="B992" s="18"/>
      <c r="C992" s="36"/>
      <c r="D992" s="19"/>
      <c r="E992" s="19"/>
      <c r="F992" s="10"/>
    </row>
    <row r="993" ht="15.75" customHeight="1">
      <c r="A993" s="19" t="s">
        <v>903</v>
      </c>
      <c r="B993" s="18"/>
      <c r="C993" s="36"/>
      <c r="D993" s="19"/>
      <c r="E993" s="19"/>
      <c r="F993" s="10"/>
    </row>
    <row r="994" ht="15.75" customHeight="1">
      <c r="A994" s="19" t="s">
        <v>903</v>
      </c>
      <c r="B994" s="18"/>
      <c r="C994" s="36"/>
      <c r="D994" s="19"/>
      <c r="E994" s="19"/>
      <c r="F994" s="10"/>
    </row>
    <row r="995" ht="15.75" customHeight="1">
      <c r="A995" s="19" t="s">
        <v>903</v>
      </c>
      <c r="B995" s="18"/>
      <c r="C995" s="36"/>
      <c r="D995" s="19"/>
      <c r="E995" s="19"/>
      <c r="F995" s="10"/>
    </row>
    <row r="996" ht="15.75" customHeight="1">
      <c r="A996" s="19" t="s">
        <v>903</v>
      </c>
      <c r="B996" s="18"/>
      <c r="C996" s="36"/>
      <c r="D996" s="19"/>
      <c r="E996" s="19"/>
      <c r="F996" s="10"/>
    </row>
    <row r="997" ht="15.75" customHeight="1">
      <c r="A997" s="19" t="s">
        <v>903</v>
      </c>
      <c r="B997" s="18"/>
      <c r="C997" s="36"/>
      <c r="D997" s="19"/>
      <c r="E997" s="19"/>
      <c r="F997" s="10"/>
    </row>
    <row r="998" ht="15.75" customHeight="1">
      <c r="A998" s="19" t="s">
        <v>903</v>
      </c>
      <c r="B998" s="18"/>
      <c r="C998" s="36"/>
      <c r="D998" s="19"/>
      <c r="E998" s="19"/>
      <c r="F998" s="10"/>
    </row>
    <row r="999" ht="15.75" customHeight="1">
      <c r="A999" s="19" t="s">
        <v>903</v>
      </c>
      <c r="B999" s="18"/>
      <c r="C999" s="36"/>
      <c r="D999" s="19"/>
      <c r="E999" s="19"/>
      <c r="F999" s="10"/>
    </row>
    <row r="1000" ht="15.75" customHeight="1">
      <c r="A1000" s="10"/>
      <c r="B1000" s="19"/>
      <c r="C1000" s="10"/>
      <c r="D1000" s="10"/>
      <c r="E1000" s="19"/>
      <c r="F1000" s="10"/>
    </row>
    <row r="1001" ht="15.75" customHeight="1">
      <c r="E1001" s="1"/>
      <c r="F1001" s="68" t="s">
        <v>738</v>
      </c>
    </row>
    <row r="1002" ht="15.75" customHeight="1">
      <c r="A1002" s="14" t="s">
        <v>15</v>
      </c>
      <c r="B1002" s="14" t="s">
        <v>16</v>
      </c>
      <c r="C1002" s="2" t="s">
        <v>17</v>
      </c>
      <c r="D1002" s="14" t="s">
        <v>18</v>
      </c>
      <c r="E1002" s="14" t="s">
        <v>19</v>
      </c>
      <c r="F1002" s="34" t="s">
        <v>20</v>
      </c>
      <c r="G1002" s="43">
        <v>200.0</v>
      </c>
    </row>
    <row r="1003" ht="15.75" customHeight="1">
      <c r="A1003" s="19" t="s">
        <v>903</v>
      </c>
      <c r="B1003" s="18">
        <v>44618.0</v>
      </c>
      <c r="C1003" s="36">
        <v>68.0</v>
      </c>
      <c r="D1003" s="19">
        <f>G1002-C1003</f>
        <v>132</v>
      </c>
      <c r="E1003" s="19"/>
      <c r="F1003" s="10"/>
      <c r="G1003" s="1" t="s">
        <v>904</v>
      </c>
    </row>
    <row r="1004" ht="15.75" customHeight="1">
      <c r="A1004" s="19" t="s">
        <v>903</v>
      </c>
      <c r="B1004" s="18">
        <v>44642.0</v>
      </c>
      <c r="C1004" s="36">
        <v>83.0</v>
      </c>
      <c r="D1004" s="19">
        <f t="shared" ref="D1004:D1017" si="46">D1003-C1004</f>
        <v>49</v>
      </c>
      <c r="E1004" s="19"/>
      <c r="F1004" s="10"/>
      <c r="G1004" s="20" t="s">
        <v>840</v>
      </c>
    </row>
    <row r="1005" ht="15.75" customHeight="1">
      <c r="A1005" s="19" t="s">
        <v>903</v>
      </c>
      <c r="B1005" s="18">
        <v>44650.0</v>
      </c>
      <c r="C1005" s="36">
        <v>49.0</v>
      </c>
      <c r="D1005" s="19">
        <f t="shared" si="46"/>
        <v>0</v>
      </c>
      <c r="E1005" s="19"/>
      <c r="F1005" s="10"/>
      <c r="G1005" s="53">
        <v>140000.0</v>
      </c>
    </row>
    <row r="1006" ht="15.75" customHeight="1">
      <c r="A1006" s="19" t="s">
        <v>903</v>
      </c>
      <c r="B1006" s="18"/>
      <c r="C1006" s="36"/>
      <c r="D1006" s="19">
        <f t="shared" si="46"/>
        <v>0</v>
      </c>
      <c r="E1006" s="19"/>
      <c r="F1006" s="10"/>
      <c r="G1006" s="55" t="s">
        <v>905</v>
      </c>
    </row>
    <row r="1007" ht="15.75" customHeight="1">
      <c r="A1007" s="19" t="s">
        <v>903</v>
      </c>
      <c r="B1007" s="18"/>
      <c r="C1007" s="36"/>
      <c r="D1007" s="19">
        <f t="shared" si="46"/>
        <v>0</v>
      </c>
      <c r="E1007" s="19"/>
      <c r="F1007" s="10"/>
      <c r="G1007" s="20" t="s">
        <v>906</v>
      </c>
    </row>
    <row r="1008" ht="15.75" customHeight="1">
      <c r="A1008" s="19" t="s">
        <v>903</v>
      </c>
      <c r="B1008" s="18"/>
      <c r="C1008" s="36"/>
      <c r="D1008" s="19">
        <f t="shared" si="46"/>
        <v>0</v>
      </c>
      <c r="E1008" s="19"/>
      <c r="F1008" s="10"/>
    </row>
    <row r="1009" ht="15.75" customHeight="1">
      <c r="A1009" s="19" t="s">
        <v>903</v>
      </c>
      <c r="B1009" s="18"/>
      <c r="C1009" s="36"/>
      <c r="D1009" s="19">
        <f t="shared" si="46"/>
        <v>0</v>
      </c>
      <c r="E1009" s="19"/>
      <c r="F1009" s="10"/>
    </row>
    <row r="1010" ht="15.75" customHeight="1">
      <c r="A1010" s="19" t="s">
        <v>903</v>
      </c>
      <c r="B1010" s="18"/>
      <c r="C1010" s="36"/>
      <c r="D1010" s="19">
        <f t="shared" si="46"/>
        <v>0</v>
      </c>
      <c r="E1010" s="19"/>
      <c r="F1010" s="10"/>
    </row>
    <row r="1011" ht="15.75" customHeight="1">
      <c r="A1011" s="19" t="s">
        <v>903</v>
      </c>
      <c r="B1011" s="18"/>
      <c r="C1011" s="36"/>
      <c r="D1011" s="19">
        <f t="shared" si="46"/>
        <v>0</v>
      </c>
      <c r="E1011" s="19"/>
      <c r="F1011" s="10"/>
    </row>
    <row r="1012" ht="15.75" customHeight="1">
      <c r="A1012" s="19" t="s">
        <v>903</v>
      </c>
      <c r="B1012" s="18"/>
      <c r="C1012" s="36"/>
      <c r="D1012" s="19">
        <f t="shared" si="46"/>
        <v>0</v>
      </c>
      <c r="E1012" s="19"/>
      <c r="F1012" s="10"/>
    </row>
    <row r="1013" ht="15.75" customHeight="1">
      <c r="A1013" s="19" t="s">
        <v>903</v>
      </c>
      <c r="B1013" s="18"/>
      <c r="C1013" s="36"/>
      <c r="D1013" s="19">
        <f t="shared" si="46"/>
        <v>0</v>
      </c>
      <c r="E1013" s="19"/>
      <c r="F1013" s="10"/>
    </row>
    <row r="1014" ht="15.75" customHeight="1">
      <c r="A1014" s="19" t="s">
        <v>903</v>
      </c>
      <c r="B1014" s="18"/>
      <c r="C1014" s="36"/>
      <c r="D1014" s="19">
        <f t="shared" si="46"/>
        <v>0</v>
      </c>
      <c r="E1014" s="19"/>
      <c r="F1014" s="10"/>
    </row>
    <row r="1015" ht="15.75" customHeight="1">
      <c r="A1015" s="19" t="s">
        <v>903</v>
      </c>
      <c r="B1015" s="18"/>
      <c r="C1015" s="36"/>
      <c r="D1015" s="19">
        <f t="shared" si="46"/>
        <v>0</v>
      </c>
      <c r="E1015" s="19"/>
      <c r="F1015" s="10"/>
    </row>
    <row r="1016" ht="15.75" customHeight="1">
      <c r="A1016" s="19" t="s">
        <v>903</v>
      </c>
      <c r="B1016" s="18"/>
      <c r="C1016" s="36"/>
      <c r="D1016" s="19">
        <f t="shared" si="46"/>
        <v>0</v>
      </c>
      <c r="E1016" s="19"/>
      <c r="F1016" s="10"/>
    </row>
    <row r="1017" ht="15.75" customHeight="1">
      <c r="A1017" s="19" t="s">
        <v>903</v>
      </c>
      <c r="B1017" s="18"/>
      <c r="C1017" s="36"/>
      <c r="D1017" s="19">
        <f t="shared" si="46"/>
        <v>0</v>
      </c>
      <c r="E1017" s="19"/>
      <c r="F1017" s="10"/>
    </row>
    <row r="1018" ht="15.75" customHeight="1">
      <c r="A1018" s="19" t="s">
        <v>903</v>
      </c>
      <c r="B1018" s="18"/>
      <c r="C1018" s="36"/>
      <c r="D1018" s="19"/>
      <c r="E1018" s="19"/>
      <c r="F1018" s="10"/>
    </row>
    <row r="1019" ht="15.75" customHeight="1">
      <c r="A1019" s="19" t="s">
        <v>903</v>
      </c>
      <c r="B1019" s="18"/>
      <c r="C1019" s="36"/>
      <c r="D1019" s="19"/>
      <c r="E1019" s="19"/>
      <c r="F1019" s="10"/>
    </row>
    <row r="1020" ht="15.75" customHeight="1">
      <c r="A1020" s="10"/>
      <c r="B1020" s="19"/>
      <c r="C1020" s="10"/>
      <c r="D1020" s="10"/>
      <c r="E1020" s="19"/>
      <c r="F1020" s="10"/>
    </row>
    <row r="1021" ht="15.75" customHeight="1">
      <c r="E1021" s="1"/>
      <c r="F1021" s="68" t="s">
        <v>738</v>
      </c>
    </row>
    <row r="1022" ht="15.75" customHeight="1">
      <c r="A1022" s="14" t="s">
        <v>15</v>
      </c>
      <c r="B1022" s="14" t="s">
        <v>16</v>
      </c>
      <c r="C1022" s="2" t="s">
        <v>17</v>
      </c>
      <c r="D1022" s="14" t="s">
        <v>18</v>
      </c>
      <c r="E1022" s="14" t="s">
        <v>19</v>
      </c>
      <c r="F1022" s="34" t="s">
        <v>20</v>
      </c>
      <c r="G1022" s="43">
        <v>200.0</v>
      </c>
    </row>
    <row r="1023" ht="15.75" customHeight="1">
      <c r="A1023" s="19" t="s">
        <v>907</v>
      </c>
      <c r="B1023" s="18">
        <v>44650.0</v>
      </c>
      <c r="C1023" s="36">
        <v>41.0</v>
      </c>
      <c r="D1023" s="19">
        <f>G1022-C1023</f>
        <v>159</v>
      </c>
      <c r="E1023" s="19"/>
      <c r="F1023" s="10"/>
      <c r="G1023" s="1" t="s">
        <v>908</v>
      </c>
    </row>
    <row r="1024" ht="15.75" customHeight="1">
      <c r="A1024" s="19" t="s">
        <v>907</v>
      </c>
      <c r="B1024" s="18">
        <v>44662.0</v>
      </c>
      <c r="C1024" s="36">
        <v>80.0</v>
      </c>
      <c r="D1024" s="19">
        <f t="shared" ref="D1024:D1037" si="47">D1023-C1024</f>
        <v>79</v>
      </c>
      <c r="E1024" s="19"/>
      <c r="F1024" s="10"/>
      <c r="G1024" s="20" t="s">
        <v>840</v>
      </c>
    </row>
    <row r="1025" ht="15.75" customHeight="1">
      <c r="A1025" s="19" t="s">
        <v>907</v>
      </c>
      <c r="B1025" s="18">
        <v>44671.0</v>
      </c>
      <c r="C1025" s="36">
        <v>79.0</v>
      </c>
      <c r="D1025" s="19">
        <f t="shared" si="47"/>
        <v>0</v>
      </c>
      <c r="E1025" s="19"/>
      <c r="F1025" s="10"/>
      <c r="G1025" s="53">
        <v>140000.0</v>
      </c>
    </row>
    <row r="1026" ht="15.75" customHeight="1">
      <c r="A1026" s="19" t="s">
        <v>907</v>
      </c>
      <c r="B1026" s="18"/>
      <c r="C1026" s="36"/>
      <c r="D1026" s="19">
        <f t="shared" si="47"/>
        <v>0</v>
      </c>
      <c r="E1026" s="19"/>
      <c r="F1026" s="10"/>
      <c r="G1026" s="55" t="s">
        <v>909</v>
      </c>
    </row>
    <row r="1027" ht="15.75" customHeight="1">
      <c r="A1027" s="19" t="s">
        <v>907</v>
      </c>
      <c r="B1027" s="18"/>
      <c r="C1027" s="36"/>
      <c r="D1027" s="19">
        <f t="shared" si="47"/>
        <v>0</v>
      </c>
      <c r="E1027" s="19"/>
      <c r="F1027" s="10"/>
      <c r="G1027" s="20" t="s">
        <v>910</v>
      </c>
    </row>
    <row r="1028" ht="15.75" customHeight="1">
      <c r="A1028" s="19" t="s">
        <v>907</v>
      </c>
      <c r="B1028" s="18"/>
      <c r="C1028" s="36"/>
      <c r="D1028" s="19">
        <f t="shared" si="47"/>
        <v>0</v>
      </c>
      <c r="E1028" s="19"/>
      <c r="F1028" s="10"/>
    </row>
    <row r="1029" ht="15.75" customHeight="1">
      <c r="A1029" s="19" t="s">
        <v>907</v>
      </c>
      <c r="B1029" s="18"/>
      <c r="C1029" s="36"/>
      <c r="D1029" s="19">
        <f t="shared" si="47"/>
        <v>0</v>
      </c>
      <c r="E1029" s="19"/>
      <c r="F1029" s="10"/>
    </row>
    <row r="1030" ht="15.75" customHeight="1">
      <c r="A1030" s="19" t="s">
        <v>907</v>
      </c>
      <c r="B1030" s="18"/>
      <c r="C1030" s="36"/>
      <c r="D1030" s="19">
        <f t="shared" si="47"/>
        <v>0</v>
      </c>
      <c r="E1030" s="19"/>
      <c r="F1030" s="10"/>
    </row>
    <row r="1031" ht="15.75" customHeight="1">
      <c r="A1031" s="19" t="s">
        <v>907</v>
      </c>
      <c r="B1031" s="18"/>
      <c r="C1031" s="36"/>
      <c r="D1031" s="19">
        <f t="shared" si="47"/>
        <v>0</v>
      </c>
      <c r="E1031" s="19"/>
      <c r="F1031" s="10"/>
    </row>
    <row r="1032" ht="15.75" customHeight="1">
      <c r="A1032" s="19" t="s">
        <v>907</v>
      </c>
      <c r="B1032" s="18"/>
      <c r="C1032" s="36"/>
      <c r="D1032" s="19">
        <f t="shared" si="47"/>
        <v>0</v>
      </c>
      <c r="E1032" s="19"/>
      <c r="F1032" s="10"/>
    </row>
    <row r="1033" ht="15.75" customHeight="1">
      <c r="A1033" s="19" t="s">
        <v>907</v>
      </c>
      <c r="B1033" s="18"/>
      <c r="C1033" s="36"/>
      <c r="D1033" s="19">
        <f t="shared" si="47"/>
        <v>0</v>
      </c>
      <c r="E1033" s="19"/>
      <c r="F1033" s="10"/>
    </row>
    <row r="1034" ht="15.75" customHeight="1">
      <c r="A1034" s="19" t="s">
        <v>907</v>
      </c>
      <c r="B1034" s="18"/>
      <c r="C1034" s="36"/>
      <c r="D1034" s="19">
        <f t="shared" si="47"/>
        <v>0</v>
      </c>
      <c r="E1034" s="19"/>
      <c r="F1034" s="10"/>
    </row>
    <row r="1035" ht="15.75" customHeight="1">
      <c r="A1035" s="19" t="s">
        <v>907</v>
      </c>
      <c r="B1035" s="18"/>
      <c r="C1035" s="36"/>
      <c r="D1035" s="19">
        <f t="shared" si="47"/>
        <v>0</v>
      </c>
      <c r="E1035" s="19"/>
      <c r="F1035" s="10"/>
    </row>
    <row r="1036" ht="15.75" customHeight="1">
      <c r="A1036" s="19" t="s">
        <v>907</v>
      </c>
      <c r="B1036" s="18"/>
      <c r="C1036" s="36"/>
      <c r="D1036" s="19">
        <f t="shared" si="47"/>
        <v>0</v>
      </c>
      <c r="E1036" s="19"/>
      <c r="F1036" s="10"/>
    </row>
    <row r="1037" ht="15.75" customHeight="1">
      <c r="A1037" s="19" t="s">
        <v>907</v>
      </c>
      <c r="B1037" s="18"/>
      <c r="C1037" s="36"/>
      <c r="D1037" s="19">
        <f t="shared" si="47"/>
        <v>0</v>
      </c>
      <c r="E1037" s="19"/>
      <c r="F1037" s="10"/>
    </row>
    <row r="1038" ht="15.75" customHeight="1">
      <c r="A1038" s="19" t="s">
        <v>907</v>
      </c>
      <c r="B1038" s="18"/>
      <c r="C1038" s="36"/>
      <c r="D1038" s="19"/>
      <c r="E1038" s="19"/>
      <c r="F1038" s="10"/>
    </row>
    <row r="1039" ht="15.75" customHeight="1">
      <c r="A1039" s="19" t="s">
        <v>907</v>
      </c>
      <c r="B1039" s="18"/>
      <c r="C1039" s="36"/>
      <c r="D1039" s="19"/>
      <c r="E1039" s="19"/>
      <c r="F1039" s="10"/>
    </row>
    <row r="1040" ht="15.75" customHeight="1">
      <c r="A1040" s="19" t="s">
        <v>907</v>
      </c>
      <c r="B1040" s="19"/>
      <c r="C1040" s="10"/>
      <c r="D1040" s="10"/>
      <c r="E1040" s="19"/>
      <c r="F1040" s="10"/>
    </row>
    <row r="1041" ht="15.75" customHeight="1">
      <c r="E1041" s="1"/>
      <c r="F1041" s="68" t="s">
        <v>738</v>
      </c>
    </row>
    <row r="1042" ht="15.75" customHeight="1">
      <c r="A1042" s="14" t="s">
        <v>15</v>
      </c>
      <c r="B1042" s="14" t="s">
        <v>16</v>
      </c>
      <c r="C1042" s="2" t="s">
        <v>17</v>
      </c>
      <c r="D1042" s="14" t="s">
        <v>18</v>
      </c>
      <c r="E1042" s="14" t="s">
        <v>19</v>
      </c>
      <c r="F1042" s="34" t="s">
        <v>20</v>
      </c>
      <c r="G1042" s="43">
        <v>800.0</v>
      </c>
    </row>
    <row r="1043" ht="15.75" customHeight="1">
      <c r="A1043" s="19" t="s">
        <v>907</v>
      </c>
      <c r="B1043" s="18">
        <v>44650.0</v>
      </c>
      <c r="C1043" s="36">
        <v>210.0</v>
      </c>
      <c r="D1043" s="19">
        <f>G1042-C1043</f>
        <v>590</v>
      </c>
      <c r="E1043" s="19"/>
      <c r="F1043" s="10"/>
      <c r="G1043" s="1" t="s">
        <v>908</v>
      </c>
    </row>
    <row r="1044" ht="15.75" customHeight="1">
      <c r="A1044" s="19" t="s">
        <v>907</v>
      </c>
      <c r="B1044" s="18">
        <v>44662.0</v>
      </c>
      <c r="C1044" s="36">
        <v>345.0</v>
      </c>
      <c r="D1044" s="19">
        <f t="shared" ref="D1044:D1057" si="48">D1043-C1044</f>
        <v>245</v>
      </c>
      <c r="E1044" s="19"/>
      <c r="F1044" s="10"/>
      <c r="G1044" s="20" t="s">
        <v>837</v>
      </c>
    </row>
    <row r="1045" ht="15.75" customHeight="1">
      <c r="A1045" s="19" t="s">
        <v>907</v>
      </c>
      <c r="B1045" s="18">
        <v>44671.0</v>
      </c>
      <c r="C1045" s="36">
        <v>245.0</v>
      </c>
      <c r="D1045" s="19">
        <f t="shared" si="48"/>
        <v>0</v>
      </c>
      <c r="E1045" s="19"/>
      <c r="F1045" s="10"/>
      <c r="G1045" s="53">
        <v>8000.0</v>
      </c>
    </row>
    <row r="1046" ht="15.75" customHeight="1">
      <c r="A1046" s="19" t="s">
        <v>907</v>
      </c>
      <c r="B1046" s="18"/>
      <c r="C1046" s="36"/>
      <c r="D1046" s="19">
        <f t="shared" si="48"/>
        <v>0</v>
      </c>
      <c r="E1046" s="19"/>
      <c r="F1046" s="10"/>
      <c r="G1046" s="55" t="s">
        <v>909</v>
      </c>
    </row>
    <row r="1047" ht="15.75" customHeight="1">
      <c r="A1047" s="19" t="s">
        <v>907</v>
      </c>
      <c r="B1047" s="18"/>
      <c r="C1047" s="36"/>
      <c r="D1047" s="19">
        <f t="shared" si="48"/>
        <v>0</v>
      </c>
      <c r="E1047" s="19"/>
      <c r="F1047" s="10"/>
      <c r="G1047" s="20" t="s">
        <v>910</v>
      </c>
    </row>
    <row r="1048" ht="15.75" customHeight="1">
      <c r="A1048" s="19" t="s">
        <v>907</v>
      </c>
      <c r="B1048" s="18"/>
      <c r="C1048" s="36"/>
      <c r="D1048" s="19">
        <f t="shared" si="48"/>
        <v>0</v>
      </c>
      <c r="E1048" s="19"/>
      <c r="F1048" s="10"/>
    </row>
    <row r="1049" ht="15.75" customHeight="1">
      <c r="A1049" s="19" t="s">
        <v>907</v>
      </c>
      <c r="B1049" s="18"/>
      <c r="C1049" s="36"/>
      <c r="D1049" s="19">
        <f t="shared" si="48"/>
        <v>0</v>
      </c>
      <c r="E1049" s="19"/>
      <c r="F1049" s="10"/>
    </row>
    <row r="1050" ht="15.75" customHeight="1">
      <c r="A1050" s="19" t="s">
        <v>907</v>
      </c>
      <c r="B1050" s="18"/>
      <c r="C1050" s="36"/>
      <c r="D1050" s="19">
        <f t="shared" si="48"/>
        <v>0</v>
      </c>
      <c r="E1050" s="19"/>
      <c r="F1050" s="10"/>
    </row>
    <row r="1051" ht="15.75" customHeight="1">
      <c r="A1051" s="19" t="s">
        <v>907</v>
      </c>
      <c r="B1051" s="18"/>
      <c r="C1051" s="36"/>
      <c r="D1051" s="19">
        <f t="shared" si="48"/>
        <v>0</v>
      </c>
      <c r="E1051" s="19"/>
      <c r="F1051" s="10"/>
    </row>
    <row r="1052" ht="15.75" customHeight="1">
      <c r="A1052" s="19" t="s">
        <v>907</v>
      </c>
      <c r="B1052" s="18"/>
      <c r="C1052" s="36"/>
      <c r="D1052" s="19">
        <f t="shared" si="48"/>
        <v>0</v>
      </c>
      <c r="E1052" s="19"/>
      <c r="F1052" s="10"/>
    </row>
    <row r="1053" ht="15.75" customHeight="1">
      <c r="A1053" s="19" t="s">
        <v>907</v>
      </c>
      <c r="B1053" s="18"/>
      <c r="C1053" s="36"/>
      <c r="D1053" s="19">
        <f t="shared" si="48"/>
        <v>0</v>
      </c>
      <c r="E1053" s="19"/>
      <c r="F1053" s="10"/>
    </row>
    <row r="1054" ht="15.75" customHeight="1">
      <c r="A1054" s="19" t="s">
        <v>907</v>
      </c>
      <c r="B1054" s="18"/>
      <c r="C1054" s="36"/>
      <c r="D1054" s="19">
        <f t="shared" si="48"/>
        <v>0</v>
      </c>
      <c r="E1054" s="19"/>
      <c r="F1054" s="10"/>
    </row>
    <row r="1055" ht="15.75" customHeight="1">
      <c r="A1055" s="19" t="s">
        <v>907</v>
      </c>
      <c r="B1055" s="18"/>
      <c r="C1055" s="36"/>
      <c r="D1055" s="19">
        <f t="shared" si="48"/>
        <v>0</v>
      </c>
      <c r="E1055" s="19"/>
      <c r="F1055" s="10"/>
    </row>
    <row r="1056" ht="15.75" customHeight="1">
      <c r="A1056" s="19" t="s">
        <v>907</v>
      </c>
      <c r="B1056" s="18"/>
      <c r="C1056" s="36"/>
      <c r="D1056" s="19">
        <f t="shared" si="48"/>
        <v>0</v>
      </c>
      <c r="E1056" s="19"/>
      <c r="F1056" s="10"/>
    </row>
    <row r="1057" ht="15.75" customHeight="1">
      <c r="A1057" s="19" t="s">
        <v>907</v>
      </c>
      <c r="B1057" s="18"/>
      <c r="C1057" s="36"/>
      <c r="D1057" s="19">
        <f t="shared" si="48"/>
        <v>0</v>
      </c>
      <c r="E1057" s="19"/>
      <c r="F1057" s="10"/>
    </row>
    <row r="1058" ht="15.75" customHeight="1">
      <c r="A1058" s="19" t="s">
        <v>907</v>
      </c>
      <c r="B1058" s="18"/>
      <c r="C1058" s="36"/>
      <c r="D1058" s="19"/>
      <c r="E1058" s="19"/>
      <c r="F1058" s="10"/>
    </row>
    <row r="1059" ht="15.75" customHeight="1">
      <c r="A1059" s="19" t="s">
        <v>907</v>
      </c>
      <c r="B1059" s="18"/>
      <c r="C1059" s="36"/>
      <c r="D1059" s="19"/>
      <c r="E1059" s="19"/>
      <c r="F1059" s="10"/>
    </row>
    <row r="1060" ht="15.75" customHeight="1">
      <c r="A1060" s="19" t="s">
        <v>907</v>
      </c>
      <c r="B1060" s="19"/>
      <c r="C1060" s="10"/>
      <c r="D1060" s="10"/>
      <c r="E1060" s="19"/>
      <c r="F1060" s="10"/>
    </row>
    <row r="1061" ht="15.75" customHeight="1">
      <c r="E1061" s="1"/>
      <c r="F1061" s="68" t="s">
        <v>738</v>
      </c>
    </row>
    <row r="1062" ht="15.75" customHeight="1">
      <c r="A1062" s="14" t="s">
        <v>15</v>
      </c>
      <c r="B1062" s="14" t="s">
        <v>16</v>
      </c>
      <c r="C1062" s="2" t="s">
        <v>17</v>
      </c>
      <c r="D1062" s="14" t="s">
        <v>18</v>
      </c>
      <c r="E1062" s="14" t="s">
        <v>19</v>
      </c>
      <c r="F1062" s="34" t="s">
        <v>20</v>
      </c>
      <c r="G1062" s="43">
        <v>800.0</v>
      </c>
    </row>
    <row r="1063" ht="15.75" customHeight="1">
      <c r="A1063" s="19" t="s">
        <v>911</v>
      </c>
      <c r="B1063" s="18">
        <v>44691.0</v>
      </c>
      <c r="C1063" s="36">
        <v>350.0</v>
      </c>
      <c r="D1063" s="19">
        <f>G1062-C1063</f>
        <v>450</v>
      </c>
      <c r="E1063" s="19"/>
      <c r="F1063" s="10"/>
      <c r="G1063" s="1" t="s">
        <v>912</v>
      </c>
    </row>
    <row r="1064" ht="15.75" customHeight="1">
      <c r="A1064" s="19" t="s">
        <v>911</v>
      </c>
      <c r="B1064" s="18">
        <v>44698.0</v>
      </c>
      <c r="C1064" s="36">
        <v>355.0</v>
      </c>
      <c r="D1064" s="19">
        <f t="shared" ref="D1064:D1077" si="49">D1063-C1064</f>
        <v>95</v>
      </c>
      <c r="E1064" s="19"/>
      <c r="F1064" s="10"/>
      <c r="G1064" s="20" t="s">
        <v>837</v>
      </c>
    </row>
    <row r="1065" ht="15.75" customHeight="1">
      <c r="A1065" s="19" t="s">
        <v>911</v>
      </c>
      <c r="B1065" s="18">
        <v>44704.0</v>
      </c>
      <c r="C1065" s="36">
        <v>95.0</v>
      </c>
      <c r="D1065" s="19">
        <f t="shared" si="49"/>
        <v>0</v>
      </c>
      <c r="E1065" s="19"/>
      <c r="F1065" s="10"/>
      <c r="G1065" s="53">
        <v>8000.0</v>
      </c>
    </row>
    <row r="1066" ht="15.75" customHeight="1">
      <c r="A1066" s="19" t="s">
        <v>911</v>
      </c>
      <c r="B1066" s="18"/>
      <c r="C1066" s="36"/>
      <c r="D1066" s="19">
        <f t="shared" si="49"/>
        <v>0</v>
      </c>
      <c r="E1066" s="19"/>
      <c r="F1066" s="10"/>
      <c r="G1066" s="55"/>
    </row>
    <row r="1067" ht="15.75" customHeight="1">
      <c r="A1067" s="19" t="s">
        <v>911</v>
      </c>
      <c r="B1067" s="18"/>
      <c r="C1067" s="36"/>
      <c r="D1067" s="19">
        <f t="shared" si="49"/>
        <v>0</v>
      </c>
      <c r="E1067" s="19"/>
      <c r="F1067" s="10"/>
    </row>
    <row r="1068" ht="15.75" customHeight="1">
      <c r="A1068" s="19" t="s">
        <v>911</v>
      </c>
      <c r="B1068" s="18"/>
      <c r="C1068" s="36"/>
      <c r="D1068" s="19">
        <f t="shared" si="49"/>
        <v>0</v>
      </c>
      <c r="E1068" s="19"/>
      <c r="F1068" s="10"/>
    </row>
    <row r="1069" ht="15.75" customHeight="1">
      <c r="A1069" s="19" t="s">
        <v>911</v>
      </c>
      <c r="B1069" s="18"/>
      <c r="C1069" s="36"/>
      <c r="D1069" s="19">
        <f t="shared" si="49"/>
        <v>0</v>
      </c>
      <c r="E1069" s="19"/>
      <c r="F1069" s="10"/>
    </row>
    <row r="1070" ht="15.75" customHeight="1">
      <c r="A1070" s="19" t="s">
        <v>911</v>
      </c>
      <c r="B1070" s="18"/>
      <c r="C1070" s="36"/>
      <c r="D1070" s="19">
        <f t="shared" si="49"/>
        <v>0</v>
      </c>
      <c r="E1070" s="19"/>
      <c r="F1070" s="10"/>
    </row>
    <row r="1071" ht="15.75" customHeight="1">
      <c r="A1071" s="19" t="s">
        <v>911</v>
      </c>
      <c r="B1071" s="18"/>
      <c r="C1071" s="36"/>
      <c r="D1071" s="19">
        <f t="shared" si="49"/>
        <v>0</v>
      </c>
      <c r="E1071" s="19"/>
      <c r="F1071" s="10"/>
    </row>
    <row r="1072" ht="15.75" customHeight="1">
      <c r="A1072" s="19" t="s">
        <v>911</v>
      </c>
      <c r="B1072" s="18"/>
      <c r="C1072" s="36"/>
      <c r="D1072" s="19">
        <f t="shared" si="49"/>
        <v>0</v>
      </c>
      <c r="E1072" s="19"/>
      <c r="F1072" s="10"/>
    </row>
    <row r="1073" ht="15.75" customHeight="1">
      <c r="A1073" s="19" t="s">
        <v>911</v>
      </c>
      <c r="B1073" s="18"/>
      <c r="C1073" s="36"/>
      <c r="D1073" s="19">
        <f t="shared" si="49"/>
        <v>0</v>
      </c>
      <c r="E1073" s="19"/>
      <c r="F1073" s="10"/>
    </row>
    <row r="1074" ht="15.75" customHeight="1">
      <c r="A1074" s="19" t="s">
        <v>911</v>
      </c>
      <c r="B1074" s="18"/>
      <c r="C1074" s="36"/>
      <c r="D1074" s="19">
        <f t="shared" si="49"/>
        <v>0</v>
      </c>
      <c r="E1074" s="19"/>
      <c r="F1074" s="10"/>
    </row>
    <row r="1075" ht="15.75" customHeight="1">
      <c r="A1075" s="19" t="s">
        <v>911</v>
      </c>
      <c r="B1075" s="18"/>
      <c r="C1075" s="36"/>
      <c r="D1075" s="19">
        <f t="shared" si="49"/>
        <v>0</v>
      </c>
      <c r="E1075" s="19"/>
      <c r="F1075" s="10"/>
    </row>
    <row r="1076" ht="15.75" customHeight="1">
      <c r="A1076" s="19" t="s">
        <v>911</v>
      </c>
      <c r="B1076" s="18"/>
      <c r="C1076" s="36"/>
      <c r="D1076" s="19">
        <f t="shared" si="49"/>
        <v>0</v>
      </c>
      <c r="E1076" s="19"/>
      <c r="F1076" s="10"/>
    </row>
    <row r="1077" ht="15.75" customHeight="1">
      <c r="A1077" s="19" t="s">
        <v>911</v>
      </c>
      <c r="B1077" s="18"/>
      <c r="C1077" s="36"/>
      <c r="D1077" s="19">
        <f t="shared" si="49"/>
        <v>0</v>
      </c>
      <c r="E1077" s="19"/>
      <c r="F1077" s="10"/>
    </row>
    <row r="1078" ht="15.75" customHeight="1">
      <c r="A1078" s="19" t="s">
        <v>911</v>
      </c>
      <c r="B1078" s="18"/>
      <c r="C1078" s="36"/>
      <c r="D1078" s="19"/>
      <c r="E1078" s="19"/>
      <c r="F1078" s="10"/>
    </row>
    <row r="1079" ht="15.75" customHeight="1">
      <c r="A1079" s="19" t="s">
        <v>911</v>
      </c>
      <c r="B1079" s="18"/>
      <c r="C1079" s="36"/>
      <c r="D1079" s="19"/>
      <c r="E1079" s="19"/>
      <c r="F1079" s="10"/>
    </row>
    <row r="1080" ht="15.75" customHeight="1">
      <c r="A1080" s="19" t="s">
        <v>911</v>
      </c>
      <c r="B1080" s="19"/>
      <c r="C1080" s="10"/>
      <c r="D1080" s="10"/>
      <c r="E1080" s="19"/>
      <c r="F1080" s="10"/>
    </row>
    <row r="1081" ht="15.75" customHeight="1">
      <c r="E1081" s="1"/>
      <c r="F1081" s="68" t="s">
        <v>738</v>
      </c>
    </row>
    <row r="1082" ht="15.75" customHeight="1">
      <c r="A1082" s="14" t="s">
        <v>15</v>
      </c>
      <c r="B1082" s="14" t="s">
        <v>16</v>
      </c>
      <c r="C1082" s="2" t="s">
        <v>17</v>
      </c>
      <c r="D1082" s="14" t="s">
        <v>18</v>
      </c>
      <c r="E1082" s="14" t="s">
        <v>19</v>
      </c>
      <c r="F1082" s="34" t="s">
        <v>20</v>
      </c>
      <c r="G1082" s="43">
        <v>200.0</v>
      </c>
    </row>
    <row r="1083" ht="15.75" customHeight="1">
      <c r="A1083" s="19" t="s">
        <v>911</v>
      </c>
      <c r="B1083" s="18">
        <v>44691.0</v>
      </c>
      <c r="C1083" s="36">
        <v>80.0</v>
      </c>
      <c r="D1083" s="19">
        <f>G1082-C1083</f>
        <v>120</v>
      </c>
      <c r="E1083" s="19"/>
      <c r="F1083" s="10"/>
      <c r="G1083" s="1" t="s">
        <v>912</v>
      </c>
    </row>
    <row r="1084" ht="15.75" customHeight="1">
      <c r="A1084" s="19" t="s">
        <v>911</v>
      </c>
      <c r="B1084" s="18">
        <v>44698.0</v>
      </c>
      <c r="C1084" s="36">
        <v>70.0</v>
      </c>
      <c r="D1084" s="19">
        <f t="shared" ref="D1084:D1097" si="50">D1083-C1084</f>
        <v>50</v>
      </c>
      <c r="E1084" s="19"/>
      <c r="F1084" s="10"/>
      <c r="G1084" s="20" t="s">
        <v>840</v>
      </c>
    </row>
    <row r="1085" ht="15.75" customHeight="1">
      <c r="A1085" s="19" t="s">
        <v>911</v>
      </c>
      <c r="B1085" s="18">
        <v>44704.0</v>
      </c>
      <c r="C1085" s="36">
        <v>50.0</v>
      </c>
      <c r="D1085" s="19">
        <f t="shared" si="50"/>
        <v>0</v>
      </c>
      <c r="E1085" s="19"/>
      <c r="F1085" s="10"/>
      <c r="G1085" s="53">
        <v>140000.0</v>
      </c>
    </row>
    <row r="1086" ht="15.75" customHeight="1">
      <c r="A1086" s="19" t="s">
        <v>911</v>
      </c>
      <c r="B1086" s="18"/>
      <c r="C1086" s="36"/>
      <c r="D1086" s="19">
        <f t="shared" si="50"/>
        <v>0</v>
      </c>
      <c r="E1086" s="19"/>
      <c r="F1086" s="10"/>
      <c r="G1086" s="55"/>
    </row>
    <row r="1087" ht="15.75" customHeight="1">
      <c r="A1087" s="19" t="s">
        <v>911</v>
      </c>
      <c r="B1087" s="18"/>
      <c r="C1087" s="36"/>
      <c r="D1087" s="19">
        <f t="shared" si="50"/>
        <v>0</v>
      </c>
      <c r="E1087" s="19"/>
      <c r="F1087" s="10"/>
    </row>
    <row r="1088" ht="15.75" customHeight="1">
      <c r="A1088" s="19" t="s">
        <v>911</v>
      </c>
      <c r="B1088" s="18"/>
      <c r="C1088" s="36"/>
      <c r="D1088" s="19">
        <f t="shared" si="50"/>
        <v>0</v>
      </c>
      <c r="E1088" s="19"/>
      <c r="F1088" s="10"/>
    </row>
    <row r="1089" ht="15.75" customHeight="1">
      <c r="A1089" s="19" t="s">
        <v>911</v>
      </c>
      <c r="B1089" s="18"/>
      <c r="C1089" s="36"/>
      <c r="D1089" s="19">
        <f t="shared" si="50"/>
        <v>0</v>
      </c>
      <c r="E1089" s="19"/>
      <c r="F1089" s="10"/>
    </row>
    <row r="1090" ht="15.75" customHeight="1">
      <c r="A1090" s="19" t="s">
        <v>911</v>
      </c>
      <c r="B1090" s="18"/>
      <c r="C1090" s="36"/>
      <c r="D1090" s="19">
        <f t="shared" si="50"/>
        <v>0</v>
      </c>
      <c r="E1090" s="19"/>
      <c r="F1090" s="10"/>
    </row>
    <row r="1091" ht="15.75" customHeight="1">
      <c r="A1091" s="19" t="s">
        <v>911</v>
      </c>
      <c r="B1091" s="18"/>
      <c r="C1091" s="36"/>
      <c r="D1091" s="19">
        <f t="shared" si="50"/>
        <v>0</v>
      </c>
      <c r="E1091" s="19"/>
      <c r="F1091" s="10"/>
    </row>
    <row r="1092" ht="15.75" customHeight="1">
      <c r="A1092" s="19" t="s">
        <v>911</v>
      </c>
      <c r="B1092" s="18"/>
      <c r="C1092" s="36"/>
      <c r="D1092" s="19">
        <f t="shared" si="50"/>
        <v>0</v>
      </c>
      <c r="E1092" s="19"/>
      <c r="F1092" s="10"/>
    </row>
    <row r="1093" ht="15.75" customHeight="1">
      <c r="A1093" s="19" t="s">
        <v>911</v>
      </c>
      <c r="B1093" s="18"/>
      <c r="C1093" s="36"/>
      <c r="D1093" s="19">
        <f t="shared" si="50"/>
        <v>0</v>
      </c>
      <c r="E1093" s="19"/>
      <c r="F1093" s="10"/>
    </row>
    <row r="1094" ht="15.75" customHeight="1">
      <c r="A1094" s="19" t="s">
        <v>911</v>
      </c>
      <c r="B1094" s="18"/>
      <c r="C1094" s="36"/>
      <c r="D1094" s="19">
        <f t="shared" si="50"/>
        <v>0</v>
      </c>
      <c r="E1094" s="19"/>
      <c r="F1094" s="10"/>
    </row>
    <row r="1095" ht="15.75" customHeight="1">
      <c r="A1095" s="19" t="s">
        <v>911</v>
      </c>
      <c r="B1095" s="18"/>
      <c r="C1095" s="36"/>
      <c r="D1095" s="19">
        <f t="shared" si="50"/>
        <v>0</v>
      </c>
      <c r="E1095" s="19"/>
      <c r="F1095" s="10"/>
    </row>
    <row r="1096" ht="15.75" customHeight="1">
      <c r="A1096" s="19" t="s">
        <v>911</v>
      </c>
      <c r="B1096" s="18"/>
      <c r="C1096" s="36"/>
      <c r="D1096" s="19">
        <f t="shared" si="50"/>
        <v>0</v>
      </c>
      <c r="E1096" s="19"/>
      <c r="F1096" s="10"/>
    </row>
    <row r="1097" ht="15.75" customHeight="1">
      <c r="A1097" s="19" t="s">
        <v>911</v>
      </c>
      <c r="B1097" s="18"/>
      <c r="C1097" s="36"/>
      <c r="D1097" s="19">
        <f t="shared" si="50"/>
        <v>0</v>
      </c>
      <c r="E1097" s="19"/>
      <c r="F1097" s="10"/>
    </row>
    <row r="1098" ht="15.75" customHeight="1">
      <c r="A1098" s="19" t="s">
        <v>911</v>
      </c>
      <c r="B1098" s="18"/>
      <c r="C1098" s="36"/>
      <c r="D1098" s="19"/>
      <c r="E1098" s="19"/>
      <c r="F1098" s="10"/>
    </row>
    <row r="1099" ht="15.75" customHeight="1">
      <c r="A1099" s="19" t="s">
        <v>911</v>
      </c>
      <c r="B1099" s="18"/>
      <c r="C1099" s="36"/>
      <c r="D1099" s="19"/>
      <c r="E1099" s="19"/>
      <c r="F1099" s="10"/>
    </row>
    <row r="1100" ht="15.75" customHeight="1">
      <c r="A1100" s="19" t="s">
        <v>911</v>
      </c>
      <c r="B1100" s="19"/>
      <c r="C1100" s="10"/>
      <c r="D1100" s="10"/>
      <c r="E1100" s="19"/>
      <c r="F1100" s="10"/>
    </row>
    <row r="1101" ht="15.75" customHeight="1">
      <c r="E1101" s="1"/>
      <c r="F1101" s="68" t="s">
        <v>14</v>
      </c>
    </row>
    <row r="1102" ht="15.75" customHeight="1">
      <c r="A1102" s="14" t="s">
        <v>15</v>
      </c>
      <c r="B1102" s="14" t="s">
        <v>16</v>
      </c>
      <c r="C1102" s="2" t="s">
        <v>17</v>
      </c>
      <c r="D1102" s="14" t="s">
        <v>18</v>
      </c>
      <c r="E1102" s="14" t="s">
        <v>19</v>
      </c>
      <c r="F1102" s="34" t="s">
        <v>20</v>
      </c>
      <c r="G1102" s="43">
        <v>200.0</v>
      </c>
    </row>
    <row r="1103" ht="15.75" customHeight="1">
      <c r="A1103" s="19" t="s">
        <v>913</v>
      </c>
      <c r="B1103" s="18">
        <v>44711.0</v>
      </c>
      <c r="C1103" s="36">
        <v>70.0</v>
      </c>
      <c r="D1103" s="19">
        <f>G1102-C1103</f>
        <v>130</v>
      </c>
      <c r="E1103" s="19"/>
      <c r="F1103" s="10"/>
      <c r="G1103" s="1" t="s">
        <v>914</v>
      </c>
    </row>
    <row r="1104" ht="15.75" customHeight="1">
      <c r="A1104" s="19" t="s">
        <v>913</v>
      </c>
      <c r="B1104" s="18">
        <v>44718.0</v>
      </c>
      <c r="C1104" s="36">
        <v>85.0</v>
      </c>
      <c r="D1104" s="19">
        <f t="shared" ref="D1104:D1117" si="51">D1103-C1104</f>
        <v>45</v>
      </c>
      <c r="E1104" s="19"/>
      <c r="F1104" s="10"/>
      <c r="G1104" s="20" t="s">
        <v>840</v>
      </c>
    </row>
    <row r="1105" ht="15.75" customHeight="1">
      <c r="A1105" s="19" t="s">
        <v>913</v>
      </c>
      <c r="B1105" s="18">
        <v>44726.0</v>
      </c>
      <c r="C1105" s="36">
        <v>45.0</v>
      </c>
      <c r="D1105" s="19">
        <f t="shared" si="51"/>
        <v>0</v>
      </c>
      <c r="E1105" s="19"/>
      <c r="F1105" s="10"/>
      <c r="G1105" s="53">
        <v>140000.0</v>
      </c>
    </row>
    <row r="1106" ht="15.75" customHeight="1">
      <c r="A1106" s="19" t="s">
        <v>913</v>
      </c>
      <c r="B1106" s="18"/>
      <c r="C1106" s="36"/>
      <c r="D1106" s="19">
        <f t="shared" si="51"/>
        <v>0</v>
      </c>
      <c r="E1106" s="19"/>
      <c r="F1106" s="10"/>
      <c r="G1106" s="55"/>
    </row>
    <row r="1107" ht="15.75" customHeight="1">
      <c r="A1107" s="19" t="s">
        <v>913</v>
      </c>
      <c r="B1107" s="18"/>
      <c r="C1107" s="36"/>
      <c r="D1107" s="19">
        <f t="shared" si="51"/>
        <v>0</v>
      </c>
      <c r="E1107" s="19"/>
      <c r="F1107" s="10"/>
    </row>
    <row r="1108" ht="15.75" customHeight="1">
      <c r="A1108" s="19" t="s">
        <v>913</v>
      </c>
      <c r="B1108" s="18"/>
      <c r="C1108" s="36"/>
      <c r="D1108" s="19">
        <f t="shared" si="51"/>
        <v>0</v>
      </c>
      <c r="E1108" s="19"/>
      <c r="F1108" s="10"/>
    </row>
    <row r="1109" ht="15.75" customHeight="1">
      <c r="A1109" s="19" t="s">
        <v>913</v>
      </c>
      <c r="B1109" s="18"/>
      <c r="C1109" s="36"/>
      <c r="D1109" s="19">
        <f t="shared" si="51"/>
        <v>0</v>
      </c>
      <c r="E1109" s="19"/>
      <c r="F1109" s="10"/>
    </row>
    <row r="1110" ht="15.75" customHeight="1">
      <c r="A1110" s="19" t="s">
        <v>913</v>
      </c>
      <c r="B1110" s="18"/>
      <c r="C1110" s="36"/>
      <c r="D1110" s="19">
        <f t="shared" si="51"/>
        <v>0</v>
      </c>
      <c r="E1110" s="19"/>
      <c r="F1110" s="10"/>
    </row>
    <row r="1111" ht="15.75" customHeight="1">
      <c r="A1111" s="19" t="s">
        <v>913</v>
      </c>
      <c r="B1111" s="18"/>
      <c r="C1111" s="36"/>
      <c r="D1111" s="19">
        <f t="shared" si="51"/>
        <v>0</v>
      </c>
      <c r="E1111" s="19"/>
      <c r="F1111" s="10"/>
    </row>
    <row r="1112" ht="15.75" customHeight="1">
      <c r="A1112" s="19" t="s">
        <v>913</v>
      </c>
      <c r="B1112" s="18"/>
      <c r="C1112" s="36"/>
      <c r="D1112" s="19">
        <f t="shared" si="51"/>
        <v>0</v>
      </c>
      <c r="E1112" s="19"/>
      <c r="F1112" s="10"/>
    </row>
    <row r="1113" ht="15.75" customHeight="1">
      <c r="A1113" s="19" t="s">
        <v>913</v>
      </c>
      <c r="B1113" s="18"/>
      <c r="C1113" s="36"/>
      <c r="D1113" s="19">
        <f t="shared" si="51"/>
        <v>0</v>
      </c>
      <c r="E1113" s="19"/>
      <c r="F1113" s="10"/>
    </row>
    <row r="1114" ht="15.75" customHeight="1">
      <c r="A1114" s="19" t="s">
        <v>913</v>
      </c>
      <c r="B1114" s="18"/>
      <c r="C1114" s="36"/>
      <c r="D1114" s="19">
        <f t="shared" si="51"/>
        <v>0</v>
      </c>
      <c r="E1114" s="19"/>
      <c r="F1114" s="10"/>
    </row>
    <row r="1115" ht="15.75" customHeight="1">
      <c r="A1115" s="19" t="s">
        <v>913</v>
      </c>
      <c r="B1115" s="18"/>
      <c r="C1115" s="36"/>
      <c r="D1115" s="19">
        <f t="shared" si="51"/>
        <v>0</v>
      </c>
      <c r="E1115" s="19"/>
      <c r="F1115" s="10"/>
    </row>
    <row r="1116" ht="15.75" customHeight="1">
      <c r="A1116" s="19" t="s">
        <v>913</v>
      </c>
      <c r="B1116" s="18"/>
      <c r="C1116" s="36"/>
      <c r="D1116" s="19">
        <f t="shared" si="51"/>
        <v>0</v>
      </c>
      <c r="E1116" s="19"/>
      <c r="F1116" s="10"/>
    </row>
    <row r="1117" ht="15.75" customHeight="1">
      <c r="A1117" s="19" t="s">
        <v>913</v>
      </c>
      <c r="B1117" s="18"/>
      <c r="C1117" s="36"/>
      <c r="D1117" s="19">
        <f t="shared" si="51"/>
        <v>0</v>
      </c>
      <c r="E1117" s="19"/>
      <c r="F1117" s="10"/>
    </row>
    <row r="1118" ht="15.75" customHeight="1">
      <c r="A1118" s="19" t="s">
        <v>913</v>
      </c>
      <c r="B1118" s="18"/>
      <c r="C1118" s="36"/>
      <c r="D1118" s="19"/>
      <c r="E1118" s="19"/>
      <c r="F1118" s="10"/>
    </row>
    <row r="1119" ht="15.75" customHeight="1">
      <c r="A1119" s="19" t="s">
        <v>913</v>
      </c>
      <c r="B1119" s="18"/>
      <c r="C1119" s="36"/>
      <c r="D1119" s="19"/>
      <c r="E1119" s="19"/>
      <c r="F1119" s="10"/>
    </row>
    <row r="1120" ht="15.75" customHeight="1">
      <c r="A1120" s="19" t="s">
        <v>913</v>
      </c>
      <c r="B1120" s="19"/>
      <c r="C1120" s="10"/>
      <c r="D1120" s="10"/>
      <c r="E1120" s="19"/>
      <c r="F1120" s="10"/>
    </row>
    <row r="1121" ht="15.75" customHeight="1">
      <c r="E1121" s="1"/>
      <c r="F1121" s="68" t="s">
        <v>14</v>
      </c>
    </row>
    <row r="1122" ht="15.75" customHeight="1">
      <c r="A1122" s="14" t="s">
        <v>15</v>
      </c>
      <c r="B1122" s="14" t="s">
        <v>16</v>
      </c>
      <c r="C1122" s="2" t="s">
        <v>17</v>
      </c>
      <c r="D1122" s="14" t="s">
        <v>18</v>
      </c>
      <c r="E1122" s="14" t="s">
        <v>19</v>
      </c>
      <c r="F1122" s="34" t="s">
        <v>20</v>
      </c>
      <c r="G1122" s="43">
        <v>800.0</v>
      </c>
    </row>
    <row r="1123" ht="15.75" customHeight="1">
      <c r="A1123" s="19" t="s">
        <v>913</v>
      </c>
      <c r="B1123" s="18">
        <v>44711.0</v>
      </c>
      <c r="C1123" s="36">
        <v>190.0</v>
      </c>
      <c r="D1123" s="19">
        <f>G1122-C1123</f>
        <v>610</v>
      </c>
      <c r="E1123" s="19"/>
      <c r="F1123" s="10"/>
      <c r="G1123" s="1" t="s">
        <v>914</v>
      </c>
    </row>
    <row r="1124" ht="15.75" customHeight="1">
      <c r="A1124" s="19" t="s">
        <v>913</v>
      </c>
      <c r="B1124" s="18">
        <v>44718.0</v>
      </c>
      <c r="C1124" s="36">
        <v>332.0</v>
      </c>
      <c r="D1124" s="19">
        <f t="shared" ref="D1124:D1137" si="52">D1123-C1124</f>
        <v>278</v>
      </c>
      <c r="E1124" s="19"/>
      <c r="F1124" s="10"/>
      <c r="G1124" s="20" t="s">
        <v>837</v>
      </c>
    </row>
    <row r="1125" ht="15.75" customHeight="1">
      <c r="A1125" s="19" t="s">
        <v>913</v>
      </c>
      <c r="B1125" s="18">
        <v>44726.0</v>
      </c>
      <c r="C1125" s="36">
        <v>150.0</v>
      </c>
      <c r="D1125" s="19">
        <f t="shared" si="52"/>
        <v>128</v>
      </c>
      <c r="E1125" s="19"/>
      <c r="F1125" s="10"/>
      <c r="G1125" s="53">
        <v>8000.0</v>
      </c>
    </row>
    <row r="1126" ht="15.75" customHeight="1">
      <c r="A1126" s="19" t="s">
        <v>913</v>
      </c>
      <c r="B1126" s="18">
        <v>44734.0</v>
      </c>
      <c r="C1126" s="36">
        <v>126.0</v>
      </c>
      <c r="D1126" s="19">
        <f t="shared" si="52"/>
        <v>2</v>
      </c>
      <c r="E1126" s="19"/>
      <c r="F1126" s="10"/>
      <c r="G1126" s="55"/>
    </row>
    <row r="1127" ht="15.75" customHeight="1">
      <c r="A1127" s="19" t="s">
        <v>913</v>
      </c>
      <c r="B1127" s="18"/>
      <c r="C1127" s="36">
        <v>2.0</v>
      </c>
      <c r="D1127" s="19">
        <f t="shared" si="52"/>
        <v>0</v>
      </c>
      <c r="E1127" s="19"/>
      <c r="F1127" s="10" t="s">
        <v>915</v>
      </c>
    </row>
    <row r="1128" ht="15.75" customHeight="1">
      <c r="A1128" s="19" t="s">
        <v>913</v>
      </c>
      <c r="B1128" s="18"/>
      <c r="C1128" s="36"/>
      <c r="D1128" s="19">
        <f t="shared" si="52"/>
        <v>0</v>
      </c>
      <c r="E1128" s="19"/>
      <c r="F1128" s="10" t="s">
        <v>916</v>
      </c>
    </row>
    <row r="1129" ht="15.75" customHeight="1">
      <c r="A1129" s="19" t="s">
        <v>913</v>
      </c>
      <c r="B1129" s="18"/>
      <c r="C1129" s="36"/>
      <c r="D1129" s="19">
        <f t="shared" si="52"/>
        <v>0</v>
      </c>
      <c r="E1129" s="19"/>
      <c r="F1129" s="10" t="s">
        <v>917</v>
      </c>
    </row>
    <row r="1130" ht="15.75" customHeight="1">
      <c r="A1130" s="19" t="s">
        <v>913</v>
      </c>
      <c r="B1130" s="18"/>
      <c r="C1130" s="36"/>
      <c r="D1130" s="19">
        <f t="shared" si="52"/>
        <v>0</v>
      </c>
      <c r="E1130" s="19"/>
      <c r="F1130" s="10"/>
    </row>
    <row r="1131" ht="15.75" customHeight="1">
      <c r="A1131" s="19" t="s">
        <v>913</v>
      </c>
      <c r="B1131" s="18"/>
      <c r="C1131" s="36"/>
      <c r="D1131" s="19">
        <f t="shared" si="52"/>
        <v>0</v>
      </c>
      <c r="E1131" s="19"/>
      <c r="F1131" s="10"/>
    </row>
    <row r="1132" ht="15.75" customHeight="1">
      <c r="A1132" s="19" t="s">
        <v>913</v>
      </c>
      <c r="B1132" s="18"/>
      <c r="C1132" s="36"/>
      <c r="D1132" s="19">
        <f t="shared" si="52"/>
        <v>0</v>
      </c>
      <c r="E1132" s="19"/>
      <c r="F1132" s="10"/>
    </row>
    <row r="1133" ht="15.75" customHeight="1">
      <c r="A1133" s="19" t="s">
        <v>913</v>
      </c>
      <c r="B1133" s="18"/>
      <c r="C1133" s="36"/>
      <c r="D1133" s="19">
        <f t="shared" si="52"/>
        <v>0</v>
      </c>
      <c r="E1133" s="19"/>
      <c r="F1133" s="10"/>
    </row>
    <row r="1134" ht="15.75" customHeight="1">
      <c r="A1134" s="19" t="s">
        <v>913</v>
      </c>
      <c r="B1134" s="18"/>
      <c r="C1134" s="36"/>
      <c r="D1134" s="19">
        <f t="shared" si="52"/>
        <v>0</v>
      </c>
      <c r="E1134" s="19"/>
      <c r="F1134" s="10"/>
    </row>
    <row r="1135" ht="15.75" customHeight="1">
      <c r="A1135" s="19" t="s">
        <v>913</v>
      </c>
      <c r="B1135" s="18"/>
      <c r="C1135" s="36"/>
      <c r="D1135" s="19">
        <f t="shared" si="52"/>
        <v>0</v>
      </c>
      <c r="E1135" s="19"/>
      <c r="F1135" s="10"/>
    </row>
    <row r="1136" ht="15.75" customHeight="1">
      <c r="A1136" s="19" t="s">
        <v>913</v>
      </c>
      <c r="B1136" s="18"/>
      <c r="C1136" s="36"/>
      <c r="D1136" s="19">
        <f t="shared" si="52"/>
        <v>0</v>
      </c>
      <c r="E1136" s="19"/>
      <c r="F1136" s="10"/>
    </row>
    <row r="1137" ht="15.75" customHeight="1">
      <c r="A1137" s="19" t="s">
        <v>913</v>
      </c>
      <c r="B1137" s="18"/>
      <c r="C1137" s="36"/>
      <c r="D1137" s="19">
        <f t="shared" si="52"/>
        <v>0</v>
      </c>
      <c r="E1137" s="19"/>
      <c r="F1137" s="10"/>
    </row>
    <row r="1138" ht="15.75" customHeight="1">
      <c r="A1138" s="19" t="s">
        <v>913</v>
      </c>
      <c r="B1138" s="18"/>
      <c r="C1138" s="36"/>
      <c r="D1138" s="19"/>
      <c r="E1138" s="19"/>
      <c r="F1138" s="10"/>
    </row>
    <row r="1139" ht="15.75" customHeight="1">
      <c r="A1139" s="19" t="s">
        <v>913</v>
      </c>
      <c r="B1139" s="18"/>
      <c r="C1139" s="36"/>
      <c r="D1139" s="19"/>
      <c r="E1139" s="19"/>
      <c r="F1139" s="10"/>
    </row>
    <row r="1140" ht="15.75" customHeight="1">
      <c r="A1140" s="19" t="s">
        <v>913</v>
      </c>
      <c r="B1140" s="19"/>
      <c r="C1140" s="10"/>
      <c r="D1140" s="10"/>
      <c r="E1140" s="19"/>
      <c r="F1140" s="10"/>
    </row>
    <row r="1141" ht="15.75" customHeight="1">
      <c r="E1141" s="1"/>
      <c r="F1141" s="68" t="s">
        <v>14</v>
      </c>
    </row>
    <row r="1142" ht="15.75" customHeight="1">
      <c r="A1142" s="14" t="s">
        <v>15</v>
      </c>
      <c r="B1142" s="14" t="s">
        <v>16</v>
      </c>
      <c r="C1142" s="2" t="s">
        <v>17</v>
      </c>
      <c r="D1142" s="14" t="s">
        <v>18</v>
      </c>
      <c r="E1142" s="14" t="s">
        <v>19</v>
      </c>
      <c r="F1142" s="34" t="s">
        <v>20</v>
      </c>
      <c r="G1142" s="43">
        <v>100.0</v>
      </c>
    </row>
    <row r="1143" ht="15.75" customHeight="1">
      <c r="A1143" s="19" t="s">
        <v>918</v>
      </c>
      <c r="B1143" s="18">
        <v>44726.0</v>
      </c>
      <c r="C1143" s="36">
        <v>55.0</v>
      </c>
      <c r="D1143" s="19">
        <f>G1142-C1143</f>
        <v>45</v>
      </c>
      <c r="E1143" s="19"/>
      <c r="F1143" s="10"/>
      <c r="G1143" s="1" t="s">
        <v>919</v>
      </c>
    </row>
    <row r="1144" ht="15.75" customHeight="1">
      <c r="A1144" s="19" t="str">
        <f t="shared" ref="A1144:A1160" si="53">A1143</f>
        <v>01164/IRA/LC/VI/2022</v>
      </c>
      <c r="B1144" s="18">
        <v>44734.0</v>
      </c>
      <c r="C1144" s="36">
        <v>45.0</v>
      </c>
      <c r="D1144" s="19">
        <f t="shared" ref="D1144:D1157" si="54">D1143-C1144</f>
        <v>0</v>
      </c>
      <c r="E1144" s="19"/>
      <c r="F1144" s="10"/>
      <c r="G1144" s="20" t="s">
        <v>840</v>
      </c>
    </row>
    <row r="1145" ht="15.75" customHeight="1">
      <c r="A1145" s="19" t="str">
        <f t="shared" si="53"/>
        <v>01164/IRA/LC/VI/2022</v>
      </c>
      <c r="B1145" s="18"/>
      <c r="C1145" s="36"/>
      <c r="D1145" s="19">
        <f t="shared" si="54"/>
        <v>0</v>
      </c>
      <c r="E1145" s="19"/>
      <c r="F1145" s="10"/>
      <c r="G1145" s="53">
        <v>140000.0</v>
      </c>
    </row>
    <row r="1146" ht="15.75" customHeight="1">
      <c r="A1146" s="19" t="str">
        <f t="shared" si="53"/>
        <v>01164/IRA/LC/VI/2022</v>
      </c>
      <c r="B1146" s="18"/>
      <c r="C1146" s="36"/>
      <c r="D1146" s="19">
        <f t="shared" si="54"/>
        <v>0</v>
      </c>
      <c r="E1146" s="19"/>
      <c r="F1146" s="10"/>
      <c r="G1146" s="55"/>
    </row>
    <row r="1147" ht="15.75" customHeight="1">
      <c r="A1147" s="19" t="str">
        <f t="shared" si="53"/>
        <v>01164/IRA/LC/VI/2022</v>
      </c>
      <c r="B1147" s="18"/>
      <c r="C1147" s="36"/>
      <c r="D1147" s="19">
        <f t="shared" si="54"/>
        <v>0</v>
      </c>
      <c r="E1147" s="19"/>
      <c r="F1147" s="10"/>
    </row>
    <row r="1148" ht="15.75" customHeight="1">
      <c r="A1148" s="19" t="str">
        <f t="shared" si="53"/>
        <v>01164/IRA/LC/VI/2022</v>
      </c>
      <c r="B1148" s="18"/>
      <c r="C1148" s="36"/>
      <c r="D1148" s="19">
        <f t="shared" si="54"/>
        <v>0</v>
      </c>
      <c r="E1148" s="19"/>
      <c r="F1148" s="10"/>
    </row>
    <row r="1149" ht="15.75" customHeight="1">
      <c r="A1149" s="19" t="str">
        <f t="shared" si="53"/>
        <v>01164/IRA/LC/VI/2022</v>
      </c>
      <c r="B1149" s="18"/>
      <c r="C1149" s="36"/>
      <c r="D1149" s="19">
        <f t="shared" si="54"/>
        <v>0</v>
      </c>
      <c r="E1149" s="19"/>
      <c r="F1149" s="10"/>
    </row>
    <row r="1150" ht="15.75" customHeight="1">
      <c r="A1150" s="19" t="str">
        <f t="shared" si="53"/>
        <v>01164/IRA/LC/VI/2022</v>
      </c>
      <c r="B1150" s="18"/>
      <c r="C1150" s="36"/>
      <c r="D1150" s="19">
        <f t="shared" si="54"/>
        <v>0</v>
      </c>
      <c r="E1150" s="19"/>
      <c r="F1150" s="10"/>
    </row>
    <row r="1151" ht="15.75" customHeight="1">
      <c r="A1151" s="19" t="str">
        <f t="shared" si="53"/>
        <v>01164/IRA/LC/VI/2022</v>
      </c>
      <c r="B1151" s="18"/>
      <c r="C1151" s="36"/>
      <c r="D1151" s="19">
        <f t="shared" si="54"/>
        <v>0</v>
      </c>
      <c r="E1151" s="19"/>
      <c r="F1151" s="10"/>
    </row>
    <row r="1152" ht="15.75" customHeight="1">
      <c r="A1152" s="19" t="str">
        <f t="shared" si="53"/>
        <v>01164/IRA/LC/VI/2022</v>
      </c>
      <c r="B1152" s="18"/>
      <c r="C1152" s="36"/>
      <c r="D1152" s="19">
        <f t="shared" si="54"/>
        <v>0</v>
      </c>
      <c r="E1152" s="19"/>
      <c r="F1152" s="10"/>
    </row>
    <row r="1153" ht="15.75" customHeight="1">
      <c r="A1153" s="19" t="str">
        <f t="shared" si="53"/>
        <v>01164/IRA/LC/VI/2022</v>
      </c>
      <c r="B1153" s="18"/>
      <c r="C1153" s="36"/>
      <c r="D1153" s="19">
        <f t="shared" si="54"/>
        <v>0</v>
      </c>
      <c r="E1153" s="19"/>
      <c r="F1153" s="10"/>
    </row>
    <row r="1154" ht="15.75" customHeight="1">
      <c r="A1154" s="19" t="str">
        <f t="shared" si="53"/>
        <v>01164/IRA/LC/VI/2022</v>
      </c>
      <c r="B1154" s="18"/>
      <c r="C1154" s="36"/>
      <c r="D1154" s="19">
        <f t="shared" si="54"/>
        <v>0</v>
      </c>
      <c r="E1154" s="19"/>
      <c r="F1154" s="10"/>
    </row>
    <row r="1155" ht="15.75" customHeight="1">
      <c r="A1155" s="19" t="str">
        <f t="shared" si="53"/>
        <v>01164/IRA/LC/VI/2022</v>
      </c>
      <c r="B1155" s="18"/>
      <c r="C1155" s="36"/>
      <c r="D1155" s="19">
        <f t="shared" si="54"/>
        <v>0</v>
      </c>
      <c r="E1155" s="19"/>
      <c r="F1155" s="10"/>
    </row>
    <row r="1156" ht="15.75" customHeight="1">
      <c r="A1156" s="19" t="str">
        <f t="shared" si="53"/>
        <v>01164/IRA/LC/VI/2022</v>
      </c>
      <c r="B1156" s="18"/>
      <c r="C1156" s="36"/>
      <c r="D1156" s="19">
        <f t="shared" si="54"/>
        <v>0</v>
      </c>
      <c r="E1156" s="19"/>
      <c r="F1156" s="10"/>
    </row>
    <row r="1157" ht="15.75" customHeight="1">
      <c r="A1157" s="19" t="str">
        <f t="shared" si="53"/>
        <v>01164/IRA/LC/VI/2022</v>
      </c>
      <c r="B1157" s="18"/>
      <c r="C1157" s="36"/>
      <c r="D1157" s="19">
        <f t="shared" si="54"/>
        <v>0</v>
      </c>
      <c r="E1157" s="19"/>
      <c r="F1157" s="10"/>
    </row>
    <row r="1158" ht="15.75" customHeight="1">
      <c r="A1158" s="19" t="str">
        <f t="shared" si="53"/>
        <v>01164/IRA/LC/VI/2022</v>
      </c>
      <c r="B1158" s="18"/>
      <c r="C1158" s="36"/>
      <c r="D1158" s="19"/>
      <c r="E1158" s="19"/>
      <c r="F1158" s="10"/>
    </row>
    <row r="1159" ht="15.75" customHeight="1">
      <c r="A1159" s="19" t="str">
        <f t="shared" si="53"/>
        <v>01164/IRA/LC/VI/2022</v>
      </c>
      <c r="B1159" s="18"/>
      <c r="C1159" s="36"/>
      <c r="D1159" s="19"/>
      <c r="E1159" s="19"/>
      <c r="F1159" s="10"/>
    </row>
    <row r="1160" ht="15.75" customHeight="1">
      <c r="A1160" s="19" t="str">
        <f t="shared" si="53"/>
        <v>01164/IRA/LC/VI/2022</v>
      </c>
      <c r="B1160" s="19"/>
      <c r="C1160" s="10"/>
      <c r="D1160" s="10"/>
      <c r="E1160" s="19"/>
      <c r="F1160" s="10"/>
    </row>
    <row r="1161" ht="15.75" customHeight="1">
      <c r="E1161" s="1"/>
      <c r="F1161" s="68" t="s">
        <v>14</v>
      </c>
    </row>
    <row r="1162" ht="15.75" customHeight="1">
      <c r="E1162" s="1"/>
    </row>
    <row r="1163" ht="15.75" customHeight="1">
      <c r="A1163" s="14" t="s">
        <v>15</v>
      </c>
      <c r="B1163" s="14" t="s">
        <v>16</v>
      </c>
      <c r="C1163" s="2" t="s">
        <v>17</v>
      </c>
      <c r="D1163" s="14" t="s">
        <v>18</v>
      </c>
      <c r="E1163" s="14" t="s">
        <v>19</v>
      </c>
      <c r="F1163" s="34" t="s">
        <v>20</v>
      </c>
      <c r="G1163" s="43">
        <v>350.0</v>
      </c>
    </row>
    <row r="1164" ht="15.75" customHeight="1">
      <c r="A1164" s="19" t="s">
        <v>918</v>
      </c>
      <c r="B1164" s="18">
        <v>44734.0</v>
      </c>
      <c r="C1164" s="36">
        <v>250.0</v>
      </c>
      <c r="D1164" s="19">
        <f>G1163-C1164</f>
        <v>100</v>
      </c>
      <c r="E1164" s="19"/>
      <c r="F1164" s="10"/>
      <c r="G1164" s="1" t="s">
        <v>919</v>
      </c>
    </row>
    <row r="1165" ht="15.75" customHeight="1">
      <c r="A1165" s="19" t="str">
        <f t="shared" ref="A1165:A1181" si="55">A1164</f>
        <v>01164/IRA/LC/VI/2022</v>
      </c>
      <c r="B1165" s="18"/>
      <c r="C1165" s="36"/>
      <c r="D1165" s="19">
        <f t="shared" ref="D1165:D1178" si="56">D1164-C1165</f>
        <v>100</v>
      </c>
      <c r="E1165" s="19"/>
      <c r="F1165" s="10"/>
      <c r="G1165" s="20" t="s">
        <v>837</v>
      </c>
    </row>
    <row r="1166" ht="15.75" customHeight="1">
      <c r="A1166" s="19" t="str">
        <f t="shared" si="55"/>
        <v>01164/IRA/LC/VI/2022</v>
      </c>
      <c r="B1166" s="18"/>
      <c r="C1166" s="36"/>
      <c r="D1166" s="19">
        <f t="shared" si="56"/>
        <v>100</v>
      </c>
      <c r="E1166" s="19"/>
      <c r="F1166" s="10"/>
      <c r="G1166" s="53">
        <v>8000.0</v>
      </c>
    </row>
    <row r="1167" ht="15.75" customHeight="1">
      <c r="A1167" s="19" t="str">
        <f t="shared" si="55"/>
        <v>01164/IRA/LC/VI/2022</v>
      </c>
      <c r="B1167" s="18"/>
      <c r="C1167" s="36"/>
      <c r="D1167" s="19">
        <f t="shared" si="56"/>
        <v>100</v>
      </c>
      <c r="E1167" s="19"/>
      <c r="F1167" s="10"/>
      <c r="G1167" s="55"/>
    </row>
    <row r="1168" ht="15.75" customHeight="1">
      <c r="A1168" s="19" t="str">
        <f t="shared" si="55"/>
        <v>01164/IRA/LC/VI/2022</v>
      </c>
      <c r="B1168" s="18"/>
      <c r="C1168" s="36"/>
      <c r="D1168" s="19">
        <f t="shared" si="56"/>
        <v>100</v>
      </c>
      <c r="E1168" s="19"/>
      <c r="F1168" s="10"/>
    </row>
    <row r="1169" ht="15.75" customHeight="1">
      <c r="A1169" s="19" t="str">
        <f t="shared" si="55"/>
        <v>01164/IRA/LC/VI/2022</v>
      </c>
      <c r="B1169" s="18"/>
      <c r="C1169" s="36"/>
      <c r="D1169" s="19">
        <f t="shared" si="56"/>
        <v>100</v>
      </c>
      <c r="E1169" s="19"/>
      <c r="F1169" s="10"/>
    </row>
    <row r="1170" ht="15.75" customHeight="1">
      <c r="A1170" s="19" t="str">
        <f t="shared" si="55"/>
        <v>01164/IRA/LC/VI/2022</v>
      </c>
      <c r="B1170" s="18"/>
      <c r="C1170" s="36"/>
      <c r="D1170" s="19">
        <f t="shared" si="56"/>
        <v>100</v>
      </c>
      <c r="E1170" s="19"/>
      <c r="F1170" s="10"/>
    </row>
    <row r="1171" ht="15.75" customHeight="1">
      <c r="A1171" s="19" t="str">
        <f t="shared" si="55"/>
        <v>01164/IRA/LC/VI/2022</v>
      </c>
      <c r="B1171" s="18"/>
      <c r="C1171" s="36"/>
      <c r="D1171" s="19">
        <f t="shared" si="56"/>
        <v>100</v>
      </c>
      <c r="E1171" s="19"/>
      <c r="F1171" s="10"/>
    </row>
    <row r="1172" ht="15.75" customHeight="1">
      <c r="A1172" s="19" t="str">
        <f t="shared" si="55"/>
        <v>01164/IRA/LC/VI/2022</v>
      </c>
      <c r="B1172" s="18"/>
      <c r="C1172" s="36"/>
      <c r="D1172" s="19">
        <f t="shared" si="56"/>
        <v>100</v>
      </c>
      <c r="E1172" s="19"/>
      <c r="F1172" s="10"/>
    </row>
    <row r="1173" ht="15.75" customHeight="1">
      <c r="A1173" s="19" t="str">
        <f t="shared" si="55"/>
        <v>01164/IRA/LC/VI/2022</v>
      </c>
      <c r="B1173" s="18"/>
      <c r="C1173" s="36"/>
      <c r="D1173" s="19">
        <f t="shared" si="56"/>
        <v>100</v>
      </c>
      <c r="E1173" s="19"/>
      <c r="F1173" s="10"/>
    </row>
    <row r="1174" ht="15.75" customHeight="1">
      <c r="A1174" s="19" t="str">
        <f t="shared" si="55"/>
        <v>01164/IRA/LC/VI/2022</v>
      </c>
      <c r="B1174" s="18"/>
      <c r="C1174" s="36"/>
      <c r="D1174" s="19">
        <f t="shared" si="56"/>
        <v>100</v>
      </c>
      <c r="E1174" s="19"/>
      <c r="F1174" s="10"/>
    </row>
    <row r="1175" ht="15.75" customHeight="1">
      <c r="A1175" s="19" t="str">
        <f t="shared" si="55"/>
        <v>01164/IRA/LC/VI/2022</v>
      </c>
      <c r="B1175" s="18"/>
      <c r="C1175" s="36"/>
      <c r="D1175" s="19">
        <f t="shared" si="56"/>
        <v>100</v>
      </c>
      <c r="E1175" s="19"/>
      <c r="F1175" s="10"/>
    </row>
    <row r="1176" ht="15.75" customHeight="1">
      <c r="A1176" s="19" t="str">
        <f t="shared" si="55"/>
        <v>01164/IRA/LC/VI/2022</v>
      </c>
      <c r="B1176" s="18"/>
      <c r="C1176" s="36"/>
      <c r="D1176" s="19">
        <f t="shared" si="56"/>
        <v>100</v>
      </c>
      <c r="E1176" s="19"/>
      <c r="F1176" s="10"/>
    </row>
    <row r="1177" ht="15.75" customHeight="1">
      <c r="A1177" s="19" t="str">
        <f t="shared" si="55"/>
        <v>01164/IRA/LC/VI/2022</v>
      </c>
      <c r="B1177" s="18"/>
      <c r="C1177" s="36"/>
      <c r="D1177" s="19">
        <f t="shared" si="56"/>
        <v>100</v>
      </c>
      <c r="E1177" s="19"/>
      <c r="F1177" s="10"/>
    </row>
    <row r="1178" ht="15.75" customHeight="1">
      <c r="A1178" s="19" t="str">
        <f t="shared" si="55"/>
        <v>01164/IRA/LC/VI/2022</v>
      </c>
      <c r="B1178" s="18"/>
      <c r="C1178" s="36"/>
      <c r="D1178" s="19">
        <f t="shared" si="56"/>
        <v>100</v>
      </c>
      <c r="E1178" s="19"/>
      <c r="F1178" s="10"/>
    </row>
    <row r="1179" ht="15.75" customHeight="1">
      <c r="A1179" s="19" t="str">
        <f t="shared" si="55"/>
        <v>01164/IRA/LC/VI/2022</v>
      </c>
      <c r="B1179" s="18"/>
      <c r="C1179" s="36"/>
      <c r="D1179" s="19"/>
      <c r="E1179" s="19"/>
      <c r="F1179" s="10"/>
    </row>
    <row r="1180" ht="15.75" customHeight="1">
      <c r="A1180" s="19" t="str">
        <f t="shared" si="55"/>
        <v>01164/IRA/LC/VI/2022</v>
      </c>
      <c r="B1180" s="18"/>
      <c r="C1180" s="36"/>
      <c r="D1180" s="19"/>
      <c r="E1180" s="19"/>
      <c r="F1180" s="10"/>
    </row>
    <row r="1181" ht="15.75" customHeight="1">
      <c r="A1181" s="19" t="str">
        <f t="shared" si="55"/>
        <v>01164/IRA/LC/VI/2022</v>
      </c>
      <c r="B1181" s="19"/>
      <c r="C1181" s="10"/>
      <c r="D1181" s="10"/>
      <c r="E1181" s="19"/>
      <c r="F1181" s="10"/>
    </row>
    <row r="1182" ht="15.75" customHeight="1">
      <c r="E1182" s="1"/>
      <c r="F1182" s="68" t="s">
        <v>14</v>
      </c>
    </row>
    <row r="1183" ht="15.75" customHeight="1">
      <c r="E1183" s="1"/>
    </row>
    <row r="1184" ht="15.75" customHeight="1">
      <c r="A1184" s="14" t="s">
        <v>15</v>
      </c>
      <c r="B1184" s="14" t="s">
        <v>16</v>
      </c>
      <c r="C1184" s="2" t="s">
        <v>17</v>
      </c>
      <c r="D1184" s="14" t="s">
        <v>18</v>
      </c>
      <c r="E1184" s="14" t="s">
        <v>19</v>
      </c>
      <c r="F1184" s="34" t="s">
        <v>20</v>
      </c>
      <c r="G1184" s="43">
        <v>320.0</v>
      </c>
    </row>
    <row r="1185" ht="15.75" customHeight="1">
      <c r="A1185" s="19" t="s">
        <v>920</v>
      </c>
      <c r="B1185" s="18">
        <v>44734.0</v>
      </c>
      <c r="C1185" s="36">
        <v>5.0</v>
      </c>
      <c r="D1185" s="19">
        <f>G1184-C1185</f>
        <v>315</v>
      </c>
      <c r="E1185" s="19"/>
      <c r="F1185" s="10"/>
      <c r="G1185" s="1" t="s">
        <v>921</v>
      </c>
    </row>
    <row r="1186" ht="15.75" customHeight="1">
      <c r="A1186" s="19" t="str">
        <f t="shared" ref="A1186:A1202" si="57">A1185</f>
        <v>01279/IRA/LC/VI/2022</v>
      </c>
      <c r="B1186" s="18">
        <v>44741.0</v>
      </c>
      <c r="C1186" s="36">
        <v>90.0</v>
      </c>
      <c r="D1186" s="19">
        <f t="shared" ref="D1186:D1199" si="58">D1185-C1186</f>
        <v>225</v>
      </c>
      <c r="E1186" s="19"/>
      <c r="F1186" s="10"/>
      <c r="G1186" s="20" t="s">
        <v>840</v>
      </c>
    </row>
    <row r="1187" ht="15.75" customHeight="1">
      <c r="A1187" s="19" t="str">
        <f t="shared" si="57"/>
        <v>01279/IRA/LC/VI/2022</v>
      </c>
      <c r="B1187" s="18">
        <v>44747.0</v>
      </c>
      <c r="C1187" s="36">
        <v>57.0</v>
      </c>
      <c r="D1187" s="19">
        <f t="shared" si="58"/>
        <v>168</v>
      </c>
      <c r="E1187" s="19"/>
      <c r="F1187" s="10"/>
      <c r="G1187" s="53">
        <v>140000.0</v>
      </c>
    </row>
    <row r="1188" ht="15.75" customHeight="1">
      <c r="A1188" s="19" t="str">
        <f t="shared" si="57"/>
        <v>01279/IRA/LC/VI/2022</v>
      </c>
      <c r="B1188" s="18">
        <v>44750.0</v>
      </c>
      <c r="C1188" s="36">
        <v>60.0</v>
      </c>
      <c r="D1188" s="19">
        <f t="shared" si="58"/>
        <v>108</v>
      </c>
      <c r="E1188" s="19"/>
      <c r="F1188" s="10"/>
      <c r="G1188" s="55"/>
    </row>
    <row r="1189" ht="15.75" customHeight="1">
      <c r="A1189" s="19" t="str">
        <f t="shared" si="57"/>
        <v>01279/IRA/LC/VI/2022</v>
      </c>
      <c r="B1189" s="18">
        <v>44756.0</v>
      </c>
      <c r="C1189" s="36">
        <v>108.0</v>
      </c>
      <c r="D1189" s="19">
        <f t="shared" si="58"/>
        <v>0</v>
      </c>
      <c r="E1189" s="19"/>
      <c r="F1189" s="10"/>
    </row>
    <row r="1190" ht="15.75" customHeight="1">
      <c r="A1190" s="19" t="str">
        <f t="shared" si="57"/>
        <v>01279/IRA/LC/VI/2022</v>
      </c>
      <c r="B1190" s="18"/>
      <c r="C1190" s="36"/>
      <c r="D1190" s="19">
        <f t="shared" si="58"/>
        <v>0</v>
      </c>
      <c r="E1190" s="19"/>
      <c r="F1190" s="10"/>
    </row>
    <row r="1191" ht="15.75" customHeight="1">
      <c r="A1191" s="19" t="str">
        <f t="shared" si="57"/>
        <v>01279/IRA/LC/VI/2022</v>
      </c>
      <c r="B1191" s="18"/>
      <c r="C1191" s="36"/>
      <c r="D1191" s="19">
        <f t="shared" si="58"/>
        <v>0</v>
      </c>
      <c r="E1191" s="19"/>
      <c r="F1191" s="10"/>
    </row>
    <row r="1192" ht="15.75" customHeight="1">
      <c r="A1192" s="19" t="str">
        <f t="shared" si="57"/>
        <v>01279/IRA/LC/VI/2022</v>
      </c>
      <c r="B1192" s="18"/>
      <c r="C1192" s="36"/>
      <c r="D1192" s="19">
        <f t="shared" si="58"/>
        <v>0</v>
      </c>
      <c r="E1192" s="19"/>
      <c r="F1192" s="10"/>
    </row>
    <row r="1193" ht="15.75" customHeight="1">
      <c r="A1193" s="19" t="str">
        <f t="shared" si="57"/>
        <v>01279/IRA/LC/VI/2022</v>
      </c>
      <c r="B1193" s="18"/>
      <c r="C1193" s="36"/>
      <c r="D1193" s="19">
        <f t="shared" si="58"/>
        <v>0</v>
      </c>
      <c r="E1193" s="19"/>
      <c r="F1193" s="10"/>
    </row>
    <row r="1194" ht="15.75" customHeight="1">
      <c r="A1194" s="19" t="str">
        <f t="shared" si="57"/>
        <v>01279/IRA/LC/VI/2022</v>
      </c>
      <c r="B1194" s="18"/>
      <c r="C1194" s="36"/>
      <c r="D1194" s="19">
        <f t="shared" si="58"/>
        <v>0</v>
      </c>
      <c r="E1194" s="19"/>
      <c r="F1194" s="10"/>
    </row>
    <row r="1195" ht="15.75" customHeight="1">
      <c r="A1195" s="19" t="str">
        <f t="shared" si="57"/>
        <v>01279/IRA/LC/VI/2022</v>
      </c>
      <c r="B1195" s="18"/>
      <c r="C1195" s="36"/>
      <c r="D1195" s="19">
        <f t="shared" si="58"/>
        <v>0</v>
      </c>
      <c r="E1195" s="19"/>
      <c r="F1195" s="10"/>
    </row>
    <row r="1196" ht="15.75" customHeight="1">
      <c r="A1196" s="19" t="str">
        <f t="shared" si="57"/>
        <v>01279/IRA/LC/VI/2022</v>
      </c>
      <c r="B1196" s="18"/>
      <c r="C1196" s="36"/>
      <c r="D1196" s="19">
        <f t="shared" si="58"/>
        <v>0</v>
      </c>
      <c r="E1196" s="19"/>
      <c r="F1196" s="10"/>
    </row>
    <row r="1197" ht="15.75" customHeight="1">
      <c r="A1197" s="19" t="str">
        <f t="shared" si="57"/>
        <v>01279/IRA/LC/VI/2022</v>
      </c>
      <c r="B1197" s="18"/>
      <c r="C1197" s="36"/>
      <c r="D1197" s="19">
        <f t="shared" si="58"/>
        <v>0</v>
      </c>
      <c r="E1197" s="19"/>
      <c r="F1197" s="10"/>
    </row>
    <row r="1198" ht="15.75" customHeight="1">
      <c r="A1198" s="19" t="str">
        <f t="shared" si="57"/>
        <v>01279/IRA/LC/VI/2022</v>
      </c>
      <c r="B1198" s="18"/>
      <c r="C1198" s="36"/>
      <c r="D1198" s="19">
        <f t="shared" si="58"/>
        <v>0</v>
      </c>
      <c r="E1198" s="19"/>
      <c r="F1198" s="10"/>
    </row>
    <row r="1199" ht="15.75" customHeight="1">
      <c r="A1199" s="19" t="str">
        <f t="shared" si="57"/>
        <v>01279/IRA/LC/VI/2022</v>
      </c>
      <c r="B1199" s="18"/>
      <c r="C1199" s="36"/>
      <c r="D1199" s="19">
        <f t="shared" si="58"/>
        <v>0</v>
      </c>
      <c r="E1199" s="19"/>
      <c r="F1199" s="10"/>
    </row>
    <row r="1200" ht="15.75" customHeight="1">
      <c r="A1200" s="19" t="str">
        <f t="shared" si="57"/>
        <v>01279/IRA/LC/VI/2022</v>
      </c>
      <c r="B1200" s="18"/>
      <c r="C1200" s="36"/>
      <c r="D1200" s="19"/>
      <c r="E1200" s="19"/>
      <c r="F1200" s="10"/>
    </row>
    <row r="1201" ht="15.75" customHeight="1">
      <c r="A1201" s="19" t="str">
        <f t="shared" si="57"/>
        <v>01279/IRA/LC/VI/2022</v>
      </c>
      <c r="B1201" s="18"/>
      <c r="C1201" s="36"/>
      <c r="D1201" s="19"/>
      <c r="E1201" s="19"/>
      <c r="F1201" s="10"/>
    </row>
    <row r="1202" ht="15.75" customHeight="1">
      <c r="A1202" s="19" t="str">
        <f t="shared" si="57"/>
        <v>01279/IRA/LC/VI/2022</v>
      </c>
      <c r="B1202" s="19"/>
      <c r="C1202" s="10"/>
      <c r="D1202" s="10"/>
      <c r="E1202" s="19"/>
      <c r="F1202" s="10"/>
    </row>
    <row r="1203" ht="15.75" customHeight="1">
      <c r="E1203" s="1"/>
      <c r="F1203" s="68" t="s">
        <v>14</v>
      </c>
    </row>
    <row r="1204" ht="15.75" customHeight="1">
      <c r="E1204" s="1"/>
    </row>
    <row r="1205" ht="15.75" customHeight="1">
      <c r="A1205" s="14" t="s">
        <v>15</v>
      </c>
      <c r="B1205" s="14" t="s">
        <v>16</v>
      </c>
      <c r="C1205" s="2" t="s">
        <v>17</v>
      </c>
      <c r="D1205" s="14" t="s">
        <v>18</v>
      </c>
      <c r="E1205" s="14" t="s">
        <v>19</v>
      </c>
      <c r="F1205" s="34" t="s">
        <v>20</v>
      </c>
      <c r="G1205" s="43">
        <v>1280.0</v>
      </c>
    </row>
    <row r="1206" ht="15.75" customHeight="1">
      <c r="A1206" s="19" t="s">
        <v>920</v>
      </c>
      <c r="B1206" s="18">
        <v>44734.0</v>
      </c>
      <c r="C1206" s="36">
        <v>49.0</v>
      </c>
      <c r="D1206" s="19">
        <f>G1205-C1206</f>
        <v>1231</v>
      </c>
      <c r="E1206" s="19"/>
      <c r="F1206" s="10"/>
      <c r="G1206" s="1" t="s">
        <v>921</v>
      </c>
    </row>
    <row r="1207" ht="15.75" customHeight="1">
      <c r="A1207" s="19" t="str">
        <f t="shared" ref="A1207:A1223" si="59">A1206</f>
        <v>01279/IRA/LC/VI/2022</v>
      </c>
      <c r="B1207" s="18">
        <v>44741.0</v>
      </c>
      <c r="C1207" s="36">
        <v>200.0</v>
      </c>
      <c r="D1207" s="19">
        <f t="shared" ref="D1207:D1220" si="60">D1206-C1207</f>
        <v>1031</v>
      </c>
      <c r="E1207" s="19"/>
      <c r="F1207" s="10"/>
      <c r="G1207" s="20" t="s">
        <v>837</v>
      </c>
    </row>
    <row r="1208" ht="15.75" customHeight="1">
      <c r="A1208" s="19" t="str">
        <f t="shared" si="59"/>
        <v>01279/IRA/LC/VI/2022</v>
      </c>
      <c r="B1208" s="18">
        <v>44741.0</v>
      </c>
      <c r="C1208" s="36">
        <v>100.0</v>
      </c>
      <c r="D1208" s="19">
        <f t="shared" si="60"/>
        <v>931</v>
      </c>
      <c r="E1208" s="19"/>
      <c r="F1208" s="10"/>
      <c r="G1208" s="53">
        <v>8000.0</v>
      </c>
    </row>
    <row r="1209" ht="15.75" customHeight="1">
      <c r="A1209" s="19" t="str">
        <f t="shared" si="59"/>
        <v>01279/IRA/LC/VI/2022</v>
      </c>
      <c r="B1209" s="18">
        <v>44747.0</v>
      </c>
      <c r="C1209" s="36">
        <v>400.0</v>
      </c>
      <c r="D1209" s="19">
        <f t="shared" si="60"/>
        <v>531</v>
      </c>
      <c r="E1209" s="19"/>
      <c r="F1209" s="10"/>
      <c r="G1209" s="55"/>
    </row>
    <row r="1210" ht="15.75" customHeight="1">
      <c r="A1210" s="19" t="str">
        <f t="shared" si="59"/>
        <v>01279/IRA/LC/VI/2022</v>
      </c>
      <c r="B1210" s="18">
        <v>44750.0</v>
      </c>
      <c r="C1210" s="36">
        <v>350.0</v>
      </c>
      <c r="D1210" s="19">
        <f t="shared" si="60"/>
        <v>181</v>
      </c>
      <c r="E1210" s="19"/>
      <c r="F1210" s="10"/>
    </row>
    <row r="1211" ht="15.75" customHeight="1">
      <c r="A1211" s="19" t="str">
        <f t="shared" si="59"/>
        <v>01279/IRA/LC/VI/2022</v>
      </c>
      <c r="B1211" s="18">
        <v>44756.0</v>
      </c>
      <c r="C1211" s="36">
        <v>181.0</v>
      </c>
      <c r="D1211" s="19">
        <f t="shared" si="60"/>
        <v>0</v>
      </c>
      <c r="E1211" s="19"/>
      <c r="F1211" s="10"/>
    </row>
    <row r="1212" ht="15.75" customHeight="1">
      <c r="A1212" s="19" t="str">
        <f t="shared" si="59"/>
        <v>01279/IRA/LC/VI/2022</v>
      </c>
      <c r="B1212" s="18"/>
      <c r="C1212" s="36"/>
      <c r="D1212" s="19">
        <f t="shared" si="60"/>
        <v>0</v>
      </c>
      <c r="E1212" s="19"/>
      <c r="F1212" s="10"/>
    </row>
    <row r="1213" ht="15.75" customHeight="1">
      <c r="A1213" s="19" t="str">
        <f t="shared" si="59"/>
        <v>01279/IRA/LC/VI/2022</v>
      </c>
      <c r="B1213" s="18"/>
      <c r="C1213" s="36"/>
      <c r="D1213" s="19">
        <f t="shared" si="60"/>
        <v>0</v>
      </c>
      <c r="E1213" s="19"/>
      <c r="F1213" s="10"/>
    </row>
    <row r="1214" ht="15.75" customHeight="1">
      <c r="A1214" s="19" t="str">
        <f t="shared" si="59"/>
        <v>01279/IRA/LC/VI/2022</v>
      </c>
      <c r="B1214" s="18"/>
      <c r="C1214" s="36"/>
      <c r="D1214" s="19">
        <f t="shared" si="60"/>
        <v>0</v>
      </c>
      <c r="E1214" s="19"/>
      <c r="F1214" s="10"/>
    </row>
    <row r="1215" ht="15.75" customHeight="1">
      <c r="A1215" s="19" t="str">
        <f t="shared" si="59"/>
        <v>01279/IRA/LC/VI/2022</v>
      </c>
      <c r="B1215" s="18"/>
      <c r="C1215" s="36"/>
      <c r="D1215" s="19">
        <f t="shared" si="60"/>
        <v>0</v>
      </c>
      <c r="E1215" s="19"/>
      <c r="F1215" s="10"/>
    </row>
    <row r="1216" ht="15.75" customHeight="1">
      <c r="A1216" s="19" t="str">
        <f t="shared" si="59"/>
        <v>01279/IRA/LC/VI/2022</v>
      </c>
      <c r="B1216" s="18"/>
      <c r="C1216" s="36"/>
      <c r="D1216" s="19">
        <f t="shared" si="60"/>
        <v>0</v>
      </c>
      <c r="E1216" s="19"/>
      <c r="F1216" s="10"/>
    </row>
    <row r="1217" ht="15.75" customHeight="1">
      <c r="A1217" s="19" t="str">
        <f t="shared" si="59"/>
        <v>01279/IRA/LC/VI/2022</v>
      </c>
      <c r="B1217" s="18"/>
      <c r="C1217" s="36"/>
      <c r="D1217" s="19">
        <f t="shared" si="60"/>
        <v>0</v>
      </c>
      <c r="E1217" s="19"/>
      <c r="F1217" s="10"/>
    </row>
    <row r="1218" ht="15.75" customHeight="1">
      <c r="A1218" s="19" t="str">
        <f t="shared" si="59"/>
        <v>01279/IRA/LC/VI/2022</v>
      </c>
      <c r="B1218" s="18"/>
      <c r="C1218" s="36"/>
      <c r="D1218" s="19">
        <f t="shared" si="60"/>
        <v>0</v>
      </c>
      <c r="E1218" s="19"/>
      <c r="F1218" s="10"/>
    </row>
    <row r="1219" ht="15.75" customHeight="1">
      <c r="A1219" s="19" t="str">
        <f t="shared" si="59"/>
        <v>01279/IRA/LC/VI/2022</v>
      </c>
      <c r="B1219" s="18"/>
      <c r="C1219" s="36"/>
      <c r="D1219" s="19">
        <f t="shared" si="60"/>
        <v>0</v>
      </c>
      <c r="E1219" s="19"/>
      <c r="F1219" s="10"/>
    </row>
    <row r="1220" ht="15.75" customHeight="1">
      <c r="A1220" s="19" t="str">
        <f t="shared" si="59"/>
        <v>01279/IRA/LC/VI/2022</v>
      </c>
      <c r="B1220" s="18"/>
      <c r="C1220" s="36"/>
      <c r="D1220" s="19">
        <f t="shared" si="60"/>
        <v>0</v>
      </c>
      <c r="E1220" s="19"/>
      <c r="F1220" s="10"/>
    </row>
    <row r="1221" ht="15.75" customHeight="1">
      <c r="A1221" s="19" t="str">
        <f t="shared" si="59"/>
        <v>01279/IRA/LC/VI/2022</v>
      </c>
      <c r="B1221" s="18"/>
      <c r="C1221" s="36"/>
      <c r="D1221" s="19"/>
      <c r="E1221" s="19"/>
      <c r="F1221" s="10"/>
    </row>
    <row r="1222" ht="15.75" customHeight="1">
      <c r="A1222" s="19" t="str">
        <f t="shared" si="59"/>
        <v>01279/IRA/LC/VI/2022</v>
      </c>
      <c r="B1222" s="18"/>
      <c r="C1222" s="36"/>
      <c r="D1222" s="19"/>
      <c r="E1222" s="19"/>
      <c r="F1222" s="10"/>
    </row>
    <row r="1223" ht="15.75" customHeight="1">
      <c r="A1223" s="19" t="str">
        <f t="shared" si="59"/>
        <v>01279/IRA/LC/VI/2022</v>
      </c>
      <c r="B1223" s="19"/>
      <c r="C1223" s="10"/>
      <c r="D1223" s="10"/>
      <c r="E1223" s="19"/>
      <c r="F1223" s="10"/>
    </row>
    <row r="1224" ht="15.75" customHeight="1">
      <c r="E1224" s="1"/>
      <c r="F1224" s="68" t="s">
        <v>14</v>
      </c>
    </row>
    <row r="1225" ht="15.75" customHeight="1">
      <c r="E1225" s="1"/>
    </row>
    <row r="1226" ht="15.75" customHeight="1">
      <c r="A1226" s="14" t="s">
        <v>15</v>
      </c>
      <c r="B1226" s="14" t="s">
        <v>16</v>
      </c>
      <c r="C1226" s="2" t="s">
        <v>17</v>
      </c>
      <c r="D1226" s="14" t="s">
        <v>18</v>
      </c>
      <c r="E1226" s="14" t="s">
        <v>19</v>
      </c>
      <c r="F1226" s="34" t="s">
        <v>20</v>
      </c>
      <c r="G1226" s="43">
        <v>320.0</v>
      </c>
    </row>
    <row r="1227" ht="15.75" customHeight="1">
      <c r="A1227" s="19" t="s">
        <v>922</v>
      </c>
      <c r="B1227" s="18">
        <v>44769.0</v>
      </c>
      <c r="C1227" s="36">
        <v>80.0</v>
      </c>
      <c r="D1227" s="19">
        <f>G1226-C1227</f>
        <v>240</v>
      </c>
      <c r="E1227" s="19"/>
      <c r="F1227" s="10"/>
      <c r="G1227" s="1" t="s">
        <v>923</v>
      </c>
    </row>
    <row r="1228" ht="15.75" customHeight="1">
      <c r="A1228" s="19" t="str">
        <f t="shared" ref="A1228:A1239" si="61">A1227</f>
        <v>01504/IRA/LC/VII/2022</v>
      </c>
      <c r="B1228" s="18">
        <v>44782.0</v>
      </c>
      <c r="C1228" s="36">
        <v>104.0</v>
      </c>
      <c r="D1228" s="19">
        <f t="shared" ref="D1228:D1239" si="62">D1227-C1228</f>
        <v>136</v>
      </c>
      <c r="E1228" s="19"/>
      <c r="F1228" s="10"/>
      <c r="G1228" s="20" t="s">
        <v>840</v>
      </c>
    </row>
    <row r="1229" ht="15.75" customHeight="1">
      <c r="A1229" s="19" t="str">
        <f t="shared" si="61"/>
        <v>01504/IRA/LC/VII/2022</v>
      </c>
      <c r="B1229" s="18">
        <v>44791.0</v>
      </c>
      <c r="C1229" s="36">
        <v>80.0</v>
      </c>
      <c r="D1229" s="19">
        <f t="shared" si="62"/>
        <v>56</v>
      </c>
      <c r="E1229" s="19"/>
      <c r="F1229" s="10"/>
      <c r="G1229" s="53">
        <v>140000.0</v>
      </c>
    </row>
    <row r="1230" ht="15.75" customHeight="1">
      <c r="A1230" s="19" t="str">
        <f t="shared" si="61"/>
        <v>01504/IRA/LC/VII/2022</v>
      </c>
      <c r="B1230" s="18">
        <v>44798.0</v>
      </c>
      <c r="C1230" s="36">
        <v>56.0</v>
      </c>
      <c r="D1230" s="19">
        <f t="shared" si="62"/>
        <v>0</v>
      </c>
      <c r="E1230" s="19"/>
      <c r="F1230" s="10"/>
      <c r="G1230" s="55"/>
    </row>
    <row r="1231" ht="15.75" customHeight="1">
      <c r="A1231" s="19" t="str">
        <f t="shared" si="61"/>
        <v>01504/IRA/LC/VII/2022</v>
      </c>
      <c r="B1231" s="18"/>
      <c r="C1231" s="36"/>
      <c r="D1231" s="19">
        <f t="shared" si="62"/>
        <v>0</v>
      </c>
      <c r="E1231" s="19"/>
      <c r="F1231" s="10"/>
    </row>
    <row r="1232" ht="15.75" customHeight="1">
      <c r="A1232" s="19" t="str">
        <f t="shared" si="61"/>
        <v>01504/IRA/LC/VII/2022</v>
      </c>
      <c r="B1232" s="18"/>
      <c r="C1232" s="36"/>
      <c r="D1232" s="19">
        <f t="shared" si="62"/>
        <v>0</v>
      </c>
      <c r="E1232" s="19"/>
      <c r="F1232" s="10"/>
    </row>
    <row r="1233" ht="15.75" customHeight="1">
      <c r="A1233" s="19" t="str">
        <f t="shared" si="61"/>
        <v>01504/IRA/LC/VII/2022</v>
      </c>
      <c r="B1233" s="18"/>
      <c r="C1233" s="36"/>
      <c r="D1233" s="19">
        <f t="shared" si="62"/>
        <v>0</v>
      </c>
      <c r="E1233" s="19"/>
      <c r="F1233" s="10"/>
    </row>
    <row r="1234" ht="15.75" customHeight="1">
      <c r="A1234" s="19" t="str">
        <f t="shared" si="61"/>
        <v>01504/IRA/LC/VII/2022</v>
      </c>
      <c r="B1234" s="18"/>
      <c r="C1234" s="36"/>
      <c r="D1234" s="19">
        <f t="shared" si="62"/>
        <v>0</v>
      </c>
      <c r="E1234" s="19"/>
      <c r="F1234" s="10"/>
    </row>
    <row r="1235" ht="15.75" customHeight="1">
      <c r="A1235" s="19" t="str">
        <f t="shared" si="61"/>
        <v>01504/IRA/LC/VII/2022</v>
      </c>
      <c r="B1235" s="18"/>
      <c r="C1235" s="36"/>
      <c r="D1235" s="19">
        <f t="shared" si="62"/>
        <v>0</v>
      </c>
      <c r="E1235" s="19"/>
      <c r="F1235" s="10"/>
    </row>
    <row r="1236" ht="15.75" customHeight="1">
      <c r="A1236" s="19" t="str">
        <f t="shared" si="61"/>
        <v>01504/IRA/LC/VII/2022</v>
      </c>
      <c r="B1236" s="18"/>
      <c r="C1236" s="36"/>
      <c r="D1236" s="19">
        <f t="shared" si="62"/>
        <v>0</v>
      </c>
      <c r="E1236" s="19"/>
      <c r="F1236" s="10"/>
    </row>
    <row r="1237" ht="15.75" customHeight="1">
      <c r="A1237" s="19" t="str">
        <f t="shared" si="61"/>
        <v>01504/IRA/LC/VII/2022</v>
      </c>
      <c r="B1237" s="18"/>
      <c r="C1237" s="36"/>
      <c r="D1237" s="19">
        <f t="shared" si="62"/>
        <v>0</v>
      </c>
      <c r="E1237" s="19"/>
      <c r="F1237" s="10"/>
    </row>
    <row r="1238" ht="15.75" customHeight="1">
      <c r="A1238" s="19" t="str">
        <f t="shared" si="61"/>
        <v>01504/IRA/LC/VII/2022</v>
      </c>
      <c r="B1238" s="18"/>
      <c r="C1238" s="36"/>
      <c r="D1238" s="19">
        <f t="shared" si="62"/>
        <v>0</v>
      </c>
      <c r="E1238" s="19"/>
      <c r="F1238" s="10"/>
    </row>
    <row r="1239" ht="15.75" customHeight="1">
      <c r="A1239" s="19" t="str">
        <f t="shared" si="61"/>
        <v>01504/IRA/LC/VII/2022</v>
      </c>
      <c r="B1239" s="18"/>
      <c r="C1239" s="36"/>
      <c r="D1239" s="19">
        <f t="shared" si="62"/>
        <v>0</v>
      </c>
      <c r="E1239" s="19"/>
      <c r="F1239" s="10"/>
    </row>
    <row r="1240" ht="15.75" customHeight="1">
      <c r="E1240" s="1"/>
    </row>
    <row r="1241" ht="15.75" customHeight="1">
      <c r="E1241" s="1"/>
    </row>
    <row r="1242" ht="15.75" customHeight="1">
      <c r="A1242" s="14" t="s">
        <v>15</v>
      </c>
      <c r="B1242" s="14" t="s">
        <v>16</v>
      </c>
      <c r="C1242" s="2" t="s">
        <v>17</v>
      </c>
      <c r="D1242" s="14" t="s">
        <v>18</v>
      </c>
      <c r="E1242" s="14" t="s">
        <v>19</v>
      </c>
      <c r="F1242" s="34" t="s">
        <v>20</v>
      </c>
      <c r="G1242" s="43">
        <v>1280.0</v>
      </c>
    </row>
    <row r="1243" ht="15.75" customHeight="1">
      <c r="A1243" s="19" t="s">
        <v>922</v>
      </c>
      <c r="B1243" s="18">
        <v>44769.0</v>
      </c>
      <c r="C1243" s="36">
        <v>320.0</v>
      </c>
      <c r="D1243" s="19">
        <f>G1242-C1243</f>
        <v>960</v>
      </c>
      <c r="E1243" s="19"/>
      <c r="F1243" s="10"/>
      <c r="G1243" s="1" t="s">
        <v>923</v>
      </c>
    </row>
    <row r="1244" ht="15.75" customHeight="1">
      <c r="A1244" s="19" t="str">
        <f t="shared" ref="A1244:A1250" si="63">A1243</f>
        <v>01504/IRA/LC/VII/2022</v>
      </c>
      <c r="B1244" s="18">
        <v>44782.0</v>
      </c>
      <c r="C1244" s="36">
        <v>366.0</v>
      </c>
      <c r="D1244" s="19">
        <f t="shared" ref="D1244:D1250" si="64">D1243-C1244</f>
        <v>594</v>
      </c>
      <c r="E1244" s="19"/>
      <c r="F1244" s="10"/>
      <c r="G1244" s="20" t="s">
        <v>837</v>
      </c>
    </row>
    <row r="1245" ht="15.75" customHeight="1">
      <c r="A1245" s="19" t="str">
        <f t="shared" si="63"/>
        <v>01504/IRA/LC/VII/2022</v>
      </c>
      <c r="B1245" s="18">
        <v>44771.0</v>
      </c>
      <c r="C1245" s="36">
        <v>250.0</v>
      </c>
      <c r="D1245" s="19">
        <f t="shared" si="64"/>
        <v>344</v>
      </c>
      <c r="E1245" s="19"/>
      <c r="F1245" s="10"/>
      <c r="G1245" s="53">
        <v>8000.0</v>
      </c>
    </row>
    <row r="1246" ht="15.75" customHeight="1">
      <c r="A1246" s="19" t="str">
        <f t="shared" si="63"/>
        <v>01504/IRA/LC/VII/2022</v>
      </c>
      <c r="B1246" s="18">
        <v>44791.0</v>
      </c>
      <c r="C1246" s="36">
        <v>344.0</v>
      </c>
      <c r="D1246" s="19">
        <f t="shared" si="64"/>
        <v>0</v>
      </c>
      <c r="E1246" s="19"/>
      <c r="F1246" s="10"/>
      <c r="G1246" s="55"/>
    </row>
    <row r="1247" ht="15.75" customHeight="1">
      <c r="A1247" s="19" t="str">
        <f t="shared" si="63"/>
        <v>01504/IRA/LC/VII/2022</v>
      </c>
      <c r="B1247" s="18"/>
      <c r="C1247" s="36"/>
      <c r="D1247" s="19">
        <f t="shared" si="64"/>
        <v>0</v>
      </c>
      <c r="E1247" s="19"/>
      <c r="F1247" s="10"/>
    </row>
    <row r="1248" ht="15.75" customHeight="1">
      <c r="A1248" s="19" t="str">
        <f t="shared" si="63"/>
        <v>01504/IRA/LC/VII/2022</v>
      </c>
      <c r="B1248" s="18"/>
      <c r="C1248" s="36"/>
      <c r="D1248" s="19">
        <f t="shared" si="64"/>
        <v>0</v>
      </c>
      <c r="E1248" s="19"/>
      <c r="F1248" s="10"/>
    </row>
    <row r="1249" ht="15.75" customHeight="1">
      <c r="A1249" s="19" t="str">
        <f t="shared" si="63"/>
        <v>01504/IRA/LC/VII/2022</v>
      </c>
      <c r="B1249" s="18"/>
      <c r="C1249" s="36"/>
      <c r="D1249" s="19">
        <f t="shared" si="64"/>
        <v>0</v>
      </c>
      <c r="E1249" s="19"/>
      <c r="F1249" s="10"/>
    </row>
    <row r="1250" ht="15.75" customHeight="1">
      <c r="A1250" s="19" t="str">
        <f t="shared" si="63"/>
        <v>01504/IRA/LC/VII/2022</v>
      </c>
      <c r="B1250" s="18"/>
      <c r="C1250" s="36"/>
      <c r="D1250" s="19">
        <f t="shared" si="64"/>
        <v>0</v>
      </c>
      <c r="E1250" s="19"/>
      <c r="F1250" s="10"/>
    </row>
    <row r="1251" ht="15.75" customHeight="1">
      <c r="E1251" s="1"/>
      <c r="F1251" s="54" t="s">
        <v>14</v>
      </c>
    </row>
    <row r="1252" ht="15.75" customHeight="1">
      <c r="E1252" s="1"/>
    </row>
    <row r="1253" ht="15.75" customHeight="1">
      <c r="A1253" s="14" t="s">
        <v>15</v>
      </c>
      <c r="B1253" s="14" t="s">
        <v>16</v>
      </c>
      <c r="C1253" s="2" t="s">
        <v>17</v>
      </c>
      <c r="D1253" s="14" t="s">
        <v>18</v>
      </c>
      <c r="E1253" s="14" t="s">
        <v>19</v>
      </c>
      <c r="F1253" s="34" t="s">
        <v>20</v>
      </c>
      <c r="G1253" s="43">
        <v>280.0</v>
      </c>
    </row>
    <row r="1254" ht="15.75" customHeight="1">
      <c r="A1254" s="19" t="s">
        <v>924</v>
      </c>
      <c r="B1254" s="18">
        <v>44811.0</v>
      </c>
      <c r="C1254" s="36">
        <v>43.0</v>
      </c>
      <c r="D1254" s="19">
        <f>G1253-C1254</f>
        <v>237</v>
      </c>
      <c r="E1254" s="19"/>
      <c r="F1254" s="10"/>
      <c r="G1254" s="1" t="s">
        <v>925</v>
      </c>
    </row>
    <row r="1255" ht="15.75" customHeight="1">
      <c r="A1255" s="19" t="str">
        <f t="shared" ref="A1255:A1260" si="65">A1254</f>
        <v>01765/IRA/LC/VIII/2022</v>
      </c>
      <c r="B1255" s="18">
        <v>44813.0</v>
      </c>
      <c r="C1255" s="36">
        <v>100.0</v>
      </c>
      <c r="D1255" s="19">
        <f t="shared" ref="D1255:D1260" si="66">D1254-C1255</f>
        <v>137</v>
      </c>
      <c r="E1255" s="19"/>
      <c r="F1255" s="10"/>
      <c r="G1255" s="20" t="s">
        <v>840</v>
      </c>
    </row>
    <row r="1256" ht="15.75" customHeight="1">
      <c r="A1256" s="19" t="str">
        <f t="shared" si="65"/>
        <v>01765/IRA/LC/VIII/2022</v>
      </c>
      <c r="B1256" s="18">
        <v>44820.0</v>
      </c>
      <c r="C1256" s="36">
        <v>100.0</v>
      </c>
      <c r="D1256" s="19">
        <f t="shared" si="66"/>
        <v>37</v>
      </c>
      <c r="E1256" s="19"/>
      <c r="F1256" s="10"/>
      <c r="G1256" s="53">
        <v>140000.0</v>
      </c>
    </row>
    <row r="1257" ht="15.75" customHeight="1">
      <c r="A1257" s="19" t="str">
        <f t="shared" si="65"/>
        <v>01765/IRA/LC/VIII/2022</v>
      </c>
      <c r="B1257" s="18">
        <v>44832.0</v>
      </c>
      <c r="C1257" s="36">
        <v>37.0</v>
      </c>
      <c r="D1257" s="19">
        <f t="shared" si="66"/>
        <v>0</v>
      </c>
      <c r="E1257" s="19"/>
      <c r="F1257" s="10"/>
      <c r="G1257" s="55"/>
    </row>
    <row r="1258" ht="15.75" customHeight="1">
      <c r="A1258" s="19" t="str">
        <f t="shared" si="65"/>
        <v>01765/IRA/LC/VIII/2022</v>
      </c>
      <c r="B1258" s="18"/>
      <c r="C1258" s="36"/>
      <c r="D1258" s="19">
        <f t="shared" si="66"/>
        <v>0</v>
      </c>
      <c r="E1258" s="19"/>
      <c r="F1258" s="10"/>
    </row>
    <row r="1259" ht="15.75" customHeight="1">
      <c r="A1259" s="19" t="str">
        <f t="shared" si="65"/>
        <v>01765/IRA/LC/VIII/2022</v>
      </c>
      <c r="B1259" s="18"/>
      <c r="C1259" s="36"/>
      <c r="D1259" s="19">
        <f t="shared" si="66"/>
        <v>0</v>
      </c>
      <c r="E1259" s="19"/>
      <c r="F1259" s="10"/>
    </row>
    <row r="1260" ht="15.75" customHeight="1">
      <c r="A1260" s="19" t="str">
        <f t="shared" si="65"/>
        <v>01765/IRA/LC/VIII/2022</v>
      </c>
      <c r="B1260" s="18"/>
      <c r="C1260" s="36"/>
      <c r="D1260" s="19">
        <f t="shared" si="66"/>
        <v>0</v>
      </c>
      <c r="E1260" s="19"/>
      <c r="F1260" s="10"/>
    </row>
    <row r="1261" ht="15.75" customHeight="1">
      <c r="E1261" s="1"/>
      <c r="F1261" s="54" t="s">
        <v>14</v>
      </c>
    </row>
    <row r="1262" ht="15.75" customHeight="1">
      <c r="E1262" s="1"/>
    </row>
    <row r="1263" ht="15.75" customHeight="1">
      <c r="A1263" s="14" t="s">
        <v>15</v>
      </c>
      <c r="B1263" s="14" t="s">
        <v>16</v>
      </c>
      <c r="C1263" s="2" t="s">
        <v>17</v>
      </c>
      <c r="D1263" s="14" t="s">
        <v>18</v>
      </c>
      <c r="E1263" s="14" t="s">
        <v>19</v>
      </c>
      <c r="F1263" s="34" t="s">
        <v>20</v>
      </c>
      <c r="G1263" s="43">
        <v>1120.0</v>
      </c>
    </row>
    <row r="1264" ht="15.75" customHeight="1">
      <c r="A1264" s="19" t="s">
        <v>924</v>
      </c>
      <c r="B1264" s="18">
        <v>44811.0</v>
      </c>
      <c r="C1264" s="36">
        <v>113.0</v>
      </c>
      <c r="D1264" s="19">
        <f>G1263-C1264</f>
        <v>1007</v>
      </c>
      <c r="E1264" s="19"/>
      <c r="F1264" s="10"/>
      <c r="G1264" s="1" t="s">
        <v>925</v>
      </c>
    </row>
    <row r="1265" ht="15.75" customHeight="1">
      <c r="A1265" s="19" t="str">
        <f t="shared" ref="A1265:A1270" si="67">A1264</f>
        <v>01765/IRA/LC/VIII/2022</v>
      </c>
      <c r="B1265" s="18">
        <v>44813.0</v>
      </c>
      <c r="C1265" s="36">
        <v>400.0</v>
      </c>
      <c r="D1265" s="19">
        <f t="shared" ref="D1265:D1270" si="68">D1264-C1265</f>
        <v>607</v>
      </c>
      <c r="E1265" s="19"/>
      <c r="F1265" s="10"/>
      <c r="G1265" s="20" t="s">
        <v>837</v>
      </c>
    </row>
    <row r="1266" ht="15.75" customHeight="1">
      <c r="A1266" s="19" t="str">
        <f t="shared" si="67"/>
        <v>01765/IRA/LC/VIII/2022</v>
      </c>
      <c r="B1266" s="18">
        <v>44820.0</v>
      </c>
      <c r="C1266" s="36">
        <v>400.0</v>
      </c>
      <c r="D1266" s="19">
        <f t="shared" si="68"/>
        <v>207</v>
      </c>
      <c r="E1266" s="19"/>
      <c r="F1266" s="10"/>
      <c r="G1266" s="53">
        <v>8000.0</v>
      </c>
    </row>
    <row r="1267" ht="15.75" customHeight="1">
      <c r="A1267" s="19" t="str">
        <f t="shared" si="67"/>
        <v>01765/IRA/LC/VIII/2022</v>
      </c>
      <c r="B1267" s="18">
        <v>44832.0</v>
      </c>
      <c r="C1267" s="36">
        <v>207.0</v>
      </c>
      <c r="D1267" s="19">
        <f t="shared" si="68"/>
        <v>0</v>
      </c>
      <c r="E1267" s="19"/>
      <c r="F1267" s="10"/>
      <c r="G1267" s="55"/>
    </row>
    <row r="1268" ht="15.75" customHeight="1">
      <c r="A1268" s="19" t="str">
        <f t="shared" si="67"/>
        <v>01765/IRA/LC/VIII/2022</v>
      </c>
      <c r="B1268" s="18"/>
      <c r="C1268" s="36"/>
      <c r="D1268" s="19">
        <f t="shared" si="68"/>
        <v>0</v>
      </c>
      <c r="E1268" s="19"/>
      <c r="F1268" s="10"/>
    </row>
    <row r="1269" ht="15.75" customHeight="1">
      <c r="A1269" s="19" t="str">
        <f t="shared" si="67"/>
        <v>01765/IRA/LC/VIII/2022</v>
      </c>
      <c r="B1269" s="18"/>
      <c r="C1269" s="36"/>
      <c r="D1269" s="19">
        <f t="shared" si="68"/>
        <v>0</v>
      </c>
      <c r="E1269" s="19"/>
      <c r="F1269" s="10"/>
    </row>
    <row r="1270" ht="15.75" customHeight="1">
      <c r="A1270" s="19" t="str">
        <f t="shared" si="67"/>
        <v>01765/IRA/LC/VIII/2022</v>
      </c>
      <c r="B1270" s="18"/>
      <c r="C1270" s="36"/>
      <c r="D1270" s="19">
        <f t="shared" si="68"/>
        <v>0</v>
      </c>
      <c r="E1270" s="19"/>
      <c r="F1270" s="10"/>
    </row>
    <row r="1271" ht="15.75" customHeight="1">
      <c r="E1271" s="1"/>
      <c r="F1271" s="54" t="s">
        <v>14</v>
      </c>
    </row>
    <row r="1272" ht="15.75" customHeight="1">
      <c r="E1272" s="1"/>
    </row>
    <row r="1273" ht="15.75" customHeight="1">
      <c r="A1273" s="14" t="s">
        <v>15</v>
      </c>
      <c r="B1273" s="14" t="s">
        <v>16</v>
      </c>
      <c r="C1273" s="2" t="s">
        <v>17</v>
      </c>
      <c r="D1273" s="14" t="s">
        <v>18</v>
      </c>
      <c r="E1273" s="14" t="s">
        <v>19</v>
      </c>
      <c r="F1273" s="34" t="s">
        <v>20</v>
      </c>
      <c r="G1273" s="43">
        <v>280.0</v>
      </c>
    </row>
    <row r="1274" ht="15.75" customHeight="1">
      <c r="A1274" s="19" t="s">
        <v>926</v>
      </c>
      <c r="B1274" s="18">
        <v>44841.0</v>
      </c>
      <c r="C1274" s="36">
        <v>80.0</v>
      </c>
      <c r="D1274" s="19">
        <f>G1273-C1274</f>
        <v>200</v>
      </c>
      <c r="E1274" s="19"/>
      <c r="F1274" s="10"/>
      <c r="G1274" s="1" t="s">
        <v>927</v>
      </c>
    </row>
    <row r="1275" ht="15.75" customHeight="1">
      <c r="A1275" s="19" t="str">
        <f t="shared" ref="A1275:A1280" si="69">A1274</f>
        <v>02035/IRA/LC/IX/2022</v>
      </c>
      <c r="B1275" s="18">
        <v>44846.0</v>
      </c>
      <c r="C1275" s="36">
        <v>100.0</v>
      </c>
      <c r="D1275" s="19">
        <f t="shared" ref="D1275:D1280" si="70">D1274-C1275</f>
        <v>100</v>
      </c>
      <c r="E1275" s="19"/>
      <c r="F1275" s="10"/>
      <c r="G1275" s="20" t="s">
        <v>840</v>
      </c>
    </row>
    <row r="1276" ht="15.75" customHeight="1">
      <c r="A1276" s="19" t="str">
        <f t="shared" si="69"/>
        <v>02035/IRA/LC/IX/2022</v>
      </c>
      <c r="B1276" s="18">
        <v>44852.0</v>
      </c>
      <c r="C1276" s="36">
        <v>73.0</v>
      </c>
      <c r="D1276" s="19">
        <f t="shared" si="70"/>
        <v>27</v>
      </c>
      <c r="E1276" s="19"/>
      <c r="F1276" s="10"/>
      <c r="G1276" s="53">
        <v>140000.0</v>
      </c>
    </row>
    <row r="1277" ht="15.75" customHeight="1">
      <c r="A1277" s="19" t="str">
        <f t="shared" si="69"/>
        <v>02035/IRA/LC/IX/2022</v>
      </c>
      <c r="B1277" s="18">
        <v>44859.0</v>
      </c>
      <c r="C1277" s="36">
        <v>27.0</v>
      </c>
      <c r="D1277" s="19">
        <f t="shared" si="70"/>
        <v>0</v>
      </c>
      <c r="E1277" s="19"/>
      <c r="F1277" s="10"/>
      <c r="G1277" s="55"/>
    </row>
    <row r="1278" ht="15.75" customHeight="1">
      <c r="A1278" s="19" t="str">
        <f t="shared" si="69"/>
        <v>02035/IRA/LC/IX/2022</v>
      </c>
      <c r="B1278" s="18"/>
      <c r="C1278" s="36"/>
      <c r="D1278" s="19">
        <f t="shared" si="70"/>
        <v>0</v>
      </c>
      <c r="E1278" s="19"/>
      <c r="F1278" s="10"/>
    </row>
    <row r="1279" ht="15.75" customHeight="1">
      <c r="A1279" s="19" t="str">
        <f t="shared" si="69"/>
        <v>02035/IRA/LC/IX/2022</v>
      </c>
      <c r="B1279" s="18"/>
      <c r="C1279" s="36"/>
      <c r="D1279" s="19">
        <f t="shared" si="70"/>
        <v>0</v>
      </c>
      <c r="E1279" s="19"/>
      <c r="F1279" s="10"/>
    </row>
    <row r="1280" ht="15.75" customHeight="1">
      <c r="A1280" s="19" t="str">
        <f t="shared" si="69"/>
        <v>02035/IRA/LC/IX/2022</v>
      </c>
      <c r="B1280" s="18"/>
      <c r="C1280" s="36"/>
      <c r="D1280" s="19">
        <f t="shared" si="70"/>
        <v>0</v>
      </c>
      <c r="E1280" s="19"/>
      <c r="F1280" s="10"/>
    </row>
    <row r="1281" ht="15.75" customHeight="1">
      <c r="E1281" s="1"/>
      <c r="F1281" s="54" t="s">
        <v>14</v>
      </c>
    </row>
    <row r="1282" ht="15.75" customHeight="1">
      <c r="A1282" s="14" t="s">
        <v>15</v>
      </c>
      <c r="B1282" s="14" t="s">
        <v>16</v>
      </c>
      <c r="C1282" s="2" t="s">
        <v>17</v>
      </c>
      <c r="D1282" s="14" t="s">
        <v>18</v>
      </c>
      <c r="E1282" s="14" t="s">
        <v>19</v>
      </c>
      <c r="F1282" s="34" t="s">
        <v>20</v>
      </c>
      <c r="G1282" s="43">
        <v>1120.0</v>
      </c>
    </row>
    <row r="1283" ht="15.75" customHeight="1">
      <c r="A1283" s="19" t="s">
        <v>926</v>
      </c>
      <c r="B1283" s="18">
        <v>44841.0</v>
      </c>
      <c r="C1283" s="36">
        <v>320.0</v>
      </c>
      <c r="D1283" s="19">
        <f>G1282-C1283</f>
        <v>800</v>
      </c>
      <c r="E1283" s="19"/>
      <c r="F1283" s="10"/>
      <c r="G1283" s="1" t="s">
        <v>927</v>
      </c>
    </row>
    <row r="1284" ht="15.75" customHeight="1">
      <c r="A1284" s="19" t="str">
        <f t="shared" ref="A1284:A1289" si="71">A1283</f>
        <v>02035/IRA/LC/IX/2022</v>
      </c>
      <c r="B1284" s="18">
        <v>44846.0</v>
      </c>
      <c r="C1284" s="36">
        <v>400.0</v>
      </c>
      <c r="D1284" s="19">
        <f t="shared" ref="D1284:D1289" si="72">D1283-C1284</f>
        <v>400</v>
      </c>
      <c r="E1284" s="19"/>
      <c r="F1284" s="10"/>
      <c r="G1284" s="20" t="s">
        <v>837</v>
      </c>
    </row>
    <row r="1285" ht="15.75" customHeight="1">
      <c r="A1285" s="19" t="str">
        <f t="shared" si="71"/>
        <v>02035/IRA/LC/IX/2022</v>
      </c>
      <c r="B1285" s="18">
        <v>44852.0</v>
      </c>
      <c r="C1285" s="36">
        <v>400.0</v>
      </c>
      <c r="D1285" s="19">
        <f t="shared" si="72"/>
        <v>0</v>
      </c>
      <c r="E1285" s="19"/>
      <c r="F1285" s="10"/>
      <c r="G1285" s="53">
        <v>8000.0</v>
      </c>
    </row>
    <row r="1286" ht="15.75" customHeight="1">
      <c r="A1286" s="19" t="str">
        <f t="shared" si="71"/>
        <v>02035/IRA/LC/IX/2022</v>
      </c>
      <c r="B1286" s="18"/>
      <c r="C1286" s="36"/>
      <c r="D1286" s="19">
        <f t="shared" si="72"/>
        <v>0</v>
      </c>
      <c r="E1286" s="19"/>
      <c r="F1286" s="10"/>
      <c r="G1286" s="55"/>
    </row>
    <row r="1287" ht="15.75" customHeight="1">
      <c r="A1287" s="19" t="str">
        <f t="shared" si="71"/>
        <v>02035/IRA/LC/IX/2022</v>
      </c>
      <c r="B1287" s="18"/>
      <c r="C1287" s="36"/>
      <c r="D1287" s="19">
        <f t="shared" si="72"/>
        <v>0</v>
      </c>
      <c r="E1287" s="19"/>
      <c r="F1287" s="10"/>
    </row>
    <row r="1288" ht="15.75" customHeight="1">
      <c r="A1288" s="19" t="str">
        <f t="shared" si="71"/>
        <v>02035/IRA/LC/IX/2022</v>
      </c>
      <c r="B1288" s="18"/>
      <c r="C1288" s="36"/>
      <c r="D1288" s="19">
        <f t="shared" si="72"/>
        <v>0</v>
      </c>
      <c r="E1288" s="19"/>
      <c r="F1288" s="10"/>
    </row>
    <row r="1289" ht="15.75" customHeight="1">
      <c r="A1289" s="19" t="str">
        <f t="shared" si="71"/>
        <v>02035/IRA/LC/IX/2022</v>
      </c>
      <c r="B1289" s="18"/>
      <c r="C1289" s="36"/>
      <c r="D1289" s="19">
        <f t="shared" si="72"/>
        <v>0</v>
      </c>
      <c r="E1289" s="19"/>
      <c r="F1289" s="10"/>
    </row>
    <row r="1290" ht="15.75" customHeight="1">
      <c r="E1290" s="1"/>
      <c r="F1290" s="54" t="s">
        <v>14</v>
      </c>
    </row>
    <row r="1291" ht="15.75" customHeight="1">
      <c r="E1291" s="1"/>
    </row>
    <row r="1292" ht="15.75" customHeight="1">
      <c r="A1292" s="14" t="s">
        <v>15</v>
      </c>
      <c r="B1292" s="14" t="s">
        <v>16</v>
      </c>
      <c r="C1292" s="2" t="s">
        <v>17</v>
      </c>
      <c r="D1292" s="14" t="s">
        <v>18</v>
      </c>
      <c r="E1292" s="14" t="s">
        <v>19</v>
      </c>
      <c r="F1292" s="34" t="s">
        <v>20</v>
      </c>
      <c r="G1292" s="43">
        <v>360.0</v>
      </c>
    </row>
    <row r="1293" ht="15.75" customHeight="1">
      <c r="A1293" s="19" t="s">
        <v>928</v>
      </c>
      <c r="B1293" s="18">
        <v>44859.0</v>
      </c>
      <c r="C1293" s="36">
        <v>70.0</v>
      </c>
      <c r="D1293" s="19">
        <f>G1292-C1293</f>
        <v>290</v>
      </c>
      <c r="E1293" s="19"/>
      <c r="F1293" s="10"/>
      <c r="G1293" s="1" t="s">
        <v>929</v>
      </c>
    </row>
    <row r="1294" ht="15.75" customHeight="1">
      <c r="A1294" s="19" t="str">
        <f t="shared" ref="A1294:A1299" si="73">A1293</f>
        <v>02254/IRA/LC/IX/2022</v>
      </c>
      <c r="B1294" s="18">
        <v>44866.0</v>
      </c>
      <c r="C1294" s="36">
        <v>90.0</v>
      </c>
      <c r="D1294" s="19">
        <f t="shared" ref="D1294:D1299" si="74">D1293-C1294</f>
        <v>200</v>
      </c>
      <c r="E1294" s="19"/>
      <c r="F1294" s="10"/>
      <c r="G1294" s="20" t="s">
        <v>840</v>
      </c>
    </row>
    <row r="1295" ht="15.75" customHeight="1">
      <c r="A1295" s="19" t="str">
        <f t="shared" si="73"/>
        <v>02254/IRA/LC/IX/2022</v>
      </c>
      <c r="B1295" s="18">
        <v>44875.0</v>
      </c>
      <c r="C1295" s="36">
        <v>100.0</v>
      </c>
      <c r="D1295" s="19">
        <f t="shared" si="74"/>
        <v>100</v>
      </c>
      <c r="E1295" s="19"/>
      <c r="F1295" s="10"/>
      <c r="G1295" s="53">
        <v>140000.0</v>
      </c>
    </row>
    <row r="1296" ht="15.75" customHeight="1">
      <c r="A1296" s="19" t="str">
        <f t="shared" si="73"/>
        <v>02254/IRA/LC/IX/2022</v>
      </c>
      <c r="B1296" s="18">
        <v>44881.0</v>
      </c>
      <c r="C1296" s="36">
        <v>100.0</v>
      </c>
      <c r="D1296" s="19">
        <f t="shared" si="74"/>
        <v>0</v>
      </c>
      <c r="E1296" s="19"/>
      <c r="F1296" s="10"/>
      <c r="G1296" s="55"/>
    </row>
    <row r="1297" ht="15.75" customHeight="1">
      <c r="A1297" s="19" t="str">
        <f t="shared" si="73"/>
        <v>02254/IRA/LC/IX/2022</v>
      </c>
      <c r="B1297" s="18"/>
      <c r="C1297" s="36"/>
      <c r="D1297" s="19">
        <f t="shared" si="74"/>
        <v>0</v>
      </c>
      <c r="E1297" s="19"/>
      <c r="F1297" s="10"/>
    </row>
    <row r="1298" ht="15.75" customHeight="1">
      <c r="A1298" s="19" t="str">
        <f t="shared" si="73"/>
        <v>02254/IRA/LC/IX/2022</v>
      </c>
      <c r="B1298" s="18"/>
      <c r="C1298" s="36"/>
      <c r="D1298" s="19">
        <f t="shared" si="74"/>
        <v>0</v>
      </c>
      <c r="E1298" s="19"/>
      <c r="F1298" s="10"/>
    </row>
    <row r="1299" ht="15.75" customHeight="1">
      <c r="A1299" s="19" t="str">
        <f t="shared" si="73"/>
        <v>02254/IRA/LC/IX/2022</v>
      </c>
      <c r="B1299" s="18"/>
      <c r="C1299" s="36"/>
      <c r="D1299" s="19">
        <f t="shared" si="74"/>
        <v>0</v>
      </c>
      <c r="E1299" s="19"/>
      <c r="F1299" s="10"/>
    </row>
    <row r="1300" ht="15.75" customHeight="1">
      <c r="E1300" s="1"/>
      <c r="F1300" s="54" t="s">
        <v>14</v>
      </c>
    </row>
    <row r="1301" ht="15.75" customHeight="1">
      <c r="E1301" s="1"/>
    </row>
    <row r="1302" ht="15.75" customHeight="1">
      <c r="A1302" s="14" t="s">
        <v>15</v>
      </c>
      <c r="B1302" s="14" t="s">
        <v>16</v>
      </c>
      <c r="C1302" s="2" t="s">
        <v>17</v>
      </c>
      <c r="D1302" s="14" t="s">
        <v>18</v>
      </c>
      <c r="E1302" s="14" t="s">
        <v>19</v>
      </c>
      <c r="F1302" s="34" t="s">
        <v>20</v>
      </c>
      <c r="G1302" s="43">
        <v>1440.0</v>
      </c>
    </row>
    <row r="1303" ht="15.75" customHeight="1">
      <c r="A1303" s="19" t="s">
        <v>928</v>
      </c>
      <c r="B1303" s="18">
        <v>44859.0</v>
      </c>
      <c r="C1303" s="36">
        <v>165.0</v>
      </c>
      <c r="D1303" s="19">
        <f>G1302-C1303</f>
        <v>1275</v>
      </c>
      <c r="E1303" s="19"/>
      <c r="F1303" s="10"/>
      <c r="G1303" s="1" t="s">
        <v>929</v>
      </c>
    </row>
    <row r="1304" ht="15.75" customHeight="1">
      <c r="A1304" s="19" t="str">
        <f t="shared" ref="A1304:A1309" si="75">A1303</f>
        <v>02254/IRA/LC/IX/2022</v>
      </c>
      <c r="B1304" s="18">
        <v>44866.0</v>
      </c>
      <c r="C1304" s="36">
        <v>270.0</v>
      </c>
      <c r="D1304" s="19">
        <f t="shared" ref="D1304:D1309" si="76">D1303-C1304</f>
        <v>1005</v>
      </c>
      <c r="E1304" s="19"/>
      <c r="F1304" s="10"/>
      <c r="G1304" s="20" t="s">
        <v>837</v>
      </c>
    </row>
    <row r="1305" ht="15.75" customHeight="1">
      <c r="A1305" s="19" t="str">
        <f t="shared" si="75"/>
        <v>02254/IRA/LC/IX/2022</v>
      </c>
      <c r="B1305" s="18">
        <v>44875.0</v>
      </c>
      <c r="C1305" s="36">
        <v>405.0</v>
      </c>
      <c r="D1305" s="19">
        <f t="shared" si="76"/>
        <v>600</v>
      </c>
      <c r="E1305" s="19"/>
      <c r="F1305" s="10"/>
      <c r="G1305" s="53">
        <v>8000.0</v>
      </c>
    </row>
    <row r="1306" ht="15.75" customHeight="1">
      <c r="A1306" s="19" t="str">
        <f t="shared" si="75"/>
        <v>02254/IRA/LC/IX/2022</v>
      </c>
      <c r="B1306" s="18">
        <v>44881.0</v>
      </c>
      <c r="C1306" s="36">
        <v>380.0</v>
      </c>
      <c r="D1306" s="19">
        <f t="shared" si="76"/>
        <v>220</v>
      </c>
      <c r="E1306" s="19"/>
      <c r="F1306" s="10"/>
      <c r="G1306" s="55"/>
    </row>
    <row r="1307" ht="15.75" customHeight="1">
      <c r="A1307" s="19" t="str">
        <f t="shared" si="75"/>
        <v>02254/IRA/LC/IX/2022</v>
      </c>
      <c r="B1307" s="18">
        <v>44895.0</v>
      </c>
      <c r="C1307" s="36">
        <v>220.0</v>
      </c>
      <c r="D1307" s="19">
        <f t="shared" si="76"/>
        <v>0</v>
      </c>
      <c r="E1307" s="19"/>
      <c r="F1307" s="10"/>
    </row>
    <row r="1308" ht="15.75" customHeight="1">
      <c r="A1308" s="19" t="str">
        <f t="shared" si="75"/>
        <v>02254/IRA/LC/IX/2022</v>
      </c>
      <c r="B1308" s="18"/>
      <c r="C1308" s="36"/>
      <c r="D1308" s="19">
        <f t="shared" si="76"/>
        <v>0</v>
      </c>
      <c r="E1308" s="19"/>
      <c r="F1308" s="10"/>
    </row>
    <row r="1309" ht="15.75" customHeight="1">
      <c r="A1309" s="19" t="str">
        <f t="shared" si="75"/>
        <v>02254/IRA/LC/IX/2022</v>
      </c>
      <c r="B1309" s="18"/>
      <c r="C1309" s="36"/>
      <c r="D1309" s="19">
        <f t="shared" si="76"/>
        <v>0</v>
      </c>
      <c r="E1309" s="19"/>
      <c r="F1309" s="10"/>
    </row>
    <row r="1310" ht="15.75" customHeight="1">
      <c r="E1310" s="1"/>
      <c r="F1310" s="54" t="s">
        <v>14</v>
      </c>
    </row>
    <row r="1311" ht="15.75" customHeight="1">
      <c r="E1311" s="1"/>
    </row>
    <row r="1312" ht="15.75" customHeight="1">
      <c r="A1312" s="14" t="s">
        <v>15</v>
      </c>
      <c r="B1312" s="14" t="s">
        <v>16</v>
      </c>
      <c r="C1312" s="2" t="s">
        <v>17</v>
      </c>
      <c r="D1312" s="14" t="s">
        <v>18</v>
      </c>
      <c r="E1312" s="14" t="s">
        <v>19</v>
      </c>
      <c r="F1312" s="34" t="s">
        <v>20</v>
      </c>
      <c r="G1312" s="43">
        <v>280.0</v>
      </c>
    </row>
    <row r="1313" ht="15.75" customHeight="1">
      <c r="A1313" s="19" t="s">
        <v>930</v>
      </c>
      <c r="B1313" s="18">
        <v>44895.0</v>
      </c>
      <c r="C1313" s="36">
        <v>62.0</v>
      </c>
      <c r="D1313" s="19">
        <f>G1312-C1313</f>
        <v>218</v>
      </c>
      <c r="E1313" s="19"/>
      <c r="F1313" s="10"/>
      <c r="G1313" s="1" t="s">
        <v>931</v>
      </c>
    </row>
    <row r="1314" ht="15.75" customHeight="1">
      <c r="A1314" s="19" t="str">
        <f t="shared" ref="A1314:A1319" si="77">A1313</f>
        <v>02531/IRA/LC/XI/2022</v>
      </c>
      <c r="B1314" s="18">
        <v>44903.0</v>
      </c>
      <c r="C1314" s="36">
        <v>120.0</v>
      </c>
      <c r="D1314" s="19">
        <f t="shared" ref="D1314:D1319" si="78">D1313-C1314</f>
        <v>98</v>
      </c>
      <c r="E1314" s="19"/>
      <c r="F1314" s="10"/>
      <c r="G1314" s="20" t="s">
        <v>840</v>
      </c>
    </row>
    <row r="1315" ht="15.75" customHeight="1">
      <c r="A1315" s="19" t="str">
        <f t="shared" si="77"/>
        <v>02531/IRA/LC/XI/2022</v>
      </c>
      <c r="B1315" s="18">
        <v>44910.0</v>
      </c>
      <c r="C1315" s="36">
        <v>98.0</v>
      </c>
      <c r="D1315" s="19">
        <f t="shared" si="78"/>
        <v>0</v>
      </c>
      <c r="E1315" s="19"/>
      <c r="F1315" s="10"/>
      <c r="G1315" s="53">
        <v>140000.0</v>
      </c>
    </row>
    <row r="1316" ht="15.75" customHeight="1">
      <c r="A1316" s="19" t="str">
        <f t="shared" si="77"/>
        <v>02531/IRA/LC/XI/2022</v>
      </c>
      <c r="B1316" s="18"/>
      <c r="C1316" s="36"/>
      <c r="D1316" s="19">
        <f t="shared" si="78"/>
        <v>0</v>
      </c>
      <c r="E1316" s="19"/>
      <c r="F1316" s="10"/>
      <c r="G1316" s="55"/>
    </row>
    <row r="1317" ht="15.75" customHeight="1">
      <c r="A1317" s="19" t="str">
        <f t="shared" si="77"/>
        <v>02531/IRA/LC/XI/2022</v>
      </c>
      <c r="B1317" s="18"/>
      <c r="C1317" s="36"/>
      <c r="D1317" s="19">
        <f t="shared" si="78"/>
        <v>0</v>
      </c>
      <c r="E1317" s="19"/>
      <c r="F1317" s="10"/>
    </row>
    <row r="1318" ht="15.75" customHeight="1">
      <c r="A1318" s="19" t="str">
        <f t="shared" si="77"/>
        <v>02531/IRA/LC/XI/2022</v>
      </c>
      <c r="B1318" s="18"/>
      <c r="C1318" s="36"/>
      <c r="D1318" s="19">
        <f t="shared" si="78"/>
        <v>0</v>
      </c>
      <c r="E1318" s="19"/>
      <c r="F1318" s="10"/>
    </row>
    <row r="1319" ht="15.75" customHeight="1">
      <c r="A1319" s="19" t="str">
        <f t="shared" si="77"/>
        <v>02531/IRA/LC/XI/2022</v>
      </c>
      <c r="B1319" s="18"/>
      <c r="C1319" s="36"/>
      <c r="D1319" s="19">
        <f t="shared" si="78"/>
        <v>0</v>
      </c>
      <c r="E1319" s="19"/>
      <c r="F1319" s="10"/>
    </row>
    <row r="1320" ht="15.75" customHeight="1">
      <c r="E1320" s="1"/>
      <c r="F1320" s="54" t="s">
        <v>14</v>
      </c>
    </row>
    <row r="1321" ht="15.75" customHeight="1">
      <c r="A1321" s="14" t="s">
        <v>15</v>
      </c>
      <c r="B1321" s="14" t="s">
        <v>16</v>
      </c>
      <c r="C1321" s="2" t="s">
        <v>17</v>
      </c>
      <c r="D1321" s="14" t="s">
        <v>18</v>
      </c>
      <c r="E1321" s="14" t="s">
        <v>19</v>
      </c>
      <c r="F1321" s="34" t="s">
        <v>20</v>
      </c>
      <c r="G1321" s="43">
        <v>1120.0</v>
      </c>
    </row>
    <row r="1322" ht="15.75" customHeight="1">
      <c r="A1322" s="19" t="s">
        <v>930</v>
      </c>
      <c r="B1322" s="18">
        <v>44895.0</v>
      </c>
      <c r="C1322" s="36">
        <v>40.0</v>
      </c>
      <c r="D1322" s="19">
        <f>G1321-C1322</f>
        <v>1080</v>
      </c>
      <c r="E1322" s="19"/>
      <c r="F1322" s="10"/>
      <c r="G1322" s="1" t="s">
        <v>931</v>
      </c>
    </row>
    <row r="1323" ht="15.75" customHeight="1">
      <c r="A1323" s="19" t="str">
        <f t="shared" ref="A1323:A1328" si="79">A1322</f>
        <v>02531/IRA/LC/XI/2022</v>
      </c>
      <c r="B1323" s="18">
        <v>44903.0</v>
      </c>
      <c r="C1323" s="36">
        <v>400.0</v>
      </c>
      <c r="D1323" s="19">
        <f t="shared" ref="D1323:D1328" si="80">D1322-C1323</f>
        <v>680</v>
      </c>
      <c r="E1323" s="19"/>
      <c r="F1323" s="10"/>
      <c r="G1323" s="20" t="s">
        <v>837</v>
      </c>
    </row>
    <row r="1324" ht="15.75" customHeight="1">
      <c r="A1324" s="19" t="str">
        <f t="shared" si="79"/>
        <v>02531/IRA/LC/XI/2022</v>
      </c>
      <c r="B1324" s="18">
        <v>44910.0</v>
      </c>
      <c r="C1324" s="36">
        <v>380.0</v>
      </c>
      <c r="D1324" s="19">
        <f t="shared" si="80"/>
        <v>300</v>
      </c>
      <c r="E1324" s="19"/>
      <c r="F1324" s="10"/>
      <c r="G1324" s="53">
        <v>8000.0</v>
      </c>
    </row>
    <row r="1325" ht="15.75" customHeight="1">
      <c r="A1325" s="19" t="str">
        <f t="shared" si="79"/>
        <v>02531/IRA/LC/XI/2022</v>
      </c>
      <c r="B1325" s="18">
        <v>44924.0</v>
      </c>
      <c r="C1325" s="36">
        <v>300.0</v>
      </c>
      <c r="D1325" s="19">
        <f t="shared" si="80"/>
        <v>0</v>
      </c>
      <c r="E1325" s="19"/>
      <c r="F1325" s="10"/>
      <c r="G1325" s="55"/>
    </row>
    <row r="1326" ht="15.75" customHeight="1">
      <c r="A1326" s="19" t="str">
        <f t="shared" si="79"/>
        <v>02531/IRA/LC/XI/2022</v>
      </c>
      <c r="B1326" s="18"/>
      <c r="C1326" s="36"/>
      <c r="D1326" s="19">
        <f t="shared" si="80"/>
        <v>0</v>
      </c>
      <c r="E1326" s="19"/>
      <c r="F1326" s="10"/>
    </row>
    <row r="1327" ht="15.75" customHeight="1">
      <c r="A1327" s="19" t="str">
        <f t="shared" si="79"/>
        <v>02531/IRA/LC/XI/2022</v>
      </c>
      <c r="B1327" s="18"/>
      <c r="C1327" s="36"/>
      <c r="D1327" s="19">
        <f t="shared" si="80"/>
        <v>0</v>
      </c>
      <c r="E1327" s="19"/>
      <c r="F1327" s="10"/>
    </row>
    <row r="1328" ht="15.75" customHeight="1">
      <c r="A1328" s="19" t="str">
        <f t="shared" si="79"/>
        <v>02531/IRA/LC/XI/2022</v>
      </c>
      <c r="B1328" s="18"/>
      <c r="C1328" s="36"/>
      <c r="D1328" s="19">
        <f t="shared" si="80"/>
        <v>0</v>
      </c>
      <c r="E1328" s="19"/>
      <c r="F1328" s="10"/>
    </row>
    <row r="1329" ht="15.75" customHeight="1">
      <c r="E1329" s="1"/>
      <c r="F1329" s="54" t="s">
        <v>14</v>
      </c>
    </row>
    <row r="1330" ht="15.75" customHeight="1">
      <c r="A1330" s="14" t="s">
        <v>15</v>
      </c>
      <c r="B1330" s="14" t="s">
        <v>16</v>
      </c>
      <c r="C1330" s="2" t="s">
        <v>17</v>
      </c>
      <c r="D1330" s="14" t="s">
        <v>18</v>
      </c>
      <c r="E1330" s="14" t="s">
        <v>19</v>
      </c>
      <c r="F1330" s="34" t="s">
        <v>20</v>
      </c>
      <c r="G1330" s="43">
        <v>240.0</v>
      </c>
    </row>
    <row r="1331" ht="15.75" customHeight="1">
      <c r="A1331" s="19" t="s">
        <v>932</v>
      </c>
      <c r="B1331" s="18">
        <v>44924.0</v>
      </c>
      <c r="C1331" s="36">
        <v>44.0</v>
      </c>
      <c r="D1331" s="19">
        <f>G1330-C1331</f>
        <v>196</v>
      </c>
      <c r="E1331" s="19"/>
      <c r="F1331" s="10"/>
      <c r="G1331" s="1" t="s">
        <v>933</v>
      </c>
    </row>
    <row r="1332" ht="15.75" customHeight="1">
      <c r="A1332" s="19" t="str">
        <f t="shared" ref="A1332:A1337" si="81">A1331</f>
        <v>02814/IRA/LC/XII/2022</v>
      </c>
      <c r="B1332" s="18">
        <v>44935.0</v>
      </c>
      <c r="C1332" s="36">
        <v>50.0</v>
      </c>
      <c r="D1332" s="19">
        <f t="shared" ref="D1332:D1337" si="82">D1331-C1332</f>
        <v>146</v>
      </c>
      <c r="E1332" s="19"/>
      <c r="F1332" s="10"/>
      <c r="G1332" s="20" t="s">
        <v>840</v>
      </c>
    </row>
    <row r="1333" ht="15.75" customHeight="1">
      <c r="A1333" s="19" t="str">
        <f t="shared" si="81"/>
        <v>02814/IRA/LC/XII/2022</v>
      </c>
      <c r="B1333" s="18">
        <v>44943.0</v>
      </c>
      <c r="C1333" s="36">
        <v>100.0</v>
      </c>
      <c r="D1333" s="19">
        <f t="shared" si="82"/>
        <v>46</v>
      </c>
      <c r="E1333" s="19"/>
      <c r="F1333" s="10"/>
      <c r="G1333" s="53">
        <v>140000.0</v>
      </c>
    </row>
    <row r="1334" ht="15.75" customHeight="1">
      <c r="A1334" s="19" t="str">
        <f t="shared" si="81"/>
        <v>02814/IRA/LC/XII/2022</v>
      </c>
      <c r="B1334" s="18">
        <v>44952.0</v>
      </c>
      <c r="C1334" s="36">
        <v>46.0</v>
      </c>
      <c r="D1334" s="19">
        <f t="shared" si="82"/>
        <v>0</v>
      </c>
      <c r="E1334" s="19"/>
      <c r="F1334" s="10"/>
      <c r="G1334" s="55"/>
    </row>
    <row r="1335" ht="15.75" customHeight="1">
      <c r="A1335" s="19" t="str">
        <f t="shared" si="81"/>
        <v>02814/IRA/LC/XII/2022</v>
      </c>
      <c r="B1335" s="18"/>
      <c r="C1335" s="36"/>
      <c r="D1335" s="19">
        <f t="shared" si="82"/>
        <v>0</v>
      </c>
      <c r="E1335" s="19"/>
      <c r="F1335" s="10"/>
    </row>
    <row r="1336" ht="15.75" customHeight="1">
      <c r="A1336" s="19" t="str">
        <f t="shared" si="81"/>
        <v>02814/IRA/LC/XII/2022</v>
      </c>
      <c r="B1336" s="18"/>
      <c r="C1336" s="36"/>
      <c r="D1336" s="19">
        <f t="shared" si="82"/>
        <v>0</v>
      </c>
      <c r="E1336" s="19"/>
      <c r="F1336" s="10"/>
    </row>
    <row r="1337" ht="15.75" customHeight="1">
      <c r="A1337" s="19" t="str">
        <f t="shared" si="81"/>
        <v>02814/IRA/LC/XII/2022</v>
      </c>
      <c r="B1337" s="18"/>
      <c r="C1337" s="36"/>
      <c r="D1337" s="19">
        <f t="shared" si="82"/>
        <v>0</v>
      </c>
      <c r="E1337" s="19"/>
      <c r="F1337" s="10"/>
    </row>
    <row r="1338" ht="15.75" customHeight="1">
      <c r="E1338" s="1"/>
      <c r="F1338" s="54" t="s">
        <v>14</v>
      </c>
    </row>
    <row r="1339" ht="15.75" customHeight="1">
      <c r="A1339" s="14" t="s">
        <v>15</v>
      </c>
      <c r="B1339" s="14" t="s">
        <v>16</v>
      </c>
      <c r="C1339" s="2" t="s">
        <v>17</v>
      </c>
      <c r="D1339" s="14" t="s">
        <v>18</v>
      </c>
      <c r="E1339" s="14" t="s">
        <v>19</v>
      </c>
      <c r="F1339" s="34" t="s">
        <v>20</v>
      </c>
      <c r="G1339" s="43">
        <v>960.0</v>
      </c>
    </row>
    <row r="1340" ht="15.75" customHeight="1">
      <c r="A1340" s="19" t="s">
        <v>932</v>
      </c>
      <c r="B1340" s="18">
        <v>44924.0</v>
      </c>
      <c r="C1340" s="36">
        <v>116.0</v>
      </c>
      <c r="D1340" s="19">
        <f>G1339-C1340</f>
        <v>844</v>
      </c>
      <c r="E1340" s="19"/>
      <c r="F1340" s="10"/>
      <c r="G1340" s="1" t="s">
        <v>933</v>
      </c>
    </row>
    <row r="1341" ht="15.75" customHeight="1">
      <c r="A1341" s="19" t="str">
        <f t="shared" ref="A1341:A1346" si="83">A1340</f>
        <v>02814/IRA/LC/XII/2022</v>
      </c>
      <c r="B1341" s="18">
        <v>44935.0</v>
      </c>
      <c r="C1341" s="36">
        <v>260.0</v>
      </c>
      <c r="D1341" s="19">
        <f t="shared" ref="D1341:D1346" si="84">D1340-C1341</f>
        <v>584</v>
      </c>
      <c r="E1341" s="19"/>
      <c r="F1341" s="10"/>
      <c r="G1341" s="20" t="s">
        <v>837</v>
      </c>
    </row>
    <row r="1342" ht="15.75" customHeight="1">
      <c r="A1342" s="19" t="str">
        <f t="shared" si="83"/>
        <v>02814/IRA/LC/XII/2022</v>
      </c>
      <c r="B1342" s="18">
        <v>44943.0</v>
      </c>
      <c r="C1342" s="36">
        <v>400.0</v>
      </c>
      <c r="D1342" s="19">
        <f t="shared" si="84"/>
        <v>184</v>
      </c>
      <c r="E1342" s="19"/>
      <c r="F1342" s="10"/>
      <c r="G1342" s="53">
        <v>8000.0</v>
      </c>
    </row>
    <row r="1343" ht="15.75" customHeight="1">
      <c r="A1343" s="19" t="str">
        <f t="shared" si="83"/>
        <v>02814/IRA/LC/XII/2022</v>
      </c>
      <c r="B1343" s="18">
        <v>44952.0</v>
      </c>
      <c r="C1343" s="36">
        <v>184.0</v>
      </c>
      <c r="D1343" s="19">
        <f t="shared" si="84"/>
        <v>0</v>
      </c>
      <c r="E1343" s="19"/>
      <c r="F1343" s="10"/>
      <c r="G1343" s="55"/>
    </row>
    <row r="1344" ht="15.75" customHeight="1">
      <c r="A1344" s="19" t="str">
        <f t="shared" si="83"/>
        <v>02814/IRA/LC/XII/2022</v>
      </c>
      <c r="B1344" s="18"/>
      <c r="C1344" s="36"/>
      <c r="D1344" s="19">
        <f t="shared" si="84"/>
        <v>0</v>
      </c>
      <c r="E1344" s="19"/>
      <c r="F1344" s="10"/>
    </row>
    <row r="1345" ht="15.75" customHeight="1">
      <c r="A1345" s="19" t="str">
        <f t="shared" si="83"/>
        <v>02814/IRA/LC/XII/2022</v>
      </c>
      <c r="B1345" s="18"/>
      <c r="C1345" s="36"/>
      <c r="D1345" s="19">
        <f t="shared" si="84"/>
        <v>0</v>
      </c>
      <c r="E1345" s="19"/>
      <c r="F1345" s="10"/>
    </row>
    <row r="1346" ht="15.75" customHeight="1">
      <c r="A1346" s="19" t="str">
        <f t="shared" si="83"/>
        <v>02814/IRA/LC/XII/2022</v>
      </c>
      <c r="B1346" s="18"/>
      <c r="C1346" s="36"/>
      <c r="D1346" s="19">
        <f t="shared" si="84"/>
        <v>0</v>
      </c>
      <c r="E1346" s="19"/>
      <c r="F1346" s="10"/>
    </row>
    <row r="1347" ht="15.75" customHeight="1">
      <c r="E1347" s="1"/>
      <c r="F1347" s="54" t="s">
        <v>14</v>
      </c>
    </row>
    <row r="1348" ht="15.75" customHeight="1">
      <c r="E1348" s="1"/>
    </row>
    <row r="1349" ht="15.75" customHeight="1">
      <c r="A1349" s="14" t="s">
        <v>15</v>
      </c>
      <c r="B1349" s="14" t="s">
        <v>16</v>
      </c>
      <c r="C1349" s="2" t="s">
        <v>17</v>
      </c>
      <c r="D1349" s="14" t="s">
        <v>18</v>
      </c>
      <c r="E1349" s="14" t="s">
        <v>19</v>
      </c>
      <c r="F1349" s="34" t="s">
        <v>20</v>
      </c>
      <c r="G1349" s="43">
        <v>280.0</v>
      </c>
    </row>
    <row r="1350" ht="15.75" customHeight="1">
      <c r="A1350" s="19" t="s">
        <v>934</v>
      </c>
      <c r="B1350" s="18">
        <v>44959.0</v>
      </c>
      <c r="C1350" s="36">
        <v>75.0</v>
      </c>
      <c r="D1350" s="19">
        <f>G1349-C1350</f>
        <v>205</v>
      </c>
      <c r="E1350" s="19"/>
      <c r="F1350" s="10"/>
      <c r="G1350" s="1" t="s">
        <v>935</v>
      </c>
    </row>
    <row r="1351" ht="15.75" customHeight="1">
      <c r="A1351" s="19" t="str">
        <f t="shared" ref="A1351:A1356" si="85">A1350</f>
        <v>00154/IRA/LC/I/2023</v>
      </c>
      <c r="B1351" s="18">
        <v>44966.0</v>
      </c>
      <c r="C1351" s="36">
        <v>104.0</v>
      </c>
      <c r="D1351" s="19">
        <f t="shared" ref="D1351:D1356" si="86">D1350-C1351</f>
        <v>101</v>
      </c>
      <c r="E1351" s="19"/>
      <c r="F1351" s="10"/>
      <c r="G1351" s="20" t="s">
        <v>840</v>
      </c>
    </row>
    <row r="1352" ht="15.75" customHeight="1">
      <c r="A1352" s="19" t="str">
        <f t="shared" si="85"/>
        <v>00154/IRA/LC/I/2023</v>
      </c>
      <c r="B1352" s="18">
        <v>44972.0</v>
      </c>
      <c r="C1352" s="36">
        <v>68.0</v>
      </c>
      <c r="D1352" s="19">
        <f t="shared" si="86"/>
        <v>33</v>
      </c>
      <c r="E1352" s="19"/>
      <c r="F1352" s="10"/>
      <c r="G1352" s="53">
        <v>140000.0</v>
      </c>
    </row>
    <row r="1353" ht="15.75" customHeight="1">
      <c r="A1353" s="19" t="str">
        <f t="shared" si="85"/>
        <v>00154/IRA/LC/I/2023</v>
      </c>
      <c r="B1353" s="18">
        <v>44979.0</v>
      </c>
      <c r="C1353" s="36">
        <v>33.0</v>
      </c>
      <c r="D1353" s="19">
        <f t="shared" si="86"/>
        <v>0</v>
      </c>
      <c r="E1353" s="19"/>
      <c r="F1353" s="10"/>
      <c r="G1353" s="55"/>
    </row>
    <row r="1354" ht="15.75" customHeight="1">
      <c r="A1354" s="19" t="str">
        <f t="shared" si="85"/>
        <v>00154/IRA/LC/I/2023</v>
      </c>
      <c r="B1354" s="18"/>
      <c r="C1354" s="36"/>
      <c r="D1354" s="19">
        <f t="shared" si="86"/>
        <v>0</v>
      </c>
      <c r="E1354" s="19"/>
      <c r="F1354" s="10"/>
    </row>
    <row r="1355" ht="15.75" customHeight="1">
      <c r="A1355" s="19" t="str">
        <f t="shared" si="85"/>
        <v>00154/IRA/LC/I/2023</v>
      </c>
      <c r="B1355" s="18"/>
      <c r="C1355" s="36"/>
      <c r="D1355" s="19">
        <f t="shared" si="86"/>
        <v>0</v>
      </c>
      <c r="E1355" s="19"/>
      <c r="F1355" s="10"/>
    </row>
    <row r="1356" ht="15.75" customHeight="1">
      <c r="A1356" s="19" t="str">
        <f t="shared" si="85"/>
        <v>00154/IRA/LC/I/2023</v>
      </c>
      <c r="B1356" s="18"/>
      <c r="C1356" s="36"/>
      <c r="D1356" s="19">
        <f t="shared" si="86"/>
        <v>0</v>
      </c>
      <c r="E1356" s="19"/>
      <c r="F1356" s="10"/>
    </row>
    <row r="1357" ht="15.75" customHeight="1">
      <c r="E1357" s="1"/>
      <c r="F1357" s="54" t="s">
        <v>14</v>
      </c>
    </row>
    <row r="1358" ht="15.75" customHeight="1">
      <c r="A1358" s="14" t="s">
        <v>15</v>
      </c>
      <c r="B1358" s="14" t="s">
        <v>16</v>
      </c>
      <c r="C1358" s="2" t="s">
        <v>17</v>
      </c>
      <c r="D1358" s="14" t="s">
        <v>18</v>
      </c>
      <c r="E1358" s="14" t="s">
        <v>19</v>
      </c>
      <c r="F1358" s="34" t="s">
        <v>20</v>
      </c>
      <c r="G1358" s="43">
        <v>1120.0</v>
      </c>
    </row>
    <row r="1359" ht="15.75" customHeight="1">
      <c r="A1359" s="19" t="s">
        <v>934</v>
      </c>
      <c r="B1359" s="18">
        <v>44959.0</v>
      </c>
      <c r="C1359" s="36">
        <v>300.0</v>
      </c>
      <c r="D1359" s="19">
        <f>G1358-C1359</f>
        <v>820</v>
      </c>
      <c r="E1359" s="19"/>
      <c r="F1359" s="10"/>
      <c r="G1359" s="1" t="s">
        <v>935</v>
      </c>
    </row>
    <row r="1360" ht="15.75" customHeight="1">
      <c r="A1360" s="19" t="str">
        <f t="shared" ref="A1360:A1365" si="87">A1359</f>
        <v>00154/IRA/LC/I/2023</v>
      </c>
      <c r="B1360" s="18">
        <v>44966.0</v>
      </c>
      <c r="C1360" s="36">
        <v>416.0</v>
      </c>
      <c r="D1360" s="19">
        <f t="shared" ref="D1360:D1365" si="88">D1359-C1360</f>
        <v>404</v>
      </c>
      <c r="E1360" s="19"/>
      <c r="F1360" s="10"/>
      <c r="G1360" s="20" t="s">
        <v>837</v>
      </c>
    </row>
    <row r="1361" ht="15.75" customHeight="1">
      <c r="A1361" s="19" t="str">
        <f t="shared" si="87"/>
        <v>00154/IRA/LC/I/2023</v>
      </c>
      <c r="B1361" s="18">
        <v>44972.0</v>
      </c>
      <c r="C1361" s="36">
        <v>272.0</v>
      </c>
      <c r="D1361" s="19">
        <f t="shared" si="88"/>
        <v>132</v>
      </c>
      <c r="E1361" s="19"/>
      <c r="F1361" s="10"/>
      <c r="G1361" s="53">
        <v>8000.0</v>
      </c>
    </row>
    <row r="1362" ht="15.75" customHeight="1">
      <c r="A1362" s="19" t="str">
        <f t="shared" si="87"/>
        <v>00154/IRA/LC/I/2023</v>
      </c>
      <c r="B1362" s="18">
        <v>44979.0</v>
      </c>
      <c r="C1362" s="36">
        <v>132.0</v>
      </c>
      <c r="D1362" s="19">
        <f t="shared" si="88"/>
        <v>0</v>
      </c>
      <c r="E1362" s="19"/>
      <c r="F1362" s="10"/>
      <c r="G1362" s="55"/>
    </row>
    <row r="1363" ht="15.75" customHeight="1">
      <c r="A1363" s="19" t="str">
        <f t="shared" si="87"/>
        <v>00154/IRA/LC/I/2023</v>
      </c>
      <c r="B1363" s="18"/>
      <c r="C1363" s="36"/>
      <c r="D1363" s="19">
        <f t="shared" si="88"/>
        <v>0</v>
      </c>
      <c r="E1363" s="19"/>
      <c r="F1363" s="10"/>
    </row>
    <row r="1364" ht="15.75" customHeight="1">
      <c r="A1364" s="19" t="str">
        <f t="shared" si="87"/>
        <v>00154/IRA/LC/I/2023</v>
      </c>
      <c r="B1364" s="18"/>
      <c r="C1364" s="36"/>
      <c r="D1364" s="19">
        <f t="shared" si="88"/>
        <v>0</v>
      </c>
      <c r="E1364" s="19"/>
      <c r="F1364" s="10"/>
    </row>
    <row r="1365" ht="15.75" customHeight="1">
      <c r="A1365" s="19" t="str">
        <f t="shared" si="87"/>
        <v>00154/IRA/LC/I/2023</v>
      </c>
      <c r="B1365" s="18"/>
      <c r="C1365" s="36"/>
      <c r="D1365" s="19">
        <f t="shared" si="88"/>
        <v>0</v>
      </c>
      <c r="E1365" s="19"/>
      <c r="F1365" s="10"/>
    </row>
    <row r="1366" ht="15.75" customHeight="1">
      <c r="E1366" s="1"/>
      <c r="F1366" s="54" t="s">
        <v>14</v>
      </c>
    </row>
    <row r="1367" ht="15.75" customHeight="1">
      <c r="E1367" s="1"/>
    </row>
    <row r="1368" ht="15.75" customHeight="1">
      <c r="A1368" s="14" t="s">
        <v>15</v>
      </c>
      <c r="B1368" s="14" t="s">
        <v>16</v>
      </c>
      <c r="C1368" s="2" t="s">
        <v>17</v>
      </c>
      <c r="D1368" s="14" t="s">
        <v>18</v>
      </c>
      <c r="E1368" s="14" t="s">
        <v>19</v>
      </c>
      <c r="F1368" s="34" t="s">
        <v>20</v>
      </c>
      <c r="G1368" s="43">
        <v>320.0</v>
      </c>
    </row>
    <row r="1369" ht="15.75" customHeight="1">
      <c r="A1369" s="19" t="s">
        <v>936</v>
      </c>
      <c r="B1369" s="18">
        <v>44992.0</v>
      </c>
      <c r="C1369" s="36">
        <v>61.0</v>
      </c>
      <c r="D1369" s="19">
        <f>G1368-C1369</f>
        <v>259</v>
      </c>
      <c r="E1369" s="19"/>
      <c r="F1369" s="10"/>
      <c r="G1369" s="1" t="s">
        <v>937</v>
      </c>
    </row>
    <row r="1370" ht="15.75" customHeight="1">
      <c r="A1370" s="19" t="str">
        <f t="shared" ref="A1370:A1375" si="89">A1369</f>
        <v>00419/IRA/LC/II/2023</v>
      </c>
      <c r="B1370" s="18">
        <v>44993.0</v>
      </c>
      <c r="C1370" s="36">
        <v>51.0</v>
      </c>
      <c r="D1370" s="19">
        <f t="shared" ref="D1370:D1375" si="90">D1369-C1370</f>
        <v>208</v>
      </c>
      <c r="E1370" s="19"/>
      <c r="F1370" s="10"/>
      <c r="G1370" s="20" t="s">
        <v>840</v>
      </c>
    </row>
    <row r="1371" ht="15.75" customHeight="1">
      <c r="A1371" s="19" t="str">
        <f t="shared" si="89"/>
        <v>00419/IRA/LC/II/2023</v>
      </c>
      <c r="B1371" s="18">
        <v>44999.0</v>
      </c>
      <c r="C1371" s="36">
        <v>56.0</v>
      </c>
      <c r="D1371" s="19">
        <f t="shared" si="90"/>
        <v>152</v>
      </c>
      <c r="E1371" s="19"/>
      <c r="F1371" s="10"/>
      <c r="G1371" s="53"/>
    </row>
    <row r="1372" ht="15.75" customHeight="1">
      <c r="A1372" s="19" t="str">
        <f t="shared" si="89"/>
        <v>00419/IRA/LC/II/2023</v>
      </c>
      <c r="B1372" s="18">
        <v>45002.0</v>
      </c>
      <c r="C1372" s="36">
        <v>50.0</v>
      </c>
      <c r="D1372" s="19">
        <f t="shared" si="90"/>
        <v>102</v>
      </c>
      <c r="E1372" s="19"/>
      <c r="F1372" s="10"/>
      <c r="G1372" s="55"/>
    </row>
    <row r="1373" ht="15.75" customHeight="1">
      <c r="A1373" s="19" t="str">
        <f t="shared" si="89"/>
        <v>00419/IRA/LC/II/2023</v>
      </c>
      <c r="B1373" s="18">
        <v>45005.0</v>
      </c>
      <c r="C1373" s="36">
        <v>57.0</v>
      </c>
      <c r="D1373" s="19">
        <f t="shared" si="90"/>
        <v>45</v>
      </c>
      <c r="E1373" s="19"/>
      <c r="F1373" s="10"/>
    </row>
    <row r="1374" ht="15.75" customHeight="1">
      <c r="A1374" s="19" t="str">
        <f t="shared" si="89"/>
        <v>00419/IRA/LC/II/2023</v>
      </c>
      <c r="B1374" s="18">
        <v>45009.0</v>
      </c>
      <c r="C1374" s="36">
        <v>45.0</v>
      </c>
      <c r="D1374" s="19">
        <f t="shared" si="90"/>
        <v>0</v>
      </c>
      <c r="E1374" s="19"/>
      <c r="F1374" s="10"/>
    </row>
    <row r="1375" ht="15.75" customHeight="1">
      <c r="A1375" s="19" t="str">
        <f t="shared" si="89"/>
        <v>00419/IRA/LC/II/2023</v>
      </c>
      <c r="B1375" s="18"/>
      <c r="C1375" s="36"/>
      <c r="D1375" s="19">
        <f t="shared" si="90"/>
        <v>0</v>
      </c>
      <c r="E1375" s="19"/>
      <c r="F1375" s="10"/>
    </row>
    <row r="1376" ht="15.75" customHeight="1">
      <c r="E1376" s="1"/>
      <c r="F1376" s="68" t="s">
        <v>14</v>
      </c>
    </row>
    <row r="1377" ht="15.75" customHeight="1">
      <c r="E1377" s="1"/>
    </row>
    <row r="1378" ht="15.75" customHeight="1">
      <c r="A1378" s="14" t="s">
        <v>15</v>
      </c>
      <c r="B1378" s="14" t="s">
        <v>16</v>
      </c>
      <c r="C1378" s="2" t="s">
        <v>17</v>
      </c>
      <c r="D1378" s="14" t="s">
        <v>18</v>
      </c>
      <c r="E1378" s="14" t="s">
        <v>19</v>
      </c>
      <c r="F1378" s="34" t="s">
        <v>20</v>
      </c>
      <c r="G1378" s="43">
        <v>1780.0</v>
      </c>
    </row>
    <row r="1379" ht="15.75" customHeight="1">
      <c r="A1379" s="19" t="s">
        <v>936</v>
      </c>
      <c r="B1379" s="18">
        <v>44992.0</v>
      </c>
      <c r="C1379" s="36">
        <v>300.0</v>
      </c>
      <c r="D1379" s="19">
        <f>G1378-C1379</f>
        <v>1480</v>
      </c>
      <c r="E1379" s="19"/>
      <c r="F1379" s="10"/>
      <c r="G1379" s="1" t="s">
        <v>937</v>
      </c>
    </row>
    <row r="1380" ht="15.75" customHeight="1">
      <c r="A1380" s="19" t="str">
        <f t="shared" ref="A1380:A1385" si="91">A1379</f>
        <v>00419/IRA/LC/II/2023</v>
      </c>
      <c r="B1380" s="18">
        <v>44993.0</v>
      </c>
      <c r="C1380" s="36">
        <v>200.0</v>
      </c>
      <c r="D1380" s="19">
        <f t="shared" ref="D1380:D1385" si="92">D1379-C1380</f>
        <v>1280</v>
      </c>
      <c r="E1380" s="19"/>
      <c r="F1380" s="10"/>
      <c r="G1380" s="20" t="s">
        <v>837</v>
      </c>
    </row>
    <row r="1381" ht="15.75" customHeight="1">
      <c r="A1381" s="19" t="str">
        <f t="shared" si="91"/>
        <v>00419/IRA/LC/II/2023</v>
      </c>
      <c r="B1381" s="18">
        <v>44999.0</v>
      </c>
      <c r="C1381" s="36">
        <v>224.0</v>
      </c>
      <c r="D1381" s="19">
        <f t="shared" si="92"/>
        <v>1056</v>
      </c>
      <c r="E1381" s="19"/>
      <c r="F1381" s="10"/>
      <c r="G1381" s="53"/>
    </row>
    <row r="1382" ht="15.75" customHeight="1">
      <c r="A1382" s="19" t="str">
        <f t="shared" si="91"/>
        <v>00419/IRA/LC/II/2023</v>
      </c>
      <c r="B1382" s="18">
        <v>45002.0</v>
      </c>
      <c r="C1382" s="36">
        <v>200.0</v>
      </c>
      <c r="D1382" s="19">
        <f t="shared" si="92"/>
        <v>856</v>
      </c>
      <c r="E1382" s="19"/>
      <c r="F1382" s="10"/>
      <c r="G1382" s="55"/>
    </row>
    <row r="1383" ht="15.75" customHeight="1">
      <c r="A1383" s="19" t="str">
        <f t="shared" si="91"/>
        <v>00419/IRA/LC/II/2023</v>
      </c>
      <c r="B1383" s="18">
        <v>45005.0</v>
      </c>
      <c r="C1383" s="36">
        <v>300.0</v>
      </c>
      <c r="D1383" s="19">
        <f t="shared" si="92"/>
        <v>556</v>
      </c>
      <c r="E1383" s="19"/>
      <c r="F1383" s="10"/>
    </row>
    <row r="1384" ht="15.75" customHeight="1">
      <c r="A1384" s="19" t="str">
        <f t="shared" si="91"/>
        <v>00419/IRA/LC/II/2023</v>
      </c>
      <c r="B1384" s="18">
        <v>45009.0</v>
      </c>
      <c r="C1384" s="36">
        <v>400.0</v>
      </c>
      <c r="D1384" s="19">
        <f t="shared" si="92"/>
        <v>156</v>
      </c>
      <c r="E1384" s="19"/>
      <c r="F1384" s="10"/>
    </row>
    <row r="1385" ht="15.75" customHeight="1">
      <c r="A1385" s="19" t="str">
        <f t="shared" si="91"/>
        <v>00419/IRA/LC/II/2023</v>
      </c>
      <c r="B1385" s="18"/>
      <c r="C1385" s="36"/>
      <c r="D1385" s="19">
        <f t="shared" si="92"/>
        <v>156</v>
      </c>
      <c r="E1385" s="19"/>
      <c r="F1385" s="10"/>
    </row>
    <row r="1386" ht="15.75" customHeight="1">
      <c r="E1386" s="1"/>
    </row>
    <row r="1387" ht="15.75" customHeight="1">
      <c r="E1387" s="1"/>
    </row>
    <row r="1388" ht="15.75" customHeight="1">
      <c r="A1388" s="14" t="s">
        <v>15</v>
      </c>
      <c r="B1388" s="14" t="s">
        <v>16</v>
      </c>
      <c r="C1388" s="2" t="s">
        <v>17</v>
      </c>
      <c r="D1388" s="14" t="s">
        <v>18</v>
      </c>
      <c r="E1388" s="14" t="s">
        <v>19</v>
      </c>
      <c r="F1388" s="34" t="s">
        <v>20</v>
      </c>
      <c r="G1388" s="43">
        <v>80.0</v>
      </c>
    </row>
    <row r="1389" ht="15.75" customHeight="1">
      <c r="A1389" s="19" t="s">
        <v>938</v>
      </c>
      <c r="B1389" s="18">
        <v>45009.0</v>
      </c>
      <c r="C1389" s="36">
        <v>55.0</v>
      </c>
      <c r="D1389" s="19">
        <f>G1388-C1389</f>
        <v>25</v>
      </c>
      <c r="E1389" s="19"/>
      <c r="F1389" s="10"/>
      <c r="G1389" s="1" t="s">
        <v>939</v>
      </c>
    </row>
    <row r="1390" ht="15.75" customHeight="1">
      <c r="A1390" s="19" t="str">
        <f t="shared" ref="A1390:A1395" si="93">A1389</f>
        <v>00553/IRA/LC/III/2023</v>
      </c>
      <c r="B1390" s="18">
        <v>45015.0</v>
      </c>
      <c r="C1390" s="36">
        <v>25.0</v>
      </c>
      <c r="D1390" s="19">
        <f t="shared" ref="D1390:D1395" si="94">D1389-C1390</f>
        <v>0</v>
      </c>
      <c r="E1390" s="19"/>
      <c r="F1390" s="10"/>
      <c r="G1390" s="20" t="s">
        <v>840</v>
      </c>
    </row>
    <row r="1391" ht="15.75" customHeight="1">
      <c r="A1391" s="19" t="str">
        <f t="shared" si="93"/>
        <v>00553/IRA/LC/III/2023</v>
      </c>
      <c r="B1391" s="18"/>
      <c r="C1391" s="36"/>
      <c r="D1391" s="19">
        <f t="shared" si="94"/>
        <v>0</v>
      </c>
      <c r="E1391" s="19"/>
      <c r="F1391" s="10"/>
      <c r="G1391" s="53"/>
    </row>
    <row r="1392" ht="15.75" customHeight="1">
      <c r="A1392" s="19" t="str">
        <f t="shared" si="93"/>
        <v>00553/IRA/LC/III/2023</v>
      </c>
      <c r="B1392" s="18"/>
      <c r="C1392" s="36"/>
      <c r="D1392" s="19">
        <f t="shared" si="94"/>
        <v>0</v>
      </c>
      <c r="E1392" s="19"/>
      <c r="F1392" s="10"/>
      <c r="G1392" s="55"/>
      <c r="H1392" s="20">
        <f>D1392+D1408</f>
        <v>230</v>
      </c>
    </row>
    <row r="1393" ht="15.75" customHeight="1">
      <c r="A1393" s="19" t="str">
        <f t="shared" si="93"/>
        <v>00553/IRA/LC/III/2023</v>
      </c>
      <c r="B1393" s="18"/>
      <c r="C1393" s="36"/>
      <c r="D1393" s="19">
        <f t="shared" si="94"/>
        <v>0</v>
      </c>
      <c r="E1393" s="19"/>
      <c r="F1393" s="10"/>
    </row>
    <row r="1394" ht="15.75" customHeight="1">
      <c r="A1394" s="19" t="str">
        <f t="shared" si="93"/>
        <v>00553/IRA/LC/III/2023</v>
      </c>
      <c r="B1394" s="18"/>
      <c r="C1394" s="36"/>
      <c r="D1394" s="19">
        <f t="shared" si="94"/>
        <v>0</v>
      </c>
      <c r="E1394" s="19"/>
      <c r="F1394" s="10"/>
    </row>
    <row r="1395" ht="15.75" customHeight="1">
      <c r="A1395" s="19" t="str">
        <f t="shared" si="93"/>
        <v>00553/IRA/LC/III/2023</v>
      </c>
      <c r="B1395" s="18"/>
      <c r="C1395" s="36"/>
      <c r="D1395" s="19">
        <f t="shared" si="94"/>
        <v>0</v>
      </c>
      <c r="E1395" s="19"/>
      <c r="F1395" s="10"/>
    </row>
    <row r="1396" ht="15.75" customHeight="1">
      <c r="E1396" s="1"/>
      <c r="F1396" s="68" t="s">
        <v>14</v>
      </c>
    </row>
    <row r="1397" ht="15.75" customHeight="1">
      <c r="A1397" s="14" t="s">
        <v>15</v>
      </c>
      <c r="B1397" s="14" t="s">
        <v>16</v>
      </c>
      <c r="C1397" s="2" t="s">
        <v>17</v>
      </c>
      <c r="D1397" s="14" t="s">
        <v>18</v>
      </c>
      <c r="E1397" s="14" t="s">
        <v>19</v>
      </c>
      <c r="F1397" s="34" t="s">
        <v>20</v>
      </c>
      <c r="G1397" s="43">
        <v>320.0</v>
      </c>
    </row>
    <row r="1398" ht="15.75" customHeight="1">
      <c r="A1398" s="19" t="s">
        <v>938</v>
      </c>
      <c r="B1398" s="18">
        <v>45015.0</v>
      </c>
      <c r="C1398" s="36">
        <v>164.0</v>
      </c>
      <c r="D1398" s="19">
        <f>G1397-C1398</f>
        <v>156</v>
      </c>
      <c r="E1398" s="19"/>
      <c r="F1398" s="10"/>
      <c r="G1398" s="1" t="s">
        <v>939</v>
      </c>
    </row>
    <row r="1399" ht="15.75" customHeight="1">
      <c r="A1399" s="19" t="str">
        <f t="shared" ref="A1399:A1404" si="95">A1398</f>
        <v>00553/IRA/LC/III/2023</v>
      </c>
      <c r="B1399" s="18">
        <v>45022.0</v>
      </c>
      <c r="C1399" s="36">
        <v>156.0</v>
      </c>
      <c r="D1399" s="19">
        <f t="shared" ref="D1399:D1404" si="96">D1398-C1399</f>
        <v>0</v>
      </c>
      <c r="E1399" s="19"/>
      <c r="F1399" s="10"/>
      <c r="G1399" s="20" t="s">
        <v>837</v>
      </c>
    </row>
    <row r="1400" ht="15.75" customHeight="1">
      <c r="A1400" s="19" t="str">
        <f t="shared" si="95"/>
        <v>00553/IRA/LC/III/2023</v>
      </c>
      <c r="B1400" s="18"/>
      <c r="C1400" s="36"/>
      <c r="D1400" s="19">
        <f t="shared" si="96"/>
        <v>0</v>
      </c>
      <c r="E1400" s="19"/>
      <c r="F1400" s="10"/>
      <c r="G1400" s="53"/>
    </row>
    <row r="1401" ht="15.75" customHeight="1">
      <c r="A1401" s="19" t="str">
        <f t="shared" si="95"/>
        <v>00553/IRA/LC/III/2023</v>
      </c>
      <c r="B1401" s="18"/>
      <c r="C1401" s="36"/>
      <c r="D1401" s="19">
        <f t="shared" si="96"/>
        <v>0</v>
      </c>
      <c r="E1401" s="19"/>
      <c r="F1401" s="10"/>
      <c r="G1401" s="55"/>
    </row>
    <row r="1402" ht="15.75" customHeight="1">
      <c r="A1402" s="19" t="str">
        <f t="shared" si="95"/>
        <v>00553/IRA/LC/III/2023</v>
      </c>
      <c r="B1402" s="18"/>
      <c r="C1402" s="36"/>
      <c r="D1402" s="19">
        <f t="shared" si="96"/>
        <v>0</v>
      </c>
      <c r="E1402" s="19"/>
      <c r="F1402" s="10"/>
    </row>
    <row r="1403" ht="15.75" customHeight="1">
      <c r="A1403" s="19" t="str">
        <f t="shared" si="95"/>
        <v>00553/IRA/LC/III/2023</v>
      </c>
      <c r="B1403" s="18"/>
      <c r="C1403" s="36"/>
      <c r="D1403" s="19">
        <f t="shared" si="96"/>
        <v>0</v>
      </c>
      <c r="E1403" s="19"/>
      <c r="F1403" s="10"/>
    </row>
    <row r="1404" ht="15.75" customHeight="1">
      <c r="A1404" s="19" t="str">
        <f t="shared" si="95"/>
        <v>00553/IRA/LC/III/2023</v>
      </c>
      <c r="B1404" s="18"/>
      <c r="C1404" s="36"/>
      <c r="D1404" s="19">
        <f t="shared" si="96"/>
        <v>0</v>
      </c>
      <c r="E1404" s="19"/>
      <c r="F1404" s="10"/>
    </row>
    <row r="1405" ht="15.75" customHeight="1">
      <c r="E1405" s="1"/>
      <c r="F1405" s="68" t="s">
        <v>14</v>
      </c>
    </row>
    <row r="1406" ht="15.75" customHeight="1">
      <c r="E1406" s="1"/>
    </row>
    <row r="1407" ht="15.75" customHeight="1">
      <c r="A1407" s="14" t="s">
        <v>15</v>
      </c>
      <c r="B1407" s="14" t="s">
        <v>16</v>
      </c>
      <c r="C1407" s="2" t="s">
        <v>17</v>
      </c>
      <c r="D1407" s="14" t="s">
        <v>18</v>
      </c>
      <c r="E1407" s="14" t="s">
        <v>19</v>
      </c>
      <c r="F1407" s="34" t="s">
        <v>20</v>
      </c>
      <c r="G1407" s="43">
        <v>280.0</v>
      </c>
    </row>
    <row r="1408" ht="15.75" customHeight="1">
      <c r="A1408" s="19" t="s">
        <v>940</v>
      </c>
      <c r="B1408" s="18">
        <v>45015.0</v>
      </c>
      <c r="C1408" s="36">
        <v>50.0</v>
      </c>
      <c r="D1408" s="19">
        <f>G1407-C1408</f>
        <v>230</v>
      </c>
      <c r="E1408" s="19"/>
      <c r="F1408" s="10"/>
      <c r="G1408" s="1" t="s">
        <v>941</v>
      </c>
    </row>
    <row r="1409" ht="15.75" customHeight="1">
      <c r="A1409" s="19" t="str">
        <f t="shared" ref="A1409:A1414" si="97">A1408</f>
        <v>00587/IRA/LC/III/2023</v>
      </c>
      <c r="B1409" s="18">
        <v>45022.0</v>
      </c>
      <c r="C1409" s="36">
        <v>40.0</v>
      </c>
      <c r="D1409" s="19">
        <f t="shared" ref="D1409:D1414" si="98">D1408-C1409</f>
        <v>190</v>
      </c>
      <c r="E1409" s="19"/>
      <c r="F1409" s="10"/>
      <c r="G1409" s="20" t="s">
        <v>840</v>
      </c>
    </row>
    <row r="1410" ht="15.75" customHeight="1">
      <c r="A1410" s="19" t="str">
        <f t="shared" si="97"/>
        <v>00587/IRA/LC/III/2023</v>
      </c>
      <c r="B1410" s="18">
        <v>45028.0</v>
      </c>
      <c r="C1410" s="36">
        <v>90.0</v>
      </c>
      <c r="D1410" s="19">
        <f t="shared" si="98"/>
        <v>100</v>
      </c>
      <c r="E1410" s="19"/>
      <c r="F1410" s="10"/>
      <c r="G1410" s="53"/>
    </row>
    <row r="1411" ht="15.75" customHeight="1">
      <c r="A1411" s="19" t="str">
        <f t="shared" si="97"/>
        <v>00587/IRA/LC/III/2023</v>
      </c>
      <c r="B1411" s="18">
        <v>45034.0</v>
      </c>
      <c r="C1411" s="36">
        <v>50.0</v>
      </c>
      <c r="D1411" s="19">
        <f t="shared" si="98"/>
        <v>50</v>
      </c>
      <c r="E1411" s="19"/>
      <c r="F1411" s="10"/>
      <c r="G1411" s="55"/>
    </row>
    <row r="1412" ht="15.75" customHeight="1">
      <c r="A1412" s="19" t="str">
        <f t="shared" si="97"/>
        <v>00587/IRA/LC/III/2023</v>
      </c>
      <c r="B1412" s="18">
        <v>45044.0</v>
      </c>
      <c r="C1412" s="36">
        <v>50.0</v>
      </c>
      <c r="D1412" s="19">
        <f t="shared" si="98"/>
        <v>0</v>
      </c>
      <c r="E1412" s="19"/>
      <c r="F1412" s="10"/>
    </row>
    <row r="1413" ht="15.75" customHeight="1">
      <c r="A1413" s="19" t="str">
        <f t="shared" si="97"/>
        <v>00587/IRA/LC/III/2023</v>
      </c>
      <c r="B1413" s="18"/>
      <c r="C1413" s="36"/>
      <c r="D1413" s="19">
        <f t="shared" si="98"/>
        <v>0</v>
      </c>
      <c r="E1413" s="19"/>
      <c r="F1413" s="10"/>
    </row>
    <row r="1414" ht="15.75" customHeight="1">
      <c r="A1414" s="19" t="str">
        <f t="shared" si="97"/>
        <v>00587/IRA/LC/III/2023</v>
      </c>
      <c r="B1414" s="18"/>
      <c r="C1414" s="36"/>
      <c r="D1414" s="19">
        <f t="shared" si="98"/>
        <v>0</v>
      </c>
      <c r="E1414" s="19"/>
      <c r="F1414" s="10"/>
    </row>
    <row r="1415" ht="15.75" customHeight="1">
      <c r="E1415" s="1"/>
      <c r="F1415" s="68" t="s">
        <v>14</v>
      </c>
    </row>
    <row r="1416" ht="15.75" customHeight="1">
      <c r="A1416" s="14" t="s">
        <v>15</v>
      </c>
      <c r="B1416" s="14" t="s">
        <v>16</v>
      </c>
      <c r="C1416" s="2" t="s">
        <v>17</v>
      </c>
      <c r="D1416" s="14" t="s">
        <v>18</v>
      </c>
      <c r="E1416" s="14" t="s">
        <v>19</v>
      </c>
      <c r="F1416" s="34" t="s">
        <v>20</v>
      </c>
      <c r="G1416" s="43">
        <v>1620.0</v>
      </c>
    </row>
    <row r="1417" ht="15.75" customHeight="1">
      <c r="A1417" s="19" t="s">
        <v>940</v>
      </c>
      <c r="B1417" s="18">
        <v>45022.0</v>
      </c>
      <c r="C1417" s="36">
        <v>300.0</v>
      </c>
      <c r="D1417" s="19">
        <f>G1416-C1417</f>
        <v>1320</v>
      </c>
      <c r="E1417" s="19"/>
      <c r="F1417" s="10"/>
      <c r="G1417" s="1" t="s">
        <v>941</v>
      </c>
    </row>
    <row r="1418" ht="15.75" customHeight="1">
      <c r="A1418" s="19" t="str">
        <f t="shared" ref="A1418:A1423" si="99">A1417</f>
        <v>00587/IRA/LC/III/2023</v>
      </c>
      <c r="B1418" s="18">
        <v>45028.0</v>
      </c>
      <c r="C1418" s="36">
        <v>170.0</v>
      </c>
      <c r="D1418" s="19">
        <f t="shared" ref="D1418:D1423" si="100">D1417-C1418</f>
        <v>1150</v>
      </c>
      <c r="E1418" s="19"/>
      <c r="F1418" s="10"/>
      <c r="G1418" s="20" t="s">
        <v>837</v>
      </c>
    </row>
    <row r="1419" ht="15.75" customHeight="1">
      <c r="A1419" s="19" t="str">
        <f t="shared" si="99"/>
        <v>00587/IRA/LC/III/2023</v>
      </c>
      <c r="B1419" s="18">
        <v>45034.0</v>
      </c>
      <c r="C1419" s="36">
        <v>400.0</v>
      </c>
      <c r="D1419" s="19">
        <f t="shared" si="100"/>
        <v>750</v>
      </c>
      <c r="E1419" s="19"/>
      <c r="F1419" s="10"/>
      <c r="G1419" s="53"/>
    </row>
    <row r="1420" ht="15.75" customHeight="1">
      <c r="A1420" s="19" t="str">
        <f t="shared" si="99"/>
        <v>00587/IRA/LC/III/2023</v>
      </c>
      <c r="B1420" s="18">
        <v>45044.0</v>
      </c>
      <c r="C1420" s="36">
        <v>570.0</v>
      </c>
      <c r="D1420" s="19">
        <f t="shared" si="100"/>
        <v>180</v>
      </c>
      <c r="E1420" s="19"/>
      <c r="F1420" s="10"/>
      <c r="G1420" s="55"/>
    </row>
    <row r="1421" ht="15.75" customHeight="1">
      <c r="A1421" s="19" t="str">
        <f t="shared" si="99"/>
        <v>00587/IRA/LC/III/2023</v>
      </c>
      <c r="B1421" s="18">
        <v>45050.0</v>
      </c>
      <c r="C1421" s="36">
        <v>35.0</v>
      </c>
      <c r="D1421" s="19">
        <f t="shared" si="100"/>
        <v>145</v>
      </c>
      <c r="E1421" s="19"/>
      <c r="F1421" s="10"/>
    </row>
    <row r="1422" ht="15.75" customHeight="1">
      <c r="A1422" s="19" t="str">
        <f t="shared" si="99"/>
        <v>00587/IRA/LC/III/2023</v>
      </c>
      <c r="B1422" s="18">
        <v>45058.0</v>
      </c>
      <c r="C1422" s="36">
        <v>145.0</v>
      </c>
      <c r="D1422" s="19">
        <f t="shared" si="100"/>
        <v>0</v>
      </c>
      <c r="E1422" s="19"/>
      <c r="F1422" s="10"/>
    </row>
    <row r="1423" ht="15.75" customHeight="1">
      <c r="A1423" s="19" t="str">
        <f t="shared" si="99"/>
        <v>00587/IRA/LC/III/2023</v>
      </c>
      <c r="B1423" s="18"/>
      <c r="C1423" s="36"/>
      <c r="D1423" s="19">
        <f t="shared" si="100"/>
        <v>0</v>
      </c>
      <c r="E1423" s="19"/>
      <c r="F1423" s="10"/>
    </row>
    <row r="1424" ht="15.75" customHeight="1">
      <c r="E1424" s="1"/>
      <c r="F1424" s="68" t="s">
        <v>14</v>
      </c>
    </row>
    <row r="1425" ht="15.75" customHeight="1">
      <c r="E1425" s="1"/>
    </row>
    <row r="1426" ht="15.75" customHeight="1">
      <c r="A1426" s="14" t="s">
        <v>15</v>
      </c>
      <c r="B1426" s="14" t="s">
        <v>16</v>
      </c>
      <c r="C1426" s="2" t="s">
        <v>17</v>
      </c>
      <c r="D1426" s="14" t="s">
        <v>18</v>
      </c>
      <c r="E1426" s="14" t="s">
        <v>19</v>
      </c>
      <c r="F1426" s="34" t="s">
        <v>20</v>
      </c>
      <c r="G1426" s="43">
        <v>240.0</v>
      </c>
    </row>
    <row r="1427" ht="15.75" customHeight="1">
      <c r="A1427" s="19" t="s">
        <v>942</v>
      </c>
      <c r="B1427" s="18">
        <v>45044.0</v>
      </c>
      <c r="C1427" s="36">
        <v>4.0</v>
      </c>
      <c r="D1427" s="19">
        <f>G1426-C1427</f>
        <v>236</v>
      </c>
      <c r="E1427" s="19"/>
      <c r="F1427" s="10"/>
      <c r="G1427" s="1" t="s">
        <v>943</v>
      </c>
    </row>
    <row r="1428" ht="15.75" customHeight="1">
      <c r="A1428" s="19" t="str">
        <f t="shared" ref="A1428:A1433" si="101">A1427</f>
        <v>00763/IRA/LC/IV/2023</v>
      </c>
      <c r="B1428" s="18">
        <v>45050.0</v>
      </c>
      <c r="C1428" s="36">
        <v>65.0</v>
      </c>
      <c r="D1428" s="19">
        <f t="shared" ref="D1428:D1433" si="102">D1427-C1428</f>
        <v>171</v>
      </c>
      <c r="E1428" s="19"/>
      <c r="F1428" s="10"/>
      <c r="G1428" s="20" t="s">
        <v>840</v>
      </c>
    </row>
    <row r="1429" ht="15.75" customHeight="1">
      <c r="A1429" s="19" t="str">
        <f t="shared" si="101"/>
        <v>00763/IRA/LC/IV/2023</v>
      </c>
      <c r="B1429" s="18">
        <v>45058.0</v>
      </c>
      <c r="C1429" s="36">
        <v>65.0</v>
      </c>
      <c r="D1429" s="19">
        <f t="shared" si="102"/>
        <v>106</v>
      </c>
      <c r="E1429" s="19"/>
      <c r="F1429" s="10"/>
      <c r="G1429" s="53"/>
    </row>
    <row r="1430" ht="15.75" customHeight="1">
      <c r="A1430" s="19" t="str">
        <f t="shared" si="101"/>
        <v>00763/IRA/LC/IV/2023</v>
      </c>
      <c r="B1430" s="18">
        <v>45068.0</v>
      </c>
      <c r="C1430" s="36">
        <v>106.0</v>
      </c>
      <c r="D1430" s="19">
        <f t="shared" si="102"/>
        <v>0</v>
      </c>
      <c r="E1430" s="19"/>
      <c r="F1430" s="10"/>
      <c r="G1430" s="55"/>
    </row>
    <row r="1431" ht="15.75" customHeight="1">
      <c r="A1431" s="19" t="str">
        <f t="shared" si="101"/>
        <v>00763/IRA/LC/IV/2023</v>
      </c>
      <c r="B1431" s="18"/>
      <c r="C1431" s="36"/>
      <c r="D1431" s="19">
        <f t="shared" si="102"/>
        <v>0</v>
      </c>
      <c r="E1431" s="19"/>
      <c r="F1431" s="10"/>
    </row>
    <row r="1432" ht="15.75" customHeight="1">
      <c r="A1432" s="19" t="str">
        <f t="shared" si="101"/>
        <v>00763/IRA/LC/IV/2023</v>
      </c>
      <c r="B1432" s="18"/>
      <c r="C1432" s="36"/>
      <c r="D1432" s="19">
        <f t="shared" si="102"/>
        <v>0</v>
      </c>
      <c r="E1432" s="19"/>
      <c r="F1432" s="10"/>
    </row>
    <row r="1433" ht="15.75" customHeight="1">
      <c r="A1433" s="19" t="str">
        <f t="shared" si="101"/>
        <v>00763/IRA/LC/IV/2023</v>
      </c>
      <c r="B1433" s="18"/>
      <c r="C1433" s="36"/>
      <c r="D1433" s="19">
        <f t="shared" si="102"/>
        <v>0</v>
      </c>
      <c r="E1433" s="19"/>
      <c r="F1433" s="10"/>
    </row>
    <row r="1434" ht="15.75" customHeight="1">
      <c r="E1434" s="1"/>
      <c r="F1434" s="68" t="s">
        <v>14</v>
      </c>
    </row>
    <row r="1435" ht="15.75" customHeight="1">
      <c r="A1435" s="14" t="s">
        <v>15</v>
      </c>
      <c r="B1435" s="14" t="s">
        <v>16</v>
      </c>
      <c r="C1435" s="2" t="s">
        <v>17</v>
      </c>
      <c r="D1435" s="14" t="s">
        <v>18</v>
      </c>
      <c r="E1435" s="14" t="s">
        <v>19</v>
      </c>
      <c r="F1435" s="34" t="s">
        <v>20</v>
      </c>
      <c r="G1435" s="43">
        <v>1060.0</v>
      </c>
    </row>
    <row r="1436" ht="15.75" customHeight="1">
      <c r="A1436" s="19" t="s">
        <v>942</v>
      </c>
      <c r="B1436" s="18">
        <v>45058.0</v>
      </c>
      <c r="C1436" s="36">
        <v>482.5</v>
      </c>
      <c r="D1436" s="19">
        <f>G1435-C1436</f>
        <v>577.5</v>
      </c>
      <c r="E1436" s="19"/>
      <c r="F1436" s="10">
        <v>482.5</v>
      </c>
      <c r="G1436" s="1" t="s">
        <v>943</v>
      </c>
    </row>
    <row r="1437" ht="15.75" customHeight="1">
      <c r="A1437" s="19" t="str">
        <f t="shared" ref="A1437:A1442" si="103">A1436</f>
        <v>00763/IRA/LC/IV/2023</v>
      </c>
      <c r="B1437" s="18">
        <v>45068.0</v>
      </c>
      <c r="C1437" s="36">
        <v>27.5</v>
      </c>
      <c r="D1437" s="19">
        <f t="shared" ref="D1437:D1442" si="104">D1436-C1437</f>
        <v>550</v>
      </c>
      <c r="E1437" s="19"/>
      <c r="F1437" s="10"/>
      <c r="G1437" s="20" t="s">
        <v>837</v>
      </c>
    </row>
    <row r="1438" ht="15.75" customHeight="1">
      <c r="A1438" s="19" t="str">
        <f t="shared" si="103"/>
        <v>00763/IRA/LC/IV/2023</v>
      </c>
      <c r="B1438" s="18">
        <v>45076.0</v>
      </c>
      <c r="C1438" s="36">
        <v>500.0</v>
      </c>
      <c r="D1438" s="19">
        <f t="shared" si="104"/>
        <v>50</v>
      </c>
      <c r="E1438" s="19"/>
      <c r="F1438" s="10"/>
      <c r="G1438" s="53"/>
    </row>
    <row r="1439" ht="15.75" customHeight="1">
      <c r="A1439" s="19" t="str">
        <f t="shared" si="103"/>
        <v>00763/IRA/LC/IV/2023</v>
      </c>
      <c r="B1439" s="18">
        <v>45086.0</v>
      </c>
      <c r="C1439" s="36">
        <v>50.0</v>
      </c>
      <c r="D1439" s="19">
        <f t="shared" si="104"/>
        <v>0</v>
      </c>
      <c r="E1439" s="19"/>
      <c r="F1439" s="10"/>
      <c r="G1439" s="55"/>
    </row>
    <row r="1440" ht="15.75" customHeight="1">
      <c r="A1440" s="19" t="str">
        <f t="shared" si="103"/>
        <v>00763/IRA/LC/IV/2023</v>
      </c>
      <c r="B1440" s="18"/>
      <c r="C1440" s="36"/>
      <c r="D1440" s="19">
        <f t="shared" si="104"/>
        <v>0</v>
      </c>
      <c r="E1440" s="19"/>
      <c r="F1440" s="10"/>
    </row>
    <row r="1441" ht="15.75" customHeight="1">
      <c r="A1441" s="19" t="str">
        <f t="shared" si="103"/>
        <v>00763/IRA/LC/IV/2023</v>
      </c>
      <c r="B1441" s="18"/>
      <c r="C1441" s="36"/>
      <c r="D1441" s="19">
        <f t="shared" si="104"/>
        <v>0</v>
      </c>
      <c r="E1441" s="19"/>
      <c r="F1441" s="10"/>
    </row>
    <row r="1442" ht="15.75" customHeight="1">
      <c r="A1442" s="19" t="str">
        <f t="shared" si="103"/>
        <v>00763/IRA/LC/IV/2023</v>
      </c>
      <c r="B1442" s="18"/>
      <c r="C1442" s="36"/>
      <c r="D1442" s="19">
        <f t="shared" si="104"/>
        <v>0</v>
      </c>
      <c r="E1442" s="19"/>
      <c r="F1442" s="10"/>
    </row>
    <row r="1443" ht="15.75" customHeight="1">
      <c r="E1443" s="1"/>
      <c r="F1443" s="68" t="s">
        <v>14</v>
      </c>
    </row>
    <row r="1444" ht="15.75" customHeight="1">
      <c r="E1444" s="1"/>
    </row>
    <row r="1445" ht="15.75" customHeight="1">
      <c r="A1445" s="14" t="s">
        <v>15</v>
      </c>
      <c r="B1445" s="14" t="s">
        <v>16</v>
      </c>
      <c r="C1445" s="2" t="s">
        <v>17</v>
      </c>
      <c r="D1445" s="14" t="s">
        <v>18</v>
      </c>
      <c r="E1445" s="14" t="s">
        <v>19</v>
      </c>
      <c r="F1445" s="34" t="s">
        <v>20</v>
      </c>
      <c r="G1445" s="43">
        <v>320.0</v>
      </c>
    </row>
    <row r="1446" ht="15.75" customHeight="1">
      <c r="A1446" s="19" t="s">
        <v>944</v>
      </c>
      <c r="B1446" s="18">
        <v>45076.0</v>
      </c>
      <c r="C1446" s="36">
        <v>100.0</v>
      </c>
      <c r="D1446" s="19">
        <f>G1445-C1446</f>
        <v>220</v>
      </c>
      <c r="E1446" s="19"/>
      <c r="F1446" s="10"/>
      <c r="G1446" s="1" t="s">
        <v>945</v>
      </c>
    </row>
    <row r="1447" ht="15.75" customHeight="1">
      <c r="A1447" s="19" t="str">
        <f t="shared" ref="A1447:A1452" si="105">A1446</f>
        <v>00965/IRA/LC/V/2023</v>
      </c>
      <c r="B1447" s="18">
        <v>45086.0</v>
      </c>
      <c r="C1447" s="36">
        <v>45.0</v>
      </c>
      <c r="D1447" s="19">
        <f t="shared" ref="D1447:D1452" si="106">D1446-C1447</f>
        <v>175</v>
      </c>
      <c r="E1447" s="19"/>
      <c r="F1447" s="10"/>
      <c r="G1447" s="20" t="s">
        <v>840</v>
      </c>
    </row>
    <row r="1448" ht="15.75" customHeight="1">
      <c r="A1448" s="19" t="str">
        <f t="shared" si="105"/>
        <v>00965/IRA/LC/V/2023</v>
      </c>
      <c r="B1448" s="18">
        <v>45093.0</v>
      </c>
      <c r="C1448" s="36">
        <v>56.0</v>
      </c>
      <c r="D1448" s="19">
        <f t="shared" si="106"/>
        <v>119</v>
      </c>
      <c r="E1448" s="19"/>
      <c r="F1448" s="10"/>
      <c r="G1448" s="53"/>
    </row>
    <row r="1449" ht="15.75" customHeight="1">
      <c r="A1449" s="19" t="str">
        <f t="shared" si="105"/>
        <v>00965/IRA/LC/V/2023</v>
      </c>
      <c r="B1449" s="18">
        <v>45096.0</v>
      </c>
      <c r="C1449" s="36">
        <v>35.0</v>
      </c>
      <c r="D1449" s="19">
        <f t="shared" si="106"/>
        <v>84</v>
      </c>
      <c r="E1449" s="19"/>
      <c r="F1449" s="10"/>
      <c r="G1449" s="55"/>
    </row>
    <row r="1450" ht="15.75" customHeight="1">
      <c r="A1450" s="19" t="str">
        <f t="shared" si="105"/>
        <v>00965/IRA/LC/V/2023</v>
      </c>
      <c r="B1450" s="18">
        <v>45103.0</v>
      </c>
      <c r="C1450" s="36">
        <v>40.0</v>
      </c>
      <c r="D1450" s="19">
        <f t="shared" si="106"/>
        <v>44</v>
      </c>
      <c r="E1450" s="19"/>
      <c r="F1450" s="10"/>
    </row>
    <row r="1451" ht="15.75" customHeight="1">
      <c r="A1451" s="19" t="str">
        <f t="shared" si="105"/>
        <v>00965/IRA/LC/V/2023</v>
      </c>
      <c r="B1451" s="18">
        <v>45112.0</v>
      </c>
      <c r="C1451" s="36">
        <v>44.0</v>
      </c>
      <c r="D1451" s="19">
        <f t="shared" si="106"/>
        <v>0</v>
      </c>
      <c r="E1451" s="19"/>
      <c r="F1451" s="10"/>
    </row>
    <row r="1452" ht="15.75" customHeight="1">
      <c r="A1452" s="19" t="str">
        <f t="shared" si="105"/>
        <v>00965/IRA/LC/V/2023</v>
      </c>
      <c r="B1452" s="18"/>
      <c r="C1452" s="36"/>
      <c r="D1452" s="19">
        <f t="shared" si="106"/>
        <v>0</v>
      </c>
      <c r="E1452" s="19"/>
      <c r="F1452" s="10"/>
    </row>
    <row r="1453" ht="15.75" customHeight="1">
      <c r="E1453" s="1"/>
    </row>
    <row r="1454" ht="15.75" customHeight="1">
      <c r="E1454" s="1"/>
    </row>
    <row r="1455" ht="15.75" customHeight="1">
      <c r="A1455" s="14" t="s">
        <v>15</v>
      </c>
      <c r="B1455" s="14" t="s">
        <v>16</v>
      </c>
      <c r="C1455" s="2" t="s">
        <v>17</v>
      </c>
      <c r="D1455" s="14" t="s">
        <v>18</v>
      </c>
      <c r="E1455" s="14" t="s">
        <v>19</v>
      </c>
      <c r="F1455" s="34" t="s">
        <v>20</v>
      </c>
      <c r="G1455" s="43">
        <v>1280.0</v>
      </c>
    </row>
    <row r="1456" ht="15.75" customHeight="1">
      <c r="A1456" s="19" t="s">
        <v>944</v>
      </c>
      <c r="B1456" s="18">
        <v>45086.0</v>
      </c>
      <c r="C1456" s="36">
        <v>250.0</v>
      </c>
      <c r="D1456" s="19">
        <f>G1455-C1456</f>
        <v>1030</v>
      </c>
      <c r="E1456" s="19"/>
      <c r="F1456" s="10"/>
      <c r="G1456" s="1" t="s">
        <v>945</v>
      </c>
    </row>
    <row r="1457" ht="15.75" customHeight="1">
      <c r="A1457" s="19" t="str">
        <f t="shared" ref="A1457:A1462" si="107">A1456</f>
        <v>00965/IRA/LC/V/2023</v>
      </c>
      <c r="B1457" s="18">
        <v>45093.0</v>
      </c>
      <c r="C1457" s="36">
        <v>500.0</v>
      </c>
      <c r="D1457" s="19">
        <f t="shared" ref="D1457:D1462" si="108">D1456-C1457</f>
        <v>530</v>
      </c>
      <c r="E1457" s="19"/>
      <c r="F1457" s="10"/>
      <c r="G1457" s="20" t="s">
        <v>837</v>
      </c>
    </row>
    <row r="1458" ht="15.75" customHeight="1">
      <c r="A1458" s="19" t="str">
        <f t="shared" si="107"/>
        <v>00965/IRA/LC/V/2023</v>
      </c>
      <c r="B1458" s="18">
        <v>45096.0</v>
      </c>
      <c r="C1458" s="36">
        <v>200.0</v>
      </c>
      <c r="D1458" s="19">
        <f t="shared" si="108"/>
        <v>330</v>
      </c>
      <c r="E1458" s="19"/>
      <c r="F1458" s="10"/>
      <c r="G1458" s="53"/>
    </row>
    <row r="1459" ht="15.75" customHeight="1">
      <c r="A1459" s="19" t="str">
        <f t="shared" si="107"/>
        <v>00965/IRA/LC/V/2023</v>
      </c>
      <c r="B1459" s="18">
        <v>45103.0</v>
      </c>
      <c r="C1459" s="36">
        <v>100.0</v>
      </c>
      <c r="D1459" s="19">
        <f t="shared" si="108"/>
        <v>230</v>
      </c>
      <c r="E1459" s="19"/>
      <c r="F1459" s="10"/>
      <c r="G1459" s="55"/>
    </row>
    <row r="1460" ht="15.75" customHeight="1">
      <c r="A1460" s="19" t="str">
        <f t="shared" si="107"/>
        <v>00965/IRA/LC/V/2023</v>
      </c>
      <c r="B1460" s="18">
        <v>45119.0</v>
      </c>
      <c r="C1460" s="36">
        <v>230.0</v>
      </c>
      <c r="D1460" s="19">
        <f t="shared" si="108"/>
        <v>0</v>
      </c>
      <c r="E1460" s="19"/>
      <c r="F1460" s="10"/>
    </row>
    <row r="1461" ht="15.75" customHeight="1">
      <c r="A1461" s="19" t="str">
        <f t="shared" si="107"/>
        <v>00965/IRA/LC/V/2023</v>
      </c>
      <c r="B1461" s="18"/>
      <c r="C1461" s="36"/>
      <c r="D1461" s="19">
        <f t="shared" si="108"/>
        <v>0</v>
      </c>
      <c r="E1461" s="19"/>
      <c r="F1461" s="10"/>
    </row>
    <row r="1462" ht="15.75" customHeight="1">
      <c r="A1462" s="19" t="str">
        <f t="shared" si="107"/>
        <v>00965/IRA/LC/V/2023</v>
      </c>
      <c r="B1462" s="18"/>
      <c r="C1462" s="36"/>
      <c r="D1462" s="19">
        <f t="shared" si="108"/>
        <v>0</v>
      </c>
      <c r="E1462" s="19"/>
      <c r="F1462" s="10"/>
    </row>
    <row r="1463" ht="15.75" customHeight="1">
      <c r="E1463" s="1"/>
      <c r="F1463" s="68" t="s">
        <v>14</v>
      </c>
    </row>
    <row r="1464" ht="15.75" customHeight="1">
      <c r="E1464" s="1"/>
    </row>
    <row r="1465" ht="15.75" customHeight="1">
      <c r="A1465" s="14" t="s">
        <v>15</v>
      </c>
      <c r="B1465" s="14" t="s">
        <v>16</v>
      </c>
      <c r="C1465" s="2" t="s">
        <v>17</v>
      </c>
      <c r="D1465" s="14" t="s">
        <v>18</v>
      </c>
      <c r="E1465" s="14" t="s">
        <v>19</v>
      </c>
      <c r="F1465" s="34" t="s">
        <v>20</v>
      </c>
      <c r="G1465" s="43">
        <v>320.0</v>
      </c>
    </row>
    <row r="1466" ht="15.75" customHeight="1">
      <c r="A1466" s="19" t="s">
        <v>946</v>
      </c>
      <c r="B1466" s="18">
        <v>45112.0</v>
      </c>
      <c r="C1466" s="36">
        <v>37.0</v>
      </c>
      <c r="D1466" s="19">
        <f>G1465-C1466</f>
        <v>283</v>
      </c>
      <c r="E1466" s="19"/>
      <c r="F1466" s="10"/>
      <c r="G1466" s="1" t="s">
        <v>947</v>
      </c>
    </row>
    <row r="1467" ht="15.75" customHeight="1">
      <c r="A1467" s="19" t="str">
        <f t="shared" ref="A1467:A1472" si="109">A1466</f>
        <v>01169/IRA/LC/VI/2023</v>
      </c>
      <c r="B1467" s="18">
        <v>45119.0</v>
      </c>
      <c r="C1467" s="36">
        <v>42.0</v>
      </c>
      <c r="D1467" s="19">
        <f t="shared" ref="D1467:D1472" si="110">D1466-C1467</f>
        <v>241</v>
      </c>
      <c r="E1467" s="19"/>
      <c r="F1467" s="10"/>
      <c r="G1467" s="20" t="s">
        <v>840</v>
      </c>
    </row>
    <row r="1468" ht="15.75" customHeight="1">
      <c r="A1468" s="19" t="str">
        <f t="shared" si="109"/>
        <v>01169/IRA/LC/VI/2023</v>
      </c>
      <c r="B1468" s="18">
        <v>45124.0</v>
      </c>
      <c r="C1468" s="36">
        <v>100.0</v>
      </c>
      <c r="D1468" s="19">
        <f t="shared" si="110"/>
        <v>141</v>
      </c>
      <c r="E1468" s="19"/>
      <c r="F1468" s="10"/>
      <c r="G1468" s="53"/>
    </row>
    <row r="1469" ht="15.75" customHeight="1">
      <c r="A1469" s="19" t="str">
        <f t="shared" si="109"/>
        <v>01169/IRA/LC/VI/2023</v>
      </c>
      <c r="B1469" s="18">
        <v>45132.0</v>
      </c>
      <c r="C1469" s="36">
        <v>91.0</v>
      </c>
      <c r="D1469" s="19">
        <f t="shared" si="110"/>
        <v>50</v>
      </c>
      <c r="E1469" s="19"/>
      <c r="F1469" s="10"/>
      <c r="G1469" s="55"/>
    </row>
    <row r="1470" ht="15.75" customHeight="1">
      <c r="A1470" s="19" t="str">
        <f t="shared" si="109"/>
        <v>01169/IRA/LC/VI/2023</v>
      </c>
      <c r="B1470" s="18">
        <v>45135.0</v>
      </c>
      <c r="C1470" s="36">
        <v>50.0</v>
      </c>
      <c r="D1470" s="19">
        <f t="shared" si="110"/>
        <v>0</v>
      </c>
      <c r="E1470" s="19"/>
      <c r="F1470" s="10"/>
    </row>
    <row r="1471" ht="15.75" customHeight="1">
      <c r="A1471" s="19" t="str">
        <f t="shared" si="109"/>
        <v>01169/IRA/LC/VI/2023</v>
      </c>
      <c r="B1471" s="18"/>
      <c r="C1471" s="36"/>
      <c r="D1471" s="19">
        <f t="shared" si="110"/>
        <v>0</v>
      </c>
      <c r="E1471" s="19"/>
      <c r="F1471" s="10"/>
    </row>
    <row r="1472" ht="15.75" customHeight="1">
      <c r="A1472" s="19" t="str">
        <f t="shared" si="109"/>
        <v>01169/IRA/LC/VI/2023</v>
      </c>
      <c r="B1472" s="18"/>
      <c r="C1472" s="36"/>
      <c r="D1472" s="19">
        <f t="shared" si="110"/>
        <v>0</v>
      </c>
      <c r="E1472" s="19"/>
      <c r="F1472" s="10"/>
    </row>
    <row r="1473" ht="15.75" customHeight="1">
      <c r="E1473" s="1"/>
      <c r="F1473" s="68" t="s">
        <v>14</v>
      </c>
    </row>
    <row r="1474" ht="15.75" customHeight="1">
      <c r="E1474" s="1"/>
    </row>
    <row r="1475" ht="15.75" customHeight="1">
      <c r="A1475" s="14" t="s">
        <v>15</v>
      </c>
      <c r="B1475" s="14" t="s">
        <v>16</v>
      </c>
      <c r="C1475" s="2" t="s">
        <v>17</v>
      </c>
      <c r="D1475" s="14" t="s">
        <v>18</v>
      </c>
      <c r="E1475" s="14" t="s">
        <v>19</v>
      </c>
      <c r="F1475" s="34" t="s">
        <v>20</v>
      </c>
      <c r="G1475" s="43">
        <v>1280.0</v>
      </c>
    </row>
    <row r="1476" ht="15.75" customHeight="1">
      <c r="A1476" s="19" t="s">
        <v>946</v>
      </c>
      <c r="B1476" s="18">
        <v>45119.0</v>
      </c>
      <c r="C1476" s="36">
        <v>170.0</v>
      </c>
      <c r="D1476" s="19">
        <f>G1475-C1476</f>
        <v>1110</v>
      </c>
      <c r="E1476" s="19"/>
      <c r="F1476" s="10"/>
      <c r="G1476" s="1" t="s">
        <v>947</v>
      </c>
    </row>
    <row r="1477" ht="15.75" customHeight="1">
      <c r="A1477" s="19" t="str">
        <f t="shared" ref="A1477:A1482" si="111">A1476</f>
        <v>01169/IRA/LC/VI/2023</v>
      </c>
      <c r="B1477" s="18">
        <v>45124.0</v>
      </c>
      <c r="C1477" s="36">
        <v>160.0</v>
      </c>
      <c r="D1477" s="19">
        <f t="shared" ref="D1477:D1482" si="112">D1476-C1477</f>
        <v>950</v>
      </c>
      <c r="E1477" s="19"/>
      <c r="F1477" s="10"/>
      <c r="G1477" s="20" t="s">
        <v>837</v>
      </c>
    </row>
    <row r="1478" ht="15.75" customHeight="1">
      <c r="A1478" s="19" t="str">
        <f t="shared" si="111"/>
        <v>01169/IRA/LC/VI/2023</v>
      </c>
      <c r="B1478" s="18">
        <v>45132.0</v>
      </c>
      <c r="C1478" s="36">
        <v>170.0</v>
      </c>
      <c r="D1478" s="19">
        <f t="shared" si="112"/>
        <v>780</v>
      </c>
      <c r="E1478" s="19"/>
      <c r="F1478" s="10"/>
      <c r="G1478" s="53"/>
    </row>
    <row r="1479" ht="15.75" customHeight="1">
      <c r="A1479" s="19" t="str">
        <f t="shared" si="111"/>
        <v>01169/IRA/LC/VI/2023</v>
      </c>
      <c r="B1479" s="18">
        <v>45135.0</v>
      </c>
      <c r="C1479" s="36">
        <v>200.0</v>
      </c>
      <c r="D1479" s="19">
        <f t="shared" si="112"/>
        <v>580</v>
      </c>
      <c r="E1479" s="19"/>
      <c r="F1479" s="10"/>
      <c r="G1479" s="55"/>
    </row>
    <row r="1480" ht="15.75" customHeight="1">
      <c r="A1480" s="19" t="str">
        <f t="shared" si="111"/>
        <v>01169/IRA/LC/VI/2023</v>
      </c>
      <c r="B1480" s="18">
        <v>45140.0</v>
      </c>
      <c r="C1480" s="36">
        <v>580.0</v>
      </c>
      <c r="D1480" s="19">
        <f t="shared" si="112"/>
        <v>0</v>
      </c>
      <c r="E1480" s="19"/>
      <c r="F1480" s="10"/>
    </row>
    <row r="1481" ht="15.75" customHeight="1">
      <c r="A1481" s="19" t="str">
        <f t="shared" si="111"/>
        <v>01169/IRA/LC/VI/2023</v>
      </c>
      <c r="B1481" s="18"/>
      <c r="C1481" s="36"/>
      <c r="D1481" s="19">
        <f t="shared" si="112"/>
        <v>0</v>
      </c>
      <c r="E1481" s="19"/>
      <c r="F1481" s="10"/>
    </row>
    <row r="1482" ht="15.75" customHeight="1">
      <c r="A1482" s="19" t="str">
        <f t="shared" si="111"/>
        <v>01169/IRA/LC/VI/2023</v>
      </c>
      <c r="B1482" s="18"/>
      <c r="C1482" s="36"/>
      <c r="D1482" s="19">
        <f t="shared" si="112"/>
        <v>0</v>
      </c>
      <c r="E1482" s="19"/>
      <c r="F1482" s="10"/>
    </row>
    <row r="1483" ht="15.75" customHeight="1">
      <c r="E1483" s="1"/>
      <c r="F1483" s="68" t="s">
        <v>14</v>
      </c>
    </row>
    <row r="1484" ht="15.75" customHeight="1">
      <c r="E1484" s="1"/>
    </row>
    <row r="1485" ht="15.75" customHeight="1">
      <c r="A1485" s="14" t="s">
        <v>15</v>
      </c>
      <c r="B1485" s="14" t="s">
        <v>16</v>
      </c>
      <c r="C1485" s="2" t="s">
        <v>17</v>
      </c>
      <c r="D1485" s="14" t="s">
        <v>18</v>
      </c>
      <c r="E1485" s="14" t="s">
        <v>19</v>
      </c>
      <c r="F1485" s="34" t="s">
        <v>20</v>
      </c>
      <c r="G1485" s="43">
        <v>320.0</v>
      </c>
    </row>
    <row r="1486" ht="15.75" customHeight="1">
      <c r="A1486" s="19" t="s">
        <v>948</v>
      </c>
      <c r="B1486" s="18">
        <v>45135.0</v>
      </c>
      <c r="C1486" s="36">
        <v>21.0</v>
      </c>
      <c r="D1486" s="19">
        <f>G1485-C1486</f>
        <v>299</v>
      </c>
      <c r="E1486" s="19"/>
      <c r="F1486" s="10"/>
      <c r="G1486" s="1" t="s">
        <v>949</v>
      </c>
    </row>
    <row r="1487" ht="15.75" customHeight="1">
      <c r="A1487" s="19" t="str">
        <f t="shared" ref="A1487:A1492" si="113">A1486</f>
        <v>01373/IRA/LC/VII/2023</v>
      </c>
      <c r="B1487" s="18">
        <v>45140.0</v>
      </c>
      <c r="C1487" s="36">
        <v>80.0</v>
      </c>
      <c r="D1487" s="19">
        <f t="shared" ref="D1487:D1492" si="114">D1486-C1487</f>
        <v>219</v>
      </c>
      <c r="E1487" s="19"/>
      <c r="F1487" s="10"/>
      <c r="G1487" s="20" t="s">
        <v>840</v>
      </c>
    </row>
    <row r="1488" ht="15.75" customHeight="1">
      <c r="A1488" s="19" t="str">
        <f t="shared" si="113"/>
        <v>01373/IRA/LC/VII/2023</v>
      </c>
      <c r="B1488" s="18">
        <v>45146.0</v>
      </c>
      <c r="C1488" s="36">
        <v>100.0</v>
      </c>
      <c r="D1488" s="19">
        <f t="shared" si="114"/>
        <v>119</v>
      </c>
      <c r="E1488" s="19"/>
      <c r="F1488" s="10"/>
      <c r="G1488" s="53"/>
    </row>
    <row r="1489" ht="15.75" customHeight="1">
      <c r="A1489" s="19" t="str">
        <f t="shared" si="113"/>
        <v>01373/IRA/LC/VII/2023</v>
      </c>
      <c r="B1489" s="18">
        <v>45154.0</v>
      </c>
      <c r="C1489" s="36">
        <v>53.0</v>
      </c>
      <c r="D1489" s="19">
        <f t="shared" si="114"/>
        <v>66</v>
      </c>
      <c r="E1489" s="19"/>
      <c r="F1489" s="10"/>
      <c r="G1489" s="55"/>
    </row>
    <row r="1490" ht="15.75" customHeight="1">
      <c r="A1490" s="19" t="str">
        <f t="shared" si="113"/>
        <v>01373/IRA/LC/VII/2023</v>
      </c>
      <c r="B1490" s="18">
        <v>45160.0</v>
      </c>
      <c r="C1490" s="36">
        <v>66.0</v>
      </c>
      <c r="D1490" s="19">
        <f t="shared" si="114"/>
        <v>0</v>
      </c>
      <c r="E1490" s="19"/>
      <c r="F1490" s="10"/>
    </row>
    <row r="1491" ht="15.75" customHeight="1">
      <c r="A1491" s="19" t="str">
        <f t="shared" si="113"/>
        <v>01373/IRA/LC/VII/2023</v>
      </c>
      <c r="B1491" s="18"/>
      <c r="C1491" s="36"/>
      <c r="D1491" s="19">
        <f t="shared" si="114"/>
        <v>0</v>
      </c>
      <c r="E1491" s="19"/>
      <c r="F1491" s="10"/>
    </row>
    <row r="1492" ht="15.75" customHeight="1">
      <c r="A1492" s="19" t="str">
        <f t="shared" si="113"/>
        <v>01373/IRA/LC/VII/2023</v>
      </c>
      <c r="B1492" s="18"/>
      <c r="C1492" s="36"/>
      <c r="D1492" s="19">
        <f t="shared" si="114"/>
        <v>0</v>
      </c>
      <c r="E1492" s="19"/>
      <c r="F1492" s="10"/>
    </row>
    <row r="1493" ht="15.75" customHeight="1">
      <c r="E1493" s="1"/>
      <c r="F1493" s="68" t="s">
        <v>14</v>
      </c>
    </row>
    <row r="1494" ht="15.75" customHeight="1">
      <c r="E1494" s="1"/>
    </row>
    <row r="1495" ht="15.75" customHeight="1">
      <c r="A1495" s="14" t="s">
        <v>15</v>
      </c>
      <c r="B1495" s="14" t="s">
        <v>16</v>
      </c>
      <c r="C1495" s="2" t="s">
        <v>17</v>
      </c>
      <c r="D1495" s="14" t="s">
        <v>18</v>
      </c>
      <c r="E1495" s="14" t="s">
        <v>19</v>
      </c>
      <c r="F1495" s="34" t="s">
        <v>20</v>
      </c>
      <c r="G1495" s="43">
        <v>1280.0</v>
      </c>
    </row>
    <row r="1496" ht="15.75" customHeight="1">
      <c r="A1496" s="19" t="s">
        <v>948</v>
      </c>
      <c r="B1496" s="18">
        <v>45140.0</v>
      </c>
      <c r="C1496" s="36">
        <v>620.0</v>
      </c>
      <c r="D1496" s="19">
        <f>G1495-C1496</f>
        <v>660</v>
      </c>
      <c r="E1496" s="19"/>
      <c r="F1496" s="10"/>
      <c r="G1496" s="1" t="s">
        <v>949</v>
      </c>
    </row>
    <row r="1497" ht="15.75" customHeight="1">
      <c r="A1497" s="19" t="str">
        <f t="shared" ref="A1497:A1502" si="115">A1496</f>
        <v>01373/IRA/LC/VII/2023</v>
      </c>
      <c r="B1497" s="18">
        <v>45146.0</v>
      </c>
      <c r="C1497" s="36">
        <v>100.0</v>
      </c>
      <c r="D1497" s="19">
        <f t="shared" ref="D1497:D1502" si="116">D1496-C1497</f>
        <v>560</v>
      </c>
      <c r="E1497" s="19"/>
      <c r="F1497" s="10"/>
      <c r="G1497" s="20" t="s">
        <v>837</v>
      </c>
    </row>
    <row r="1498" ht="15.75" customHeight="1">
      <c r="A1498" s="19" t="str">
        <f t="shared" si="115"/>
        <v>01373/IRA/LC/VII/2023</v>
      </c>
      <c r="B1498" s="18">
        <v>45154.0</v>
      </c>
      <c r="C1498" s="36">
        <v>340.0</v>
      </c>
      <c r="D1498" s="19">
        <f t="shared" si="116"/>
        <v>220</v>
      </c>
      <c r="E1498" s="19"/>
      <c r="F1498" s="10"/>
      <c r="G1498" s="53"/>
    </row>
    <row r="1499" ht="15.75" customHeight="1">
      <c r="A1499" s="19" t="str">
        <f t="shared" si="115"/>
        <v>01373/IRA/LC/VII/2023</v>
      </c>
      <c r="B1499" s="18">
        <v>45160.0</v>
      </c>
      <c r="C1499" s="36">
        <v>220.0</v>
      </c>
      <c r="D1499" s="19">
        <f t="shared" si="116"/>
        <v>0</v>
      </c>
      <c r="E1499" s="19"/>
      <c r="F1499" s="10"/>
      <c r="G1499" s="55"/>
    </row>
    <row r="1500" ht="15.75" customHeight="1">
      <c r="A1500" s="19" t="str">
        <f t="shared" si="115"/>
        <v>01373/IRA/LC/VII/2023</v>
      </c>
      <c r="B1500" s="18"/>
      <c r="C1500" s="36"/>
      <c r="D1500" s="19">
        <f t="shared" si="116"/>
        <v>0</v>
      </c>
      <c r="E1500" s="19"/>
      <c r="F1500" s="10"/>
    </row>
    <row r="1501" ht="15.75" customHeight="1">
      <c r="A1501" s="19" t="str">
        <f t="shared" si="115"/>
        <v>01373/IRA/LC/VII/2023</v>
      </c>
      <c r="B1501" s="18"/>
      <c r="C1501" s="36"/>
      <c r="D1501" s="19">
        <f t="shared" si="116"/>
        <v>0</v>
      </c>
      <c r="E1501" s="19"/>
      <c r="F1501" s="10"/>
    </row>
    <row r="1502" ht="15.75" customHeight="1">
      <c r="A1502" s="19" t="str">
        <f t="shared" si="115"/>
        <v>01373/IRA/LC/VII/2023</v>
      </c>
      <c r="B1502" s="18"/>
      <c r="C1502" s="36"/>
      <c r="D1502" s="19">
        <f t="shared" si="116"/>
        <v>0</v>
      </c>
      <c r="E1502" s="19"/>
      <c r="F1502" s="10"/>
    </row>
    <row r="1503" ht="15.75" customHeight="1">
      <c r="E1503" s="1"/>
      <c r="F1503" s="68" t="s">
        <v>14</v>
      </c>
    </row>
    <row r="1504" ht="15.75" customHeight="1">
      <c r="E1504" s="1"/>
    </row>
    <row r="1505" ht="15.75" customHeight="1">
      <c r="E1505" s="1"/>
    </row>
    <row r="1506" ht="15.75" customHeight="1">
      <c r="A1506" s="14" t="s">
        <v>15</v>
      </c>
      <c r="B1506" s="14" t="s">
        <v>16</v>
      </c>
      <c r="C1506" s="2" t="s">
        <v>17</v>
      </c>
      <c r="D1506" s="14" t="s">
        <v>18</v>
      </c>
      <c r="E1506" s="14" t="s">
        <v>19</v>
      </c>
      <c r="F1506" s="34" t="s">
        <v>20</v>
      </c>
      <c r="G1506" s="43">
        <v>360.0</v>
      </c>
    </row>
    <row r="1507" ht="15.75" customHeight="1">
      <c r="A1507" s="19" t="s">
        <v>950</v>
      </c>
      <c r="B1507" s="18">
        <v>45163.0</v>
      </c>
      <c r="C1507" s="36">
        <v>80.0</v>
      </c>
      <c r="D1507" s="19">
        <f>G1506-C1507</f>
        <v>280</v>
      </c>
      <c r="E1507" s="19"/>
      <c r="F1507" s="10"/>
      <c r="G1507" s="1" t="s">
        <v>951</v>
      </c>
    </row>
    <row r="1508" ht="15.75" customHeight="1">
      <c r="A1508" s="19" t="str">
        <f t="shared" ref="A1508:A1513" si="117">A1507</f>
        <v>01628/IRA/LC/VIII/2023</v>
      </c>
      <c r="B1508" s="18">
        <v>45168.0</v>
      </c>
      <c r="C1508" s="36">
        <v>80.0</v>
      </c>
      <c r="D1508" s="19">
        <f t="shared" ref="D1508:D1513" si="118">D1507-C1508</f>
        <v>200</v>
      </c>
      <c r="E1508" s="19"/>
      <c r="F1508" s="10"/>
      <c r="G1508" s="20" t="s">
        <v>840</v>
      </c>
    </row>
    <row r="1509" ht="15.75" customHeight="1">
      <c r="A1509" s="19" t="str">
        <f t="shared" si="117"/>
        <v>01628/IRA/LC/VIII/2023</v>
      </c>
      <c r="B1509" s="18">
        <v>45181.0</v>
      </c>
      <c r="C1509" s="36">
        <v>100.0</v>
      </c>
      <c r="D1509" s="19">
        <f t="shared" si="118"/>
        <v>100</v>
      </c>
      <c r="E1509" s="19"/>
      <c r="F1509" s="10"/>
      <c r="G1509" s="53"/>
    </row>
    <row r="1510" ht="15.75" customHeight="1">
      <c r="A1510" s="19" t="str">
        <f t="shared" si="117"/>
        <v>01628/IRA/LC/VIII/2023</v>
      </c>
      <c r="B1510" s="18">
        <v>45195.0</v>
      </c>
      <c r="C1510" s="36">
        <v>100.0</v>
      </c>
      <c r="D1510" s="19">
        <f t="shared" si="118"/>
        <v>0</v>
      </c>
      <c r="E1510" s="19"/>
      <c r="F1510" s="10"/>
      <c r="G1510" s="55"/>
    </row>
    <row r="1511" ht="15.75" customHeight="1">
      <c r="A1511" s="19" t="str">
        <f t="shared" si="117"/>
        <v>01628/IRA/LC/VIII/2023</v>
      </c>
      <c r="B1511" s="18"/>
      <c r="C1511" s="36"/>
      <c r="D1511" s="19">
        <f t="shared" si="118"/>
        <v>0</v>
      </c>
      <c r="E1511" s="19"/>
      <c r="F1511" s="10"/>
    </row>
    <row r="1512" ht="15.75" customHeight="1">
      <c r="A1512" s="19" t="str">
        <f t="shared" si="117"/>
        <v>01628/IRA/LC/VIII/2023</v>
      </c>
      <c r="B1512" s="18"/>
      <c r="C1512" s="36"/>
      <c r="D1512" s="19">
        <f t="shared" si="118"/>
        <v>0</v>
      </c>
      <c r="E1512" s="19"/>
      <c r="F1512" s="10"/>
    </row>
    <row r="1513" ht="15.75" customHeight="1">
      <c r="A1513" s="19" t="str">
        <f t="shared" si="117"/>
        <v>01628/IRA/LC/VIII/2023</v>
      </c>
      <c r="B1513" s="18"/>
      <c r="C1513" s="36"/>
      <c r="D1513" s="19">
        <f t="shared" si="118"/>
        <v>0</v>
      </c>
      <c r="E1513" s="19"/>
      <c r="F1513" s="10"/>
    </row>
    <row r="1514" ht="15.75" customHeight="1">
      <c r="E1514" s="1"/>
      <c r="F1514" s="68" t="s">
        <v>14</v>
      </c>
    </row>
    <row r="1515" ht="15.75" customHeight="1">
      <c r="E1515" s="1"/>
    </row>
    <row r="1516" ht="15.75" customHeight="1">
      <c r="A1516" s="14" t="s">
        <v>15</v>
      </c>
      <c r="B1516" s="14" t="s">
        <v>16</v>
      </c>
      <c r="C1516" s="2" t="s">
        <v>17</v>
      </c>
      <c r="D1516" s="14" t="s">
        <v>18</v>
      </c>
      <c r="E1516" s="14" t="s">
        <v>19</v>
      </c>
      <c r="F1516" s="34" t="s">
        <v>20</v>
      </c>
      <c r="G1516" s="43">
        <v>1440.0</v>
      </c>
    </row>
    <row r="1517" ht="15.75" customHeight="1">
      <c r="A1517" s="19" t="s">
        <v>950</v>
      </c>
      <c r="B1517" s="18">
        <v>45163.0</v>
      </c>
      <c r="C1517" s="36">
        <v>200.0</v>
      </c>
      <c r="D1517" s="19">
        <f>G1516-C1517</f>
        <v>1240</v>
      </c>
      <c r="E1517" s="19"/>
      <c r="F1517" s="10"/>
      <c r="G1517" s="1" t="s">
        <v>951</v>
      </c>
    </row>
    <row r="1518" ht="15.75" customHeight="1">
      <c r="A1518" s="19" t="str">
        <f t="shared" ref="A1518:A1523" si="119">A1517</f>
        <v>01628/IRA/LC/VIII/2023</v>
      </c>
      <c r="B1518" s="18">
        <v>45168.0</v>
      </c>
      <c r="C1518" s="36">
        <v>420.0</v>
      </c>
      <c r="D1518" s="19">
        <f t="shared" ref="D1518:D1523" si="120">D1517-C1518</f>
        <v>820</v>
      </c>
      <c r="E1518" s="19"/>
      <c r="F1518" s="10"/>
      <c r="G1518" s="20" t="s">
        <v>837</v>
      </c>
    </row>
    <row r="1519" ht="15.75" customHeight="1">
      <c r="A1519" s="19" t="str">
        <f t="shared" si="119"/>
        <v>01628/IRA/LC/VIII/2023</v>
      </c>
      <c r="B1519" s="18">
        <v>45181.0</v>
      </c>
      <c r="C1519" s="36">
        <v>400.0</v>
      </c>
      <c r="D1519" s="19">
        <f t="shared" si="120"/>
        <v>420</v>
      </c>
      <c r="E1519" s="19"/>
      <c r="F1519" s="10"/>
      <c r="G1519" s="53"/>
    </row>
    <row r="1520" ht="15.75" customHeight="1">
      <c r="A1520" s="19" t="str">
        <f t="shared" si="119"/>
        <v>01628/IRA/LC/VIII/2023</v>
      </c>
      <c r="B1520" s="18">
        <v>45195.0</v>
      </c>
      <c r="C1520" s="36">
        <v>420.0</v>
      </c>
      <c r="D1520" s="19">
        <f t="shared" si="120"/>
        <v>0</v>
      </c>
      <c r="E1520" s="19"/>
      <c r="F1520" s="10"/>
      <c r="G1520" s="55"/>
    </row>
    <row r="1521" ht="15.75" customHeight="1">
      <c r="A1521" s="19" t="str">
        <f t="shared" si="119"/>
        <v>01628/IRA/LC/VIII/2023</v>
      </c>
      <c r="B1521" s="18"/>
      <c r="C1521" s="36"/>
      <c r="D1521" s="19">
        <f t="shared" si="120"/>
        <v>0</v>
      </c>
      <c r="E1521" s="19"/>
      <c r="F1521" s="10"/>
    </row>
    <row r="1522" ht="15.75" customHeight="1">
      <c r="A1522" s="19" t="str">
        <f t="shared" si="119"/>
        <v>01628/IRA/LC/VIII/2023</v>
      </c>
      <c r="B1522" s="18"/>
      <c r="C1522" s="36"/>
      <c r="D1522" s="19">
        <f t="shared" si="120"/>
        <v>0</v>
      </c>
      <c r="E1522" s="19"/>
      <c r="F1522" s="10"/>
    </row>
    <row r="1523" ht="15.75" customHeight="1">
      <c r="A1523" s="19" t="str">
        <f t="shared" si="119"/>
        <v>01628/IRA/LC/VIII/2023</v>
      </c>
      <c r="B1523" s="18"/>
      <c r="C1523" s="36"/>
      <c r="D1523" s="19">
        <f t="shared" si="120"/>
        <v>0</v>
      </c>
      <c r="E1523" s="19"/>
      <c r="F1523" s="10"/>
    </row>
    <row r="1524" ht="15.75" customHeight="1">
      <c r="E1524" s="1"/>
      <c r="F1524" s="68" t="s">
        <v>14</v>
      </c>
    </row>
    <row r="1525" ht="15.75" customHeight="1">
      <c r="E1525" s="1"/>
    </row>
    <row r="1526" ht="15.75" customHeight="1">
      <c r="A1526" s="14" t="s">
        <v>15</v>
      </c>
      <c r="B1526" s="14" t="s">
        <v>16</v>
      </c>
      <c r="C1526" s="2" t="s">
        <v>17</v>
      </c>
      <c r="D1526" s="14" t="s">
        <v>18</v>
      </c>
      <c r="E1526" s="14" t="s">
        <v>19</v>
      </c>
      <c r="F1526" s="34" t="s">
        <v>20</v>
      </c>
      <c r="G1526" s="43">
        <v>320.0</v>
      </c>
    </row>
    <row r="1527" ht="15.75" customHeight="1">
      <c r="A1527" s="19" t="s">
        <v>952</v>
      </c>
      <c r="B1527" s="18">
        <v>45198.0</v>
      </c>
      <c r="C1527" s="36">
        <v>30.0</v>
      </c>
      <c r="D1527" s="19">
        <f>G1526-C1527</f>
        <v>290</v>
      </c>
      <c r="E1527" s="19"/>
      <c r="F1527" s="10"/>
      <c r="G1527" s="1" t="s">
        <v>953</v>
      </c>
    </row>
    <row r="1528" ht="15.75" customHeight="1">
      <c r="A1528" s="19" t="str">
        <f t="shared" ref="A1528:A1533" si="121">A1527</f>
        <v>01924/IRA/LC/IX/2023</v>
      </c>
      <c r="B1528" s="18">
        <v>45210.0</v>
      </c>
      <c r="C1528" s="36">
        <v>80.0</v>
      </c>
      <c r="D1528" s="19">
        <f t="shared" ref="D1528:D1533" si="122">D1527-C1528</f>
        <v>210</v>
      </c>
      <c r="E1528" s="19"/>
      <c r="F1528" s="10"/>
      <c r="G1528" s="20" t="s">
        <v>840</v>
      </c>
    </row>
    <row r="1529" ht="15.75" customHeight="1">
      <c r="A1529" s="19" t="str">
        <f t="shared" si="121"/>
        <v>01924/IRA/LC/IX/2023</v>
      </c>
      <c r="B1529" s="18">
        <v>45215.0</v>
      </c>
      <c r="C1529" s="36">
        <v>80.0</v>
      </c>
      <c r="D1529" s="19">
        <f t="shared" si="122"/>
        <v>130</v>
      </c>
      <c r="E1529" s="19"/>
      <c r="F1529" s="10"/>
      <c r="G1529" s="53"/>
    </row>
    <row r="1530" ht="15.75" customHeight="1">
      <c r="A1530" s="19" t="str">
        <f t="shared" si="121"/>
        <v>01924/IRA/LC/IX/2023</v>
      </c>
      <c r="B1530" s="18">
        <v>45219.0</v>
      </c>
      <c r="C1530" s="36">
        <v>130.0</v>
      </c>
      <c r="D1530" s="19">
        <f t="shared" si="122"/>
        <v>0</v>
      </c>
      <c r="E1530" s="19"/>
      <c r="F1530" s="10"/>
      <c r="G1530" s="55"/>
    </row>
    <row r="1531" ht="15.75" customHeight="1">
      <c r="A1531" s="19" t="str">
        <f t="shared" si="121"/>
        <v>01924/IRA/LC/IX/2023</v>
      </c>
      <c r="B1531" s="18"/>
      <c r="C1531" s="36"/>
      <c r="D1531" s="19">
        <f t="shared" si="122"/>
        <v>0</v>
      </c>
      <c r="E1531" s="19"/>
      <c r="F1531" s="10"/>
    </row>
    <row r="1532" ht="15.75" customHeight="1">
      <c r="A1532" s="19" t="str">
        <f t="shared" si="121"/>
        <v>01924/IRA/LC/IX/2023</v>
      </c>
      <c r="B1532" s="18"/>
      <c r="C1532" s="36"/>
      <c r="D1532" s="19">
        <f t="shared" si="122"/>
        <v>0</v>
      </c>
      <c r="E1532" s="19"/>
      <c r="F1532" s="10"/>
    </row>
    <row r="1533" ht="15.75" customHeight="1">
      <c r="A1533" s="19" t="str">
        <f t="shared" si="121"/>
        <v>01924/IRA/LC/IX/2023</v>
      </c>
      <c r="B1533" s="18"/>
      <c r="C1533" s="36"/>
      <c r="D1533" s="19">
        <f t="shared" si="122"/>
        <v>0</v>
      </c>
      <c r="E1533" s="19"/>
      <c r="F1533" s="10"/>
    </row>
    <row r="1534" ht="15.75" customHeight="1">
      <c r="E1534" s="1"/>
      <c r="F1534" s="68" t="s">
        <v>14</v>
      </c>
    </row>
    <row r="1535" ht="15.75" customHeight="1">
      <c r="A1535" s="14" t="s">
        <v>15</v>
      </c>
      <c r="B1535" s="14" t="s">
        <v>16</v>
      </c>
      <c r="C1535" s="2" t="s">
        <v>17</v>
      </c>
      <c r="D1535" s="14" t="s">
        <v>18</v>
      </c>
      <c r="E1535" s="14" t="s">
        <v>19</v>
      </c>
      <c r="F1535" s="34" t="s">
        <v>20</v>
      </c>
      <c r="G1535" s="43">
        <v>1280.0</v>
      </c>
    </row>
    <row r="1536" ht="15.75" customHeight="1">
      <c r="A1536" s="19" t="s">
        <v>952</v>
      </c>
      <c r="B1536" s="18">
        <v>45198.0</v>
      </c>
      <c r="C1536" s="36">
        <v>200.0</v>
      </c>
      <c r="D1536" s="19">
        <f>G1535-C1536</f>
        <v>1080</v>
      </c>
      <c r="E1536" s="19"/>
      <c r="F1536" s="10"/>
      <c r="G1536" s="1" t="s">
        <v>953</v>
      </c>
    </row>
    <row r="1537" ht="15.75" customHeight="1">
      <c r="A1537" s="19" t="str">
        <f t="shared" ref="A1537:A1542" si="123">A1536</f>
        <v>01924/IRA/LC/IX/2023</v>
      </c>
      <c r="B1537" s="18">
        <v>45210.0</v>
      </c>
      <c r="C1537" s="36">
        <v>150.0</v>
      </c>
      <c r="D1537" s="19">
        <f t="shared" ref="D1537:D1542" si="124">D1536-C1537</f>
        <v>930</v>
      </c>
      <c r="E1537" s="19"/>
      <c r="F1537" s="10"/>
      <c r="G1537" s="20" t="s">
        <v>837</v>
      </c>
    </row>
    <row r="1538" ht="15.75" customHeight="1">
      <c r="A1538" s="19" t="str">
        <f t="shared" si="123"/>
        <v>01924/IRA/LC/IX/2023</v>
      </c>
      <c r="B1538" s="18">
        <v>45215.0</v>
      </c>
      <c r="C1538" s="36">
        <v>280.0</v>
      </c>
      <c r="D1538" s="19">
        <f t="shared" si="124"/>
        <v>650</v>
      </c>
      <c r="E1538" s="19"/>
      <c r="F1538" s="10"/>
      <c r="G1538" s="53"/>
    </row>
    <row r="1539" ht="15.75" customHeight="1">
      <c r="A1539" s="19" t="str">
        <f t="shared" si="123"/>
        <v>01924/IRA/LC/IX/2023</v>
      </c>
      <c r="B1539" s="18">
        <v>45219.0</v>
      </c>
      <c r="C1539" s="36">
        <v>300.0</v>
      </c>
      <c r="D1539" s="19">
        <f t="shared" si="124"/>
        <v>350</v>
      </c>
      <c r="E1539" s="19"/>
      <c r="F1539" s="10"/>
      <c r="G1539" s="55"/>
    </row>
    <row r="1540" ht="15.75" customHeight="1">
      <c r="A1540" s="19" t="str">
        <f t="shared" si="123"/>
        <v>01924/IRA/LC/IX/2023</v>
      </c>
      <c r="B1540" s="18">
        <v>45226.0</v>
      </c>
      <c r="C1540" s="36">
        <v>350.0</v>
      </c>
      <c r="D1540" s="19">
        <f t="shared" si="124"/>
        <v>0</v>
      </c>
      <c r="E1540" s="19"/>
      <c r="F1540" s="10"/>
    </row>
    <row r="1541" ht="15.75" customHeight="1">
      <c r="A1541" s="19" t="str">
        <f t="shared" si="123"/>
        <v>01924/IRA/LC/IX/2023</v>
      </c>
      <c r="B1541" s="18"/>
      <c r="C1541" s="36"/>
      <c r="D1541" s="19">
        <f t="shared" si="124"/>
        <v>0</v>
      </c>
      <c r="E1541" s="19"/>
      <c r="F1541" s="10"/>
    </row>
    <row r="1542" ht="15.75" customHeight="1">
      <c r="A1542" s="19" t="str">
        <f t="shared" si="123"/>
        <v>01924/IRA/LC/IX/2023</v>
      </c>
      <c r="B1542" s="18"/>
      <c r="C1542" s="36"/>
      <c r="D1542" s="19">
        <f t="shared" si="124"/>
        <v>0</v>
      </c>
      <c r="E1542" s="19"/>
      <c r="F1542" s="10"/>
    </row>
    <row r="1543" ht="15.75" customHeight="1">
      <c r="E1543" s="1"/>
      <c r="F1543" s="68" t="s">
        <v>14</v>
      </c>
    </row>
    <row r="1544" ht="15.75" customHeight="1">
      <c r="A1544" s="14" t="s">
        <v>15</v>
      </c>
      <c r="B1544" s="14" t="s">
        <v>16</v>
      </c>
      <c r="C1544" s="2" t="s">
        <v>17</v>
      </c>
      <c r="D1544" s="14" t="s">
        <v>18</v>
      </c>
      <c r="E1544" s="14" t="s">
        <v>19</v>
      </c>
      <c r="F1544" s="34" t="s">
        <v>20</v>
      </c>
      <c r="G1544" s="43">
        <v>320.0</v>
      </c>
    </row>
    <row r="1545" ht="15.75" customHeight="1">
      <c r="A1545" s="19" t="s">
        <v>954</v>
      </c>
      <c r="B1545" s="18">
        <v>45226.0</v>
      </c>
      <c r="C1545" s="36">
        <v>50.0</v>
      </c>
      <c r="D1545" s="19">
        <f>G1544-C1545</f>
        <v>270</v>
      </c>
      <c r="E1545" s="19"/>
      <c r="F1545" s="10"/>
      <c r="G1545" s="1" t="s">
        <v>955</v>
      </c>
    </row>
    <row r="1546" ht="15.75" customHeight="1">
      <c r="A1546" s="19" t="str">
        <f t="shared" ref="A1546:A1551" si="125">A1545</f>
        <v>02246/IRA/LC/X/2023</v>
      </c>
      <c r="B1546" s="18">
        <v>45229.0</v>
      </c>
      <c r="C1546" s="36">
        <v>44.0</v>
      </c>
      <c r="D1546" s="19">
        <f t="shared" ref="D1546:D1551" si="126">D1545-C1546</f>
        <v>226</v>
      </c>
      <c r="E1546" s="19"/>
      <c r="F1546" s="10"/>
      <c r="G1546" s="20" t="s">
        <v>840</v>
      </c>
    </row>
    <row r="1547" ht="15.75" customHeight="1">
      <c r="A1547" s="19" t="str">
        <f t="shared" si="125"/>
        <v>02246/IRA/LC/X/2023</v>
      </c>
      <c r="B1547" s="18">
        <v>45237.0</v>
      </c>
      <c r="C1547" s="36">
        <v>50.0</v>
      </c>
      <c r="D1547" s="19">
        <f t="shared" si="126"/>
        <v>176</v>
      </c>
      <c r="E1547" s="19"/>
      <c r="F1547" s="10"/>
      <c r="G1547" s="53"/>
    </row>
    <row r="1548" ht="15.75" customHeight="1">
      <c r="A1548" s="19" t="str">
        <f t="shared" si="125"/>
        <v>02246/IRA/LC/X/2023</v>
      </c>
      <c r="B1548" s="18">
        <v>45240.0</v>
      </c>
      <c r="C1548" s="36">
        <v>32.0</v>
      </c>
      <c r="D1548" s="19">
        <f t="shared" si="126"/>
        <v>144</v>
      </c>
      <c r="E1548" s="19"/>
      <c r="F1548" s="10"/>
      <c r="G1548" s="55"/>
    </row>
    <row r="1549" ht="15.75" customHeight="1">
      <c r="A1549" s="19" t="str">
        <f t="shared" si="125"/>
        <v>02246/IRA/LC/X/2023</v>
      </c>
      <c r="B1549" s="18">
        <v>45244.0</v>
      </c>
      <c r="C1549" s="36">
        <v>69.0</v>
      </c>
      <c r="D1549" s="19">
        <f t="shared" si="126"/>
        <v>75</v>
      </c>
      <c r="E1549" s="19"/>
      <c r="F1549" s="10"/>
    </row>
    <row r="1550" ht="15.75" customHeight="1">
      <c r="A1550" s="19" t="str">
        <f t="shared" si="125"/>
        <v>02246/IRA/LC/X/2023</v>
      </c>
      <c r="B1550" s="18">
        <v>45252.0</v>
      </c>
      <c r="C1550" s="36">
        <v>54.0</v>
      </c>
      <c r="D1550" s="19">
        <f t="shared" si="126"/>
        <v>21</v>
      </c>
      <c r="E1550" s="19"/>
      <c r="F1550" s="10"/>
    </row>
    <row r="1551" ht="15.75" customHeight="1">
      <c r="A1551" s="19" t="str">
        <f t="shared" si="125"/>
        <v>02246/IRA/LC/X/2023</v>
      </c>
      <c r="B1551" s="18">
        <v>45253.0</v>
      </c>
      <c r="C1551" s="36">
        <v>21.0</v>
      </c>
      <c r="D1551" s="19">
        <f t="shared" si="126"/>
        <v>0</v>
      </c>
      <c r="E1551" s="19"/>
      <c r="F1551" s="10"/>
    </row>
    <row r="1552" ht="15.75" customHeight="1">
      <c r="E1552" s="1"/>
      <c r="F1552" s="68" t="s">
        <v>14</v>
      </c>
    </row>
    <row r="1553" ht="15.75" customHeight="1">
      <c r="A1553" s="14" t="s">
        <v>15</v>
      </c>
      <c r="B1553" s="14" t="s">
        <v>16</v>
      </c>
      <c r="C1553" s="2" t="s">
        <v>17</v>
      </c>
      <c r="D1553" s="14" t="s">
        <v>18</v>
      </c>
      <c r="E1553" s="14" t="s">
        <v>19</v>
      </c>
      <c r="F1553" s="34" t="s">
        <v>20</v>
      </c>
      <c r="G1553" s="43">
        <v>1280.0</v>
      </c>
    </row>
    <row r="1554" ht="15.75" customHeight="1">
      <c r="A1554" s="19" t="s">
        <v>954</v>
      </c>
      <c r="B1554" s="18">
        <v>45226.0</v>
      </c>
      <c r="C1554" s="36">
        <v>50.0</v>
      </c>
      <c r="D1554" s="19">
        <f>G1553-C1554</f>
        <v>1230</v>
      </c>
      <c r="E1554" s="19"/>
      <c r="F1554" s="10"/>
      <c r="G1554" s="1" t="s">
        <v>955</v>
      </c>
    </row>
    <row r="1555" ht="15.75" customHeight="1">
      <c r="A1555" s="19" t="str">
        <f t="shared" ref="A1555:A1560" si="127">A1554</f>
        <v>02246/IRA/LC/X/2023</v>
      </c>
      <c r="B1555" s="18">
        <v>45229.0</v>
      </c>
      <c r="C1555" s="36">
        <v>215.0</v>
      </c>
      <c r="D1555" s="19">
        <f t="shared" ref="D1555:D1561" si="128">D1554-C1555</f>
        <v>1015</v>
      </c>
      <c r="E1555" s="19"/>
      <c r="F1555" s="10"/>
      <c r="G1555" s="20" t="s">
        <v>837</v>
      </c>
    </row>
    <row r="1556" ht="15.75" customHeight="1">
      <c r="A1556" s="19" t="str">
        <f t="shared" si="127"/>
        <v>02246/IRA/LC/X/2023</v>
      </c>
      <c r="B1556" s="18">
        <v>45237.0</v>
      </c>
      <c r="C1556" s="36">
        <v>260.0</v>
      </c>
      <c r="D1556" s="19">
        <f t="shared" si="128"/>
        <v>755</v>
      </c>
      <c r="E1556" s="19"/>
      <c r="F1556" s="10"/>
      <c r="G1556" s="53"/>
    </row>
    <row r="1557" ht="15.75" customHeight="1">
      <c r="A1557" s="19" t="str">
        <f t="shared" si="127"/>
        <v>02246/IRA/LC/X/2023</v>
      </c>
      <c r="B1557" s="18">
        <v>45240.0</v>
      </c>
      <c r="C1557" s="36">
        <v>260.0</v>
      </c>
      <c r="D1557" s="19">
        <f t="shared" si="128"/>
        <v>495</v>
      </c>
      <c r="E1557" s="19"/>
      <c r="F1557" s="10"/>
      <c r="G1557" s="55"/>
    </row>
    <row r="1558" ht="15.75" customHeight="1">
      <c r="A1558" s="19" t="str">
        <f t="shared" si="127"/>
        <v>02246/IRA/LC/X/2023</v>
      </c>
      <c r="B1558" s="18">
        <v>45244.0</v>
      </c>
      <c r="C1558" s="36">
        <v>310.0</v>
      </c>
      <c r="D1558" s="19">
        <f t="shared" si="128"/>
        <v>185</v>
      </c>
      <c r="E1558" s="19"/>
      <c r="F1558" s="10"/>
    </row>
    <row r="1559" ht="15.75" customHeight="1">
      <c r="A1559" s="19" t="str">
        <f t="shared" si="127"/>
        <v>02246/IRA/LC/X/2023</v>
      </c>
      <c r="B1559" s="18">
        <v>45252.0</v>
      </c>
      <c r="C1559" s="36">
        <v>150.0</v>
      </c>
      <c r="D1559" s="19">
        <f t="shared" si="128"/>
        <v>35</v>
      </c>
      <c r="E1559" s="19"/>
      <c r="F1559" s="10"/>
    </row>
    <row r="1560" ht="15.75" customHeight="1">
      <c r="A1560" s="19" t="str">
        <f t="shared" si="127"/>
        <v>02246/IRA/LC/X/2023</v>
      </c>
      <c r="B1560" s="18">
        <v>45253.0</v>
      </c>
      <c r="C1560" s="36">
        <v>30.0</v>
      </c>
      <c r="D1560" s="19">
        <f t="shared" si="128"/>
        <v>5</v>
      </c>
      <c r="E1560" s="19"/>
      <c r="F1560" s="10"/>
    </row>
    <row r="1561" ht="15.75" customHeight="1">
      <c r="B1561" s="56">
        <v>45280.0</v>
      </c>
      <c r="C1561" s="69">
        <v>5.0</v>
      </c>
      <c r="D1561" s="19">
        <f t="shared" si="128"/>
        <v>0</v>
      </c>
      <c r="E1561" s="1"/>
      <c r="F1561" s="68" t="s">
        <v>14</v>
      </c>
    </row>
    <row r="1562" ht="15.75" customHeight="1">
      <c r="E1562" s="1"/>
    </row>
    <row r="1563" ht="15.75" customHeight="1">
      <c r="A1563" s="14" t="s">
        <v>15</v>
      </c>
      <c r="B1563" s="14" t="s">
        <v>16</v>
      </c>
      <c r="C1563" s="2" t="s">
        <v>17</v>
      </c>
      <c r="D1563" s="14" t="s">
        <v>18</v>
      </c>
      <c r="E1563" s="14" t="s">
        <v>19</v>
      </c>
      <c r="F1563" s="34" t="s">
        <v>20</v>
      </c>
      <c r="G1563" s="43">
        <v>280.0</v>
      </c>
    </row>
    <row r="1564" ht="15.75" customHeight="1">
      <c r="A1564" s="19" t="s">
        <v>956</v>
      </c>
      <c r="B1564" s="18">
        <v>45265.0</v>
      </c>
      <c r="C1564" s="36">
        <v>76.0</v>
      </c>
      <c r="D1564" s="19">
        <f>G1563-C1564</f>
        <v>204</v>
      </c>
      <c r="E1564" s="19"/>
      <c r="F1564" s="10"/>
      <c r="G1564" s="1" t="s">
        <v>957</v>
      </c>
    </row>
    <row r="1565" ht="15.75" customHeight="1">
      <c r="A1565" s="19" t="str">
        <f t="shared" ref="A1565:A1570" si="129">A1564</f>
        <v>02553/IRA/LC/XI/2023</v>
      </c>
      <c r="B1565" s="18">
        <v>45274.0</v>
      </c>
      <c r="C1565" s="36">
        <v>53.0</v>
      </c>
      <c r="D1565" s="19">
        <f t="shared" ref="D1565:D1570" si="130">D1564-C1565</f>
        <v>151</v>
      </c>
      <c r="E1565" s="19"/>
      <c r="F1565" s="10"/>
      <c r="G1565" s="20" t="s">
        <v>840</v>
      </c>
    </row>
    <row r="1566" ht="15.75" customHeight="1">
      <c r="A1566" s="19" t="str">
        <f t="shared" si="129"/>
        <v>02553/IRA/LC/XI/2023</v>
      </c>
      <c r="B1566" s="18">
        <v>45280.0</v>
      </c>
      <c r="C1566" s="36">
        <v>40.0</v>
      </c>
      <c r="D1566" s="19">
        <f t="shared" si="130"/>
        <v>111</v>
      </c>
      <c r="E1566" s="19"/>
      <c r="F1566" s="10"/>
      <c r="G1566" s="53"/>
    </row>
    <row r="1567" ht="15.75" customHeight="1">
      <c r="A1567" s="19" t="str">
        <f t="shared" si="129"/>
        <v>02553/IRA/LC/XI/2023</v>
      </c>
      <c r="B1567" s="18">
        <v>45282.0</v>
      </c>
      <c r="C1567" s="36">
        <v>40.0</v>
      </c>
      <c r="D1567" s="19">
        <f t="shared" si="130"/>
        <v>71</v>
      </c>
      <c r="E1567" s="19"/>
      <c r="F1567" s="10"/>
      <c r="G1567" s="55"/>
    </row>
    <row r="1568" ht="15.75" customHeight="1">
      <c r="A1568" s="19" t="str">
        <f t="shared" si="129"/>
        <v>02553/IRA/LC/XI/2023</v>
      </c>
      <c r="B1568" s="18">
        <v>45287.0</v>
      </c>
      <c r="C1568" s="36">
        <v>29.0</v>
      </c>
      <c r="D1568" s="19">
        <f t="shared" si="130"/>
        <v>42</v>
      </c>
      <c r="E1568" s="19"/>
      <c r="F1568" s="10"/>
    </row>
    <row r="1569" ht="15.75" customHeight="1">
      <c r="A1569" s="19" t="str">
        <f t="shared" si="129"/>
        <v>02553/IRA/LC/XI/2023</v>
      </c>
      <c r="B1569" s="18">
        <v>45288.0</v>
      </c>
      <c r="C1569" s="36">
        <v>42.0</v>
      </c>
      <c r="D1569" s="19">
        <f t="shared" si="130"/>
        <v>0</v>
      </c>
      <c r="E1569" s="19"/>
      <c r="F1569" s="10"/>
    </row>
    <row r="1570" ht="15.75" customHeight="1">
      <c r="A1570" s="19" t="str">
        <f t="shared" si="129"/>
        <v>02553/IRA/LC/XI/2023</v>
      </c>
      <c r="B1570" s="18"/>
      <c r="C1570" s="36"/>
      <c r="D1570" s="19">
        <f t="shared" si="130"/>
        <v>0</v>
      </c>
      <c r="E1570" s="19"/>
      <c r="F1570" s="10"/>
    </row>
    <row r="1571" ht="15.75" customHeight="1">
      <c r="E1571" s="1"/>
      <c r="F1571" s="68" t="s">
        <v>14</v>
      </c>
    </row>
    <row r="1572" ht="15.75" customHeight="1">
      <c r="A1572" s="14" t="s">
        <v>15</v>
      </c>
      <c r="B1572" s="14" t="s">
        <v>16</v>
      </c>
      <c r="C1572" s="2" t="s">
        <v>17</v>
      </c>
      <c r="D1572" s="14" t="s">
        <v>18</v>
      </c>
      <c r="E1572" s="14" t="s">
        <v>19</v>
      </c>
      <c r="F1572" s="34" t="s">
        <v>20</v>
      </c>
      <c r="G1572" s="43">
        <v>1120.0</v>
      </c>
    </row>
    <row r="1573" ht="15.75" customHeight="1">
      <c r="A1573" s="19" t="s">
        <v>956</v>
      </c>
      <c r="B1573" s="18">
        <v>45274.0</v>
      </c>
      <c r="C1573" s="36">
        <v>150.0</v>
      </c>
      <c r="D1573" s="19">
        <f>G1572-C1573</f>
        <v>970</v>
      </c>
      <c r="E1573" s="19"/>
      <c r="F1573" s="10"/>
      <c r="G1573" s="1" t="s">
        <v>957</v>
      </c>
    </row>
    <row r="1574" ht="15.75" customHeight="1">
      <c r="A1574" s="19" t="str">
        <f t="shared" ref="A1574:A1579" si="131">A1573</f>
        <v>02553/IRA/LC/XI/2023</v>
      </c>
      <c r="B1574" s="18">
        <v>45280.0</v>
      </c>
      <c r="C1574" s="36">
        <v>200.0</v>
      </c>
      <c r="D1574" s="19">
        <f t="shared" ref="D1574:D1579" si="132">D1573-C1574</f>
        <v>770</v>
      </c>
      <c r="E1574" s="19"/>
      <c r="F1574" s="10"/>
      <c r="G1574" s="20" t="s">
        <v>837</v>
      </c>
    </row>
    <row r="1575" ht="15.75" customHeight="1">
      <c r="A1575" s="19" t="str">
        <f t="shared" si="131"/>
        <v>02553/IRA/LC/XI/2023</v>
      </c>
      <c r="B1575" s="18">
        <v>45282.0</v>
      </c>
      <c r="C1575" s="36">
        <v>200.0</v>
      </c>
      <c r="D1575" s="19">
        <f t="shared" si="132"/>
        <v>570</v>
      </c>
      <c r="E1575" s="19"/>
      <c r="F1575" s="10"/>
      <c r="G1575" s="53"/>
    </row>
    <row r="1576" ht="15.75" customHeight="1">
      <c r="A1576" s="19" t="str">
        <f t="shared" si="131"/>
        <v>02553/IRA/LC/XI/2023</v>
      </c>
      <c r="B1576" s="18">
        <v>45287.0</v>
      </c>
      <c r="C1576" s="36">
        <v>170.0</v>
      </c>
      <c r="D1576" s="19">
        <f t="shared" si="132"/>
        <v>400</v>
      </c>
      <c r="E1576" s="19"/>
      <c r="F1576" s="10"/>
      <c r="G1576" s="55"/>
    </row>
    <row r="1577" ht="15.75" customHeight="1">
      <c r="A1577" s="19" t="str">
        <f t="shared" si="131"/>
        <v>02553/IRA/LC/XI/2023</v>
      </c>
      <c r="B1577" s="18">
        <v>45288.0</v>
      </c>
      <c r="C1577" s="36">
        <v>400.0</v>
      </c>
      <c r="D1577" s="19">
        <f t="shared" si="132"/>
        <v>0</v>
      </c>
      <c r="E1577" s="19"/>
      <c r="F1577" s="10"/>
    </row>
    <row r="1578" ht="15.75" customHeight="1">
      <c r="A1578" s="19" t="str">
        <f t="shared" si="131"/>
        <v>02553/IRA/LC/XI/2023</v>
      </c>
      <c r="B1578" s="18"/>
      <c r="C1578" s="36"/>
      <c r="D1578" s="19">
        <f t="shared" si="132"/>
        <v>0</v>
      </c>
      <c r="E1578" s="19"/>
      <c r="F1578" s="10"/>
    </row>
    <row r="1579" ht="15.75" customHeight="1">
      <c r="A1579" s="19" t="str">
        <f t="shared" si="131"/>
        <v>02553/IRA/LC/XI/2023</v>
      </c>
      <c r="B1579" s="18"/>
      <c r="C1579" s="36"/>
      <c r="D1579" s="19">
        <f t="shared" si="132"/>
        <v>0</v>
      </c>
      <c r="E1579" s="19"/>
      <c r="F1579" s="10"/>
    </row>
    <row r="1580" ht="15.75" customHeight="1">
      <c r="E1580" s="1"/>
      <c r="F1580" s="68" t="s">
        <v>14</v>
      </c>
    </row>
    <row r="1581" ht="15.75" customHeight="1">
      <c r="E1581" s="1"/>
    </row>
    <row r="1582" ht="15.75" customHeight="1">
      <c r="A1582" s="14" t="s">
        <v>15</v>
      </c>
      <c r="B1582" s="14" t="s">
        <v>16</v>
      </c>
      <c r="C1582" s="2" t="s">
        <v>17</v>
      </c>
      <c r="D1582" s="14" t="s">
        <v>18</v>
      </c>
      <c r="E1582" s="14" t="s">
        <v>19</v>
      </c>
      <c r="F1582" s="34" t="s">
        <v>20</v>
      </c>
      <c r="G1582" s="43">
        <v>320.0</v>
      </c>
    </row>
    <row r="1583" ht="15.75" customHeight="1">
      <c r="A1583" s="19" t="s">
        <v>958</v>
      </c>
      <c r="B1583" s="18">
        <v>45294.0</v>
      </c>
      <c r="C1583" s="36">
        <v>80.0</v>
      </c>
      <c r="D1583" s="19">
        <f>G1582-C1583</f>
        <v>240</v>
      </c>
      <c r="E1583" s="19"/>
      <c r="F1583" s="10"/>
      <c r="G1583" s="1" t="s">
        <v>959</v>
      </c>
    </row>
    <row r="1584" ht="15.75" customHeight="1">
      <c r="A1584" s="19" t="str">
        <f t="shared" ref="A1584:A1589" si="133">A1583</f>
        <v>02842/IRA/LC/XII/2023</v>
      </c>
      <c r="B1584" s="18">
        <v>45299.0</v>
      </c>
      <c r="C1584" s="36">
        <v>65.0</v>
      </c>
      <c r="D1584" s="19">
        <f t="shared" ref="D1584:D1589" si="134">D1583-C1584</f>
        <v>175</v>
      </c>
      <c r="E1584" s="19"/>
      <c r="F1584" s="10"/>
      <c r="G1584" s="20" t="s">
        <v>840</v>
      </c>
    </row>
    <row r="1585" ht="15.75" customHeight="1">
      <c r="A1585" s="19" t="str">
        <f t="shared" si="133"/>
        <v>02842/IRA/LC/XII/2023</v>
      </c>
      <c r="B1585" s="18">
        <v>45303.0</v>
      </c>
      <c r="C1585" s="36">
        <v>50.0</v>
      </c>
      <c r="D1585" s="19">
        <f t="shared" si="134"/>
        <v>125</v>
      </c>
      <c r="E1585" s="19"/>
      <c r="F1585" s="10"/>
      <c r="G1585" s="53"/>
    </row>
    <row r="1586" ht="15.75" customHeight="1">
      <c r="A1586" s="19" t="str">
        <f t="shared" si="133"/>
        <v>02842/IRA/LC/XII/2023</v>
      </c>
      <c r="B1586" s="18">
        <v>45307.0</v>
      </c>
      <c r="C1586" s="36">
        <v>60.0</v>
      </c>
      <c r="D1586" s="19">
        <f t="shared" si="134"/>
        <v>65</v>
      </c>
      <c r="E1586" s="19"/>
      <c r="F1586" s="10"/>
      <c r="G1586" s="55"/>
    </row>
    <row r="1587" ht="15.75" customHeight="1">
      <c r="A1587" s="19" t="str">
        <f t="shared" si="133"/>
        <v>02842/IRA/LC/XII/2023</v>
      </c>
      <c r="B1587" s="18">
        <v>45309.0</v>
      </c>
      <c r="C1587" s="36">
        <v>30.0</v>
      </c>
      <c r="D1587" s="19">
        <f t="shared" si="134"/>
        <v>35</v>
      </c>
      <c r="E1587" s="19"/>
      <c r="F1587" s="10"/>
    </row>
    <row r="1588" ht="15.75" customHeight="1">
      <c r="A1588" s="19" t="str">
        <f t="shared" si="133"/>
        <v>02842/IRA/LC/XII/2023</v>
      </c>
      <c r="B1588" s="18">
        <v>45314.0</v>
      </c>
      <c r="C1588" s="36">
        <v>35.0</v>
      </c>
      <c r="D1588" s="19">
        <f t="shared" si="134"/>
        <v>0</v>
      </c>
      <c r="E1588" s="19"/>
      <c r="F1588" s="10"/>
    </row>
    <row r="1589" ht="15.75" customHeight="1">
      <c r="A1589" s="19" t="str">
        <f t="shared" si="133"/>
        <v>02842/IRA/LC/XII/2023</v>
      </c>
      <c r="B1589" s="18"/>
      <c r="C1589" s="36"/>
      <c r="D1589" s="19">
        <f t="shared" si="134"/>
        <v>0</v>
      </c>
      <c r="E1589" s="19"/>
      <c r="F1589" s="10"/>
    </row>
    <row r="1590" ht="15.75" customHeight="1">
      <c r="E1590" s="1"/>
      <c r="F1590" s="68" t="s">
        <v>14</v>
      </c>
    </row>
    <row r="1591" ht="15.75" customHeight="1">
      <c r="A1591" s="14" t="s">
        <v>15</v>
      </c>
      <c r="B1591" s="14" t="s">
        <v>16</v>
      </c>
      <c r="C1591" s="2" t="s">
        <v>17</v>
      </c>
      <c r="D1591" s="14" t="s">
        <v>18</v>
      </c>
      <c r="E1591" s="14" t="s">
        <v>19</v>
      </c>
      <c r="F1591" s="34" t="s">
        <v>20</v>
      </c>
      <c r="G1591" s="43">
        <v>1290.0</v>
      </c>
    </row>
    <row r="1592" ht="15.75" customHeight="1">
      <c r="A1592" s="19" t="s">
        <v>958</v>
      </c>
      <c r="B1592" s="18">
        <v>45294.0</v>
      </c>
      <c r="C1592" s="36">
        <v>320.0</v>
      </c>
      <c r="D1592" s="19">
        <f>G1591-C1592</f>
        <v>970</v>
      </c>
      <c r="E1592" s="19"/>
      <c r="F1592" s="10"/>
      <c r="G1592" s="1" t="s">
        <v>959</v>
      </c>
    </row>
    <row r="1593" ht="15.75" customHeight="1">
      <c r="A1593" s="19" t="str">
        <f t="shared" ref="A1593:A1598" si="135">A1592</f>
        <v>02842/IRA/LC/XII/2023</v>
      </c>
      <c r="B1593" s="18">
        <v>45299.0</v>
      </c>
      <c r="C1593" s="36">
        <v>260.0</v>
      </c>
      <c r="D1593" s="19">
        <f t="shared" ref="D1593:D1598" si="136">D1592-C1593</f>
        <v>710</v>
      </c>
      <c r="E1593" s="19"/>
      <c r="F1593" s="10"/>
      <c r="G1593" s="20" t="s">
        <v>837</v>
      </c>
    </row>
    <row r="1594" ht="15.75" customHeight="1">
      <c r="A1594" s="19" t="str">
        <f t="shared" si="135"/>
        <v>02842/IRA/LC/XII/2023</v>
      </c>
      <c r="B1594" s="18">
        <v>45303.0</v>
      </c>
      <c r="C1594" s="36">
        <v>320.0</v>
      </c>
      <c r="D1594" s="19">
        <f t="shared" si="136"/>
        <v>390</v>
      </c>
      <c r="E1594" s="19"/>
      <c r="F1594" s="10"/>
      <c r="G1594" s="53"/>
    </row>
    <row r="1595" ht="15.75" customHeight="1">
      <c r="A1595" s="19" t="str">
        <f t="shared" si="135"/>
        <v>02842/IRA/LC/XII/2023</v>
      </c>
      <c r="B1595" s="18">
        <v>45307.0</v>
      </c>
      <c r="C1595" s="36">
        <v>150.0</v>
      </c>
      <c r="D1595" s="19">
        <f t="shared" si="136"/>
        <v>240</v>
      </c>
      <c r="E1595" s="19"/>
      <c r="F1595" s="10"/>
      <c r="G1595" s="55"/>
    </row>
    <row r="1596" ht="15.75" customHeight="1">
      <c r="A1596" s="19" t="str">
        <f t="shared" si="135"/>
        <v>02842/IRA/LC/XII/2023</v>
      </c>
      <c r="B1596" s="18">
        <v>45309.0</v>
      </c>
      <c r="C1596" s="36">
        <v>120.0</v>
      </c>
      <c r="D1596" s="19">
        <f t="shared" si="136"/>
        <v>120</v>
      </c>
      <c r="E1596" s="19"/>
      <c r="F1596" s="10"/>
    </row>
    <row r="1597" ht="15.75" customHeight="1">
      <c r="A1597" s="19" t="str">
        <f t="shared" si="135"/>
        <v>02842/IRA/LC/XII/2023</v>
      </c>
      <c r="B1597" s="18">
        <v>45314.0</v>
      </c>
      <c r="C1597" s="36">
        <v>120.0</v>
      </c>
      <c r="D1597" s="19">
        <f t="shared" si="136"/>
        <v>0</v>
      </c>
      <c r="E1597" s="19"/>
      <c r="F1597" s="10"/>
    </row>
    <row r="1598" ht="15.75" customHeight="1">
      <c r="A1598" s="19" t="str">
        <f t="shared" si="135"/>
        <v>02842/IRA/LC/XII/2023</v>
      </c>
      <c r="B1598" s="18"/>
      <c r="C1598" s="36"/>
      <c r="D1598" s="19">
        <f t="shared" si="136"/>
        <v>0</v>
      </c>
      <c r="E1598" s="19"/>
      <c r="F1598" s="10"/>
    </row>
    <row r="1599" ht="15.75" customHeight="1">
      <c r="E1599" s="1"/>
      <c r="F1599" s="68" t="s">
        <v>14</v>
      </c>
    </row>
    <row r="1600" ht="15.75" customHeight="1">
      <c r="E1600" s="1"/>
    </row>
    <row r="1601" ht="15.75" customHeight="1">
      <c r="A1601" s="14" t="s">
        <v>15</v>
      </c>
      <c r="B1601" s="14" t="s">
        <v>16</v>
      </c>
      <c r="C1601" s="2" t="s">
        <v>17</v>
      </c>
      <c r="D1601" s="14" t="s">
        <v>18</v>
      </c>
      <c r="E1601" s="14" t="s">
        <v>19</v>
      </c>
      <c r="F1601" s="34" t="s">
        <v>20</v>
      </c>
      <c r="G1601" s="43">
        <v>320.0</v>
      </c>
    </row>
    <row r="1602" ht="15.75" customHeight="1">
      <c r="A1602" s="19" t="s">
        <v>960</v>
      </c>
      <c r="B1602" s="18">
        <v>45321.0</v>
      </c>
      <c r="C1602" s="36">
        <v>80.0</v>
      </c>
      <c r="D1602" s="19">
        <f>G1601-C1602</f>
        <v>240</v>
      </c>
      <c r="E1602" s="19"/>
      <c r="F1602" s="10"/>
      <c r="G1602" s="1" t="s">
        <v>961</v>
      </c>
    </row>
    <row r="1603" ht="15.75" customHeight="1">
      <c r="A1603" s="19" t="str">
        <f t="shared" ref="A1603:A1608" si="137">A1602</f>
        <v>0176/IRA/LC/I/2024</v>
      </c>
      <c r="B1603" s="18">
        <v>45323.0</v>
      </c>
      <c r="C1603" s="36">
        <v>80.0</v>
      </c>
      <c r="D1603" s="19">
        <f t="shared" ref="D1603:D1608" si="138">D1602-C1603</f>
        <v>160</v>
      </c>
      <c r="E1603" s="19"/>
      <c r="F1603" s="10"/>
      <c r="G1603" s="20" t="s">
        <v>840</v>
      </c>
    </row>
    <row r="1604" ht="15.75" customHeight="1">
      <c r="A1604" s="19" t="str">
        <f t="shared" si="137"/>
        <v>0176/IRA/LC/I/2024</v>
      </c>
      <c r="B1604" s="18">
        <v>45324.0</v>
      </c>
      <c r="C1604" s="36">
        <v>40.0</v>
      </c>
      <c r="D1604" s="19">
        <f t="shared" si="138"/>
        <v>120</v>
      </c>
      <c r="E1604" s="19"/>
      <c r="F1604" s="10"/>
      <c r="G1604" s="53"/>
    </row>
    <row r="1605" ht="15.75" customHeight="1">
      <c r="A1605" s="19" t="str">
        <f t="shared" si="137"/>
        <v>0176/IRA/LC/I/2024</v>
      </c>
      <c r="B1605" s="18">
        <v>45338.0</v>
      </c>
      <c r="C1605" s="36">
        <v>40.0</v>
      </c>
      <c r="D1605" s="19">
        <f t="shared" si="138"/>
        <v>80</v>
      </c>
      <c r="E1605" s="19"/>
      <c r="F1605" s="10"/>
      <c r="G1605" s="55"/>
    </row>
    <row r="1606" ht="15.75" customHeight="1">
      <c r="A1606" s="19" t="str">
        <f t="shared" si="137"/>
        <v>0176/IRA/LC/I/2024</v>
      </c>
      <c r="B1606" s="18">
        <v>45343.0</v>
      </c>
      <c r="C1606" s="36">
        <v>30.0</v>
      </c>
      <c r="D1606" s="19">
        <f t="shared" si="138"/>
        <v>50</v>
      </c>
      <c r="E1606" s="19"/>
      <c r="F1606" s="10"/>
    </row>
    <row r="1607" ht="15.75" customHeight="1">
      <c r="A1607" s="19" t="str">
        <f t="shared" si="137"/>
        <v>0176/IRA/LC/I/2024</v>
      </c>
      <c r="B1607" s="18">
        <v>45345.0</v>
      </c>
      <c r="C1607" s="36">
        <v>40.0</v>
      </c>
      <c r="D1607" s="19">
        <f t="shared" si="138"/>
        <v>10</v>
      </c>
      <c r="E1607" s="19"/>
      <c r="F1607" s="10"/>
    </row>
    <row r="1608" ht="15.75" customHeight="1">
      <c r="A1608" s="19" t="str">
        <f t="shared" si="137"/>
        <v>0176/IRA/LC/I/2024</v>
      </c>
      <c r="B1608" s="18">
        <v>45352.0</v>
      </c>
      <c r="C1608" s="36">
        <v>10.0</v>
      </c>
      <c r="D1608" s="19">
        <f t="shared" si="138"/>
        <v>0</v>
      </c>
      <c r="E1608" s="19"/>
      <c r="F1608" s="10"/>
    </row>
    <row r="1609" ht="15.75" customHeight="1">
      <c r="E1609" s="1"/>
      <c r="F1609" s="68" t="s">
        <v>14</v>
      </c>
    </row>
    <row r="1610" ht="15.75" customHeight="1">
      <c r="A1610" s="14" t="s">
        <v>15</v>
      </c>
      <c r="B1610" s="14" t="s">
        <v>16</v>
      </c>
      <c r="C1610" s="2" t="s">
        <v>17</v>
      </c>
      <c r="D1610" s="14" t="s">
        <v>18</v>
      </c>
      <c r="E1610" s="14" t="s">
        <v>19</v>
      </c>
      <c r="F1610" s="34" t="s">
        <v>20</v>
      </c>
      <c r="G1610" s="43">
        <v>1280.0</v>
      </c>
    </row>
    <row r="1611" ht="15.75" customHeight="1">
      <c r="A1611" s="19" t="s">
        <v>960</v>
      </c>
      <c r="B1611" s="18">
        <v>45324.0</v>
      </c>
      <c r="C1611" s="36">
        <v>114.0</v>
      </c>
      <c r="D1611" s="19">
        <f>G1610-C1611</f>
        <v>1166</v>
      </c>
      <c r="E1611" s="19"/>
      <c r="F1611" s="10"/>
      <c r="G1611" s="1" t="s">
        <v>961</v>
      </c>
    </row>
    <row r="1612" ht="15.75" customHeight="1">
      <c r="A1612" s="19" t="str">
        <f t="shared" ref="A1612:A1617" si="139">A1611</f>
        <v>0176/IRA/LC/I/2024</v>
      </c>
      <c r="B1612" s="18">
        <v>45338.0</v>
      </c>
      <c r="C1612" s="36">
        <v>160.0</v>
      </c>
      <c r="D1612" s="19">
        <f t="shared" ref="D1612:D1618" si="140">D1611-C1612</f>
        <v>1006</v>
      </c>
      <c r="E1612" s="19"/>
      <c r="F1612" s="10"/>
      <c r="G1612" s="20" t="s">
        <v>837</v>
      </c>
    </row>
    <row r="1613" ht="15.75" customHeight="1">
      <c r="A1613" s="19" t="str">
        <f t="shared" si="139"/>
        <v>0176/IRA/LC/I/2024</v>
      </c>
      <c r="B1613" s="18">
        <v>45343.0</v>
      </c>
      <c r="C1613" s="36">
        <v>120.0</v>
      </c>
      <c r="D1613" s="19">
        <f t="shared" si="140"/>
        <v>886</v>
      </c>
      <c r="E1613" s="19"/>
      <c r="F1613" s="10"/>
      <c r="G1613" s="53"/>
    </row>
    <row r="1614" ht="15.75" customHeight="1">
      <c r="A1614" s="19" t="str">
        <f t="shared" si="139"/>
        <v>0176/IRA/LC/I/2024</v>
      </c>
      <c r="B1614" s="18">
        <v>45345.0</v>
      </c>
      <c r="C1614" s="36">
        <v>40.0</v>
      </c>
      <c r="D1614" s="19">
        <f t="shared" si="140"/>
        <v>846</v>
      </c>
      <c r="E1614" s="19"/>
      <c r="F1614" s="10"/>
      <c r="G1614" s="55"/>
    </row>
    <row r="1615" ht="15.75" customHeight="1">
      <c r="A1615" s="19" t="str">
        <f t="shared" si="139"/>
        <v>0176/IRA/LC/I/2024</v>
      </c>
      <c r="B1615" s="18">
        <v>45356.0</v>
      </c>
      <c r="C1615" s="36">
        <v>250.0</v>
      </c>
      <c r="D1615" s="19">
        <f t="shared" si="140"/>
        <v>596</v>
      </c>
      <c r="E1615" s="19"/>
      <c r="F1615" s="10"/>
    </row>
    <row r="1616" ht="15.75" customHeight="1">
      <c r="A1616" s="19" t="str">
        <f t="shared" si="139"/>
        <v>0176/IRA/LC/I/2024</v>
      </c>
      <c r="B1616" s="18">
        <v>45360.0</v>
      </c>
      <c r="C1616" s="36">
        <v>150.0</v>
      </c>
      <c r="D1616" s="19">
        <f t="shared" si="140"/>
        <v>446</v>
      </c>
      <c r="E1616" s="19"/>
      <c r="F1616" s="10"/>
    </row>
    <row r="1617" ht="15.75" customHeight="1">
      <c r="A1617" s="19" t="str">
        <f t="shared" si="139"/>
        <v>0176/IRA/LC/I/2024</v>
      </c>
      <c r="B1617" s="18">
        <v>45412.0</v>
      </c>
      <c r="C1617" s="36">
        <v>360.0</v>
      </c>
      <c r="D1617" s="19">
        <f t="shared" si="140"/>
        <v>86</v>
      </c>
      <c r="E1617" s="19"/>
      <c r="F1617" s="10"/>
    </row>
    <row r="1618" ht="15.75" customHeight="1">
      <c r="B1618" s="56">
        <v>45428.0</v>
      </c>
      <c r="C1618" s="69">
        <v>86.0</v>
      </c>
      <c r="D1618" s="19">
        <f t="shared" si="140"/>
        <v>0</v>
      </c>
      <c r="E1618" s="1"/>
      <c r="F1618" s="68" t="s">
        <v>14</v>
      </c>
    </row>
    <row r="1619" ht="15.75" customHeight="1">
      <c r="A1619" s="14" t="s">
        <v>15</v>
      </c>
      <c r="B1619" s="14" t="s">
        <v>16</v>
      </c>
      <c r="C1619" s="2" t="s">
        <v>17</v>
      </c>
      <c r="D1619" s="14" t="s">
        <v>18</v>
      </c>
      <c r="E1619" s="14" t="s">
        <v>19</v>
      </c>
      <c r="F1619" s="34" t="s">
        <v>20</v>
      </c>
      <c r="G1619" s="43">
        <v>155.0</v>
      </c>
    </row>
    <row r="1620" ht="15.75" customHeight="1">
      <c r="A1620" s="19" t="s">
        <v>962</v>
      </c>
      <c r="B1620" s="18">
        <v>45352.0</v>
      </c>
      <c r="C1620" s="36">
        <v>50.0</v>
      </c>
      <c r="D1620" s="19">
        <f>G1619-C1620</f>
        <v>105</v>
      </c>
      <c r="E1620" s="19"/>
      <c r="F1620" s="10"/>
      <c r="G1620" s="1" t="s">
        <v>963</v>
      </c>
    </row>
    <row r="1621" ht="15.75" customHeight="1">
      <c r="A1621" s="19" t="str">
        <f t="shared" ref="A1621:A1623" si="141">A1620</f>
        <v>0476/IRA/LC/II/2024</v>
      </c>
      <c r="B1621" s="18">
        <v>45356.0</v>
      </c>
      <c r="C1621" s="36">
        <v>58.0</v>
      </c>
      <c r="D1621" s="19">
        <f t="shared" ref="D1621:D1623" si="142">D1620-C1621</f>
        <v>47</v>
      </c>
      <c r="E1621" s="19"/>
      <c r="F1621" s="10"/>
      <c r="G1621" s="20" t="s">
        <v>840</v>
      </c>
    </row>
    <row r="1622" ht="15.75" customHeight="1">
      <c r="A1622" s="19" t="str">
        <f t="shared" si="141"/>
        <v>0476/IRA/LC/II/2024</v>
      </c>
      <c r="B1622" s="18">
        <v>45360.0</v>
      </c>
      <c r="C1622" s="36">
        <v>47.0</v>
      </c>
      <c r="D1622" s="19">
        <f t="shared" si="142"/>
        <v>0</v>
      </c>
      <c r="E1622" s="19"/>
      <c r="F1622" s="10"/>
      <c r="G1622" s="53"/>
    </row>
    <row r="1623" ht="15.75" customHeight="1">
      <c r="A1623" s="19" t="str">
        <f t="shared" si="141"/>
        <v>0476/IRA/LC/II/2024</v>
      </c>
      <c r="B1623" s="18"/>
      <c r="C1623" s="36"/>
      <c r="D1623" s="19">
        <f t="shared" si="142"/>
        <v>0</v>
      </c>
      <c r="E1623" s="19"/>
      <c r="F1623" s="10"/>
      <c r="G1623" s="55"/>
    </row>
    <row r="1624" ht="15.75" customHeight="1">
      <c r="E1624" s="1"/>
    </row>
    <row r="1625" ht="15.75" customHeight="1">
      <c r="A1625" s="14" t="s">
        <v>15</v>
      </c>
      <c r="B1625" s="14" t="s">
        <v>16</v>
      </c>
      <c r="C1625" s="2" t="s">
        <v>17</v>
      </c>
      <c r="D1625" s="14" t="s">
        <v>18</v>
      </c>
      <c r="E1625" s="14" t="s">
        <v>19</v>
      </c>
      <c r="F1625" s="34" t="s">
        <v>20</v>
      </c>
      <c r="G1625" s="43">
        <v>90.0</v>
      </c>
    </row>
    <row r="1626" ht="15.75" customHeight="1">
      <c r="A1626" s="19" t="s">
        <v>964</v>
      </c>
      <c r="B1626" s="18">
        <v>45412.0</v>
      </c>
      <c r="C1626" s="36">
        <v>88.0</v>
      </c>
      <c r="D1626" s="19">
        <f>G1625-C1626</f>
        <v>2</v>
      </c>
      <c r="E1626" s="19"/>
      <c r="F1626" s="10"/>
      <c r="G1626" s="1" t="s">
        <v>965</v>
      </c>
    </row>
    <row r="1627" ht="15.75" customHeight="1">
      <c r="A1627" s="19" t="str">
        <f t="shared" ref="A1627:A1629" si="143">A1626</f>
        <v>0691/IRA/LC/III/2024</v>
      </c>
      <c r="B1627" s="18">
        <v>45428.0</v>
      </c>
      <c r="C1627" s="36">
        <v>2.0</v>
      </c>
      <c r="D1627" s="19">
        <f t="shared" ref="D1627:D1629" si="144">D1626-C1627</f>
        <v>0</v>
      </c>
      <c r="E1627" s="19"/>
      <c r="F1627" s="10"/>
      <c r="G1627" s="20" t="s">
        <v>840</v>
      </c>
    </row>
    <row r="1628" ht="15.75" customHeight="1">
      <c r="A1628" s="19" t="str">
        <f t="shared" si="143"/>
        <v>0691/IRA/LC/III/2024</v>
      </c>
      <c r="B1628" s="18"/>
      <c r="C1628" s="36"/>
      <c r="D1628" s="19">
        <f t="shared" si="144"/>
        <v>0</v>
      </c>
      <c r="E1628" s="19"/>
      <c r="F1628" s="10"/>
      <c r="G1628" s="53"/>
    </row>
    <row r="1629" ht="15.75" customHeight="1">
      <c r="A1629" s="19" t="str">
        <f t="shared" si="143"/>
        <v>0691/IRA/LC/III/2024</v>
      </c>
      <c r="B1629" s="18"/>
      <c r="C1629" s="36"/>
      <c r="D1629" s="19">
        <f t="shared" si="144"/>
        <v>0</v>
      </c>
      <c r="E1629" s="19"/>
      <c r="F1629" s="10"/>
      <c r="G1629" s="55"/>
    </row>
    <row r="1630" ht="15.75" customHeight="1">
      <c r="E1630" s="1"/>
    </row>
    <row r="1631" ht="15.75" customHeight="1">
      <c r="A1631" s="14" t="s">
        <v>15</v>
      </c>
      <c r="B1631" s="14" t="s">
        <v>16</v>
      </c>
      <c r="C1631" s="2" t="s">
        <v>17</v>
      </c>
      <c r="D1631" s="14" t="s">
        <v>18</v>
      </c>
      <c r="E1631" s="14" t="s">
        <v>19</v>
      </c>
      <c r="F1631" s="34" t="s">
        <v>20</v>
      </c>
      <c r="G1631" s="43">
        <v>1240.0</v>
      </c>
    </row>
    <row r="1632" ht="15.75" customHeight="1">
      <c r="A1632" s="19" t="s">
        <v>964</v>
      </c>
      <c r="B1632" s="18">
        <v>45428.0</v>
      </c>
      <c r="C1632" s="36">
        <v>414.0</v>
      </c>
      <c r="D1632" s="19">
        <f>G1631-C1632</f>
        <v>826</v>
      </c>
      <c r="E1632" s="19"/>
      <c r="F1632" s="10"/>
      <c r="G1632" s="1" t="s">
        <v>965</v>
      </c>
    </row>
    <row r="1633" ht="15.75" customHeight="1">
      <c r="A1633" s="19" t="str">
        <f t="shared" ref="A1633:A1635" si="145">A1632</f>
        <v>0691/IRA/LC/III/2024</v>
      </c>
      <c r="B1633" s="18"/>
      <c r="C1633" s="36"/>
      <c r="D1633" s="19">
        <f t="shared" ref="D1633:D1635" si="146">D1632-C1633</f>
        <v>826</v>
      </c>
      <c r="E1633" s="19"/>
      <c r="F1633" s="10"/>
      <c r="G1633" s="20" t="s">
        <v>837</v>
      </c>
    </row>
    <row r="1634" ht="15.75" customHeight="1">
      <c r="A1634" s="19" t="str">
        <f t="shared" si="145"/>
        <v>0691/IRA/LC/III/2024</v>
      </c>
      <c r="B1634" s="18"/>
      <c r="C1634" s="36"/>
      <c r="D1634" s="19">
        <f t="shared" si="146"/>
        <v>826</v>
      </c>
      <c r="E1634" s="19"/>
      <c r="F1634" s="10"/>
      <c r="G1634" s="53"/>
    </row>
    <row r="1635" ht="15.75" customHeight="1">
      <c r="A1635" s="19" t="str">
        <f t="shared" si="145"/>
        <v>0691/IRA/LC/III/2024</v>
      </c>
      <c r="B1635" s="18"/>
      <c r="C1635" s="36"/>
      <c r="D1635" s="19">
        <f t="shared" si="146"/>
        <v>826</v>
      </c>
      <c r="E1635" s="19"/>
      <c r="F1635" s="10"/>
      <c r="G1635" s="55"/>
    </row>
  </sheetData>
  <mergeCells count="29">
    <mergeCell ref="A2:G2"/>
    <mergeCell ref="A24:G24"/>
    <mergeCell ref="A46:G46"/>
    <mergeCell ref="A68:G68"/>
    <mergeCell ref="A90:G90"/>
    <mergeCell ref="A112:G112"/>
    <mergeCell ref="A134:G134"/>
    <mergeCell ref="A156:G156"/>
    <mergeCell ref="A262:G262"/>
    <mergeCell ref="A284:G284"/>
    <mergeCell ref="A306:G306"/>
    <mergeCell ref="A328:G328"/>
    <mergeCell ref="A350:G350"/>
    <mergeCell ref="A372:G372"/>
    <mergeCell ref="A547:G547"/>
    <mergeCell ref="A569:G569"/>
    <mergeCell ref="A591:G591"/>
    <mergeCell ref="A613:G613"/>
    <mergeCell ref="A635:G635"/>
    <mergeCell ref="A657:G657"/>
    <mergeCell ref="A679:G679"/>
    <mergeCell ref="A700:G700"/>
    <mergeCell ref="A394:G394"/>
    <mergeCell ref="A416:G416"/>
    <mergeCell ref="A437:G437"/>
    <mergeCell ref="A459:G459"/>
    <mergeCell ref="A481:G481"/>
    <mergeCell ref="A503:G503"/>
    <mergeCell ref="A525:G525"/>
  </mergeCells>
  <printOptions horizontalCentered="1"/>
  <pageMargins bottom="0.58" footer="0.0" header="0.0" left="0.7" right="0.7" top="0.47"/>
  <pageSetup paperSize="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71"/>
    <col customWidth="1" min="3" max="3" width="10.29"/>
    <col customWidth="1" min="4" max="4" width="20.43"/>
    <col customWidth="1" min="5" max="5" width="10.71"/>
    <col customWidth="1" min="6" max="6" width="14.86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966</v>
      </c>
      <c r="B2" s="5" t="s">
        <v>967</v>
      </c>
      <c r="C2" s="6">
        <v>46155.0</v>
      </c>
      <c r="D2" s="7">
        <v>50.0</v>
      </c>
      <c r="E2" s="8" t="s">
        <v>968</v>
      </c>
      <c r="F2" s="9"/>
      <c r="G2" s="10"/>
      <c r="H2" s="8">
        <f>D2-G2</f>
        <v>50</v>
      </c>
      <c r="I2" s="10"/>
    </row>
    <row r="3">
      <c r="A3" s="11"/>
      <c r="B3" s="11"/>
      <c r="C3" s="11"/>
      <c r="D3" s="11"/>
      <c r="E3" s="8"/>
      <c r="F3" s="9"/>
      <c r="G3" s="10"/>
      <c r="H3" s="8">
        <f t="shared" ref="H3:H4" si="1">H2-G3</f>
        <v>50</v>
      </c>
      <c r="I3" s="10"/>
    </row>
    <row r="4">
      <c r="A4" s="12"/>
      <c r="B4" s="12"/>
      <c r="C4" s="12"/>
      <c r="D4" s="12"/>
      <c r="E4" s="8"/>
      <c r="F4" s="10"/>
      <c r="G4" s="10"/>
      <c r="H4" s="8">
        <f t="shared" si="1"/>
        <v>50</v>
      </c>
      <c r="I4" s="10"/>
    </row>
    <row r="5">
      <c r="H5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71"/>
    <col customWidth="1" min="3" max="3" width="8.71"/>
    <col customWidth="1" min="4" max="4" width="20.43"/>
    <col customWidth="1" min="5" max="5" width="10.71"/>
    <col customWidth="1" min="6" max="6" width="14.86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969</v>
      </c>
      <c r="B2" s="5" t="s">
        <v>970</v>
      </c>
      <c r="C2" s="6"/>
      <c r="D2" s="7">
        <v>200.0</v>
      </c>
      <c r="E2" s="8" t="s">
        <v>971</v>
      </c>
      <c r="F2" s="9">
        <v>45799.0</v>
      </c>
      <c r="G2" s="10">
        <v>100.0</v>
      </c>
      <c r="H2" s="8">
        <f>D2-G2</f>
        <v>100</v>
      </c>
      <c r="I2" s="10"/>
    </row>
    <row r="3">
      <c r="A3" s="11"/>
      <c r="B3" s="11"/>
      <c r="C3" s="11"/>
      <c r="D3" s="11"/>
      <c r="E3" s="8" t="s">
        <v>972</v>
      </c>
      <c r="F3" s="9">
        <v>45803.0</v>
      </c>
      <c r="G3" s="10">
        <v>100.0</v>
      </c>
      <c r="H3" s="8">
        <f t="shared" ref="H3:H4" si="1">H2-G3</f>
        <v>0</v>
      </c>
      <c r="I3" s="10"/>
    </row>
    <row r="4">
      <c r="A4" s="12"/>
      <c r="B4" s="12"/>
      <c r="C4" s="12"/>
      <c r="D4" s="12"/>
      <c r="E4" s="8" t="s">
        <v>973</v>
      </c>
      <c r="F4" s="10"/>
      <c r="G4" s="10"/>
      <c r="H4" s="8">
        <f t="shared" si="1"/>
        <v>0</v>
      </c>
      <c r="I4" s="10"/>
    </row>
    <row r="5">
      <c r="H5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8" width="12.43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703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61.0</v>
      </c>
    </row>
    <row r="793" ht="15.75" customHeight="1">
      <c r="A793" s="19" t="s">
        <v>974</v>
      </c>
      <c r="B793" s="18">
        <v>45516.0</v>
      </c>
      <c r="C793" s="36">
        <v>53.0</v>
      </c>
      <c r="D793" s="19">
        <f>G792-C793</f>
        <v>8</v>
      </c>
      <c r="E793" s="19">
        <v>8.0</v>
      </c>
      <c r="F793" s="10"/>
      <c r="G793" s="1" t="s">
        <v>975</v>
      </c>
    </row>
    <row r="794" ht="15.75" customHeight="1">
      <c r="A794" s="19" t="str">
        <f t="shared" ref="A794:A797" si="40">A793</f>
        <v>TPO-0824/005</v>
      </c>
      <c r="B794" s="18"/>
      <c r="C794" s="36"/>
      <c r="D794" s="19">
        <f t="shared" ref="D794:D797" si="41">D793-C794</f>
        <v>8</v>
      </c>
      <c r="E794" s="19"/>
      <c r="F794" s="10"/>
    </row>
    <row r="795" ht="15.75" customHeight="1">
      <c r="A795" s="19" t="str">
        <f t="shared" si="40"/>
        <v>TPO-0824/005</v>
      </c>
      <c r="B795" s="18"/>
      <c r="C795" s="36"/>
      <c r="D795" s="19">
        <f t="shared" si="41"/>
        <v>8</v>
      </c>
      <c r="E795" s="19"/>
      <c r="F795" s="10"/>
      <c r="G795" s="53"/>
    </row>
    <row r="796" ht="15.75" customHeight="1">
      <c r="A796" s="19" t="str">
        <f t="shared" si="40"/>
        <v>TPO-0824/005</v>
      </c>
      <c r="B796" s="18"/>
      <c r="C796" s="36"/>
      <c r="D796" s="19">
        <f t="shared" si="41"/>
        <v>8</v>
      </c>
      <c r="E796" s="19"/>
      <c r="F796" s="10"/>
      <c r="G796" s="20" t="s">
        <v>976</v>
      </c>
    </row>
    <row r="797" ht="15.75" customHeight="1">
      <c r="A797" s="19" t="str">
        <f t="shared" si="40"/>
        <v>TPO-0824/005</v>
      </c>
      <c r="B797" s="18"/>
      <c r="C797" s="36"/>
      <c r="D797" s="19">
        <f t="shared" si="41"/>
        <v>8</v>
      </c>
      <c r="E797" s="19"/>
      <c r="F797" s="10"/>
      <c r="G797" s="30"/>
    </row>
    <row r="798" ht="15.75" customHeight="1">
      <c r="A798" s="10"/>
      <c r="B798" s="19"/>
      <c r="C798" s="10"/>
      <c r="D798" s="10"/>
      <c r="E798" s="19"/>
      <c r="F798" s="10"/>
    </row>
    <row r="799" ht="15.75" customHeight="1">
      <c r="C799" s="20">
        <f>SUM(C793:C798)</f>
        <v>53</v>
      </c>
      <c r="E799" s="1"/>
      <c r="F799" s="62" t="s">
        <v>14</v>
      </c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1.86"/>
    <col customWidth="1" min="3" max="4" width="8.71"/>
    <col customWidth="1" min="5" max="5" width="13.14"/>
    <col customWidth="1" min="6" max="6" width="12.57"/>
    <col customWidth="1" min="7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977</v>
      </c>
      <c r="B3" s="5" t="s">
        <v>978</v>
      </c>
      <c r="C3" s="6"/>
      <c r="D3" s="7">
        <v>1000.0</v>
      </c>
      <c r="E3" s="8" t="s">
        <v>979</v>
      </c>
      <c r="F3" s="9">
        <v>45840.0</v>
      </c>
      <c r="G3" s="10">
        <v>100.0</v>
      </c>
      <c r="H3" s="8">
        <f>D3-G3</f>
        <v>900</v>
      </c>
      <c r="I3" s="10"/>
    </row>
    <row r="4">
      <c r="A4" s="11"/>
      <c r="B4" s="11"/>
      <c r="C4" s="11"/>
      <c r="D4" s="11"/>
      <c r="E4" s="8" t="s">
        <v>980</v>
      </c>
      <c r="F4" s="9">
        <v>45842.0</v>
      </c>
      <c r="G4" s="10">
        <v>50.0</v>
      </c>
      <c r="H4" s="8">
        <f t="shared" ref="H4:H14" si="1">H3-G4</f>
        <v>850</v>
      </c>
      <c r="I4" s="10"/>
    </row>
    <row r="5">
      <c r="A5" s="11"/>
      <c r="B5" s="11"/>
      <c r="C5" s="11"/>
      <c r="D5" s="11"/>
      <c r="E5" s="8" t="s">
        <v>981</v>
      </c>
      <c r="F5" s="57">
        <v>45843.0</v>
      </c>
      <c r="G5" s="10">
        <v>50.0</v>
      </c>
      <c r="H5" s="8">
        <f t="shared" si="1"/>
        <v>800</v>
      </c>
      <c r="I5" s="10"/>
    </row>
    <row r="6">
      <c r="A6" s="11"/>
      <c r="B6" s="11"/>
      <c r="C6" s="11"/>
      <c r="D6" s="11"/>
      <c r="E6" s="8" t="s">
        <v>982</v>
      </c>
      <c r="F6" s="57">
        <v>45853.0</v>
      </c>
      <c r="G6" s="10">
        <v>60.0</v>
      </c>
      <c r="H6" s="8">
        <f t="shared" si="1"/>
        <v>740</v>
      </c>
      <c r="I6" s="10"/>
    </row>
    <row r="7">
      <c r="A7" s="12"/>
      <c r="B7" s="12"/>
      <c r="C7" s="12"/>
      <c r="D7" s="12"/>
      <c r="E7" s="8" t="s">
        <v>982</v>
      </c>
      <c r="F7" s="57">
        <v>45854.0</v>
      </c>
      <c r="G7" s="10">
        <v>60.0</v>
      </c>
      <c r="H7" s="8">
        <f t="shared" si="1"/>
        <v>680</v>
      </c>
      <c r="I7" s="10"/>
      <c r="J7" s="20" t="s">
        <v>983</v>
      </c>
    </row>
    <row r="8">
      <c r="E8" s="8" t="s">
        <v>984</v>
      </c>
      <c r="F8" s="58">
        <v>45861.0</v>
      </c>
      <c r="G8" s="60">
        <v>94.0</v>
      </c>
      <c r="H8" s="8">
        <f t="shared" si="1"/>
        <v>586</v>
      </c>
    </row>
    <row r="9">
      <c r="E9" s="1"/>
      <c r="H9" s="8">
        <f t="shared" si="1"/>
        <v>586</v>
      </c>
    </row>
    <row r="10">
      <c r="E10" s="1"/>
      <c r="H10" s="8">
        <f t="shared" si="1"/>
        <v>586</v>
      </c>
    </row>
    <row r="11">
      <c r="E11" s="1"/>
      <c r="H11" s="8">
        <f t="shared" si="1"/>
        <v>586</v>
      </c>
    </row>
    <row r="12">
      <c r="E12" s="1"/>
      <c r="H12" s="8">
        <f t="shared" si="1"/>
        <v>586</v>
      </c>
    </row>
    <row r="13">
      <c r="E13" s="1"/>
      <c r="H13" s="8">
        <f t="shared" si="1"/>
        <v>586</v>
      </c>
    </row>
    <row r="14">
      <c r="E14" s="1"/>
      <c r="H14" s="8">
        <f t="shared" si="1"/>
        <v>586</v>
      </c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A3:A7"/>
    <mergeCell ref="B3:B7"/>
    <mergeCell ref="C3:C7"/>
    <mergeCell ref="D3:D7"/>
  </mergeCells>
  <printOptions/>
  <pageMargins bottom="0.58" footer="0.0" header="0.0" left="0.7" right="0.7" top="0.47"/>
  <pageSetup scale="6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8" width="12.43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739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900.0</v>
      </c>
    </row>
    <row r="793" ht="15.75" customHeight="1">
      <c r="A793" s="19">
        <v>4.152015701E9</v>
      </c>
      <c r="B793" s="18">
        <v>44916.0</v>
      </c>
      <c r="C793" s="36">
        <v>51.0</v>
      </c>
      <c r="D793" s="19">
        <f>G792-C793</f>
        <v>849</v>
      </c>
      <c r="E793" s="19"/>
      <c r="F793" s="10"/>
      <c r="G793" s="1" t="s">
        <v>985</v>
      </c>
    </row>
    <row r="794" ht="15.75" customHeight="1">
      <c r="A794" s="19">
        <f t="shared" ref="A794:A808" si="40">A793</f>
        <v>4152015701</v>
      </c>
      <c r="B794" s="18">
        <v>44917.0</v>
      </c>
      <c r="C794" s="36">
        <v>50.0</v>
      </c>
      <c r="D794" s="19">
        <f t="shared" ref="D794:D809" si="41">D793-C794</f>
        <v>799</v>
      </c>
      <c r="E794" s="19"/>
      <c r="F794" s="10"/>
    </row>
    <row r="795" ht="15.75" customHeight="1">
      <c r="A795" s="19">
        <f t="shared" si="40"/>
        <v>4152015701</v>
      </c>
      <c r="B795" s="18">
        <v>44919.0</v>
      </c>
      <c r="C795" s="36">
        <v>100.0</v>
      </c>
      <c r="D795" s="19">
        <f t="shared" si="41"/>
        <v>699</v>
      </c>
      <c r="E795" s="19"/>
      <c r="F795" s="10"/>
      <c r="G795" s="53"/>
    </row>
    <row r="796" ht="15.75" customHeight="1">
      <c r="A796" s="19">
        <f t="shared" si="40"/>
        <v>4152015701</v>
      </c>
      <c r="B796" s="18">
        <v>44923.0</v>
      </c>
      <c r="C796" s="36">
        <v>61.0</v>
      </c>
      <c r="D796" s="19">
        <f t="shared" si="41"/>
        <v>638</v>
      </c>
      <c r="E796" s="19"/>
      <c r="F796" s="10"/>
      <c r="G796" s="20" t="s">
        <v>986</v>
      </c>
    </row>
    <row r="797" ht="15.75" customHeight="1">
      <c r="A797" s="19">
        <f t="shared" si="40"/>
        <v>4152015701</v>
      </c>
      <c r="B797" s="18">
        <v>44924.0</v>
      </c>
      <c r="C797" s="36">
        <v>50.0</v>
      </c>
      <c r="D797" s="19">
        <f t="shared" si="41"/>
        <v>588</v>
      </c>
      <c r="E797" s="19"/>
      <c r="F797" s="10"/>
      <c r="G797" s="30"/>
      <c r="H797" s="20">
        <f>638*120000</f>
        <v>76560000</v>
      </c>
    </row>
    <row r="798" ht="15.75" customHeight="1">
      <c r="A798" s="19">
        <f t="shared" si="40"/>
        <v>4152015701</v>
      </c>
      <c r="B798" s="18">
        <v>44925.0</v>
      </c>
      <c r="C798" s="36">
        <v>60.0</v>
      </c>
      <c r="D798" s="19">
        <f t="shared" si="41"/>
        <v>528</v>
      </c>
      <c r="E798" s="19"/>
      <c r="F798" s="10"/>
      <c r="G798" s="30"/>
    </row>
    <row r="799" ht="15.75" customHeight="1">
      <c r="A799" s="19">
        <f t="shared" si="40"/>
        <v>4152015701</v>
      </c>
      <c r="B799" s="70">
        <v>44929.0</v>
      </c>
      <c r="C799" s="36">
        <v>100.0</v>
      </c>
      <c r="D799" s="19">
        <f t="shared" si="41"/>
        <v>428</v>
      </c>
      <c r="E799" s="19"/>
      <c r="F799" s="10"/>
      <c r="G799" s="30"/>
    </row>
    <row r="800" ht="15.75" customHeight="1">
      <c r="A800" s="19">
        <f t="shared" si="40"/>
        <v>4152015701</v>
      </c>
      <c r="B800" s="18">
        <v>44931.0</v>
      </c>
      <c r="C800" s="36">
        <v>100.0</v>
      </c>
      <c r="D800" s="19">
        <f t="shared" si="41"/>
        <v>328</v>
      </c>
      <c r="E800" s="19"/>
      <c r="F800" s="10"/>
      <c r="G800" s="30"/>
    </row>
    <row r="801" ht="15.75" customHeight="1">
      <c r="A801" s="19">
        <f t="shared" si="40"/>
        <v>4152015701</v>
      </c>
      <c r="B801" s="18">
        <v>44935.0</v>
      </c>
      <c r="C801" s="36">
        <v>109.0</v>
      </c>
      <c r="D801" s="19">
        <f t="shared" si="41"/>
        <v>219</v>
      </c>
      <c r="E801" s="19"/>
      <c r="F801" s="10"/>
      <c r="H801" s="71"/>
    </row>
    <row r="802" ht="15.75" customHeight="1">
      <c r="A802" s="19">
        <f t="shared" si="40"/>
        <v>4152015701</v>
      </c>
      <c r="B802" s="18">
        <v>44939.0</v>
      </c>
      <c r="C802" s="36">
        <v>105.0</v>
      </c>
      <c r="D802" s="19">
        <f t="shared" si="41"/>
        <v>114</v>
      </c>
      <c r="E802" s="19"/>
      <c r="F802" s="10"/>
    </row>
    <row r="803" ht="15.75" customHeight="1">
      <c r="A803" s="19">
        <f t="shared" si="40"/>
        <v>4152015701</v>
      </c>
      <c r="B803" s="18">
        <v>44943.0</v>
      </c>
      <c r="C803" s="36">
        <v>60.0</v>
      </c>
      <c r="D803" s="19">
        <f t="shared" si="41"/>
        <v>54</v>
      </c>
      <c r="E803" s="19"/>
      <c r="F803" s="10"/>
    </row>
    <row r="804" ht="15.75" customHeight="1">
      <c r="A804" s="19">
        <f t="shared" si="40"/>
        <v>4152015701</v>
      </c>
      <c r="B804" s="18">
        <v>44945.0</v>
      </c>
      <c r="C804" s="36">
        <v>54.0</v>
      </c>
      <c r="D804" s="19">
        <f t="shared" si="41"/>
        <v>0</v>
      </c>
      <c r="E804" s="19"/>
      <c r="F804" s="10"/>
    </row>
    <row r="805" ht="15.75" customHeight="1">
      <c r="A805" s="19">
        <f t="shared" si="40"/>
        <v>4152015701</v>
      </c>
      <c r="B805" s="18"/>
      <c r="C805" s="36"/>
      <c r="D805" s="19">
        <f t="shared" si="41"/>
        <v>0</v>
      </c>
      <c r="E805" s="19"/>
      <c r="F805" s="10"/>
    </row>
    <row r="806" ht="15.75" customHeight="1">
      <c r="A806" s="19">
        <f t="shared" si="40"/>
        <v>4152015701</v>
      </c>
      <c r="B806" s="18"/>
      <c r="C806" s="36"/>
      <c r="D806" s="19">
        <f t="shared" si="41"/>
        <v>0</v>
      </c>
      <c r="E806" s="19"/>
      <c r="F806" s="10"/>
    </row>
    <row r="807" ht="15.75" customHeight="1">
      <c r="A807" s="19">
        <f t="shared" si="40"/>
        <v>4152015701</v>
      </c>
      <c r="B807" s="18"/>
      <c r="C807" s="36"/>
      <c r="D807" s="19">
        <f t="shared" si="41"/>
        <v>0</v>
      </c>
      <c r="E807" s="19"/>
      <c r="F807" s="10"/>
    </row>
    <row r="808" ht="15.75" customHeight="1">
      <c r="A808" s="19">
        <f t="shared" si="40"/>
        <v>4152015701</v>
      </c>
      <c r="B808" s="18"/>
      <c r="C808" s="36"/>
      <c r="D808" s="19">
        <f t="shared" si="41"/>
        <v>0</v>
      </c>
      <c r="E808" s="19"/>
      <c r="F808" s="10"/>
    </row>
    <row r="809" ht="15.75" customHeight="1">
      <c r="A809" s="19"/>
      <c r="B809" s="18"/>
      <c r="C809" s="36"/>
      <c r="D809" s="19">
        <f t="shared" si="41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900</v>
      </c>
      <c r="E811" s="1"/>
      <c r="F811" s="20" t="s">
        <v>14</v>
      </c>
    </row>
    <row r="812" ht="15.75" customHeight="1">
      <c r="E812" s="1"/>
    </row>
    <row r="813" ht="15.75" customHeight="1">
      <c r="A813" s="14" t="s">
        <v>15</v>
      </c>
      <c r="B813" s="14" t="s">
        <v>16</v>
      </c>
      <c r="C813" s="2" t="s">
        <v>17</v>
      </c>
      <c r="D813" s="14" t="s">
        <v>18</v>
      </c>
      <c r="E813" s="14" t="s">
        <v>19</v>
      </c>
      <c r="F813" s="34" t="s">
        <v>20</v>
      </c>
      <c r="G813" s="43">
        <v>400.0</v>
      </c>
    </row>
    <row r="814" ht="15.75" customHeight="1">
      <c r="A814" s="19">
        <v>4.152018253E9</v>
      </c>
      <c r="B814" s="18">
        <v>45258.0</v>
      </c>
      <c r="C814" s="36">
        <v>100.0</v>
      </c>
      <c r="D814" s="19">
        <f>G813-C814</f>
        <v>300</v>
      </c>
      <c r="E814" s="19"/>
      <c r="F814" s="10"/>
      <c r="G814" s="1" t="s">
        <v>985</v>
      </c>
    </row>
    <row r="815" ht="15.75" customHeight="1">
      <c r="A815" s="19">
        <f t="shared" ref="A815:A827" si="42">A814</f>
        <v>4152018253</v>
      </c>
      <c r="B815" s="18">
        <v>45257.0</v>
      </c>
      <c r="C815" s="36">
        <v>100.0</v>
      </c>
      <c r="D815" s="19">
        <f t="shared" ref="D815:D827" si="43">D814-C815</f>
        <v>200</v>
      </c>
      <c r="E815" s="19"/>
      <c r="F815" s="10"/>
      <c r="G815" s="20" t="s">
        <v>987</v>
      </c>
    </row>
    <row r="816" ht="15.75" customHeight="1">
      <c r="A816" s="19">
        <f t="shared" si="42"/>
        <v>4152018253</v>
      </c>
      <c r="B816" s="18">
        <v>45259.0</v>
      </c>
      <c r="C816" s="36">
        <v>100.0</v>
      </c>
      <c r="D816" s="19">
        <f t="shared" si="43"/>
        <v>100</v>
      </c>
      <c r="E816" s="19"/>
      <c r="F816" s="10"/>
      <c r="G816" s="53"/>
    </row>
    <row r="817" ht="15.75" customHeight="1">
      <c r="A817" s="19">
        <f t="shared" si="42"/>
        <v>4152018253</v>
      </c>
      <c r="B817" s="18">
        <v>45260.0</v>
      </c>
      <c r="C817" s="36">
        <v>100.0</v>
      </c>
      <c r="D817" s="19">
        <f t="shared" si="43"/>
        <v>0</v>
      </c>
      <c r="E817" s="19"/>
      <c r="F817" s="10"/>
      <c r="G817" s="20" t="s">
        <v>988</v>
      </c>
    </row>
    <row r="818" ht="15.75" customHeight="1">
      <c r="A818" s="19">
        <f t="shared" si="42"/>
        <v>4152018253</v>
      </c>
      <c r="B818" s="18"/>
      <c r="C818" s="36"/>
      <c r="D818" s="19">
        <f t="shared" si="43"/>
        <v>0</v>
      </c>
      <c r="E818" s="19"/>
      <c r="F818" s="10"/>
      <c r="G818" s="30"/>
    </row>
    <row r="819" ht="15.75" customHeight="1">
      <c r="A819" s="19">
        <f t="shared" si="42"/>
        <v>4152018253</v>
      </c>
      <c r="B819" s="18"/>
      <c r="C819" s="36"/>
      <c r="D819" s="19">
        <f t="shared" si="43"/>
        <v>0</v>
      </c>
      <c r="E819" s="19"/>
      <c r="F819" s="10"/>
      <c r="G819" s="30"/>
    </row>
    <row r="820" ht="15.75" customHeight="1">
      <c r="A820" s="19">
        <f t="shared" si="42"/>
        <v>4152018253</v>
      </c>
      <c r="B820" s="70"/>
      <c r="C820" s="36"/>
      <c r="D820" s="19">
        <f t="shared" si="43"/>
        <v>0</v>
      </c>
      <c r="E820" s="19"/>
      <c r="F820" s="10"/>
      <c r="G820" s="30"/>
    </row>
    <row r="821" ht="15.75" customHeight="1">
      <c r="A821" s="19">
        <f t="shared" si="42"/>
        <v>4152018253</v>
      </c>
      <c r="B821" s="18"/>
      <c r="C821" s="36"/>
      <c r="D821" s="19">
        <f t="shared" si="43"/>
        <v>0</v>
      </c>
      <c r="E821" s="19"/>
      <c r="F821" s="10"/>
      <c r="G821" s="30"/>
    </row>
    <row r="822" ht="15.75" customHeight="1">
      <c r="A822" s="19">
        <f t="shared" si="42"/>
        <v>4152018253</v>
      </c>
      <c r="B822" s="18"/>
      <c r="C822" s="36"/>
      <c r="D822" s="19">
        <f t="shared" si="43"/>
        <v>0</v>
      </c>
      <c r="E822" s="19"/>
      <c r="F822" s="10"/>
    </row>
    <row r="823" ht="15.75" customHeight="1">
      <c r="A823" s="19">
        <f t="shared" si="42"/>
        <v>4152018253</v>
      </c>
      <c r="B823" s="18"/>
      <c r="C823" s="36"/>
      <c r="D823" s="19">
        <f t="shared" si="43"/>
        <v>0</v>
      </c>
      <c r="E823" s="19"/>
      <c r="F823" s="10"/>
    </row>
    <row r="824" ht="15.75" customHeight="1">
      <c r="A824" s="19">
        <f t="shared" si="42"/>
        <v>4152018253</v>
      </c>
      <c r="B824" s="18"/>
      <c r="C824" s="36"/>
      <c r="D824" s="19">
        <f t="shared" si="43"/>
        <v>0</v>
      </c>
      <c r="E824" s="19"/>
      <c r="F824" s="10"/>
    </row>
    <row r="825" ht="15.75" customHeight="1">
      <c r="A825" s="19">
        <f t="shared" si="42"/>
        <v>4152018253</v>
      </c>
      <c r="B825" s="18"/>
      <c r="C825" s="36"/>
      <c r="D825" s="19">
        <f t="shared" si="43"/>
        <v>0</v>
      </c>
      <c r="E825" s="19"/>
      <c r="F825" s="10"/>
    </row>
    <row r="826" ht="15.75" customHeight="1">
      <c r="A826" s="19">
        <f t="shared" si="42"/>
        <v>4152018253</v>
      </c>
      <c r="B826" s="18"/>
      <c r="C826" s="36"/>
      <c r="D826" s="19">
        <f t="shared" si="43"/>
        <v>0</v>
      </c>
      <c r="E826" s="19"/>
      <c r="F826" s="10"/>
    </row>
    <row r="827" ht="15.75" customHeight="1">
      <c r="A827" s="19">
        <f t="shared" si="42"/>
        <v>4152018253</v>
      </c>
      <c r="B827" s="18"/>
      <c r="C827" s="36"/>
      <c r="D827" s="19">
        <f t="shared" si="43"/>
        <v>0</v>
      </c>
      <c r="E827" s="19"/>
      <c r="F827" s="10"/>
    </row>
    <row r="828" ht="15.75" customHeight="1">
      <c r="E828" s="1"/>
    </row>
    <row r="829" ht="15.75" customHeight="1">
      <c r="E829" s="1"/>
    </row>
    <row r="830" ht="15.75" customHeight="1">
      <c r="A830" s="14" t="s">
        <v>15</v>
      </c>
      <c r="B830" s="14" t="s">
        <v>16</v>
      </c>
      <c r="C830" s="2" t="s">
        <v>17</v>
      </c>
      <c r="D830" s="14" t="s">
        <v>18</v>
      </c>
      <c r="E830" s="14" t="s">
        <v>19</v>
      </c>
      <c r="F830" s="34" t="s">
        <v>20</v>
      </c>
      <c r="G830" s="43">
        <v>250.0</v>
      </c>
    </row>
    <row r="831" ht="15.75" customHeight="1">
      <c r="A831" s="19">
        <v>4.152018254E9</v>
      </c>
      <c r="B831" s="18">
        <v>45271.0</v>
      </c>
      <c r="C831" s="36">
        <v>100.0</v>
      </c>
      <c r="D831" s="19">
        <f>G830-C831</f>
        <v>150</v>
      </c>
      <c r="E831" s="19"/>
      <c r="F831" s="10"/>
      <c r="G831" s="1" t="s">
        <v>985</v>
      </c>
    </row>
    <row r="832" ht="15.75" customHeight="1">
      <c r="A832" s="19">
        <f t="shared" ref="A832:A844" si="44">A831</f>
        <v>4152018254</v>
      </c>
      <c r="B832" s="18">
        <v>45273.0</v>
      </c>
      <c r="C832" s="36">
        <v>150.0</v>
      </c>
      <c r="D832" s="19">
        <f t="shared" ref="D832:D844" si="45">D831-C832</f>
        <v>0</v>
      </c>
      <c r="E832" s="19"/>
      <c r="F832" s="10"/>
      <c r="G832" s="20" t="s">
        <v>987</v>
      </c>
    </row>
    <row r="833" ht="15.75" customHeight="1">
      <c r="A833" s="19">
        <f t="shared" si="44"/>
        <v>4152018254</v>
      </c>
      <c r="B833" s="18"/>
      <c r="C833" s="36"/>
      <c r="D833" s="19">
        <f t="shared" si="45"/>
        <v>0</v>
      </c>
      <c r="E833" s="19"/>
      <c r="F833" s="10"/>
      <c r="G833" s="53"/>
    </row>
    <row r="834" ht="15.75" customHeight="1">
      <c r="A834" s="19">
        <f t="shared" si="44"/>
        <v>4152018254</v>
      </c>
      <c r="B834" s="18"/>
      <c r="C834" s="36"/>
      <c r="D834" s="19">
        <f t="shared" si="45"/>
        <v>0</v>
      </c>
      <c r="E834" s="19"/>
      <c r="F834" s="10"/>
      <c r="G834" s="20" t="s">
        <v>989</v>
      </c>
    </row>
    <row r="835" ht="15.75" customHeight="1">
      <c r="A835" s="19">
        <f t="shared" si="44"/>
        <v>4152018254</v>
      </c>
      <c r="B835" s="18"/>
      <c r="C835" s="36"/>
      <c r="D835" s="19">
        <f t="shared" si="45"/>
        <v>0</v>
      </c>
      <c r="E835" s="19"/>
      <c r="F835" s="10"/>
      <c r="G835" s="30"/>
    </row>
    <row r="836" ht="15.75" customHeight="1">
      <c r="A836" s="19">
        <f t="shared" si="44"/>
        <v>4152018254</v>
      </c>
      <c r="B836" s="18"/>
      <c r="C836" s="36"/>
      <c r="D836" s="19">
        <f t="shared" si="45"/>
        <v>0</v>
      </c>
      <c r="E836" s="19"/>
      <c r="F836" s="10"/>
      <c r="G836" s="30"/>
    </row>
    <row r="837" ht="15.75" customHeight="1">
      <c r="A837" s="19">
        <f t="shared" si="44"/>
        <v>4152018254</v>
      </c>
      <c r="B837" s="70"/>
      <c r="C837" s="36"/>
      <c r="D837" s="19">
        <f t="shared" si="45"/>
        <v>0</v>
      </c>
      <c r="E837" s="19"/>
      <c r="F837" s="10"/>
      <c r="G837" s="30"/>
    </row>
    <row r="838" ht="15.75" customHeight="1">
      <c r="A838" s="19">
        <f t="shared" si="44"/>
        <v>4152018254</v>
      </c>
      <c r="B838" s="18"/>
      <c r="C838" s="36"/>
      <c r="D838" s="19">
        <f t="shared" si="45"/>
        <v>0</v>
      </c>
      <c r="E838" s="19"/>
      <c r="F838" s="10"/>
      <c r="G838" s="30"/>
    </row>
    <row r="839" ht="15.75" customHeight="1">
      <c r="A839" s="19">
        <f t="shared" si="44"/>
        <v>4152018254</v>
      </c>
      <c r="B839" s="18"/>
      <c r="C839" s="36"/>
      <c r="D839" s="19">
        <f t="shared" si="45"/>
        <v>0</v>
      </c>
      <c r="E839" s="19"/>
      <c r="F839" s="10"/>
    </row>
    <row r="840" ht="15.75" customHeight="1">
      <c r="A840" s="19">
        <f t="shared" si="44"/>
        <v>4152018254</v>
      </c>
      <c r="B840" s="18"/>
      <c r="C840" s="36"/>
      <c r="D840" s="19">
        <f t="shared" si="45"/>
        <v>0</v>
      </c>
      <c r="E840" s="19"/>
      <c r="F840" s="10"/>
    </row>
    <row r="841" ht="15.75" customHeight="1">
      <c r="A841" s="19">
        <f t="shared" si="44"/>
        <v>4152018254</v>
      </c>
      <c r="B841" s="18"/>
      <c r="C841" s="36"/>
      <c r="D841" s="19">
        <f t="shared" si="45"/>
        <v>0</v>
      </c>
      <c r="E841" s="19"/>
      <c r="F841" s="10"/>
    </row>
    <row r="842" ht="15.75" customHeight="1">
      <c r="A842" s="19">
        <f t="shared" si="44"/>
        <v>4152018254</v>
      </c>
      <c r="B842" s="18"/>
      <c r="C842" s="36"/>
      <c r="D842" s="19">
        <f t="shared" si="45"/>
        <v>0</v>
      </c>
      <c r="E842" s="19"/>
      <c r="F842" s="10"/>
    </row>
    <row r="843" ht="15.75" customHeight="1">
      <c r="A843" s="19">
        <f t="shared" si="44"/>
        <v>4152018254</v>
      </c>
      <c r="B843" s="18"/>
      <c r="C843" s="36"/>
      <c r="D843" s="19">
        <f t="shared" si="45"/>
        <v>0</v>
      </c>
      <c r="E843" s="19"/>
      <c r="F843" s="10"/>
    </row>
    <row r="844" ht="15.75" customHeight="1">
      <c r="A844" s="19">
        <f t="shared" si="44"/>
        <v>4152018254</v>
      </c>
      <c r="B844" s="18"/>
      <c r="C844" s="36"/>
      <c r="D844" s="19">
        <f t="shared" si="45"/>
        <v>0</v>
      </c>
      <c r="E844" s="19"/>
      <c r="F844" s="10"/>
    </row>
    <row r="845" ht="15.75" customHeight="1">
      <c r="E845" s="1"/>
    </row>
    <row r="846" ht="15.75" customHeight="1">
      <c r="E846" s="1"/>
    </row>
    <row r="847" ht="15.75" customHeight="1">
      <c r="A847" s="14" t="s">
        <v>15</v>
      </c>
      <c r="B847" s="14" t="s">
        <v>16</v>
      </c>
      <c r="C847" s="2" t="s">
        <v>17</v>
      </c>
      <c r="D847" s="14" t="s">
        <v>18</v>
      </c>
      <c r="E847" s="14" t="s">
        <v>19</v>
      </c>
      <c r="F847" s="34" t="s">
        <v>20</v>
      </c>
      <c r="G847" s="43">
        <v>500.0</v>
      </c>
    </row>
    <row r="848" ht="15.75" customHeight="1">
      <c r="A848" s="19">
        <v>4.152018851E9</v>
      </c>
      <c r="B848" s="18">
        <v>45299.0</v>
      </c>
      <c r="C848" s="36">
        <v>100.0</v>
      </c>
      <c r="D848" s="19">
        <f>G847-C848</f>
        <v>400</v>
      </c>
      <c r="E848" s="19"/>
      <c r="F848" s="10"/>
      <c r="G848" s="1" t="s">
        <v>985</v>
      </c>
    </row>
    <row r="849" ht="15.75" customHeight="1">
      <c r="A849" s="19">
        <f t="shared" ref="A849:A856" si="46">A848</f>
        <v>4152018851</v>
      </c>
      <c r="B849" s="18">
        <v>45300.0</v>
      </c>
      <c r="C849" s="36">
        <v>100.0</v>
      </c>
      <c r="D849" s="19">
        <f t="shared" ref="D849:D856" si="47">D848-C849</f>
        <v>300</v>
      </c>
      <c r="E849" s="19"/>
      <c r="F849" s="10"/>
      <c r="G849" s="20" t="s">
        <v>987</v>
      </c>
    </row>
    <row r="850" ht="15.75" customHeight="1">
      <c r="A850" s="19">
        <f t="shared" si="46"/>
        <v>4152018851</v>
      </c>
      <c r="B850" s="18">
        <v>45304.0</v>
      </c>
      <c r="C850" s="36">
        <v>69.0</v>
      </c>
      <c r="D850" s="19">
        <f t="shared" si="47"/>
        <v>231</v>
      </c>
      <c r="E850" s="19"/>
      <c r="F850" s="10"/>
      <c r="G850" s="53"/>
    </row>
    <row r="851" ht="15.75" customHeight="1">
      <c r="A851" s="19">
        <f t="shared" si="46"/>
        <v>4152018851</v>
      </c>
      <c r="B851" s="18">
        <v>45303.0</v>
      </c>
      <c r="C851" s="36">
        <v>100.0</v>
      </c>
      <c r="D851" s="19">
        <f t="shared" si="47"/>
        <v>131</v>
      </c>
      <c r="E851" s="19"/>
      <c r="F851" s="10"/>
      <c r="G851" s="20" t="s">
        <v>990</v>
      </c>
    </row>
    <row r="852" ht="15.75" customHeight="1">
      <c r="A852" s="19">
        <f t="shared" si="46"/>
        <v>4152018851</v>
      </c>
      <c r="B852" s="18">
        <v>45310.0</v>
      </c>
      <c r="C852" s="36">
        <v>131.0</v>
      </c>
      <c r="D852" s="19">
        <f t="shared" si="47"/>
        <v>0</v>
      </c>
      <c r="E852" s="19"/>
      <c r="F852" s="10"/>
      <c r="G852" s="30"/>
    </row>
    <row r="853" ht="15.75" customHeight="1">
      <c r="A853" s="19">
        <f t="shared" si="46"/>
        <v>4152018851</v>
      </c>
      <c r="B853" s="18"/>
      <c r="C853" s="36"/>
      <c r="D853" s="19">
        <f t="shared" si="47"/>
        <v>0</v>
      </c>
      <c r="E853" s="19"/>
      <c r="F853" s="10"/>
      <c r="G853" s="30"/>
    </row>
    <row r="854" ht="15.75" customHeight="1">
      <c r="A854" s="19">
        <f t="shared" si="46"/>
        <v>4152018851</v>
      </c>
      <c r="B854" s="70"/>
      <c r="C854" s="36"/>
      <c r="D854" s="19">
        <f t="shared" si="47"/>
        <v>0</v>
      </c>
      <c r="E854" s="19"/>
      <c r="F854" s="10"/>
      <c r="G854" s="30"/>
    </row>
    <row r="855" ht="15.75" customHeight="1">
      <c r="A855" s="19">
        <f t="shared" si="46"/>
        <v>4152018851</v>
      </c>
      <c r="B855" s="18"/>
      <c r="C855" s="36"/>
      <c r="D855" s="19">
        <f t="shared" si="47"/>
        <v>0</v>
      </c>
      <c r="E855" s="19"/>
      <c r="F855" s="10"/>
      <c r="G855" s="30"/>
    </row>
    <row r="856" ht="15.75" customHeight="1">
      <c r="A856" s="19">
        <f t="shared" si="46"/>
        <v>4152018851</v>
      </c>
      <c r="B856" s="18"/>
      <c r="C856" s="36"/>
      <c r="D856" s="19">
        <f t="shared" si="47"/>
        <v>0</v>
      </c>
      <c r="E856" s="19"/>
      <c r="F856" s="10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29"/>
    <col customWidth="1" min="3" max="4" width="8.71"/>
    <col customWidth="1" min="5" max="5" width="13.86"/>
    <col customWidth="1" min="6" max="6" width="12.14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991</v>
      </c>
      <c r="B3" s="5" t="s">
        <v>992</v>
      </c>
      <c r="C3" s="6"/>
      <c r="D3" s="7">
        <v>100.0</v>
      </c>
      <c r="E3" s="8" t="s">
        <v>993</v>
      </c>
      <c r="F3" s="9">
        <v>45913.0</v>
      </c>
      <c r="G3" s="10">
        <v>55.0</v>
      </c>
      <c r="H3" s="8">
        <f>D3-G3</f>
        <v>45</v>
      </c>
      <c r="I3" s="10"/>
    </row>
    <row r="4">
      <c r="A4" s="11"/>
      <c r="B4" s="11"/>
      <c r="C4" s="11"/>
      <c r="D4" s="11"/>
      <c r="E4" s="8" t="s">
        <v>994</v>
      </c>
      <c r="F4" s="9"/>
      <c r="G4" s="10"/>
      <c r="H4" s="8">
        <f t="shared" ref="H4:H5" si="1">H3-G4</f>
        <v>45</v>
      </c>
      <c r="I4" s="10"/>
    </row>
    <row r="5">
      <c r="A5" s="12"/>
      <c r="B5" s="12"/>
      <c r="C5" s="12"/>
      <c r="D5" s="12"/>
      <c r="E5" s="8" t="s">
        <v>995</v>
      </c>
      <c r="F5" s="10"/>
      <c r="G5" s="10"/>
      <c r="H5" s="8">
        <f t="shared" si="1"/>
        <v>45</v>
      </c>
      <c r="I5" s="10"/>
    </row>
    <row r="6">
      <c r="H6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B3:B5"/>
    <mergeCell ref="C3:C5"/>
    <mergeCell ref="D3:D5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29"/>
    <col customWidth="1" min="3" max="3" width="10.0"/>
    <col customWidth="1" min="4" max="4" width="8.71"/>
    <col customWidth="1" min="5" max="5" width="13.86"/>
    <col customWidth="1" min="6" max="6" width="12.14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996</v>
      </c>
      <c r="B3" s="5" t="s">
        <v>997</v>
      </c>
      <c r="C3" s="6"/>
      <c r="D3" s="7">
        <v>50.0</v>
      </c>
      <c r="E3" s="8" t="s">
        <v>998</v>
      </c>
      <c r="F3" s="9">
        <v>45864.0</v>
      </c>
      <c r="G3" s="10">
        <v>50.0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999</v>
      </c>
      <c r="F4" s="9"/>
      <c r="G4" s="10"/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1000</v>
      </c>
      <c r="F5" s="10"/>
      <c r="G5" s="10"/>
      <c r="H5" s="8">
        <f t="shared" si="1"/>
        <v>0</v>
      </c>
      <c r="I5" s="10"/>
    </row>
    <row r="6">
      <c r="H6" s="46" t="s">
        <v>14</v>
      </c>
    </row>
    <row r="7">
      <c r="A7" s="2" t="s">
        <v>0</v>
      </c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</row>
    <row r="8">
      <c r="A8" s="4" t="s">
        <v>1001</v>
      </c>
      <c r="B8" s="5" t="s">
        <v>1002</v>
      </c>
      <c r="C8" s="6"/>
      <c r="D8" s="7">
        <v>50.0</v>
      </c>
      <c r="E8" s="8" t="s">
        <v>1003</v>
      </c>
      <c r="F8" s="9">
        <v>45901.0</v>
      </c>
      <c r="G8" s="10">
        <v>50.0</v>
      </c>
      <c r="H8" s="8">
        <f>D8-G8</f>
        <v>0</v>
      </c>
      <c r="I8" s="10"/>
    </row>
    <row r="9">
      <c r="A9" s="11"/>
      <c r="B9" s="11"/>
      <c r="C9" s="11"/>
      <c r="D9" s="11"/>
      <c r="E9" s="8"/>
      <c r="F9" s="9"/>
      <c r="G9" s="10"/>
      <c r="H9" s="8">
        <f t="shared" ref="H9:H10" si="2">H8-G9</f>
        <v>0</v>
      </c>
      <c r="I9" s="10"/>
    </row>
    <row r="10">
      <c r="A10" s="12"/>
      <c r="B10" s="12"/>
      <c r="C10" s="12"/>
      <c r="D10" s="12"/>
      <c r="E10" s="8"/>
      <c r="F10" s="10"/>
      <c r="G10" s="10"/>
      <c r="H10" s="8">
        <f t="shared" si="2"/>
        <v>0</v>
      </c>
      <c r="I10" s="10"/>
    </row>
    <row r="11">
      <c r="H11" s="46" t="s">
        <v>14</v>
      </c>
    </row>
    <row r="12">
      <c r="A12" s="2" t="s">
        <v>0</v>
      </c>
      <c r="B12" s="2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</row>
    <row r="13">
      <c r="A13" s="4" t="s">
        <v>1001</v>
      </c>
      <c r="B13" s="5" t="s">
        <v>1004</v>
      </c>
      <c r="C13" s="6"/>
      <c r="D13" s="7">
        <v>50.0</v>
      </c>
      <c r="E13" s="8" t="s">
        <v>1005</v>
      </c>
      <c r="F13" s="9">
        <v>45937.0</v>
      </c>
      <c r="G13" s="10">
        <v>29.0</v>
      </c>
      <c r="H13" s="8">
        <f>D13-G13</f>
        <v>21</v>
      </c>
      <c r="I13" s="10"/>
    </row>
    <row r="14">
      <c r="A14" s="11"/>
      <c r="B14" s="11"/>
      <c r="C14" s="11"/>
      <c r="D14" s="11"/>
      <c r="E14" s="8" t="s">
        <v>1006</v>
      </c>
      <c r="F14" s="9">
        <v>45940.0</v>
      </c>
      <c r="G14" s="10">
        <v>21.0</v>
      </c>
      <c r="H14" s="8">
        <f t="shared" ref="H14:H15" si="3">H13-G14</f>
        <v>0</v>
      </c>
      <c r="I14" s="10"/>
    </row>
    <row r="15">
      <c r="A15" s="12"/>
      <c r="B15" s="12"/>
      <c r="C15" s="12"/>
      <c r="D15" s="12"/>
      <c r="E15" s="8"/>
      <c r="F15" s="10"/>
      <c r="G15" s="10"/>
      <c r="H15" s="8">
        <f t="shared" si="3"/>
        <v>0</v>
      </c>
      <c r="I15" s="10"/>
    </row>
    <row r="16">
      <c r="H16" s="46" t="s">
        <v>14</v>
      </c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1001</v>
      </c>
      <c r="B18" s="5" t="s">
        <v>1007</v>
      </c>
      <c r="C18" s="6">
        <v>45939.0</v>
      </c>
      <c r="D18" s="7">
        <v>50.0</v>
      </c>
      <c r="E18" s="8" t="s">
        <v>1008</v>
      </c>
      <c r="F18" s="9">
        <v>45981.0</v>
      </c>
      <c r="G18" s="10">
        <v>50.0</v>
      </c>
      <c r="H18" s="8">
        <f>D18-G18</f>
        <v>0</v>
      </c>
      <c r="I18" s="10"/>
    </row>
    <row r="19">
      <c r="A19" s="11"/>
      <c r="B19" s="11"/>
      <c r="C19" s="11"/>
      <c r="D19" s="11"/>
      <c r="E19" s="8" t="s">
        <v>1009</v>
      </c>
      <c r="F19" s="9"/>
      <c r="G19" s="10"/>
      <c r="H19" s="8">
        <f t="shared" ref="H19:H20" si="4">H18-G19</f>
        <v>0</v>
      </c>
      <c r="I19" s="10"/>
    </row>
    <row r="20">
      <c r="A20" s="12"/>
      <c r="B20" s="12"/>
      <c r="C20" s="12"/>
      <c r="D20" s="12"/>
      <c r="E20" s="8"/>
      <c r="F20" s="10"/>
      <c r="G20" s="10"/>
      <c r="H20" s="8">
        <f t="shared" si="4"/>
        <v>0</v>
      </c>
      <c r="I20" s="10"/>
    </row>
    <row r="21" ht="15.75" customHeight="1">
      <c r="D21" s="20" t="s">
        <v>575</v>
      </c>
      <c r="H21" s="46" t="s">
        <v>14</v>
      </c>
    </row>
    <row r="22" ht="15.75" customHeight="1">
      <c r="A22" s="2" t="s">
        <v>0</v>
      </c>
      <c r="B22" s="2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</row>
    <row r="23" ht="15.75" customHeight="1">
      <c r="A23" s="4" t="s">
        <v>1001</v>
      </c>
      <c r="B23" s="5" t="s">
        <v>1010</v>
      </c>
      <c r="C23" s="6">
        <v>45985.0</v>
      </c>
      <c r="D23" s="7">
        <v>50.0</v>
      </c>
      <c r="E23" s="8" t="s">
        <v>1011</v>
      </c>
      <c r="F23" s="9">
        <v>46008.0</v>
      </c>
      <c r="G23" s="10">
        <v>50.0</v>
      </c>
      <c r="H23" s="8">
        <f>D23-G23</f>
        <v>0</v>
      </c>
      <c r="I23" s="10"/>
    </row>
    <row r="24" ht="15.75" customHeight="1">
      <c r="A24" s="11"/>
      <c r="B24" s="11"/>
      <c r="C24" s="11"/>
      <c r="D24" s="11"/>
      <c r="E24" s="8" t="s">
        <v>1012</v>
      </c>
      <c r="F24" s="9"/>
      <c r="G24" s="10"/>
      <c r="H24" s="8">
        <f t="shared" ref="H24:H25" si="5">H23-G24</f>
        <v>0</v>
      </c>
      <c r="I24" s="10"/>
    </row>
    <row r="25" ht="15.75" customHeight="1">
      <c r="A25" s="12"/>
      <c r="B25" s="12"/>
      <c r="C25" s="12"/>
      <c r="D25" s="12"/>
      <c r="E25" s="8"/>
      <c r="F25" s="10"/>
      <c r="G25" s="10"/>
      <c r="H25" s="8">
        <f t="shared" si="5"/>
        <v>0</v>
      </c>
      <c r="I25" s="10"/>
    </row>
    <row r="26" ht="15.75" customHeight="1">
      <c r="H26" s="62" t="s">
        <v>14</v>
      </c>
    </row>
    <row r="27" ht="15.75" customHeight="1">
      <c r="A27" s="2" t="s">
        <v>0</v>
      </c>
      <c r="B27" s="2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</row>
    <row r="28" ht="15.75" customHeight="1">
      <c r="A28" s="4" t="s">
        <v>1001</v>
      </c>
      <c r="B28" s="5" t="s">
        <v>1013</v>
      </c>
      <c r="C28" s="6">
        <v>46024.0</v>
      </c>
      <c r="D28" s="7">
        <v>50.0</v>
      </c>
      <c r="E28" s="8" t="s">
        <v>1014</v>
      </c>
      <c r="F28" s="9">
        <v>46051.0</v>
      </c>
      <c r="G28" s="10">
        <v>50.0</v>
      </c>
      <c r="H28" s="8">
        <f>D28-G28</f>
        <v>0</v>
      </c>
      <c r="I28" s="10"/>
    </row>
    <row r="29" ht="15.75" customHeight="1">
      <c r="A29" s="11"/>
      <c r="B29" s="11"/>
      <c r="C29" s="11"/>
      <c r="D29" s="11"/>
      <c r="E29" s="8" t="s">
        <v>1014</v>
      </c>
      <c r="F29" s="9"/>
      <c r="G29" s="10"/>
      <c r="H29" s="8">
        <f t="shared" ref="H29:H30" si="6">H28-G29</f>
        <v>0</v>
      </c>
      <c r="I29" s="10"/>
    </row>
    <row r="30" ht="15.75" customHeight="1">
      <c r="A30" s="12"/>
      <c r="B30" s="12"/>
      <c r="C30" s="12"/>
      <c r="D30" s="12"/>
      <c r="E30" s="8"/>
      <c r="F30" s="10"/>
      <c r="G30" s="10"/>
      <c r="H30" s="8">
        <f t="shared" si="6"/>
        <v>0</v>
      </c>
      <c r="I30" s="10"/>
    </row>
    <row r="31" ht="15.75" customHeight="1">
      <c r="H31" s="62" t="s">
        <v>14</v>
      </c>
    </row>
    <row r="32" ht="15.75" customHeight="1">
      <c r="A32" s="2" t="s">
        <v>0</v>
      </c>
      <c r="B32" s="2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</row>
    <row r="33" ht="15.75" customHeight="1">
      <c r="A33" s="4" t="s">
        <v>1001</v>
      </c>
      <c r="B33" s="5" t="s">
        <v>1015</v>
      </c>
      <c r="C33" s="6">
        <v>46056.0</v>
      </c>
      <c r="D33" s="7">
        <v>50.0</v>
      </c>
      <c r="E33" s="8" t="s">
        <v>1016</v>
      </c>
      <c r="F33" s="9">
        <v>46095.0</v>
      </c>
      <c r="G33" s="10">
        <v>28.0</v>
      </c>
      <c r="H33" s="8">
        <f>D33-G33</f>
        <v>22</v>
      </c>
      <c r="I33" s="10"/>
    </row>
    <row r="34" ht="15.75" customHeight="1">
      <c r="A34" s="11"/>
      <c r="B34" s="11"/>
      <c r="C34" s="11"/>
      <c r="D34" s="11"/>
      <c r="E34" s="8" t="s">
        <v>1017</v>
      </c>
      <c r="F34" s="9">
        <v>46099.0</v>
      </c>
      <c r="G34" s="10">
        <v>22.0</v>
      </c>
      <c r="H34" s="8">
        <f t="shared" ref="H34:H35" si="7">H33-G34</f>
        <v>0</v>
      </c>
      <c r="I34" s="10"/>
    </row>
    <row r="35" ht="15.75" customHeight="1">
      <c r="A35" s="12"/>
      <c r="B35" s="12"/>
      <c r="C35" s="12"/>
      <c r="D35" s="12"/>
      <c r="E35" s="8"/>
      <c r="F35" s="10"/>
      <c r="G35" s="10"/>
      <c r="H35" s="8">
        <f t="shared" si="7"/>
        <v>0</v>
      </c>
      <c r="I35" s="10"/>
    </row>
    <row r="36" ht="15.75" customHeight="1">
      <c r="H36" s="25" t="s">
        <v>14</v>
      </c>
    </row>
    <row r="37" ht="15.75" customHeight="1">
      <c r="A37" s="2" t="s">
        <v>0</v>
      </c>
      <c r="B37" s="2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</row>
    <row r="38" ht="15.75" customHeight="1">
      <c r="A38" s="4" t="s">
        <v>1001</v>
      </c>
      <c r="B38" s="5" t="s">
        <v>1018</v>
      </c>
      <c r="C38" s="6">
        <v>46114.0</v>
      </c>
      <c r="D38" s="7">
        <v>50.0</v>
      </c>
      <c r="E38" s="8" t="s">
        <v>1019</v>
      </c>
      <c r="F38" s="9">
        <v>46134.0</v>
      </c>
      <c r="G38" s="10">
        <v>50.0</v>
      </c>
      <c r="H38" s="8">
        <f>D38-G38</f>
        <v>0</v>
      </c>
      <c r="I38" s="10"/>
    </row>
    <row r="39" ht="15.75" customHeight="1">
      <c r="A39" s="11"/>
      <c r="B39" s="11"/>
      <c r="C39" s="11"/>
      <c r="D39" s="11"/>
      <c r="E39" s="8"/>
      <c r="F39" s="9"/>
      <c r="G39" s="10"/>
      <c r="H39" s="8">
        <f t="shared" ref="H39:H40" si="8">H38-G39</f>
        <v>0</v>
      </c>
      <c r="I39" s="10"/>
    </row>
    <row r="40" ht="15.75" customHeight="1">
      <c r="A40" s="12"/>
      <c r="B40" s="12"/>
      <c r="C40" s="12"/>
      <c r="D40" s="12"/>
      <c r="E40" s="8"/>
      <c r="F40" s="10"/>
      <c r="G40" s="10"/>
      <c r="H40" s="8">
        <f t="shared" si="8"/>
        <v>0</v>
      </c>
      <c r="I40" s="10"/>
    </row>
    <row r="41" ht="15.75" customHeight="1">
      <c r="H41" s="25" t="s">
        <v>14</v>
      </c>
    </row>
    <row r="42" ht="15.75" customHeight="1">
      <c r="A42" s="2" t="s">
        <v>0</v>
      </c>
      <c r="B42" s="2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</row>
    <row r="43" ht="15.75" customHeight="1">
      <c r="A43" s="4" t="s">
        <v>1001</v>
      </c>
      <c r="B43" s="5" t="s">
        <v>1020</v>
      </c>
      <c r="C43" s="6">
        <v>46146.0</v>
      </c>
      <c r="D43" s="7">
        <v>50.0</v>
      </c>
      <c r="E43" s="8" t="s">
        <v>1021</v>
      </c>
      <c r="F43" s="9">
        <v>46177.0</v>
      </c>
      <c r="G43" s="10">
        <v>50.0</v>
      </c>
      <c r="H43" s="8">
        <f>D43-G43</f>
        <v>0</v>
      </c>
      <c r="I43" s="10"/>
    </row>
    <row r="44" ht="15.75" customHeight="1">
      <c r="A44" s="11"/>
      <c r="B44" s="11"/>
      <c r="C44" s="11"/>
      <c r="D44" s="11"/>
      <c r="E44" s="8"/>
      <c r="F44" s="9"/>
      <c r="G44" s="10"/>
      <c r="H44" s="8">
        <f t="shared" ref="H44:H45" si="9">H43-G44</f>
        <v>0</v>
      </c>
      <c r="I44" s="10"/>
    </row>
    <row r="45" ht="15.75" customHeight="1">
      <c r="A45" s="12"/>
      <c r="B45" s="12"/>
      <c r="C45" s="12"/>
      <c r="D45" s="12"/>
      <c r="E45" s="8"/>
      <c r="F45" s="10"/>
      <c r="G45" s="10"/>
      <c r="H45" s="8">
        <f t="shared" si="9"/>
        <v>0</v>
      </c>
      <c r="I45" s="10"/>
    </row>
    <row r="46" ht="15.75" customHeight="1">
      <c r="H46" s="25" t="s">
        <v>14</v>
      </c>
    </row>
    <row r="47" ht="15.75" customHeight="1">
      <c r="A47" s="2" t="s">
        <v>0</v>
      </c>
      <c r="B47" s="2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</row>
    <row r="48" ht="15.75" customHeight="1">
      <c r="A48" s="4" t="s">
        <v>1001</v>
      </c>
      <c r="B48" s="5" t="s">
        <v>1022</v>
      </c>
      <c r="C48" s="6">
        <v>46181.0</v>
      </c>
      <c r="D48" s="7">
        <v>50.0</v>
      </c>
      <c r="E48" s="8" t="s">
        <v>1023</v>
      </c>
      <c r="F48" s="9"/>
      <c r="G48" s="10"/>
      <c r="H48" s="8">
        <f>D48-G48</f>
        <v>50</v>
      </c>
      <c r="I48" s="10"/>
    </row>
    <row r="49" ht="15.75" customHeight="1">
      <c r="A49" s="11"/>
      <c r="B49" s="11"/>
      <c r="C49" s="11"/>
      <c r="D49" s="11"/>
      <c r="E49" s="8"/>
      <c r="F49" s="9"/>
      <c r="G49" s="10"/>
      <c r="H49" s="8">
        <f t="shared" ref="H49:H50" si="10">H48-G49</f>
        <v>50</v>
      </c>
      <c r="I49" s="10"/>
    </row>
    <row r="50" ht="15.75" customHeight="1">
      <c r="A50" s="12"/>
      <c r="B50" s="12"/>
      <c r="C50" s="12"/>
      <c r="D50" s="12"/>
      <c r="E50" s="8"/>
      <c r="F50" s="10"/>
      <c r="G50" s="10"/>
      <c r="H50" s="8">
        <f t="shared" si="10"/>
        <v>50</v>
      </c>
      <c r="I50" s="1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3:A5"/>
    <mergeCell ref="B3:B5"/>
    <mergeCell ref="C3:C5"/>
    <mergeCell ref="D3:D5"/>
    <mergeCell ref="B8:B10"/>
    <mergeCell ref="C8:C10"/>
    <mergeCell ref="D8:D10"/>
    <mergeCell ref="C18:C20"/>
    <mergeCell ref="D18:D20"/>
    <mergeCell ref="A8:A10"/>
    <mergeCell ref="A13:A15"/>
    <mergeCell ref="B13:B15"/>
    <mergeCell ref="C13:C15"/>
    <mergeCell ref="D13:D15"/>
    <mergeCell ref="A18:A20"/>
    <mergeCell ref="B18:B20"/>
    <mergeCell ref="A23:A25"/>
    <mergeCell ref="B23:B25"/>
    <mergeCell ref="C23:C25"/>
    <mergeCell ref="D23:D25"/>
    <mergeCell ref="B28:B30"/>
    <mergeCell ref="C28:C30"/>
    <mergeCell ref="D28:D30"/>
    <mergeCell ref="C38:C40"/>
    <mergeCell ref="D38:D40"/>
    <mergeCell ref="A43:A45"/>
    <mergeCell ref="B43:B45"/>
    <mergeCell ref="C43:C45"/>
    <mergeCell ref="D43:D45"/>
    <mergeCell ref="A48:A50"/>
    <mergeCell ref="B48:B50"/>
    <mergeCell ref="C48:C50"/>
    <mergeCell ref="D48:D50"/>
    <mergeCell ref="A28:A30"/>
    <mergeCell ref="A33:A35"/>
    <mergeCell ref="B33:B35"/>
    <mergeCell ref="C33:C35"/>
    <mergeCell ref="D33:D35"/>
    <mergeCell ref="A38:A40"/>
    <mergeCell ref="B38:B40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0.29"/>
    <col customWidth="1" min="3" max="3" width="12.29"/>
    <col customWidth="1" min="4" max="4" width="9.43"/>
    <col customWidth="1" min="5" max="5" width="16.14"/>
    <col customWidth="1" min="6" max="6" width="15.0"/>
    <col customWidth="1" min="7" max="7" width="22.71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703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E814" s="1"/>
    </row>
    <row r="815" ht="15.75" customHeight="1">
      <c r="A815" s="14" t="s">
        <v>0</v>
      </c>
      <c r="B815" s="3" t="s">
        <v>4</v>
      </c>
      <c r="C815" s="14" t="s">
        <v>1024</v>
      </c>
      <c r="D815" s="14" t="s">
        <v>3</v>
      </c>
      <c r="E815" s="2" t="s">
        <v>1025</v>
      </c>
      <c r="F815" s="2" t="s">
        <v>1026</v>
      </c>
      <c r="G815" s="14" t="s">
        <v>18</v>
      </c>
      <c r="H815" s="14" t="s">
        <v>19</v>
      </c>
      <c r="I815" s="14" t="s">
        <v>1027</v>
      </c>
    </row>
    <row r="816" ht="15.75" customHeight="1">
      <c r="A816" s="37" t="s">
        <v>1028</v>
      </c>
      <c r="B816" s="37" t="s">
        <v>1029</v>
      </c>
      <c r="C816" s="19" t="s">
        <v>1030</v>
      </c>
      <c r="D816" s="19">
        <v>50.0</v>
      </c>
      <c r="E816" s="72">
        <v>45644.0</v>
      </c>
      <c r="F816" s="36">
        <v>50.0</v>
      </c>
      <c r="G816" s="19">
        <f>D816-F816</f>
        <v>0</v>
      </c>
      <c r="H816" s="19"/>
      <c r="I816" s="10" t="s">
        <v>1029</v>
      </c>
    </row>
    <row r="817" ht="15.75" customHeight="1">
      <c r="A817" s="11"/>
      <c r="B817" s="11"/>
      <c r="C817" s="19" t="str">
        <f t="shared" ref="C817:C818" si="41">C816</f>
        <v>06/PO-SOKA/XII/2024</v>
      </c>
      <c r="D817" s="18"/>
      <c r="E817" s="72"/>
      <c r="F817" s="36"/>
      <c r="G817" s="19">
        <f t="shared" ref="G817:G818" si="42">G816-F817</f>
        <v>0</v>
      </c>
      <c r="H817" s="19"/>
      <c r="I817" s="10"/>
    </row>
    <row r="818" ht="15.75" customHeight="1">
      <c r="A818" s="12"/>
      <c r="B818" s="12"/>
      <c r="C818" s="19" t="str">
        <f t="shared" si="41"/>
        <v>06/PO-SOKA/XII/2024</v>
      </c>
      <c r="D818" s="18"/>
      <c r="E818" s="36"/>
      <c r="F818" s="36"/>
      <c r="G818" s="19">
        <f t="shared" si="42"/>
        <v>0</v>
      </c>
      <c r="H818" s="19"/>
      <c r="I818" s="10"/>
    </row>
    <row r="819" ht="15.75" customHeight="1">
      <c r="E819" s="1"/>
      <c r="F819" s="46" t="s">
        <v>14</v>
      </c>
    </row>
    <row r="820" ht="15.75" customHeight="1">
      <c r="E820" s="1"/>
    </row>
    <row r="821" ht="15.75" customHeight="1">
      <c r="A821" s="2" t="s">
        <v>0</v>
      </c>
      <c r="B821" s="2" t="s">
        <v>1</v>
      </c>
      <c r="C821" s="3" t="s">
        <v>2</v>
      </c>
      <c r="D821" s="3" t="s">
        <v>3</v>
      </c>
      <c r="E821" s="3" t="s">
        <v>4</v>
      </c>
      <c r="F821" s="3" t="s">
        <v>5</v>
      </c>
      <c r="G821" s="3" t="s">
        <v>6</v>
      </c>
      <c r="H821" s="3" t="s">
        <v>7</v>
      </c>
      <c r="I821" s="3" t="s">
        <v>8</v>
      </c>
    </row>
    <row r="822" ht="15.75" customHeight="1">
      <c r="A822" s="4" t="s">
        <v>782</v>
      </c>
      <c r="B822" s="5" t="s">
        <v>1031</v>
      </c>
      <c r="C822" s="6">
        <v>45693.0</v>
      </c>
      <c r="D822" s="7">
        <v>50.0</v>
      </c>
      <c r="E822" s="8" t="s">
        <v>1032</v>
      </c>
      <c r="F822" s="9">
        <v>45702.0</v>
      </c>
      <c r="G822" s="10">
        <v>50.0</v>
      </c>
      <c r="H822" s="8">
        <f>D822-G822</f>
        <v>0</v>
      </c>
      <c r="I822" s="10"/>
    </row>
    <row r="823" ht="15.75" customHeight="1">
      <c r="A823" s="11"/>
      <c r="B823" s="11"/>
      <c r="C823" s="11"/>
      <c r="D823" s="11"/>
      <c r="E823" s="8" t="s">
        <v>1033</v>
      </c>
      <c r="F823" s="9"/>
      <c r="G823" s="10"/>
      <c r="H823" s="8">
        <f t="shared" ref="H823:H824" si="43">H822-G823</f>
        <v>0</v>
      </c>
      <c r="I823" s="10"/>
    </row>
    <row r="824" ht="15.75" customHeight="1">
      <c r="A824" s="12"/>
      <c r="B824" s="12"/>
      <c r="C824" s="12"/>
      <c r="D824" s="12"/>
      <c r="E824" s="8" t="s">
        <v>1034</v>
      </c>
      <c r="F824" s="10"/>
      <c r="G824" s="10"/>
      <c r="H824" s="8">
        <f t="shared" si="43"/>
        <v>0</v>
      </c>
      <c r="I824" s="10"/>
    </row>
    <row r="825" ht="15.75" customHeight="1">
      <c r="E825" s="1"/>
      <c r="H825" s="46" t="s">
        <v>14</v>
      </c>
    </row>
    <row r="826" ht="15.75" customHeight="1">
      <c r="E826" s="1"/>
    </row>
    <row r="827" ht="15.75" customHeight="1">
      <c r="A827" s="2" t="s">
        <v>0</v>
      </c>
      <c r="B827" s="2" t="s">
        <v>1</v>
      </c>
      <c r="C827" s="3" t="s">
        <v>2</v>
      </c>
      <c r="D827" s="3" t="s">
        <v>3</v>
      </c>
      <c r="E827" s="3" t="s">
        <v>4</v>
      </c>
      <c r="F827" s="3" t="s">
        <v>5</v>
      </c>
      <c r="G827" s="3" t="s">
        <v>6</v>
      </c>
      <c r="H827" s="3" t="s">
        <v>7</v>
      </c>
      <c r="I827" s="3" t="s">
        <v>8</v>
      </c>
    </row>
    <row r="828" ht="15.75" customHeight="1">
      <c r="A828" s="4" t="s">
        <v>782</v>
      </c>
      <c r="B828" s="5" t="s">
        <v>1035</v>
      </c>
      <c r="C828" s="6">
        <v>45716.0</v>
      </c>
      <c r="D828" s="7">
        <v>50.0</v>
      </c>
      <c r="E828" s="8" t="s">
        <v>1036</v>
      </c>
      <c r="F828" s="9">
        <v>45729.0</v>
      </c>
      <c r="G828" s="10">
        <v>25.0</v>
      </c>
      <c r="H828" s="8">
        <f>D828-G828</f>
        <v>25</v>
      </c>
      <c r="I828" s="10"/>
    </row>
    <row r="829" ht="15.75" customHeight="1">
      <c r="A829" s="11"/>
      <c r="B829" s="11"/>
      <c r="C829" s="11"/>
      <c r="D829" s="11"/>
      <c r="E829" s="8" t="s">
        <v>1037</v>
      </c>
      <c r="F829" s="9">
        <v>45730.0</v>
      </c>
      <c r="G829" s="10">
        <v>25.0</v>
      </c>
      <c r="H829" s="8">
        <f t="shared" ref="H829:H830" si="44">H828-G829</f>
        <v>0</v>
      </c>
      <c r="I829" s="10"/>
    </row>
    <row r="830" ht="15.75" customHeight="1">
      <c r="A830" s="12"/>
      <c r="B830" s="12"/>
      <c r="C830" s="12"/>
      <c r="D830" s="12"/>
      <c r="E830" s="8" t="s">
        <v>1038</v>
      </c>
      <c r="F830" s="10"/>
      <c r="G830" s="10"/>
      <c r="H830" s="8">
        <f t="shared" si="44"/>
        <v>0</v>
      </c>
      <c r="I830" s="10"/>
    </row>
    <row r="831" ht="15.75" customHeight="1">
      <c r="E831" s="1"/>
      <c r="H831" s="46" t="s">
        <v>14</v>
      </c>
    </row>
    <row r="832" ht="15.75" customHeight="1">
      <c r="E832" s="1"/>
    </row>
    <row r="833" ht="15.75" customHeight="1">
      <c r="D833" s="10" t="s">
        <v>1039</v>
      </c>
      <c r="E833" s="19" t="s">
        <v>1040</v>
      </c>
      <c r="F833" s="10" t="s">
        <v>1041</v>
      </c>
      <c r="G833" s="10" t="s">
        <v>1042</v>
      </c>
    </row>
    <row r="834" ht="15.75" customHeight="1">
      <c r="D834" s="10"/>
      <c r="E834" s="73" t="str">
        <f>E829</f>
        <v>036.AC/B</v>
      </c>
      <c r="F834" s="19">
        <v>25.0</v>
      </c>
      <c r="G834" s="10" t="str">
        <f>B828</f>
        <v>033/PO-SOKA/II/2025</v>
      </c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4">
    <mergeCell ref="B822:B824"/>
    <mergeCell ref="C822:C824"/>
    <mergeCell ref="A828:A830"/>
    <mergeCell ref="B828:B830"/>
    <mergeCell ref="C828:C830"/>
    <mergeCell ref="D828:D830"/>
    <mergeCell ref="G38:H38"/>
    <mergeCell ref="G41:H41"/>
    <mergeCell ref="A791:G791"/>
    <mergeCell ref="A813:G813"/>
    <mergeCell ref="A816:A818"/>
    <mergeCell ref="B816:B818"/>
    <mergeCell ref="A822:A824"/>
    <mergeCell ref="D822:D824"/>
  </mergeCells>
  <printOptions/>
  <pageMargins bottom="0.58" footer="0.0" header="0.0" left="0.7" right="0.7" top="0.47"/>
  <pageSetup scale="6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703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100.0</v>
      </c>
    </row>
    <row r="815" ht="15.75" customHeight="1">
      <c r="A815" s="19" t="s">
        <v>1043</v>
      </c>
      <c r="B815" s="18">
        <v>45607.0</v>
      </c>
      <c r="C815" s="36">
        <v>50.0</v>
      </c>
      <c r="D815" s="19">
        <f>G814-C815</f>
        <v>50</v>
      </c>
      <c r="E815" s="19"/>
      <c r="F815" s="10"/>
      <c r="G815" s="1" t="s">
        <v>1044</v>
      </c>
    </row>
    <row r="816" ht="15.75" customHeight="1">
      <c r="A816" s="19" t="str">
        <f t="shared" ref="A816:A825" si="41">A815</f>
        <v>Q.2411.0001/DFM/SKI-SUB</v>
      </c>
      <c r="B816" s="18">
        <v>45610.0</v>
      </c>
      <c r="C816" s="36">
        <v>30.0</v>
      </c>
      <c r="D816" s="19">
        <f t="shared" ref="D816:D825" si="42">D815-C816</f>
        <v>20</v>
      </c>
      <c r="E816" s="19"/>
      <c r="F816" s="10"/>
      <c r="G816" s="20" t="s">
        <v>1045</v>
      </c>
    </row>
    <row r="817" ht="15.75" customHeight="1">
      <c r="A817" s="19" t="str">
        <f t="shared" si="41"/>
        <v>Q.2411.0001/DFM/SKI-SUB</v>
      </c>
      <c r="B817" s="18">
        <v>45614.0</v>
      </c>
      <c r="C817" s="36">
        <v>20.0</v>
      </c>
      <c r="D817" s="19">
        <f t="shared" si="42"/>
        <v>0</v>
      </c>
      <c r="E817" s="19"/>
      <c r="F817" s="10"/>
      <c r="G817" s="53"/>
    </row>
    <row r="818" ht="15.75" customHeight="1">
      <c r="A818" s="19" t="str">
        <f t="shared" si="41"/>
        <v>Q.2411.0001/DFM/SKI-SUB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 t="str">
        <f t="shared" si="41"/>
        <v>Q.2411.0001/DFM/SKI-SUB</v>
      </c>
      <c r="B819" s="18"/>
      <c r="C819" s="36"/>
      <c r="D819" s="19">
        <f t="shared" si="42"/>
        <v>0</v>
      </c>
      <c r="E819" s="19"/>
      <c r="F819" s="10"/>
    </row>
    <row r="820" ht="15.75" customHeight="1">
      <c r="A820" s="19" t="str">
        <f t="shared" si="41"/>
        <v>Q.2411.0001/DFM/SKI-SUB</v>
      </c>
      <c r="B820" s="18"/>
      <c r="C820" s="36"/>
      <c r="D820" s="19">
        <f t="shared" si="42"/>
        <v>0</v>
      </c>
      <c r="E820" s="19"/>
      <c r="F820" s="10"/>
    </row>
    <row r="821" ht="15.75" customHeight="1">
      <c r="A821" s="19" t="str">
        <f t="shared" si="41"/>
        <v>Q.2411.0001/DFM/SKI-SUB</v>
      </c>
      <c r="B821" s="18"/>
      <c r="C821" s="36"/>
      <c r="D821" s="19">
        <f t="shared" si="42"/>
        <v>0</v>
      </c>
      <c r="E821" s="19"/>
      <c r="F821" s="10"/>
    </row>
    <row r="822" ht="15.75" customHeight="1">
      <c r="A822" s="19" t="str">
        <f t="shared" si="41"/>
        <v>Q.2411.0001/DFM/SKI-SUB</v>
      </c>
      <c r="B822" s="18"/>
      <c r="C822" s="36"/>
      <c r="D822" s="19">
        <f t="shared" si="42"/>
        <v>0</v>
      </c>
      <c r="E822" s="19"/>
      <c r="F822" s="10"/>
    </row>
    <row r="823" ht="15.75" customHeight="1">
      <c r="A823" s="19" t="str">
        <f t="shared" si="41"/>
        <v>Q.2411.0001/DFM/SKI-SUB</v>
      </c>
      <c r="B823" s="18"/>
      <c r="C823" s="36"/>
      <c r="D823" s="19">
        <f t="shared" si="42"/>
        <v>0</v>
      </c>
      <c r="E823" s="19"/>
      <c r="F823" s="10"/>
    </row>
    <row r="824" ht="15.75" customHeight="1">
      <c r="A824" s="19" t="str">
        <f t="shared" si="41"/>
        <v>Q.2411.0001/DFM/SKI-SUB</v>
      </c>
      <c r="B824" s="18"/>
      <c r="C824" s="36"/>
      <c r="D824" s="19">
        <f t="shared" si="42"/>
        <v>0</v>
      </c>
      <c r="E824" s="19"/>
      <c r="F824" s="10"/>
    </row>
    <row r="825" ht="15.75" customHeight="1">
      <c r="A825" s="19" t="str">
        <f t="shared" si="41"/>
        <v>Q.2411.0001/DFM/SKI-SUB</v>
      </c>
      <c r="B825" s="18"/>
      <c r="C825" s="36"/>
      <c r="D825" s="19">
        <f t="shared" si="42"/>
        <v>0</v>
      </c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scale="6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739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70.0</v>
      </c>
    </row>
    <row r="815" ht="15.75" customHeight="1">
      <c r="A815" s="19" t="s">
        <v>1046</v>
      </c>
      <c r="B815" s="18">
        <v>44771.0</v>
      </c>
      <c r="C815" s="36">
        <v>70.0</v>
      </c>
      <c r="D815" s="19">
        <f>G814-C815</f>
        <v>0</v>
      </c>
      <c r="E815" s="19"/>
      <c r="F815" s="10"/>
      <c r="G815" s="1" t="s">
        <v>1047</v>
      </c>
    </row>
    <row r="816" ht="15.75" customHeight="1">
      <c r="A816" s="19" t="str">
        <f t="shared" ref="A816:A825" si="41">A815</f>
        <v>PO/STBC/2207-195</v>
      </c>
      <c r="B816" s="18"/>
      <c r="C816" s="36"/>
      <c r="D816" s="19">
        <f t="shared" ref="D816:D821" si="42">D815-C816</f>
        <v>0</v>
      </c>
      <c r="E816" s="19"/>
      <c r="F816" s="10"/>
      <c r="G816" s="20" t="s">
        <v>1048</v>
      </c>
    </row>
    <row r="817" ht="15.75" customHeight="1">
      <c r="A817" s="19" t="str">
        <f t="shared" si="41"/>
        <v>PO/STBC/2207-195</v>
      </c>
      <c r="B817" s="18"/>
      <c r="C817" s="36"/>
      <c r="D817" s="19">
        <f t="shared" si="42"/>
        <v>0</v>
      </c>
      <c r="E817" s="19"/>
      <c r="F817" s="10"/>
      <c r="G817" s="53"/>
    </row>
    <row r="818" ht="15.75" customHeight="1">
      <c r="A818" s="19" t="str">
        <f t="shared" si="41"/>
        <v>PO/STBC/2207-195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 t="str">
        <f t="shared" si="41"/>
        <v>PO/STBC/2207-195</v>
      </c>
      <c r="B819" s="18"/>
      <c r="C819" s="36"/>
      <c r="D819" s="19">
        <f t="shared" si="42"/>
        <v>0</v>
      </c>
      <c r="E819" s="19"/>
      <c r="F819" s="10"/>
    </row>
    <row r="820" ht="15.75" customHeight="1">
      <c r="A820" s="19" t="str">
        <f t="shared" si="41"/>
        <v>PO/STBC/2207-195</v>
      </c>
      <c r="B820" s="18"/>
      <c r="C820" s="36"/>
      <c r="D820" s="19">
        <f t="shared" si="42"/>
        <v>0</v>
      </c>
      <c r="E820" s="19"/>
      <c r="F820" s="10"/>
    </row>
    <row r="821" ht="15.75" customHeight="1">
      <c r="A821" s="19" t="str">
        <f t="shared" si="41"/>
        <v>PO/STBC/2207-195</v>
      </c>
      <c r="B821" s="18"/>
      <c r="C821" s="36"/>
      <c r="D821" s="19">
        <f t="shared" si="42"/>
        <v>0</v>
      </c>
      <c r="E821" s="19"/>
      <c r="F821" s="10"/>
    </row>
    <row r="822" ht="15.75" customHeight="1">
      <c r="A822" s="19" t="str">
        <f t="shared" si="41"/>
        <v>PO/STBC/2207-195</v>
      </c>
      <c r="B822" s="18"/>
      <c r="C822" s="36"/>
      <c r="D822" s="19"/>
      <c r="E822" s="19"/>
      <c r="F822" s="10"/>
    </row>
    <row r="823" ht="15.75" customHeight="1">
      <c r="A823" s="19" t="str">
        <f t="shared" si="41"/>
        <v>PO/STBC/2207-195</v>
      </c>
      <c r="B823" s="18"/>
      <c r="C823" s="36"/>
      <c r="D823" s="19"/>
      <c r="E823" s="19"/>
      <c r="F823" s="10"/>
    </row>
    <row r="824" ht="15.75" customHeight="1">
      <c r="A824" s="19" t="str">
        <f t="shared" si="41"/>
        <v>PO/STBC/2207-195</v>
      </c>
      <c r="B824" s="18"/>
      <c r="C824" s="36"/>
      <c r="D824" s="19"/>
      <c r="E824" s="19"/>
      <c r="F824" s="10"/>
    </row>
    <row r="825" ht="15.75" customHeight="1">
      <c r="A825" s="19" t="str">
        <f t="shared" si="41"/>
        <v>PO/STBC/2207-195</v>
      </c>
      <c r="B825" s="18"/>
      <c r="C825" s="36"/>
      <c r="D825" s="19"/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70</v>
      </c>
      <c r="E833" s="1"/>
      <c r="F833" s="54" t="s">
        <v>14</v>
      </c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A837" s="14" t="s">
        <v>15</v>
      </c>
      <c r="B837" s="14" t="s">
        <v>16</v>
      </c>
      <c r="C837" s="2" t="s">
        <v>17</v>
      </c>
      <c r="D837" s="14" t="s">
        <v>18</v>
      </c>
      <c r="E837" s="14" t="s">
        <v>19</v>
      </c>
      <c r="F837" s="34" t="s">
        <v>20</v>
      </c>
      <c r="G837" s="43">
        <v>240.0</v>
      </c>
    </row>
    <row r="838" ht="15.75" customHeight="1">
      <c r="A838" s="19" t="s">
        <v>1049</v>
      </c>
      <c r="B838" s="18">
        <v>44834.0</v>
      </c>
      <c r="C838" s="36">
        <v>65.0</v>
      </c>
      <c r="D838" s="19">
        <f>G837-C838</f>
        <v>175</v>
      </c>
      <c r="E838" s="19"/>
      <c r="F838" s="10"/>
      <c r="G838" s="1" t="s">
        <v>1050</v>
      </c>
    </row>
    <row r="839" ht="15.75" customHeight="1">
      <c r="A839" s="19" t="str">
        <f t="shared" ref="A839:A844" si="43">A838</f>
        <v>PO/STBC/2209-002</v>
      </c>
      <c r="B839" s="18">
        <v>44834.0</v>
      </c>
      <c r="C839" s="36">
        <v>50.0</v>
      </c>
      <c r="D839" s="19">
        <f t="shared" ref="D839:D844" si="44">D838-C839</f>
        <v>125</v>
      </c>
      <c r="E839" s="19"/>
      <c r="F839" s="10"/>
      <c r="G839" s="20" t="s">
        <v>1048</v>
      </c>
    </row>
    <row r="840" ht="15.75" customHeight="1">
      <c r="A840" s="19" t="str">
        <f t="shared" si="43"/>
        <v>PO/STBC/2209-002</v>
      </c>
      <c r="B840" s="18">
        <v>44837.0</v>
      </c>
      <c r="C840" s="36">
        <v>60.0</v>
      </c>
      <c r="D840" s="19">
        <f t="shared" si="44"/>
        <v>65</v>
      </c>
      <c r="E840" s="19"/>
      <c r="F840" s="10"/>
      <c r="G840" s="53"/>
    </row>
    <row r="841" ht="15.75" customHeight="1">
      <c r="A841" s="19" t="str">
        <f t="shared" si="43"/>
        <v>PO/STBC/2209-002</v>
      </c>
      <c r="B841" s="18">
        <v>44839.0</v>
      </c>
      <c r="C841" s="36">
        <v>30.0</v>
      </c>
      <c r="D841" s="19">
        <f t="shared" si="44"/>
        <v>35</v>
      </c>
      <c r="E841" s="19"/>
      <c r="F841" s="10"/>
    </row>
    <row r="842" ht="15.75" customHeight="1">
      <c r="A842" s="19" t="str">
        <f t="shared" si="43"/>
        <v>PO/STBC/2209-002</v>
      </c>
      <c r="B842" s="18">
        <v>44844.0</v>
      </c>
      <c r="C842" s="36">
        <v>35.0</v>
      </c>
      <c r="D842" s="19">
        <f t="shared" si="44"/>
        <v>0</v>
      </c>
      <c r="E842" s="19"/>
      <c r="F842" s="10"/>
    </row>
    <row r="843" ht="15.75" customHeight="1">
      <c r="A843" s="19" t="str">
        <f t="shared" si="43"/>
        <v>PO/STBC/2209-002</v>
      </c>
      <c r="B843" s="18"/>
      <c r="C843" s="36"/>
      <c r="D843" s="19">
        <f t="shared" si="44"/>
        <v>0</v>
      </c>
      <c r="E843" s="19"/>
      <c r="F843" s="10"/>
    </row>
    <row r="844" ht="15.75" customHeight="1">
      <c r="A844" s="19" t="str">
        <f t="shared" si="43"/>
        <v>PO/STBC/2209-002</v>
      </c>
      <c r="B844" s="18"/>
      <c r="C844" s="36"/>
      <c r="D844" s="19">
        <f t="shared" si="44"/>
        <v>0</v>
      </c>
      <c r="E844" s="19"/>
      <c r="F844" s="10"/>
    </row>
    <row r="845" ht="15.75" customHeight="1">
      <c r="E845" s="1"/>
      <c r="F845" s="54" t="s">
        <v>14</v>
      </c>
    </row>
    <row r="846" ht="15.75" customHeight="1">
      <c r="E846" s="1"/>
    </row>
    <row r="847" ht="15.75" customHeight="1">
      <c r="A847" s="14" t="s">
        <v>15</v>
      </c>
      <c r="B847" s="14" t="s">
        <v>16</v>
      </c>
      <c r="C847" s="2" t="s">
        <v>17</v>
      </c>
      <c r="D847" s="14" t="s">
        <v>18</v>
      </c>
      <c r="E847" s="14" t="s">
        <v>19</v>
      </c>
      <c r="F847" s="34" t="s">
        <v>20</v>
      </c>
      <c r="G847" s="43">
        <v>160.0</v>
      </c>
    </row>
    <row r="848" ht="15.75" customHeight="1">
      <c r="A848" s="19" t="s">
        <v>1051</v>
      </c>
      <c r="B848" s="18">
        <v>44909.0</v>
      </c>
      <c r="C848" s="36">
        <v>26.0</v>
      </c>
      <c r="D848" s="19">
        <f>G847-C848</f>
        <v>134</v>
      </c>
      <c r="E848" s="19"/>
      <c r="F848" s="10"/>
      <c r="G848" s="1" t="s">
        <v>1052</v>
      </c>
    </row>
    <row r="849" ht="15.75" customHeight="1">
      <c r="A849" s="19" t="str">
        <f t="shared" ref="A849:A854" si="45">A848</f>
        <v>PO/STBC/2211-095</v>
      </c>
      <c r="B849" s="18">
        <v>44917.0</v>
      </c>
      <c r="C849" s="36">
        <v>39.0</v>
      </c>
      <c r="D849" s="19">
        <f t="shared" ref="D849:D854" si="46">D848-C849</f>
        <v>95</v>
      </c>
      <c r="E849" s="19"/>
      <c r="F849" s="10"/>
      <c r="G849" s="20" t="s">
        <v>1048</v>
      </c>
    </row>
    <row r="850" ht="15.75" customHeight="1">
      <c r="A850" s="19" t="str">
        <f t="shared" si="45"/>
        <v>PO/STBC/2211-095</v>
      </c>
      <c r="B850" s="18">
        <v>44924.0</v>
      </c>
      <c r="C850" s="36">
        <v>49.0</v>
      </c>
      <c r="D850" s="19">
        <f t="shared" si="46"/>
        <v>46</v>
      </c>
      <c r="E850" s="19"/>
      <c r="F850" s="10"/>
      <c r="G850" s="53"/>
    </row>
    <row r="851" ht="15.75" customHeight="1">
      <c r="A851" s="19" t="str">
        <f t="shared" si="45"/>
        <v>PO/STBC/2211-095</v>
      </c>
      <c r="B851" s="70">
        <v>44929.0</v>
      </c>
      <c r="C851" s="36">
        <v>32.0</v>
      </c>
      <c r="D851" s="19">
        <f t="shared" si="46"/>
        <v>14</v>
      </c>
      <c r="E851" s="19"/>
      <c r="F851" s="10"/>
    </row>
    <row r="852" ht="15.75" customHeight="1">
      <c r="A852" s="19" t="str">
        <f t="shared" si="45"/>
        <v>PO/STBC/2211-095</v>
      </c>
      <c r="B852" s="70">
        <v>44930.0</v>
      </c>
      <c r="C852" s="36">
        <v>14.0</v>
      </c>
      <c r="D852" s="19">
        <f t="shared" si="46"/>
        <v>0</v>
      </c>
      <c r="E852" s="19"/>
      <c r="F852" s="10"/>
    </row>
    <row r="853" ht="15.75" customHeight="1">
      <c r="A853" s="19" t="str">
        <f t="shared" si="45"/>
        <v>PO/STBC/2211-095</v>
      </c>
      <c r="B853" s="70"/>
      <c r="C853" s="36"/>
      <c r="D853" s="19">
        <f t="shared" si="46"/>
        <v>0</v>
      </c>
      <c r="E853" s="19"/>
      <c r="F853" s="10"/>
    </row>
    <row r="854" ht="15.75" customHeight="1">
      <c r="A854" s="19" t="str">
        <f t="shared" si="45"/>
        <v>PO/STBC/2211-095</v>
      </c>
      <c r="B854" s="70"/>
      <c r="C854" s="36"/>
      <c r="D854" s="19">
        <f t="shared" si="46"/>
        <v>0</v>
      </c>
      <c r="E854" s="19"/>
      <c r="F854" s="10"/>
    </row>
    <row r="855" ht="15.75" customHeight="1">
      <c r="E855" s="1"/>
      <c r="F855" s="54" t="s">
        <v>14</v>
      </c>
    </row>
    <row r="856" ht="15.75" customHeight="1">
      <c r="E856" s="1"/>
    </row>
    <row r="857" ht="15.75" customHeight="1">
      <c r="A857" s="14" t="s">
        <v>15</v>
      </c>
      <c r="B857" s="14" t="s">
        <v>16</v>
      </c>
      <c r="C857" s="2" t="s">
        <v>17</v>
      </c>
      <c r="D857" s="14" t="s">
        <v>18</v>
      </c>
      <c r="E857" s="14" t="s">
        <v>19</v>
      </c>
      <c r="F857" s="34" t="s">
        <v>20</v>
      </c>
      <c r="G857" s="43">
        <v>320.0</v>
      </c>
    </row>
    <row r="858" ht="15.75" customHeight="1">
      <c r="A858" s="19" t="s">
        <v>1053</v>
      </c>
      <c r="B858" s="70">
        <v>44930.0</v>
      </c>
      <c r="C858" s="36">
        <v>13.0</v>
      </c>
      <c r="D858" s="19">
        <f>G857-C858</f>
        <v>307</v>
      </c>
      <c r="E858" s="19"/>
      <c r="F858" s="10"/>
      <c r="G858" s="1" t="s">
        <v>1054</v>
      </c>
    </row>
    <row r="859" ht="15.75" customHeight="1">
      <c r="A859" s="19" t="str">
        <f t="shared" ref="A859:A864" si="47">A858</f>
        <v>PO/STBC/2212-135</v>
      </c>
      <c r="B859" s="70">
        <v>44932.0</v>
      </c>
      <c r="C859" s="36">
        <v>50.0</v>
      </c>
      <c r="D859" s="19">
        <f t="shared" ref="D859:D864" si="48">D858-C859</f>
        <v>257</v>
      </c>
      <c r="E859" s="19"/>
      <c r="F859" s="10"/>
      <c r="G859" s="20" t="s">
        <v>1048</v>
      </c>
    </row>
    <row r="860" ht="15.75" customHeight="1">
      <c r="A860" s="19" t="str">
        <f t="shared" si="47"/>
        <v>PO/STBC/2212-135</v>
      </c>
      <c r="B860" s="70">
        <v>44935.0</v>
      </c>
      <c r="C860" s="36">
        <v>50.0</v>
      </c>
      <c r="D860" s="19">
        <f t="shared" si="48"/>
        <v>207</v>
      </c>
      <c r="E860" s="19"/>
      <c r="F860" s="10"/>
      <c r="G860" s="53"/>
    </row>
    <row r="861" ht="15.75" customHeight="1">
      <c r="A861" s="19" t="str">
        <f t="shared" si="47"/>
        <v>PO/STBC/2212-135</v>
      </c>
      <c r="B861" s="70">
        <v>44937.0</v>
      </c>
      <c r="C861" s="36">
        <v>60.0</v>
      </c>
      <c r="D861" s="19">
        <f t="shared" si="48"/>
        <v>147</v>
      </c>
      <c r="E861" s="19"/>
      <c r="F861" s="10"/>
    </row>
    <row r="862" ht="15.75" customHeight="1">
      <c r="A862" s="19" t="str">
        <f t="shared" si="47"/>
        <v>PO/STBC/2212-135</v>
      </c>
      <c r="B862" s="70">
        <v>44945.0</v>
      </c>
      <c r="C862" s="36">
        <v>70.0</v>
      </c>
      <c r="D862" s="19">
        <f t="shared" si="48"/>
        <v>77</v>
      </c>
      <c r="E862" s="19"/>
      <c r="F862" s="10"/>
    </row>
    <row r="863" ht="15.75" customHeight="1">
      <c r="A863" s="19" t="str">
        <f t="shared" si="47"/>
        <v>PO/STBC/2212-135</v>
      </c>
      <c r="B863" s="70">
        <v>44974.0</v>
      </c>
      <c r="C863" s="36">
        <v>77.0</v>
      </c>
      <c r="D863" s="19">
        <f t="shared" si="48"/>
        <v>0</v>
      </c>
      <c r="E863" s="19"/>
      <c r="F863" s="10"/>
    </row>
    <row r="864" ht="15.75" customHeight="1">
      <c r="A864" s="19" t="str">
        <f t="shared" si="47"/>
        <v>PO/STBC/2212-135</v>
      </c>
      <c r="B864" s="70"/>
      <c r="C864" s="36"/>
      <c r="D864" s="19">
        <f t="shared" si="48"/>
        <v>0</v>
      </c>
      <c r="E864" s="19"/>
      <c r="F864" s="10"/>
    </row>
    <row r="865" ht="15.75" customHeight="1">
      <c r="E865" s="1"/>
      <c r="F865" s="54" t="s">
        <v>14</v>
      </c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scale="6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86"/>
    <col customWidth="1" min="3" max="3" width="10.0"/>
    <col customWidth="1" min="4" max="4" width="7.57"/>
    <col customWidth="1" min="5" max="5" width="10.86"/>
    <col customWidth="1" min="6" max="6" width="11.86"/>
    <col customWidth="1" min="7" max="7" width="10.29"/>
    <col customWidth="1" min="8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1055</v>
      </c>
      <c r="B2" s="5" t="s">
        <v>1056</v>
      </c>
      <c r="C2" s="6"/>
      <c r="D2" s="7">
        <v>200.0</v>
      </c>
      <c r="E2" s="8" t="s">
        <v>1057</v>
      </c>
      <c r="F2" s="9">
        <v>45782.0</v>
      </c>
      <c r="G2" s="10">
        <v>200.0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1058</v>
      </c>
      <c r="F3" s="9"/>
      <c r="G3" s="10"/>
      <c r="H3" s="8">
        <f t="shared" ref="H3:H4" si="1">H2-G3</f>
        <v>0</v>
      </c>
      <c r="I3" s="10"/>
    </row>
    <row r="4">
      <c r="A4" s="12"/>
      <c r="B4" s="12"/>
      <c r="C4" s="12"/>
      <c r="D4" s="12"/>
      <c r="E4" s="8" t="s">
        <v>1059</v>
      </c>
      <c r="F4" s="10"/>
      <c r="G4" s="10"/>
      <c r="H4" s="8">
        <f t="shared" si="1"/>
        <v>0</v>
      </c>
      <c r="I4" s="10"/>
    </row>
    <row r="6">
      <c r="A6" s="2" t="s">
        <v>0</v>
      </c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  <row r="7">
      <c r="A7" s="4" t="s">
        <v>1060</v>
      </c>
      <c r="B7" s="5">
        <v>4.100033958E9</v>
      </c>
      <c r="C7" s="6">
        <v>45981.0</v>
      </c>
      <c r="D7" s="7">
        <v>300.0</v>
      </c>
      <c r="E7" s="8" t="s">
        <v>1061</v>
      </c>
      <c r="F7" s="9"/>
      <c r="G7" s="10">
        <v>16.0</v>
      </c>
      <c r="H7" s="8">
        <f>D7-G7</f>
        <v>284</v>
      </c>
      <c r="I7" s="10"/>
    </row>
    <row r="8">
      <c r="A8" s="11"/>
      <c r="B8" s="11"/>
      <c r="C8" s="11"/>
      <c r="D8" s="11"/>
      <c r="E8" s="8" t="s">
        <v>1062</v>
      </c>
      <c r="F8" s="9">
        <v>46010.0</v>
      </c>
      <c r="G8" s="10">
        <v>8.0</v>
      </c>
      <c r="H8" s="8">
        <f t="shared" ref="H8:H25" si="2">H7-G8</f>
        <v>276</v>
      </c>
      <c r="I8" s="10"/>
    </row>
    <row r="9">
      <c r="A9" s="11"/>
      <c r="B9" s="11"/>
      <c r="C9" s="11"/>
      <c r="D9" s="11"/>
      <c r="E9" s="8" t="s">
        <v>1063</v>
      </c>
      <c r="F9" s="57">
        <v>46014.0</v>
      </c>
      <c r="G9" s="10">
        <v>19.0</v>
      </c>
      <c r="H9" s="8">
        <f t="shared" si="2"/>
        <v>257</v>
      </c>
      <c r="I9" s="10">
        <v>1.0</v>
      </c>
    </row>
    <row r="10">
      <c r="A10" s="12"/>
      <c r="B10" s="12"/>
      <c r="C10" s="12"/>
      <c r="D10" s="12"/>
      <c r="E10" s="8" t="s">
        <v>1064</v>
      </c>
      <c r="F10" s="57">
        <v>46017.0</v>
      </c>
      <c r="G10" s="10">
        <v>20.0</v>
      </c>
      <c r="H10" s="8">
        <f t="shared" si="2"/>
        <v>237</v>
      </c>
      <c r="I10" s="10"/>
    </row>
    <row r="11">
      <c r="E11" s="8" t="s">
        <v>1065</v>
      </c>
      <c r="F11" s="58">
        <v>46020.0</v>
      </c>
      <c r="G11" s="60">
        <v>11.0</v>
      </c>
      <c r="H11" s="8">
        <f t="shared" si="2"/>
        <v>226</v>
      </c>
      <c r="I11" s="20">
        <v>7.0</v>
      </c>
    </row>
    <row r="12">
      <c r="E12" s="8" t="s">
        <v>1066</v>
      </c>
      <c r="F12" s="58">
        <v>46043.0</v>
      </c>
      <c r="G12" s="60">
        <v>18.0</v>
      </c>
      <c r="H12" s="8">
        <f t="shared" si="2"/>
        <v>208</v>
      </c>
    </row>
    <row r="13">
      <c r="E13" s="8" t="s">
        <v>1066</v>
      </c>
      <c r="F13" s="58">
        <v>46045.0</v>
      </c>
      <c r="G13" s="60">
        <v>45.0</v>
      </c>
      <c r="H13" s="8">
        <f t="shared" si="2"/>
        <v>163</v>
      </c>
    </row>
    <row r="14">
      <c r="E14" s="8" t="s">
        <v>1067</v>
      </c>
      <c r="F14" s="58">
        <v>46058.0</v>
      </c>
      <c r="G14" s="60">
        <v>22.0</v>
      </c>
      <c r="H14" s="8">
        <f t="shared" si="2"/>
        <v>141</v>
      </c>
    </row>
    <row r="15">
      <c r="E15" s="8" t="s">
        <v>1067</v>
      </c>
      <c r="F15" s="58">
        <v>46073.0</v>
      </c>
      <c r="G15" s="60">
        <v>11.0</v>
      </c>
      <c r="H15" s="8">
        <f t="shared" si="2"/>
        <v>130</v>
      </c>
      <c r="I15" s="20">
        <v>1.0</v>
      </c>
    </row>
    <row r="16">
      <c r="E16" s="74" t="s">
        <v>1068</v>
      </c>
      <c r="F16" s="20" t="s">
        <v>1069</v>
      </c>
      <c r="G16" s="60">
        <v>19.0</v>
      </c>
      <c r="H16" s="8">
        <f t="shared" si="2"/>
        <v>111</v>
      </c>
      <c r="I16" s="20">
        <v>6.0</v>
      </c>
    </row>
    <row r="17">
      <c r="E17" s="74" t="s">
        <v>1070</v>
      </c>
      <c r="F17" s="59">
        <v>46090.0</v>
      </c>
      <c r="G17" s="60">
        <v>20.0</v>
      </c>
      <c r="H17" s="8">
        <f t="shared" si="2"/>
        <v>91</v>
      </c>
    </row>
    <row r="18">
      <c r="E18" s="74" t="s">
        <v>1071</v>
      </c>
      <c r="F18" s="59">
        <v>46094.0</v>
      </c>
      <c r="G18" s="60">
        <v>20.0</v>
      </c>
      <c r="H18" s="8">
        <f t="shared" si="2"/>
        <v>71</v>
      </c>
    </row>
    <row r="19">
      <c r="E19" s="74" t="s">
        <v>1072</v>
      </c>
      <c r="F19" s="59">
        <v>46108.0</v>
      </c>
      <c r="G19" s="60">
        <v>27.0</v>
      </c>
      <c r="H19" s="8">
        <f t="shared" si="2"/>
        <v>44</v>
      </c>
    </row>
    <row r="20">
      <c r="E20" s="74" t="s">
        <v>1073</v>
      </c>
      <c r="F20" s="59">
        <v>46128.0</v>
      </c>
      <c r="G20" s="60">
        <v>7.0</v>
      </c>
      <c r="H20" s="8">
        <f t="shared" si="2"/>
        <v>37</v>
      </c>
      <c r="I20" s="20">
        <v>1.0</v>
      </c>
    </row>
    <row r="21" ht="15.75" customHeight="1">
      <c r="E21" s="74" t="s">
        <v>1074</v>
      </c>
      <c r="F21" s="59">
        <v>46148.0</v>
      </c>
      <c r="G21" s="60">
        <v>15.0</v>
      </c>
      <c r="H21" s="8">
        <f t="shared" si="2"/>
        <v>22</v>
      </c>
    </row>
    <row r="22" ht="15.75" customHeight="1">
      <c r="H22" s="8">
        <f t="shared" si="2"/>
        <v>22</v>
      </c>
    </row>
    <row r="23" ht="15.75" customHeight="1">
      <c r="H23" s="8">
        <f t="shared" si="2"/>
        <v>22</v>
      </c>
    </row>
    <row r="24" ht="15.75" customHeight="1">
      <c r="H24" s="8">
        <f t="shared" si="2"/>
        <v>22</v>
      </c>
    </row>
    <row r="25" ht="15.75" customHeight="1">
      <c r="H25" s="8">
        <f t="shared" si="2"/>
        <v>22</v>
      </c>
    </row>
    <row r="26" ht="15.75" customHeight="1"/>
    <row r="27" ht="15.75" customHeight="1">
      <c r="A27" s="2" t="s">
        <v>0</v>
      </c>
      <c r="B27" s="2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</row>
    <row r="28" ht="15.75" customHeight="1">
      <c r="A28" s="4" t="s">
        <v>1055</v>
      </c>
      <c r="B28" s="5">
        <v>4.100043401E9</v>
      </c>
      <c r="C28" s="6">
        <v>46063.0</v>
      </c>
      <c r="D28" s="7">
        <v>100.0</v>
      </c>
      <c r="E28" s="8" t="s">
        <v>1075</v>
      </c>
      <c r="F28" s="9">
        <v>46108.0</v>
      </c>
      <c r="G28" s="10">
        <v>30.0</v>
      </c>
      <c r="H28" s="8">
        <f>D28-G28</f>
        <v>70</v>
      </c>
      <c r="I28" s="10"/>
    </row>
    <row r="29" ht="15.75" customHeight="1">
      <c r="A29" s="11"/>
      <c r="B29" s="11"/>
      <c r="C29" s="11"/>
      <c r="D29" s="11"/>
      <c r="E29" s="8" t="s">
        <v>1076</v>
      </c>
      <c r="F29" s="9">
        <v>46084.0</v>
      </c>
      <c r="G29" s="10">
        <v>52.0</v>
      </c>
      <c r="H29" s="8">
        <f t="shared" ref="H29:H30" si="3">H28-G29</f>
        <v>18</v>
      </c>
      <c r="I29" s="10"/>
    </row>
    <row r="30" ht="15.75" customHeight="1">
      <c r="A30" s="12"/>
      <c r="B30" s="12"/>
      <c r="C30" s="12"/>
      <c r="D30" s="12"/>
      <c r="E30" s="8" t="s">
        <v>1077</v>
      </c>
      <c r="F30" s="44">
        <v>46128.0</v>
      </c>
      <c r="G30" s="10">
        <v>6.0</v>
      </c>
      <c r="H30" s="8">
        <f t="shared" si="3"/>
        <v>12</v>
      </c>
      <c r="I30" s="10"/>
    </row>
    <row r="31" ht="15.75" customHeight="1"/>
    <row r="32" ht="15.75" customHeight="1">
      <c r="A32" s="2" t="s">
        <v>0</v>
      </c>
      <c r="B32" s="2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</row>
    <row r="33" ht="15.75" customHeight="1">
      <c r="A33" s="4" t="s">
        <v>1078</v>
      </c>
      <c r="B33" s="5">
        <v>4.100043401E9</v>
      </c>
      <c r="C33" s="6">
        <v>46063.0</v>
      </c>
      <c r="D33" s="7">
        <v>100.0</v>
      </c>
      <c r="E33" s="8" t="s">
        <v>1075</v>
      </c>
      <c r="F33" s="9">
        <v>46128.0</v>
      </c>
      <c r="G33" s="10">
        <v>16.0</v>
      </c>
      <c r="H33" s="8">
        <f>D33-G33</f>
        <v>84</v>
      </c>
      <c r="I33" s="10"/>
    </row>
    <row r="34" ht="15.75" customHeight="1">
      <c r="A34" s="11"/>
      <c r="B34" s="11"/>
      <c r="C34" s="11"/>
      <c r="D34" s="11"/>
      <c r="E34" s="8" t="s">
        <v>1076</v>
      </c>
      <c r="F34" s="9"/>
      <c r="G34" s="10"/>
      <c r="H34" s="8">
        <f t="shared" ref="H34:H35" si="4">H33-G34</f>
        <v>84</v>
      </c>
      <c r="I34" s="10"/>
    </row>
    <row r="35" ht="15.75" customHeight="1">
      <c r="A35" s="12"/>
      <c r="B35" s="12"/>
      <c r="C35" s="12"/>
      <c r="D35" s="12"/>
      <c r="E35" s="8" t="s">
        <v>1077</v>
      </c>
      <c r="F35" s="9">
        <v>46148.0</v>
      </c>
      <c r="G35" s="10">
        <v>2.0</v>
      </c>
      <c r="H35" s="8">
        <f t="shared" si="4"/>
        <v>82</v>
      </c>
      <c r="I35" s="10"/>
    </row>
    <row r="36" ht="15.75" customHeight="1"/>
    <row r="37" ht="15.75" customHeight="1">
      <c r="A37" s="2" t="s">
        <v>0</v>
      </c>
      <c r="B37" s="2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</row>
    <row r="38" ht="15.75" customHeight="1">
      <c r="A38" s="4" t="s">
        <v>1078</v>
      </c>
      <c r="B38" s="5">
        <v>4.100051523E9</v>
      </c>
      <c r="C38" s="6">
        <v>46143.0</v>
      </c>
      <c r="D38" s="7">
        <v>1.0</v>
      </c>
      <c r="E38" s="8" t="s">
        <v>1079</v>
      </c>
      <c r="F38" s="9">
        <v>46154.0</v>
      </c>
      <c r="G38" s="10">
        <v>1.0</v>
      </c>
      <c r="H38" s="8">
        <f>D38-G38</f>
        <v>0</v>
      </c>
      <c r="I38" s="10"/>
    </row>
    <row r="39" ht="15.75" customHeight="1">
      <c r="A39" s="11"/>
      <c r="B39" s="11"/>
      <c r="C39" s="11"/>
      <c r="D39" s="11"/>
      <c r="E39" s="8"/>
      <c r="F39" s="9"/>
      <c r="G39" s="10"/>
      <c r="H39" s="8">
        <f t="shared" ref="H39:H40" si="5">H38-G39</f>
        <v>0</v>
      </c>
      <c r="I39" s="10"/>
    </row>
    <row r="40" ht="15.75" customHeight="1">
      <c r="A40" s="12"/>
      <c r="B40" s="12"/>
      <c r="C40" s="12"/>
      <c r="D40" s="12"/>
      <c r="E40" s="8"/>
      <c r="F40" s="9"/>
      <c r="G40" s="10"/>
      <c r="H40" s="8">
        <f t="shared" si="5"/>
        <v>0</v>
      </c>
      <c r="I40" s="10"/>
    </row>
    <row r="41" ht="15.75" customHeight="1">
      <c r="H41" s="25" t="s">
        <v>14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:A4"/>
    <mergeCell ref="B2:B4"/>
    <mergeCell ref="C2:C4"/>
    <mergeCell ref="D2:D4"/>
    <mergeCell ref="B7:B10"/>
    <mergeCell ref="C7:C10"/>
    <mergeCell ref="D7:D10"/>
    <mergeCell ref="C33:C35"/>
    <mergeCell ref="D33:D35"/>
    <mergeCell ref="A38:A40"/>
    <mergeCell ref="B38:B40"/>
    <mergeCell ref="C38:C40"/>
    <mergeCell ref="D38:D40"/>
    <mergeCell ref="A7:A10"/>
    <mergeCell ref="A28:A30"/>
    <mergeCell ref="B28:B30"/>
    <mergeCell ref="C28:C30"/>
    <mergeCell ref="D28:D30"/>
    <mergeCell ref="A33:A35"/>
    <mergeCell ref="B33:B35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57"/>
    <col customWidth="1" min="3" max="3" width="23.71"/>
    <col customWidth="1" min="4" max="4" width="19.43"/>
    <col customWidth="1" min="5" max="5" width="15.0"/>
    <col customWidth="1" min="6" max="6" width="19.14"/>
    <col customWidth="1" min="7" max="7" width="21.43"/>
    <col customWidth="1" min="8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20.0</v>
      </c>
    </row>
    <row r="3">
      <c r="A3" s="19" t="s">
        <v>1080</v>
      </c>
      <c r="B3" s="18"/>
      <c r="C3" s="36"/>
      <c r="D3" s="19">
        <f>G2-C3</f>
        <v>20</v>
      </c>
      <c r="E3" s="19"/>
      <c r="F3" s="40"/>
      <c r="G3" s="75" t="s">
        <v>1081</v>
      </c>
      <c r="H3" s="63"/>
      <c r="I3" s="63"/>
    </row>
    <row r="4">
      <c r="A4" s="19" t="s">
        <v>1080</v>
      </c>
      <c r="B4" s="18"/>
      <c r="C4" s="36"/>
      <c r="D4" s="19"/>
      <c r="E4" s="19"/>
      <c r="F4" s="40"/>
      <c r="G4" s="64">
        <v>50.0</v>
      </c>
      <c r="H4" s="63"/>
      <c r="I4" s="63"/>
    </row>
    <row r="5">
      <c r="A5" s="19" t="s">
        <v>1080</v>
      </c>
      <c r="B5" s="18"/>
      <c r="C5" s="36"/>
      <c r="D5" s="19"/>
      <c r="E5" s="19"/>
      <c r="F5" s="40"/>
      <c r="G5" s="63" t="s">
        <v>1082</v>
      </c>
      <c r="H5" s="63"/>
      <c r="I5" s="63"/>
    </row>
    <row r="6">
      <c r="A6" s="19" t="s">
        <v>1080</v>
      </c>
      <c r="B6" s="18"/>
      <c r="C6" s="36"/>
      <c r="D6" s="19"/>
      <c r="E6" s="19"/>
      <c r="F6" s="10"/>
      <c r="G6" s="56"/>
    </row>
    <row r="7">
      <c r="A7" s="19" t="s">
        <v>1080</v>
      </c>
      <c r="B7" s="18"/>
      <c r="C7" s="36"/>
      <c r="D7" s="19"/>
      <c r="E7" s="19"/>
      <c r="F7" s="10"/>
      <c r="G7" s="30"/>
    </row>
    <row r="8">
      <c r="A8" s="19" t="s">
        <v>1080</v>
      </c>
      <c r="B8" s="18"/>
      <c r="C8" s="36"/>
      <c r="D8" s="19"/>
      <c r="E8" s="19"/>
      <c r="F8" s="10"/>
      <c r="G8" s="30"/>
    </row>
    <row r="9">
      <c r="A9" s="19" t="s">
        <v>1080</v>
      </c>
      <c r="B9" s="18"/>
      <c r="C9" s="36"/>
      <c r="D9" s="19"/>
      <c r="E9" s="19"/>
      <c r="F9" s="10"/>
      <c r="G9" s="30"/>
    </row>
    <row r="10">
      <c r="A10" s="19" t="s">
        <v>1080</v>
      </c>
      <c r="B10" s="18"/>
      <c r="C10" s="36"/>
      <c r="D10" s="19"/>
      <c r="E10" s="19"/>
      <c r="F10" s="10"/>
      <c r="G10" s="30"/>
    </row>
    <row r="11">
      <c r="A11" s="19" t="s">
        <v>1080</v>
      </c>
      <c r="B11" s="18"/>
      <c r="C11" s="36"/>
      <c r="D11" s="19"/>
      <c r="E11" s="19"/>
      <c r="F11" s="10"/>
    </row>
    <row r="12">
      <c r="A12" s="19" t="s">
        <v>1080</v>
      </c>
      <c r="B12" s="18"/>
      <c r="C12" s="36"/>
      <c r="D12" s="19"/>
      <c r="E12" s="19"/>
      <c r="F12" s="10"/>
    </row>
    <row r="13">
      <c r="A13" s="19" t="s">
        <v>1080</v>
      </c>
      <c r="B13" s="18"/>
      <c r="C13" s="36"/>
      <c r="D13" s="19"/>
      <c r="E13" s="19"/>
      <c r="F13" s="10"/>
    </row>
    <row r="14">
      <c r="A14" s="19" t="s">
        <v>1080</v>
      </c>
      <c r="B14" s="18"/>
      <c r="C14" s="36"/>
      <c r="D14" s="19"/>
      <c r="E14" s="19"/>
      <c r="F14" s="10"/>
    </row>
    <row r="15">
      <c r="A15" s="19" t="s">
        <v>1080</v>
      </c>
      <c r="B15" s="18"/>
      <c r="C15" s="36"/>
      <c r="D15" s="19"/>
      <c r="E15" s="19"/>
      <c r="F15" s="10"/>
    </row>
    <row r="16">
      <c r="A16" s="19" t="s">
        <v>1080</v>
      </c>
      <c r="B16" s="18"/>
      <c r="C16" s="36"/>
      <c r="D16" s="19"/>
      <c r="E16" s="19"/>
      <c r="F16" s="10"/>
    </row>
    <row r="17">
      <c r="A17" s="19" t="s">
        <v>1080</v>
      </c>
      <c r="B17" s="18"/>
      <c r="C17" s="36"/>
      <c r="D17" s="19"/>
      <c r="E17" s="19"/>
      <c r="F17" s="10"/>
    </row>
    <row r="18">
      <c r="A18" s="19" t="s">
        <v>1080</v>
      </c>
      <c r="B18" s="18"/>
      <c r="C18" s="36"/>
      <c r="D18" s="19"/>
      <c r="E18" s="19"/>
      <c r="F18" s="10"/>
    </row>
    <row r="19">
      <c r="A19" s="19" t="s">
        <v>1080</v>
      </c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C21" s="20">
        <f>SUM(C3:C20)</f>
        <v>0</v>
      </c>
      <c r="E21" s="1"/>
      <c r="F21" s="65"/>
    </row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40.0</v>
      </c>
    </row>
    <row r="24" ht="15.75" customHeight="1">
      <c r="A24" s="19" t="s">
        <v>1083</v>
      </c>
      <c r="B24" s="18">
        <v>44821.0</v>
      </c>
      <c r="C24" s="36">
        <v>40.0</v>
      </c>
      <c r="D24" s="19">
        <f>G23-C24</f>
        <v>0</v>
      </c>
      <c r="E24" s="19"/>
      <c r="F24" s="40"/>
      <c r="G24" s="75" t="s">
        <v>1084</v>
      </c>
      <c r="H24" s="63"/>
    </row>
    <row r="25" ht="15.75" customHeight="1">
      <c r="A25" s="19" t="s">
        <v>1083</v>
      </c>
      <c r="B25" s="18"/>
      <c r="C25" s="36"/>
      <c r="D25" s="19"/>
      <c r="E25" s="19"/>
      <c r="F25" s="40"/>
      <c r="G25" s="64">
        <v>40.0</v>
      </c>
      <c r="H25" s="63"/>
    </row>
    <row r="26" ht="15.75" customHeight="1">
      <c r="A26" s="19" t="s">
        <v>1083</v>
      </c>
      <c r="B26" s="18"/>
      <c r="C26" s="36"/>
      <c r="D26" s="19"/>
      <c r="E26" s="19"/>
      <c r="F26" s="40"/>
      <c r="G26" s="63"/>
      <c r="H26" s="63"/>
    </row>
    <row r="27" ht="15.75" customHeight="1">
      <c r="A27" s="19" t="s">
        <v>1083</v>
      </c>
      <c r="B27" s="18"/>
      <c r="C27" s="36"/>
      <c r="D27" s="19"/>
      <c r="E27" s="19"/>
      <c r="F27" s="10"/>
      <c r="G27" s="56"/>
    </row>
    <row r="28" ht="15.75" customHeight="1">
      <c r="A28" s="19" t="s">
        <v>1083</v>
      </c>
      <c r="B28" s="18"/>
      <c r="C28" s="36"/>
      <c r="D28" s="19"/>
      <c r="E28" s="19"/>
      <c r="F28" s="10"/>
      <c r="G28" s="30"/>
    </row>
    <row r="29" ht="15.75" customHeight="1">
      <c r="A29" s="19" t="s">
        <v>1083</v>
      </c>
      <c r="B29" s="18"/>
      <c r="C29" s="36"/>
      <c r="D29" s="19"/>
      <c r="E29" s="19"/>
      <c r="F29" s="10"/>
      <c r="G29" s="30"/>
    </row>
    <row r="30" ht="15.75" customHeight="1">
      <c r="A30" s="19" t="s">
        <v>1083</v>
      </c>
      <c r="B30" s="18"/>
      <c r="C30" s="36"/>
      <c r="D30" s="19"/>
      <c r="E30" s="19"/>
      <c r="F30" s="10"/>
      <c r="G30" s="30"/>
    </row>
    <row r="31" ht="15.75" customHeight="1">
      <c r="A31" s="19" t="s">
        <v>1083</v>
      </c>
      <c r="B31" s="18"/>
      <c r="C31" s="36"/>
      <c r="D31" s="19"/>
      <c r="E31" s="19"/>
      <c r="F31" s="10"/>
      <c r="G31" s="30"/>
    </row>
    <row r="32" ht="15.75" customHeight="1"/>
    <row r="33" ht="15.75" customHeight="1"/>
    <row r="34" ht="15.75" customHeight="1">
      <c r="A34" s="14" t="s">
        <v>15</v>
      </c>
      <c r="B34" s="14" t="s">
        <v>16</v>
      </c>
      <c r="C34" s="2" t="s">
        <v>17</v>
      </c>
      <c r="D34" s="14" t="s">
        <v>18</v>
      </c>
      <c r="E34" s="14" t="s">
        <v>19</v>
      </c>
      <c r="F34" s="34" t="s">
        <v>20</v>
      </c>
      <c r="G34" s="43">
        <v>25.0</v>
      </c>
    </row>
    <row r="35" ht="15.75" customHeight="1">
      <c r="A35" s="19" t="s">
        <v>1085</v>
      </c>
      <c r="B35" s="18">
        <v>44816.0</v>
      </c>
      <c r="C35" s="36">
        <v>25.0</v>
      </c>
      <c r="D35" s="19">
        <f>G34-C35</f>
        <v>0</v>
      </c>
      <c r="E35" s="19"/>
      <c r="F35" s="40"/>
      <c r="G35" s="75" t="s">
        <v>1086</v>
      </c>
      <c r="H35" s="63"/>
    </row>
    <row r="36" ht="15.75" customHeight="1">
      <c r="A36" s="19" t="str">
        <f t="shared" ref="A36:A42" si="1">A35</f>
        <v>001/IX/PO/2022</v>
      </c>
      <c r="B36" s="18"/>
      <c r="C36" s="36"/>
      <c r="D36" s="19"/>
      <c r="E36" s="19"/>
      <c r="F36" s="40"/>
      <c r="G36" s="64">
        <v>25.0</v>
      </c>
      <c r="H36" s="63"/>
    </row>
    <row r="37" ht="15.75" customHeight="1">
      <c r="A37" s="19" t="str">
        <f t="shared" si="1"/>
        <v>001/IX/PO/2022</v>
      </c>
      <c r="B37" s="18"/>
      <c r="C37" s="36"/>
      <c r="D37" s="19"/>
      <c r="E37" s="19"/>
      <c r="F37" s="40"/>
      <c r="G37" s="63"/>
      <c r="H37" s="63"/>
    </row>
    <row r="38" ht="15.75" customHeight="1">
      <c r="A38" s="19" t="str">
        <f t="shared" si="1"/>
        <v>001/IX/PO/2022</v>
      </c>
      <c r="B38" s="18"/>
      <c r="C38" s="36"/>
      <c r="D38" s="19"/>
      <c r="E38" s="19"/>
      <c r="F38" s="10"/>
      <c r="G38" s="56"/>
    </row>
    <row r="39" ht="15.75" customHeight="1">
      <c r="A39" s="19" t="str">
        <f t="shared" si="1"/>
        <v>001/IX/PO/2022</v>
      </c>
      <c r="B39" s="18"/>
      <c r="C39" s="36"/>
      <c r="D39" s="19"/>
      <c r="E39" s="19"/>
      <c r="F39" s="10"/>
      <c r="G39" s="30"/>
    </row>
    <row r="40" ht="15.75" customHeight="1">
      <c r="A40" s="19" t="str">
        <f t="shared" si="1"/>
        <v>001/IX/PO/2022</v>
      </c>
      <c r="B40" s="18"/>
      <c r="C40" s="36"/>
      <c r="D40" s="19"/>
      <c r="E40" s="19"/>
      <c r="F40" s="10"/>
      <c r="G40" s="30"/>
    </row>
    <row r="41" ht="15.75" customHeight="1">
      <c r="A41" s="19" t="str">
        <f t="shared" si="1"/>
        <v>001/IX/PO/2022</v>
      </c>
      <c r="B41" s="18"/>
      <c r="C41" s="36"/>
      <c r="D41" s="19"/>
      <c r="E41" s="19"/>
      <c r="F41" s="10"/>
      <c r="G41" s="30"/>
    </row>
    <row r="42" ht="15.75" customHeight="1">
      <c r="A42" s="19" t="str">
        <f t="shared" si="1"/>
        <v>001/IX/PO/2022</v>
      </c>
      <c r="B42" s="18"/>
      <c r="C42" s="36"/>
      <c r="D42" s="19"/>
      <c r="E42" s="19"/>
      <c r="F42" s="10"/>
      <c r="G42" s="30"/>
    </row>
    <row r="43" ht="15.75" customHeight="1"/>
    <row r="44" ht="15.75" customHeight="1"/>
    <row r="45" ht="15.75" customHeight="1">
      <c r="A45" s="14" t="s">
        <v>15</v>
      </c>
      <c r="B45" s="14" t="s">
        <v>16</v>
      </c>
      <c r="C45" s="2" t="s">
        <v>17</v>
      </c>
      <c r="D45" s="14" t="s">
        <v>18</v>
      </c>
      <c r="E45" s="14" t="s">
        <v>19</v>
      </c>
      <c r="F45" s="34" t="s">
        <v>20</v>
      </c>
      <c r="G45" s="43">
        <v>20.0</v>
      </c>
    </row>
    <row r="46" ht="15.75" customHeight="1">
      <c r="A46" s="19" t="s">
        <v>1087</v>
      </c>
      <c r="B46" s="18">
        <v>44860.0</v>
      </c>
      <c r="C46" s="36">
        <v>20.0</v>
      </c>
      <c r="D46" s="19">
        <f>G45-C46</f>
        <v>0</v>
      </c>
      <c r="E46" s="19"/>
      <c r="F46" s="40"/>
      <c r="G46" s="75" t="s">
        <v>1088</v>
      </c>
    </row>
    <row r="47" ht="15.75" customHeight="1">
      <c r="A47" s="19" t="str">
        <f t="shared" ref="A47:A48" si="2">A46</f>
        <v>001/X/PO/2022</v>
      </c>
      <c r="B47" s="18"/>
      <c r="C47" s="36"/>
      <c r="D47" s="19"/>
      <c r="E47" s="19"/>
      <c r="F47" s="40"/>
      <c r="G47" s="64"/>
    </row>
    <row r="48" ht="15.75" customHeight="1">
      <c r="A48" s="19" t="str">
        <f t="shared" si="2"/>
        <v>001/X/PO/2022</v>
      </c>
      <c r="B48" s="18"/>
      <c r="C48" s="36"/>
      <c r="D48" s="19"/>
      <c r="E48" s="19"/>
      <c r="F48" s="40"/>
      <c r="G48" s="63"/>
    </row>
    <row r="49" ht="15.75" customHeight="1"/>
    <row r="50" ht="15.75" customHeight="1">
      <c r="A50" s="14" t="s">
        <v>15</v>
      </c>
      <c r="B50" s="14" t="s">
        <v>16</v>
      </c>
      <c r="C50" s="2" t="s">
        <v>17</v>
      </c>
      <c r="D50" s="14" t="s">
        <v>18</v>
      </c>
      <c r="E50" s="14" t="s">
        <v>19</v>
      </c>
      <c r="F50" s="34" t="s">
        <v>20</v>
      </c>
      <c r="G50" s="43">
        <v>30.0</v>
      </c>
    </row>
    <row r="51" ht="15.75" customHeight="1">
      <c r="A51" s="19" t="s">
        <v>1089</v>
      </c>
      <c r="B51" s="18">
        <v>44890.0</v>
      </c>
      <c r="C51" s="36">
        <v>30.0</v>
      </c>
      <c r="D51" s="19">
        <f>G50-C51</f>
        <v>0</v>
      </c>
      <c r="E51" s="19"/>
      <c r="F51" s="40"/>
      <c r="G51" s="75" t="s">
        <v>1090</v>
      </c>
    </row>
    <row r="52" ht="15.75" customHeight="1">
      <c r="A52" s="19" t="str">
        <f t="shared" ref="A52:A53" si="3">A51</f>
        <v>001/XI/PO/2022</v>
      </c>
      <c r="B52" s="18"/>
      <c r="C52" s="36"/>
      <c r="D52" s="19"/>
      <c r="E52" s="19"/>
      <c r="F52" s="40"/>
      <c r="G52" s="64"/>
    </row>
    <row r="53" ht="15.75" customHeight="1">
      <c r="A53" s="19" t="str">
        <f t="shared" si="3"/>
        <v>001/XI/PO/2022</v>
      </c>
      <c r="B53" s="18"/>
      <c r="C53" s="36"/>
      <c r="D53" s="19"/>
      <c r="E53" s="19"/>
      <c r="F53" s="40"/>
      <c r="G53" s="63"/>
    </row>
    <row r="54" ht="15.75" customHeight="1">
      <c r="F54" s="68" t="s">
        <v>14</v>
      </c>
    </row>
    <row r="55" ht="15.75" customHeight="1"/>
    <row r="56" ht="15.75" customHeight="1"/>
    <row r="57" ht="15.75" customHeight="1">
      <c r="A57" s="14" t="s">
        <v>15</v>
      </c>
      <c r="B57" s="14" t="s">
        <v>16</v>
      </c>
      <c r="C57" s="2" t="s">
        <v>17</v>
      </c>
      <c r="D57" s="14" t="s">
        <v>18</v>
      </c>
      <c r="E57" s="14" t="s">
        <v>19</v>
      </c>
      <c r="F57" s="34" t="s">
        <v>20</v>
      </c>
      <c r="G57" s="43">
        <v>20.0</v>
      </c>
    </row>
    <row r="58" ht="15.75" customHeight="1">
      <c r="A58" s="19" t="s">
        <v>1091</v>
      </c>
      <c r="B58" s="18">
        <v>44960.0</v>
      </c>
      <c r="C58" s="36">
        <v>20.0</v>
      </c>
      <c r="D58" s="19">
        <f>G57-C58</f>
        <v>0</v>
      </c>
      <c r="E58" s="19"/>
      <c r="F58" s="40"/>
      <c r="G58" s="75" t="s">
        <v>1092</v>
      </c>
    </row>
    <row r="59" ht="15.75" customHeight="1">
      <c r="A59" s="19" t="str">
        <f t="shared" ref="A59:A60" si="4">A58</f>
        <v>001/I/PO/2023</v>
      </c>
      <c r="B59" s="18"/>
      <c r="C59" s="36"/>
      <c r="D59" s="19"/>
      <c r="E59" s="19"/>
      <c r="F59" s="40"/>
      <c r="G59" s="64"/>
    </row>
    <row r="60" ht="15.75" customHeight="1">
      <c r="A60" s="19" t="str">
        <f t="shared" si="4"/>
        <v>001/I/PO/2023</v>
      </c>
      <c r="B60" s="18"/>
      <c r="C60" s="36"/>
      <c r="D60" s="19"/>
      <c r="E60" s="19"/>
      <c r="F60" s="40"/>
      <c r="G60" s="63"/>
    </row>
    <row r="61" ht="15.75" customHeight="1">
      <c r="F61" s="68" t="s">
        <v>14</v>
      </c>
    </row>
    <row r="62" ht="15.75" customHeight="1"/>
    <row r="63" ht="15.75" customHeight="1">
      <c r="A63" s="14" t="s">
        <v>15</v>
      </c>
      <c r="B63" s="14" t="s">
        <v>16</v>
      </c>
      <c r="C63" s="2" t="s">
        <v>17</v>
      </c>
      <c r="D63" s="14" t="s">
        <v>18</v>
      </c>
      <c r="E63" s="14" t="s">
        <v>19</v>
      </c>
      <c r="F63" s="34" t="s">
        <v>20</v>
      </c>
      <c r="G63" s="43">
        <v>20.0</v>
      </c>
    </row>
    <row r="64" ht="15.75" customHeight="1">
      <c r="A64" s="19" t="s">
        <v>1093</v>
      </c>
      <c r="B64" s="18">
        <v>44984.0</v>
      </c>
      <c r="C64" s="36">
        <v>20.0</v>
      </c>
      <c r="D64" s="19">
        <f>G63-C64</f>
        <v>0</v>
      </c>
      <c r="E64" s="19"/>
      <c r="F64" s="40"/>
      <c r="G64" s="75" t="s">
        <v>1094</v>
      </c>
    </row>
    <row r="65" ht="15.75" customHeight="1">
      <c r="A65" s="19" t="str">
        <f t="shared" ref="A65:A66" si="5">A64</f>
        <v>001/II/PO/2023</v>
      </c>
      <c r="B65" s="18"/>
      <c r="C65" s="36"/>
      <c r="D65" s="19"/>
      <c r="E65" s="19"/>
      <c r="F65" s="40"/>
      <c r="G65" s="64"/>
    </row>
    <row r="66" ht="15.75" customHeight="1">
      <c r="A66" s="19" t="str">
        <f t="shared" si="5"/>
        <v>001/II/PO/2023</v>
      </c>
      <c r="B66" s="18"/>
      <c r="C66" s="36"/>
      <c r="D66" s="19"/>
      <c r="E66" s="19"/>
      <c r="F66" s="40"/>
      <c r="G66" s="63"/>
    </row>
    <row r="67" ht="15.75" customHeight="1">
      <c r="F67" s="68" t="s">
        <v>14</v>
      </c>
    </row>
    <row r="68" ht="15.75" customHeight="1">
      <c r="A68" s="14" t="s">
        <v>15</v>
      </c>
      <c r="B68" s="14" t="s">
        <v>16</v>
      </c>
      <c r="C68" s="2" t="s">
        <v>17</v>
      </c>
      <c r="D68" s="14" t="s">
        <v>18</v>
      </c>
      <c r="E68" s="14" t="s">
        <v>19</v>
      </c>
      <c r="F68" s="34" t="s">
        <v>20</v>
      </c>
      <c r="G68" s="43">
        <v>20.0</v>
      </c>
    </row>
    <row r="69" ht="15.75" customHeight="1">
      <c r="A69" s="19" t="s">
        <v>1095</v>
      </c>
      <c r="B69" s="18">
        <v>44994.0</v>
      </c>
      <c r="C69" s="36">
        <v>20.0</v>
      </c>
      <c r="D69" s="19">
        <f>G68-C69</f>
        <v>0</v>
      </c>
      <c r="E69" s="19"/>
      <c r="F69" s="40"/>
      <c r="G69" s="75" t="s">
        <v>1096</v>
      </c>
    </row>
    <row r="70" ht="15.75" customHeight="1">
      <c r="A70" s="19" t="str">
        <f t="shared" ref="A70:A71" si="6">A69</f>
        <v>002/II/PO/2023</v>
      </c>
      <c r="B70" s="18"/>
      <c r="C70" s="36"/>
      <c r="D70" s="19"/>
      <c r="E70" s="19"/>
      <c r="F70" s="40"/>
      <c r="G70" s="64"/>
    </row>
    <row r="71" ht="15.75" customHeight="1">
      <c r="A71" s="19" t="str">
        <f t="shared" si="6"/>
        <v>002/II/PO/2023</v>
      </c>
      <c r="B71" s="18"/>
      <c r="C71" s="36"/>
      <c r="D71" s="19"/>
      <c r="E71" s="19"/>
      <c r="F71" s="40"/>
      <c r="G71" s="63"/>
    </row>
    <row r="72" ht="15.75" customHeight="1">
      <c r="F72" s="68" t="s">
        <v>14</v>
      </c>
    </row>
    <row r="73" ht="15.75" customHeight="1"/>
    <row r="74" ht="15.75" customHeight="1">
      <c r="A74" s="14" t="s">
        <v>15</v>
      </c>
      <c r="B74" s="14" t="s">
        <v>16</v>
      </c>
      <c r="C74" s="2" t="s">
        <v>17</v>
      </c>
      <c r="D74" s="14" t="s">
        <v>18</v>
      </c>
      <c r="E74" s="14" t="s">
        <v>19</v>
      </c>
      <c r="F74" s="34" t="s">
        <v>20</v>
      </c>
      <c r="G74" s="43">
        <v>20.0</v>
      </c>
    </row>
    <row r="75" ht="15.75" customHeight="1">
      <c r="A75" s="19" t="s">
        <v>1097</v>
      </c>
      <c r="B75" s="18">
        <v>45026.0</v>
      </c>
      <c r="C75" s="36">
        <v>20.0</v>
      </c>
      <c r="D75" s="19">
        <f>G74-C75</f>
        <v>0</v>
      </c>
      <c r="E75" s="19"/>
      <c r="F75" s="40"/>
      <c r="G75" s="75" t="s">
        <v>1098</v>
      </c>
    </row>
    <row r="76" ht="15.75" customHeight="1">
      <c r="A76" s="19" t="str">
        <f t="shared" ref="A76:A77" si="7">A75</f>
        <v>001/IV/PO/2023</v>
      </c>
      <c r="B76" s="18"/>
      <c r="C76" s="36"/>
      <c r="D76" s="19"/>
      <c r="E76" s="19"/>
      <c r="F76" s="40"/>
      <c r="G76" s="64" t="s">
        <v>1099</v>
      </c>
    </row>
    <row r="77" ht="15.75" customHeight="1">
      <c r="A77" s="19" t="str">
        <f t="shared" si="7"/>
        <v>001/IV/PO/2023</v>
      </c>
      <c r="B77" s="18"/>
      <c r="C77" s="36"/>
      <c r="D77" s="19"/>
      <c r="E77" s="19"/>
      <c r="F77" s="40"/>
      <c r="G77" s="63">
        <v>142000.0</v>
      </c>
    </row>
    <row r="78" ht="15.75" customHeight="1">
      <c r="F78" s="68" t="s">
        <v>14</v>
      </c>
    </row>
    <row r="79" ht="15.75" customHeight="1"/>
    <row r="80" ht="15.75" customHeight="1">
      <c r="A80" s="14" t="s">
        <v>15</v>
      </c>
      <c r="B80" s="14" t="s">
        <v>16</v>
      </c>
      <c r="C80" s="2" t="s">
        <v>17</v>
      </c>
      <c r="D80" s="14" t="s">
        <v>18</v>
      </c>
      <c r="E80" s="14" t="s">
        <v>19</v>
      </c>
      <c r="F80" s="34" t="s">
        <v>20</v>
      </c>
      <c r="G80" s="43">
        <v>40.0</v>
      </c>
    </row>
    <row r="81" ht="15.75" customHeight="1">
      <c r="A81" s="19" t="s">
        <v>1100</v>
      </c>
      <c r="B81" s="18">
        <v>45066.0</v>
      </c>
      <c r="C81" s="36">
        <v>40.0</v>
      </c>
      <c r="D81" s="19">
        <f>G80-C81</f>
        <v>0</v>
      </c>
      <c r="E81" s="19"/>
      <c r="F81" s="40"/>
      <c r="G81" s="75" t="s">
        <v>1101</v>
      </c>
    </row>
    <row r="82" ht="15.75" customHeight="1">
      <c r="A82" s="19" t="str">
        <f t="shared" ref="A82:A83" si="8">A81</f>
        <v>001/V/PO/2023</v>
      </c>
      <c r="B82" s="18"/>
      <c r="C82" s="36"/>
      <c r="D82" s="19"/>
      <c r="E82" s="19"/>
      <c r="F82" s="40"/>
      <c r="G82" s="64" t="s">
        <v>1102</v>
      </c>
    </row>
    <row r="83" ht="15.75" customHeight="1">
      <c r="A83" s="19" t="str">
        <f t="shared" si="8"/>
        <v>001/V/PO/2023</v>
      </c>
      <c r="B83" s="18"/>
      <c r="C83" s="36"/>
      <c r="D83" s="19"/>
      <c r="E83" s="19"/>
      <c r="F83" s="40"/>
      <c r="G83" s="63">
        <v>139000.0</v>
      </c>
    </row>
    <row r="84" ht="15.75" customHeight="1">
      <c r="F84" s="68" t="s">
        <v>14</v>
      </c>
    </row>
    <row r="85" ht="15.75" customHeight="1"/>
    <row r="86" ht="15.75" customHeight="1">
      <c r="A86" s="14" t="s">
        <v>15</v>
      </c>
      <c r="B86" s="14" t="s">
        <v>16</v>
      </c>
      <c r="C86" s="2" t="s">
        <v>17</v>
      </c>
      <c r="D86" s="14" t="s">
        <v>18</v>
      </c>
      <c r="E86" s="14" t="s">
        <v>19</v>
      </c>
      <c r="F86" s="34" t="s">
        <v>20</v>
      </c>
      <c r="G86" s="43">
        <v>60.0</v>
      </c>
    </row>
    <row r="87" ht="15.75" customHeight="1">
      <c r="A87" s="19" t="s">
        <v>1103</v>
      </c>
      <c r="B87" s="18">
        <v>45066.0</v>
      </c>
      <c r="C87" s="36">
        <v>60.0</v>
      </c>
      <c r="D87" s="19">
        <f>G86-C87</f>
        <v>0</v>
      </c>
      <c r="E87" s="19"/>
      <c r="F87" s="40"/>
      <c r="G87" s="75" t="s">
        <v>1104</v>
      </c>
    </row>
    <row r="88" ht="15.75" customHeight="1">
      <c r="A88" s="19" t="str">
        <f t="shared" ref="A88:A89" si="9">A87</f>
        <v>002/V/PO/2023</v>
      </c>
      <c r="B88" s="18"/>
      <c r="C88" s="36"/>
      <c r="D88" s="19"/>
      <c r="E88" s="19"/>
      <c r="F88" s="40"/>
      <c r="G88" s="64"/>
    </row>
    <row r="89" ht="15.75" customHeight="1">
      <c r="A89" s="19" t="str">
        <f t="shared" si="9"/>
        <v>002/V/PO/2023</v>
      </c>
      <c r="B89" s="18"/>
      <c r="C89" s="36"/>
      <c r="D89" s="19"/>
      <c r="E89" s="19"/>
      <c r="F89" s="40"/>
      <c r="G89" s="63"/>
    </row>
    <row r="90" ht="15.75" customHeight="1">
      <c r="F90" s="68" t="s">
        <v>14</v>
      </c>
    </row>
    <row r="91" ht="15.75" customHeight="1">
      <c r="A91" s="14" t="s">
        <v>15</v>
      </c>
      <c r="B91" s="14" t="s">
        <v>16</v>
      </c>
      <c r="C91" s="2" t="s">
        <v>17</v>
      </c>
      <c r="D91" s="14" t="s">
        <v>18</v>
      </c>
      <c r="E91" s="14" t="s">
        <v>19</v>
      </c>
      <c r="F91" s="34" t="s">
        <v>20</v>
      </c>
      <c r="G91" s="43">
        <v>40.0</v>
      </c>
    </row>
    <row r="92" ht="15.75" customHeight="1">
      <c r="A92" s="19" t="s">
        <v>1105</v>
      </c>
      <c r="B92" s="18">
        <v>45091.0</v>
      </c>
      <c r="C92" s="36">
        <v>40.0</v>
      </c>
      <c r="D92" s="19">
        <f>G91-C92</f>
        <v>0</v>
      </c>
      <c r="E92" s="19"/>
      <c r="F92" s="40"/>
      <c r="G92" s="75" t="s">
        <v>1106</v>
      </c>
    </row>
    <row r="93" ht="15.75" customHeight="1">
      <c r="A93" s="19" t="str">
        <f t="shared" ref="A93:A94" si="10">A92</f>
        <v>001/VI/PO/2023</v>
      </c>
      <c r="B93" s="18"/>
      <c r="C93" s="36"/>
      <c r="D93" s="19"/>
      <c r="E93" s="19"/>
      <c r="F93" s="40"/>
      <c r="G93" s="64" t="s">
        <v>1102</v>
      </c>
    </row>
    <row r="94" ht="15.75" customHeight="1">
      <c r="A94" s="19" t="str">
        <f t="shared" si="10"/>
        <v>001/VI/PO/2023</v>
      </c>
      <c r="B94" s="18"/>
      <c r="C94" s="36"/>
      <c r="D94" s="19"/>
      <c r="E94" s="19"/>
      <c r="F94" s="40"/>
      <c r="G94" s="63"/>
    </row>
    <row r="95" ht="15.75" customHeight="1">
      <c r="F95" s="68" t="s">
        <v>14</v>
      </c>
    </row>
    <row r="96" ht="15.75" customHeight="1"/>
    <row r="97" ht="15.75" customHeight="1">
      <c r="A97" s="14" t="s">
        <v>15</v>
      </c>
      <c r="B97" s="14" t="s">
        <v>16</v>
      </c>
      <c r="C97" s="2" t="s">
        <v>17</v>
      </c>
      <c r="D97" s="14" t="s">
        <v>18</v>
      </c>
      <c r="E97" s="14" t="s">
        <v>19</v>
      </c>
      <c r="F97" s="34" t="s">
        <v>20</v>
      </c>
      <c r="G97" s="43">
        <v>40.0</v>
      </c>
    </row>
    <row r="98" ht="15.75" customHeight="1">
      <c r="A98" s="19" t="s">
        <v>1107</v>
      </c>
      <c r="B98" s="18">
        <v>45119.0</v>
      </c>
      <c r="C98" s="36">
        <v>40.0</v>
      </c>
      <c r="D98" s="19">
        <f>G97-C98</f>
        <v>0</v>
      </c>
      <c r="E98" s="19"/>
      <c r="F98" s="40"/>
      <c r="G98" s="75" t="s">
        <v>1108</v>
      </c>
    </row>
    <row r="99" ht="15.75" customHeight="1">
      <c r="A99" s="19" t="str">
        <f t="shared" ref="A99:A100" si="11">A98</f>
        <v>001/VII/PO/2023</v>
      </c>
      <c r="B99" s="18"/>
      <c r="C99" s="36"/>
      <c r="D99" s="19"/>
      <c r="E99" s="19"/>
      <c r="F99" s="40"/>
      <c r="G99" s="64" t="s">
        <v>1102</v>
      </c>
    </row>
    <row r="100" ht="15.75" customHeight="1">
      <c r="A100" s="19" t="str">
        <f t="shared" si="11"/>
        <v>001/VII/PO/2023</v>
      </c>
      <c r="B100" s="18"/>
      <c r="C100" s="36"/>
      <c r="D100" s="19"/>
      <c r="E100" s="19"/>
      <c r="F100" s="40"/>
      <c r="G100" s="63"/>
    </row>
    <row r="101" ht="15.75" customHeight="1">
      <c r="F101" s="68" t="s">
        <v>14</v>
      </c>
    </row>
    <row r="102" ht="15.75" customHeight="1"/>
    <row r="103" ht="15.75" customHeight="1">
      <c r="A103" s="14" t="s">
        <v>15</v>
      </c>
      <c r="B103" s="14" t="s">
        <v>16</v>
      </c>
      <c r="C103" s="2" t="s">
        <v>17</v>
      </c>
      <c r="D103" s="14" t="s">
        <v>18</v>
      </c>
      <c r="E103" s="14" t="s">
        <v>19</v>
      </c>
      <c r="F103" s="34" t="s">
        <v>20</v>
      </c>
      <c r="G103" s="43">
        <v>20.0</v>
      </c>
    </row>
    <row r="104" ht="15.75" customHeight="1">
      <c r="A104" s="19" t="s">
        <v>1109</v>
      </c>
      <c r="B104" s="18">
        <v>45152.0</v>
      </c>
      <c r="C104" s="36">
        <v>20.0</v>
      </c>
      <c r="D104" s="19">
        <f>G103-C104</f>
        <v>0</v>
      </c>
      <c r="E104" s="19"/>
      <c r="F104" s="40"/>
      <c r="G104" s="75" t="s">
        <v>1110</v>
      </c>
    </row>
    <row r="105" ht="15.75" customHeight="1">
      <c r="A105" s="19" t="str">
        <f t="shared" ref="A105:A106" si="12">A104</f>
        <v>001/VIII/PO/2023</v>
      </c>
      <c r="B105" s="18"/>
      <c r="C105" s="36"/>
      <c r="D105" s="19"/>
      <c r="E105" s="19"/>
      <c r="F105" s="40"/>
      <c r="G105" s="64" t="s">
        <v>977</v>
      </c>
    </row>
    <row r="106" ht="15.75" customHeight="1">
      <c r="A106" s="19" t="str">
        <f t="shared" si="12"/>
        <v>001/VIII/PO/2023</v>
      </c>
      <c r="B106" s="18"/>
      <c r="C106" s="36"/>
      <c r="D106" s="19"/>
      <c r="E106" s="19"/>
      <c r="F106" s="40"/>
      <c r="G106" s="63"/>
    </row>
    <row r="107" ht="15.75" customHeight="1">
      <c r="F107" s="68" t="s">
        <v>14</v>
      </c>
    </row>
    <row r="108" ht="15.75" customHeight="1"/>
    <row r="109" ht="15.75" customHeight="1">
      <c r="A109" s="14" t="s">
        <v>15</v>
      </c>
      <c r="B109" s="14" t="s">
        <v>16</v>
      </c>
      <c r="C109" s="2" t="s">
        <v>17</v>
      </c>
      <c r="D109" s="14" t="s">
        <v>18</v>
      </c>
      <c r="E109" s="14" t="s">
        <v>19</v>
      </c>
      <c r="F109" s="34" t="s">
        <v>20</v>
      </c>
      <c r="G109" s="43">
        <v>70.0</v>
      </c>
    </row>
    <row r="110" ht="15.75" customHeight="1">
      <c r="A110" s="19" t="s">
        <v>1111</v>
      </c>
      <c r="B110" s="18">
        <v>45190.0</v>
      </c>
      <c r="C110" s="36">
        <v>70.0</v>
      </c>
      <c r="D110" s="19">
        <f>G109-C110</f>
        <v>0</v>
      </c>
      <c r="E110" s="19"/>
      <c r="F110" s="40"/>
      <c r="G110" s="75" t="s">
        <v>1112</v>
      </c>
    </row>
    <row r="111" ht="15.75" customHeight="1">
      <c r="A111" s="19" t="str">
        <f t="shared" ref="A111:A112" si="13">A110</f>
        <v>001/IX/PO/2023</v>
      </c>
      <c r="B111" s="18"/>
      <c r="C111" s="36"/>
      <c r="D111" s="19"/>
      <c r="E111" s="19"/>
      <c r="F111" s="40"/>
      <c r="G111" s="64" t="s">
        <v>1113</v>
      </c>
    </row>
    <row r="112" ht="15.75" customHeight="1">
      <c r="A112" s="19" t="str">
        <f t="shared" si="13"/>
        <v>001/IX/PO/2023</v>
      </c>
      <c r="B112" s="18"/>
      <c r="C112" s="36"/>
      <c r="D112" s="19"/>
      <c r="E112" s="19"/>
      <c r="F112" s="40"/>
      <c r="G112" s="63"/>
    </row>
    <row r="113" ht="15.75" customHeight="1"/>
    <row r="114" ht="15.75" customHeight="1">
      <c r="A114" s="14" t="s">
        <v>15</v>
      </c>
      <c r="B114" s="14" t="s">
        <v>16</v>
      </c>
      <c r="C114" s="2" t="s">
        <v>17</v>
      </c>
      <c r="D114" s="14" t="s">
        <v>18</v>
      </c>
      <c r="E114" s="14" t="s">
        <v>19</v>
      </c>
      <c r="F114" s="34" t="s">
        <v>20</v>
      </c>
      <c r="G114" s="43">
        <v>35.0</v>
      </c>
    </row>
    <row r="115" ht="15.75" customHeight="1">
      <c r="A115" s="19" t="s">
        <v>1114</v>
      </c>
      <c r="B115" s="18"/>
      <c r="C115" s="36">
        <v>35.0</v>
      </c>
      <c r="D115" s="19">
        <f>G114-C115</f>
        <v>0</v>
      </c>
      <c r="E115" s="19"/>
      <c r="F115" s="40"/>
      <c r="G115" s="75" t="s">
        <v>1115</v>
      </c>
    </row>
    <row r="116" ht="15.75" customHeight="1">
      <c r="A116" s="19" t="str">
        <f t="shared" ref="A116:A117" si="14">A115</f>
        <v>001/X/PO/2023</v>
      </c>
      <c r="B116" s="18"/>
      <c r="C116" s="36"/>
      <c r="D116" s="19"/>
      <c r="E116" s="19"/>
      <c r="F116" s="40"/>
      <c r="G116" s="64" t="s">
        <v>1116</v>
      </c>
    </row>
    <row r="117" ht="15.75" customHeight="1">
      <c r="A117" s="19" t="str">
        <f t="shared" si="14"/>
        <v>001/X/PO/2023</v>
      </c>
      <c r="B117" s="18"/>
      <c r="C117" s="36"/>
      <c r="D117" s="19"/>
      <c r="E117" s="19"/>
      <c r="F117" s="40"/>
      <c r="G117" s="63"/>
    </row>
    <row r="118" ht="15.75" customHeight="1"/>
    <row r="119" ht="15.75" customHeight="1">
      <c r="A119" s="14" t="s">
        <v>15</v>
      </c>
      <c r="B119" s="14" t="s">
        <v>16</v>
      </c>
      <c r="C119" s="2" t="s">
        <v>17</v>
      </c>
      <c r="D119" s="14" t="s">
        <v>18</v>
      </c>
      <c r="E119" s="14" t="s">
        <v>19</v>
      </c>
      <c r="F119" s="34" t="s">
        <v>20</v>
      </c>
      <c r="G119" s="43">
        <v>70.0</v>
      </c>
    </row>
    <row r="120" ht="15.75" customHeight="1">
      <c r="A120" s="19" t="s">
        <v>1091</v>
      </c>
      <c r="B120" s="18"/>
      <c r="C120" s="36">
        <v>70.0</v>
      </c>
      <c r="D120" s="19">
        <f>G119-C120</f>
        <v>0</v>
      </c>
      <c r="E120" s="19"/>
      <c r="F120" s="40"/>
      <c r="G120" s="75" t="s">
        <v>1117</v>
      </c>
    </row>
    <row r="121" ht="15.75" customHeight="1">
      <c r="A121" s="19" t="str">
        <f t="shared" ref="A121:A122" si="15">A120</f>
        <v>001/I/PO/2023</v>
      </c>
      <c r="B121" s="18"/>
      <c r="C121" s="36"/>
      <c r="D121" s="19"/>
      <c r="E121" s="19"/>
      <c r="F121" s="40"/>
      <c r="G121" s="64" t="s">
        <v>1116</v>
      </c>
    </row>
    <row r="122" ht="15.75" customHeight="1">
      <c r="A122" s="19" t="str">
        <f t="shared" si="15"/>
        <v>001/I/PO/2023</v>
      </c>
      <c r="B122" s="18"/>
      <c r="C122" s="36"/>
      <c r="D122" s="19"/>
      <c r="E122" s="19"/>
      <c r="F122" s="40"/>
      <c r="G122" s="63"/>
    </row>
    <row r="123" ht="15.75" customHeight="1"/>
    <row r="124" ht="15.75" customHeight="1">
      <c r="A124" s="14" t="s">
        <v>15</v>
      </c>
      <c r="B124" s="14" t="s">
        <v>16</v>
      </c>
      <c r="C124" s="2" t="s">
        <v>17</v>
      </c>
      <c r="D124" s="14" t="s">
        <v>18</v>
      </c>
      <c r="E124" s="14" t="s">
        <v>19</v>
      </c>
      <c r="F124" s="34" t="s">
        <v>20</v>
      </c>
      <c r="G124" s="43">
        <v>35.0</v>
      </c>
    </row>
    <row r="125" ht="15.75" customHeight="1">
      <c r="A125" s="19" t="s">
        <v>1118</v>
      </c>
      <c r="B125" s="18">
        <v>45313.0</v>
      </c>
      <c r="C125" s="36">
        <v>5.0</v>
      </c>
      <c r="D125" s="19">
        <f>G124-C125</f>
        <v>30</v>
      </c>
      <c r="E125" s="19"/>
      <c r="F125" s="40"/>
      <c r="G125" s="75" t="s">
        <v>1119</v>
      </c>
    </row>
    <row r="126" ht="15.75" customHeight="1">
      <c r="A126" s="19" t="str">
        <f t="shared" ref="A126:A127" si="16">A125</f>
        <v>002/I/PO/2023</v>
      </c>
      <c r="B126" s="18"/>
      <c r="C126" s="36">
        <v>30.0</v>
      </c>
      <c r="D126" s="19"/>
      <c r="E126" s="19"/>
      <c r="F126" s="40"/>
      <c r="G126" s="64" t="s">
        <v>1116</v>
      </c>
    </row>
    <row r="127" ht="15.75" customHeight="1">
      <c r="A127" s="19" t="str">
        <f t="shared" si="16"/>
        <v>002/I/PO/2023</v>
      </c>
      <c r="B127" s="18"/>
      <c r="C127" s="36"/>
      <c r="D127" s="19"/>
      <c r="E127" s="19"/>
      <c r="F127" s="40"/>
      <c r="G127" s="63"/>
    </row>
    <row r="128" ht="15.75" customHeight="1"/>
    <row r="129" ht="15.75" customHeight="1">
      <c r="A129" s="14" t="s">
        <v>15</v>
      </c>
      <c r="B129" s="14" t="s">
        <v>16</v>
      </c>
      <c r="C129" s="2" t="s">
        <v>17</v>
      </c>
      <c r="D129" s="14" t="s">
        <v>18</v>
      </c>
      <c r="E129" s="14" t="s">
        <v>19</v>
      </c>
      <c r="F129" s="34" t="s">
        <v>20</v>
      </c>
      <c r="G129" s="43">
        <v>10.0</v>
      </c>
    </row>
    <row r="130" ht="15.75" customHeight="1">
      <c r="A130" s="19" t="s">
        <v>1120</v>
      </c>
      <c r="B130" s="18">
        <v>45313.0</v>
      </c>
      <c r="C130" s="36">
        <v>10.0</v>
      </c>
      <c r="D130" s="19">
        <f>G129-C130</f>
        <v>0</v>
      </c>
      <c r="E130" s="19"/>
      <c r="F130" s="40"/>
      <c r="G130" s="75" t="s">
        <v>1121</v>
      </c>
    </row>
    <row r="131" ht="15.75" customHeight="1">
      <c r="A131" s="19" t="str">
        <f t="shared" ref="A131:A132" si="17">A130</f>
        <v>003/I/PO/2023</v>
      </c>
      <c r="B131" s="18"/>
      <c r="C131" s="36"/>
      <c r="D131" s="19"/>
      <c r="E131" s="19"/>
      <c r="F131" s="40"/>
      <c r="G131" s="64" t="s">
        <v>977</v>
      </c>
    </row>
    <row r="132" ht="15.75" customHeight="1">
      <c r="A132" s="19" t="str">
        <f t="shared" si="17"/>
        <v>003/I/PO/2023</v>
      </c>
      <c r="B132" s="18"/>
      <c r="C132" s="36"/>
      <c r="D132" s="19"/>
      <c r="E132" s="19"/>
      <c r="F132" s="40"/>
      <c r="G132" s="63"/>
    </row>
    <row r="133" ht="15.75" customHeight="1"/>
    <row r="134" ht="15.75" customHeight="1">
      <c r="A134" s="14" t="s">
        <v>15</v>
      </c>
      <c r="B134" s="14" t="s">
        <v>16</v>
      </c>
      <c r="C134" s="2" t="s">
        <v>17</v>
      </c>
      <c r="D134" s="14" t="s">
        <v>18</v>
      </c>
      <c r="E134" s="14" t="s">
        <v>19</v>
      </c>
      <c r="F134" s="34" t="s">
        <v>20</v>
      </c>
      <c r="G134" s="43">
        <v>35.0</v>
      </c>
    </row>
    <row r="135" ht="15.75" customHeight="1">
      <c r="A135" s="19" t="s">
        <v>1122</v>
      </c>
      <c r="B135" s="18">
        <v>45321.0</v>
      </c>
      <c r="C135" s="36">
        <v>35.0</v>
      </c>
      <c r="D135" s="19">
        <f>G134-C135</f>
        <v>0</v>
      </c>
      <c r="E135" s="19"/>
      <c r="F135" s="40"/>
      <c r="G135" s="75" t="s">
        <v>1123</v>
      </c>
    </row>
    <row r="136" ht="15.75" customHeight="1">
      <c r="A136" s="19" t="str">
        <f t="shared" ref="A136:A137" si="18">A135</f>
        <v>004/I/PO/2024</v>
      </c>
      <c r="B136" s="18"/>
      <c r="C136" s="36"/>
      <c r="D136" s="19"/>
      <c r="E136" s="19"/>
      <c r="F136" s="40"/>
      <c r="G136" s="64" t="s">
        <v>1116</v>
      </c>
    </row>
    <row r="137" ht="15.75" customHeight="1">
      <c r="A137" s="19" t="str">
        <f t="shared" si="18"/>
        <v>004/I/PO/2024</v>
      </c>
      <c r="B137" s="18"/>
      <c r="C137" s="36"/>
      <c r="D137" s="19"/>
      <c r="E137" s="19"/>
      <c r="F137" s="40"/>
      <c r="G137" s="63"/>
    </row>
    <row r="138" ht="15.75" customHeight="1"/>
    <row r="139" ht="15.75" customHeight="1">
      <c r="A139" s="14" t="s">
        <v>15</v>
      </c>
      <c r="B139" s="14" t="s">
        <v>16</v>
      </c>
      <c r="C139" s="2" t="s">
        <v>17</v>
      </c>
      <c r="D139" s="14" t="s">
        <v>18</v>
      </c>
      <c r="E139" s="14" t="s">
        <v>19</v>
      </c>
      <c r="F139" s="34" t="s">
        <v>20</v>
      </c>
      <c r="G139" s="43">
        <v>175.0</v>
      </c>
    </row>
    <row r="140" ht="15.75" customHeight="1">
      <c r="A140" s="19" t="s">
        <v>1124</v>
      </c>
      <c r="B140" s="18">
        <v>45344.0</v>
      </c>
      <c r="C140" s="36">
        <v>60.0</v>
      </c>
      <c r="D140" s="19">
        <f>G139-C140</f>
        <v>115</v>
      </c>
      <c r="E140" s="19"/>
      <c r="F140" s="40"/>
      <c r="G140" s="75" t="s">
        <v>1125</v>
      </c>
    </row>
    <row r="141" ht="15.75" customHeight="1">
      <c r="A141" s="19" t="str">
        <f t="shared" ref="A141:A142" si="19">A140</f>
        <v>001/II/PO/2024</v>
      </c>
      <c r="B141" s="18">
        <v>45346.0</v>
      </c>
      <c r="C141" s="36">
        <v>115.0</v>
      </c>
      <c r="D141" s="19">
        <f t="shared" ref="D141:D142" si="20">D140-C141</f>
        <v>0</v>
      </c>
      <c r="E141" s="19"/>
      <c r="F141" s="40"/>
      <c r="G141" s="64" t="s">
        <v>1116</v>
      </c>
    </row>
    <row r="142" ht="15.75" customHeight="1">
      <c r="A142" s="19" t="str">
        <f t="shared" si="19"/>
        <v>001/II/PO/2024</v>
      </c>
      <c r="B142" s="18"/>
      <c r="C142" s="36"/>
      <c r="D142" s="19">
        <f t="shared" si="20"/>
        <v>0</v>
      </c>
      <c r="E142" s="19"/>
      <c r="F142" s="40"/>
      <c r="G142" s="63"/>
    </row>
    <row r="143" ht="15.75" customHeight="1"/>
    <row r="144" ht="15.75" customHeight="1"/>
    <row r="145" ht="15.75" customHeight="1">
      <c r="A145" s="14" t="s">
        <v>15</v>
      </c>
      <c r="B145" s="14" t="s">
        <v>16</v>
      </c>
      <c r="C145" s="2" t="s">
        <v>17</v>
      </c>
      <c r="D145" s="14" t="s">
        <v>18</v>
      </c>
      <c r="E145" s="14" t="s">
        <v>19</v>
      </c>
      <c r="F145" s="34" t="s">
        <v>20</v>
      </c>
      <c r="G145" s="43">
        <v>105.0</v>
      </c>
    </row>
    <row r="146" ht="15.75" customHeight="1">
      <c r="A146" s="19" t="s">
        <v>1126</v>
      </c>
      <c r="B146" s="18">
        <v>45360.0</v>
      </c>
      <c r="C146" s="36">
        <v>50.0</v>
      </c>
      <c r="D146" s="19">
        <f>G145-C146</f>
        <v>55</v>
      </c>
      <c r="E146" s="19"/>
      <c r="F146" s="40"/>
      <c r="G146" s="75" t="s">
        <v>1127</v>
      </c>
    </row>
    <row r="147" ht="15.75" customHeight="1">
      <c r="A147" s="19" t="str">
        <f t="shared" ref="A147:A148" si="21">A146</f>
        <v>001/III/PO/2024</v>
      </c>
      <c r="B147" s="18">
        <v>45364.0</v>
      </c>
      <c r="C147" s="36">
        <v>55.0</v>
      </c>
      <c r="D147" s="19">
        <f t="shared" ref="D147:D148" si="22">D146-C147</f>
        <v>0</v>
      </c>
      <c r="E147" s="19"/>
      <c r="F147" s="40"/>
      <c r="G147" s="64" t="s">
        <v>1116</v>
      </c>
    </row>
    <row r="148" ht="15.75" customHeight="1">
      <c r="A148" s="19" t="str">
        <f t="shared" si="21"/>
        <v>001/III/PO/2024</v>
      </c>
      <c r="B148" s="18"/>
      <c r="C148" s="36"/>
      <c r="D148" s="19">
        <f t="shared" si="22"/>
        <v>0</v>
      </c>
      <c r="E148" s="19"/>
      <c r="F148" s="40"/>
      <c r="G148" s="63"/>
    </row>
    <row r="149" ht="15.75" customHeight="1"/>
    <row r="150" ht="15.75" customHeight="1">
      <c r="A150" s="14" t="s">
        <v>15</v>
      </c>
      <c r="B150" s="14" t="s">
        <v>16</v>
      </c>
      <c r="C150" s="2" t="s">
        <v>17</v>
      </c>
      <c r="D150" s="14" t="s">
        <v>18</v>
      </c>
      <c r="E150" s="14" t="s">
        <v>19</v>
      </c>
      <c r="F150" s="34" t="s">
        <v>20</v>
      </c>
      <c r="G150" s="43">
        <v>80.0</v>
      </c>
    </row>
    <row r="151" ht="15.75" customHeight="1">
      <c r="A151" s="19" t="s">
        <v>1128</v>
      </c>
      <c r="B151" s="18">
        <v>45412.0</v>
      </c>
      <c r="C151" s="36">
        <v>79.0</v>
      </c>
      <c r="D151" s="19">
        <f>G150-C151</f>
        <v>1</v>
      </c>
      <c r="E151" s="19"/>
      <c r="F151" s="40"/>
      <c r="G151" s="75" t="s">
        <v>1129</v>
      </c>
    </row>
    <row r="152" ht="15.75" customHeight="1">
      <c r="A152" s="19" t="str">
        <f t="shared" ref="A152:A153" si="23">A151</f>
        <v>001/IV/PO/2024</v>
      </c>
      <c r="B152" s="18">
        <v>45437.0</v>
      </c>
      <c r="C152" s="36"/>
      <c r="D152" s="19">
        <f t="shared" ref="D152:D153" si="24">D151-C152</f>
        <v>1</v>
      </c>
      <c r="E152" s="19"/>
      <c r="F152" s="40"/>
      <c r="G152" s="64" t="s">
        <v>1082</v>
      </c>
    </row>
    <row r="153" ht="15.75" customHeight="1">
      <c r="A153" s="19" t="str">
        <f t="shared" si="23"/>
        <v>001/IV/PO/2024</v>
      </c>
      <c r="B153" s="18"/>
      <c r="C153" s="36"/>
      <c r="D153" s="19">
        <f t="shared" si="24"/>
        <v>1</v>
      </c>
      <c r="E153" s="19"/>
      <c r="F153" s="40"/>
      <c r="G153" s="63"/>
    </row>
    <row r="154" ht="15.75" customHeight="1"/>
    <row r="155" ht="15.75" customHeight="1">
      <c r="A155" s="14" t="s">
        <v>15</v>
      </c>
      <c r="B155" s="14" t="s">
        <v>16</v>
      </c>
      <c r="C155" s="2" t="s">
        <v>17</v>
      </c>
      <c r="D155" s="14" t="s">
        <v>18</v>
      </c>
      <c r="E155" s="14" t="s">
        <v>19</v>
      </c>
      <c r="F155" s="34" t="s">
        <v>20</v>
      </c>
      <c r="G155" s="43">
        <v>105.0</v>
      </c>
    </row>
    <row r="156" ht="15.75" customHeight="1">
      <c r="A156" s="19" t="s">
        <v>1130</v>
      </c>
      <c r="B156" s="18">
        <v>45437.0</v>
      </c>
      <c r="C156" s="36">
        <v>105.0</v>
      </c>
      <c r="D156" s="19">
        <f>G155-C156</f>
        <v>0</v>
      </c>
      <c r="E156" s="19"/>
      <c r="F156" s="40"/>
      <c r="G156" s="75" t="s">
        <v>1131</v>
      </c>
    </row>
    <row r="157" ht="15.75" customHeight="1">
      <c r="A157" s="19" t="str">
        <f t="shared" ref="A157:A158" si="25">A156</f>
        <v>001/V/PO/2024</v>
      </c>
      <c r="B157" s="18"/>
      <c r="C157" s="36"/>
      <c r="D157" s="19">
        <f t="shared" ref="D157:D158" si="26">D156-C157</f>
        <v>0</v>
      </c>
      <c r="E157" s="19"/>
      <c r="F157" s="40"/>
      <c r="G157" s="64" t="s">
        <v>1102</v>
      </c>
    </row>
    <row r="158" ht="15.75" customHeight="1">
      <c r="A158" s="19" t="str">
        <f t="shared" si="25"/>
        <v>001/V/PO/2024</v>
      </c>
      <c r="B158" s="18"/>
      <c r="C158" s="36"/>
      <c r="D158" s="19">
        <f t="shared" si="26"/>
        <v>0</v>
      </c>
      <c r="E158" s="19"/>
      <c r="F158" s="40"/>
      <c r="G158" s="63"/>
    </row>
    <row r="159" ht="15.75" customHeight="1"/>
    <row r="160" ht="15.75" customHeight="1">
      <c r="A160" s="14" t="s">
        <v>15</v>
      </c>
      <c r="B160" s="14" t="s">
        <v>16</v>
      </c>
      <c r="C160" s="2" t="s">
        <v>17</v>
      </c>
      <c r="D160" s="14" t="s">
        <v>18</v>
      </c>
      <c r="E160" s="14" t="s">
        <v>19</v>
      </c>
      <c r="F160" s="34" t="s">
        <v>20</v>
      </c>
      <c r="G160" s="43">
        <v>120.0</v>
      </c>
    </row>
    <row r="161" ht="15.75" customHeight="1">
      <c r="A161" s="19" t="s">
        <v>1132</v>
      </c>
      <c r="B161" s="18">
        <v>45484.0</v>
      </c>
      <c r="C161" s="36">
        <v>120.0</v>
      </c>
      <c r="D161" s="19">
        <f>G160-C161</f>
        <v>0</v>
      </c>
      <c r="E161" s="19"/>
      <c r="F161" s="40"/>
      <c r="G161" s="75" t="s">
        <v>1133</v>
      </c>
    </row>
    <row r="162" ht="15.75" customHeight="1">
      <c r="A162" s="19" t="str">
        <f t="shared" ref="A162:A163" si="27">A161</f>
        <v>001/VII/PO/2024</v>
      </c>
      <c r="B162" s="18"/>
      <c r="C162" s="36"/>
      <c r="D162" s="19">
        <f t="shared" ref="D162:D163" si="28">D161-C162</f>
        <v>0</v>
      </c>
      <c r="E162" s="19"/>
      <c r="F162" s="40"/>
      <c r="G162" s="64" t="s">
        <v>1102</v>
      </c>
    </row>
    <row r="163" ht="15.75" customHeight="1">
      <c r="A163" s="19" t="str">
        <f t="shared" si="27"/>
        <v>001/VII/PO/2024</v>
      </c>
      <c r="B163" s="18"/>
      <c r="C163" s="36"/>
      <c r="D163" s="19">
        <f t="shared" si="28"/>
        <v>0</v>
      </c>
      <c r="E163" s="19"/>
      <c r="F163" s="40"/>
      <c r="G163" s="63"/>
    </row>
    <row r="164" ht="15.75" customHeight="1"/>
    <row r="165" ht="15.75" customHeight="1">
      <c r="A165" s="14" t="s">
        <v>15</v>
      </c>
      <c r="B165" s="14" t="s">
        <v>16</v>
      </c>
      <c r="C165" s="2" t="s">
        <v>17</v>
      </c>
      <c r="D165" s="14" t="s">
        <v>18</v>
      </c>
      <c r="E165" s="14" t="s">
        <v>19</v>
      </c>
      <c r="F165" s="34" t="s">
        <v>20</v>
      </c>
      <c r="G165" s="43">
        <v>80.0</v>
      </c>
    </row>
    <row r="166" ht="15.75" customHeight="1">
      <c r="A166" s="19" t="s">
        <v>1134</v>
      </c>
      <c r="B166" s="18">
        <v>45513.0</v>
      </c>
      <c r="C166" s="36">
        <v>80.0</v>
      </c>
      <c r="D166" s="19">
        <f>G165-C166</f>
        <v>0</v>
      </c>
      <c r="E166" s="19"/>
      <c r="F166" s="40"/>
      <c r="G166" s="75" t="s">
        <v>1135</v>
      </c>
    </row>
    <row r="167" ht="15.75" customHeight="1">
      <c r="A167" s="19" t="str">
        <f t="shared" ref="A167:A168" si="29">A166</f>
        <v>003/VII/PO/2024</v>
      </c>
      <c r="B167" s="18"/>
      <c r="C167" s="36"/>
      <c r="D167" s="19">
        <f t="shared" ref="D167:D168" si="30">D166-C167</f>
        <v>0</v>
      </c>
      <c r="E167" s="19"/>
      <c r="F167" s="40"/>
      <c r="G167" s="64" t="s">
        <v>1102</v>
      </c>
    </row>
    <row r="168" ht="15.75" customHeight="1">
      <c r="A168" s="19" t="str">
        <f t="shared" si="29"/>
        <v>003/VII/PO/2024</v>
      </c>
      <c r="B168" s="18"/>
      <c r="C168" s="36"/>
      <c r="D168" s="19">
        <f t="shared" si="30"/>
        <v>0</v>
      </c>
      <c r="E168" s="19"/>
      <c r="F168" s="40"/>
      <c r="G168" s="63"/>
    </row>
    <row r="169" ht="15.75" customHeight="1"/>
    <row r="170" ht="15.75" customHeight="1">
      <c r="A170" s="14" t="s">
        <v>15</v>
      </c>
      <c r="B170" s="14" t="s">
        <v>16</v>
      </c>
      <c r="C170" s="2" t="s">
        <v>17</v>
      </c>
      <c r="D170" s="14" t="s">
        <v>18</v>
      </c>
      <c r="E170" s="14" t="s">
        <v>19</v>
      </c>
      <c r="F170" s="34" t="s">
        <v>20</v>
      </c>
      <c r="G170" s="43">
        <v>120.0</v>
      </c>
    </row>
    <row r="171" ht="15.75" customHeight="1">
      <c r="A171" s="19" t="s">
        <v>1136</v>
      </c>
      <c r="B171" s="18">
        <v>45612.0</v>
      </c>
      <c r="C171" s="36">
        <v>120.0</v>
      </c>
      <c r="D171" s="19">
        <f>G170-C171</f>
        <v>0</v>
      </c>
      <c r="E171" s="19"/>
      <c r="F171" s="40"/>
      <c r="G171" s="75" t="s">
        <v>1137</v>
      </c>
    </row>
    <row r="172" ht="15.75" customHeight="1">
      <c r="A172" s="19" t="str">
        <f t="shared" ref="A172:A173" si="31">A171</f>
        <v>001/XI/PO/2024</v>
      </c>
      <c r="B172" s="18"/>
      <c r="C172" s="36"/>
      <c r="D172" s="19">
        <f t="shared" ref="D172:D173" si="32">D171-C172</f>
        <v>0</v>
      </c>
      <c r="E172" s="19"/>
      <c r="F172" s="40"/>
      <c r="G172" s="64" t="s">
        <v>1102</v>
      </c>
    </row>
    <row r="173" ht="15.75" customHeight="1">
      <c r="A173" s="19" t="str">
        <f t="shared" si="31"/>
        <v>001/XI/PO/2024</v>
      </c>
      <c r="B173" s="18"/>
      <c r="C173" s="36"/>
      <c r="D173" s="19">
        <f t="shared" si="32"/>
        <v>0</v>
      </c>
      <c r="E173" s="19"/>
      <c r="F173" s="40"/>
      <c r="G173" s="63"/>
    </row>
    <row r="174" ht="15.75" customHeight="1"/>
    <row r="175" ht="15.75" customHeight="1"/>
    <row r="176" ht="15.75" customHeight="1">
      <c r="A176" s="14" t="s">
        <v>0</v>
      </c>
      <c r="B176" s="3" t="s">
        <v>4</v>
      </c>
      <c r="C176" s="14" t="s">
        <v>1024</v>
      </c>
      <c r="D176" s="14" t="s">
        <v>3</v>
      </c>
      <c r="E176" s="2" t="s">
        <v>5</v>
      </c>
      <c r="F176" s="2" t="s">
        <v>1026</v>
      </c>
      <c r="G176" s="14" t="s">
        <v>18</v>
      </c>
      <c r="H176" s="14" t="s">
        <v>19</v>
      </c>
      <c r="I176" s="14" t="s">
        <v>1027</v>
      </c>
    </row>
    <row r="177" ht="15.75" customHeight="1">
      <c r="A177" s="37" t="s">
        <v>1082</v>
      </c>
      <c r="B177" s="37" t="s">
        <v>1138</v>
      </c>
      <c r="C177" s="19" t="s">
        <v>1139</v>
      </c>
      <c r="D177" s="19">
        <v>20.0</v>
      </c>
      <c r="E177" s="72">
        <v>45667.0</v>
      </c>
      <c r="F177" s="36">
        <v>20.0</v>
      </c>
      <c r="G177" s="19">
        <f>D177-F177</f>
        <v>0</v>
      </c>
      <c r="H177" s="19"/>
      <c r="I177" s="10"/>
    </row>
    <row r="178" ht="15.75" customHeight="1">
      <c r="A178" s="11"/>
      <c r="B178" s="11"/>
      <c r="C178" s="19" t="str">
        <f t="shared" ref="C178:C179" si="33">C177</f>
        <v>069.P.12.2024</v>
      </c>
      <c r="D178" s="18"/>
      <c r="E178" s="72"/>
      <c r="F178" s="36"/>
      <c r="G178" s="19">
        <f t="shared" ref="G178:G179" si="34">G177-F178</f>
        <v>0</v>
      </c>
      <c r="H178" s="19"/>
      <c r="I178" s="10"/>
    </row>
    <row r="179" ht="15.75" customHeight="1">
      <c r="A179" s="12"/>
      <c r="B179" s="12"/>
      <c r="C179" s="19" t="str">
        <f t="shared" si="33"/>
        <v>069.P.12.2024</v>
      </c>
      <c r="D179" s="18"/>
      <c r="E179" s="72"/>
      <c r="F179" s="36"/>
      <c r="G179" s="19">
        <f t="shared" si="34"/>
        <v>0</v>
      </c>
      <c r="H179" s="19"/>
      <c r="I179" s="10"/>
    </row>
    <row r="180" ht="15.75" customHeight="1"/>
    <row r="181" ht="15.75" customHeight="1">
      <c r="A181" s="2" t="s">
        <v>0</v>
      </c>
      <c r="B181" s="2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</row>
    <row r="182" ht="15.75" customHeight="1">
      <c r="A182" s="4" t="s">
        <v>1140</v>
      </c>
      <c r="B182" s="5" t="s">
        <v>1141</v>
      </c>
      <c r="C182" s="6">
        <v>46155.0</v>
      </c>
      <c r="D182" s="7">
        <v>100.0</v>
      </c>
      <c r="E182" s="8" t="s">
        <v>1142</v>
      </c>
      <c r="F182" s="9">
        <v>46163.0</v>
      </c>
      <c r="G182" s="10">
        <v>52.0</v>
      </c>
      <c r="H182" s="8">
        <f>D182-G182</f>
        <v>48</v>
      </c>
      <c r="I182" s="10"/>
    </row>
    <row r="183" ht="15.75" customHeight="1">
      <c r="A183" s="11"/>
      <c r="B183" s="11"/>
      <c r="C183" s="11"/>
      <c r="D183" s="11"/>
      <c r="E183" s="8" t="s">
        <v>1143</v>
      </c>
      <c r="F183" s="9">
        <v>46167.0</v>
      </c>
      <c r="G183" s="10">
        <v>42.0</v>
      </c>
      <c r="H183" s="8">
        <f t="shared" ref="H183:H184" si="35">H182-G183</f>
        <v>6</v>
      </c>
      <c r="I183" s="10"/>
    </row>
    <row r="184" ht="15.75" customHeight="1">
      <c r="A184" s="12"/>
      <c r="B184" s="12"/>
      <c r="C184" s="12"/>
      <c r="D184" s="12"/>
      <c r="E184" s="8" t="s">
        <v>1144</v>
      </c>
      <c r="F184" s="9">
        <v>46168.0</v>
      </c>
      <c r="G184" s="10">
        <v>6.0</v>
      </c>
      <c r="H184" s="8">
        <f t="shared" si="35"/>
        <v>0</v>
      </c>
      <c r="I184" s="10"/>
    </row>
    <row r="185" ht="15.75" customHeight="1">
      <c r="H185" s="25" t="s">
        <v>14</v>
      </c>
    </row>
    <row r="186" ht="15.75" customHeight="1">
      <c r="A186" s="2" t="s">
        <v>0</v>
      </c>
      <c r="B186" s="2" t="s">
        <v>1</v>
      </c>
      <c r="C186" s="3" t="s">
        <v>2</v>
      </c>
      <c r="D186" s="3" t="s">
        <v>3</v>
      </c>
      <c r="E186" s="3" t="s">
        <v>4</v>
      </c>
      <c r="F186" s="3" t="s">
        <v>5</v>
      </c>
      <c r="G186" s="3" t="s">
        <v>6</v>
      </c>
      <c r="H186" s="3" t="s">
        <v>7</v>
      </c>
      <c r="I186" s="3" t="s">
        <v>8</v>
      </c>
    </row>
    <row r="187" ht="15.75" customHeight="1">
      <c r="A187" s="4" t="s">
        <v>1140</v>
      </c>
      <c r="B187" s="5" t="s">
        <v>1145</v>
      </c>
      <c r="C187" s="6">
        <v>46135.0</v>
      </c>
      <c r="D187" s="7">
        <v>20.0</v>
      </c>
      <c r="E187" s="8" t="s">
        <v>1146</v>
      </c>
      <c r="F187" s="9">
        <v>46155.0</v>
      </c>
      <c r="G187" s="10">
        <v>20.0</v>
      </c>
      <c r="H187" s="8">
        <f>D187-G187</f>
        <v>0</v>
      </c>
      <c r="I187" s="10"/>
    </row>
    <row r="188" ht="15.75" customHeight="1">
      <c r="A188" s="11"/>
      <c r="B188" s="11"/>
      <c r="C188" s="11"/>
      <c r="D188" s="11"/>
      <c r="E188" s="8"/>
      <c r="F188" s="9"/>
      <c r="G188" s="10"/>
      <c r="H188" s="8">
        <f t="shared" ref="H188:H189" si="36">H187-G188</f>
        <v>0</v>
      </c>
      <c r="I188" s="10"/>
    </row>
    <row r="189" ht="15.75" customHeight="1">
      <c r="A189" s="12"/>
      <c r="B189" s="12"/>
      <c r="C189" s="12"/>
      <c r="D189" s="12"/>
      <c r="E189" s="8"/>
      <c r="F189" s="9"/>
      <c r="G189" s="10"/>
      <c r="H189" s="8">
        <f t="shared" si="36"/>
        <v>0</v>
      </c>
      <c r="I189" s="10"/>
    </row>
    <row r="190" ht="15.75" customHeight="1">
      <c r="H190" s="25" t="s">
        <v>14</v>
      </c>
    </row>
    <row r="191" ht="15.75" customHeight="1">
      <c r="A191" s="2" t="s">
        <v>0</v>
      </c>
      <c r="B191" s="2" t="s">
        <v>1</v>
      </c>
      <c r="C191" s="3" t="s">
        <v>2</v>
      </c>
      <c r="D191" s="3" t="s">
        <v>3</v>
      </c>
      <c r="E191" s="3" t="s">
        <v>4</v>
      </c>
      <c r="F191" s="3" t="s">
        <v>5</v>
      </c>
      <c r="G191" s="3" t="s">
        <v>6</v>
      </c>
      <c r="H191" s="3" t="s">
        <v>7</v>
      </c>
      <c r="I191" s="3" t="s">
        <v>8</v>
      </c>
    </row>
    <row r="192" ht="15.75" customHeight="1">
      <c r="A192" s="4" t="s">
        <v>1140</v>
      </c>
      <c r="B192" s="5" t="s">
        <v>1147</v>
      </c>
      <c r="C192" s="6">
        <v>46137.0</v>
      </c>
      <c r="D192" s="7">
        <v>20.0</v>
      </c>
      <c r="E192" s="8" t="s">
        <v>1148</v>
      </c>
      <c r="F192" s="9">
        <v>46155.0</v>
      </c>
      <c r="G192" s="10">
        <v>20.0</v>
      </c>
      <c r="H192" s="8">
        <f>D192-G192</f>
        <v>0</v>
      </c>
      <c r="I192" s="10"/>
    </row>
    <row r="193" ht="15.75" customHeight="1">
      <c r="A193" s="11"/>
      <c r="B193" s="11"/>
      <c r="C193" s="11"/>
      <c r="D193" s="11"/>
      <c r="E193" s="8"/>
      <c r="F193" s="9"/>
      <c r="G193" s="10"/>
      <c r="H193" s="8">
        <f t="shared" ref="H193:H194" si="37">H192-G193</f>
        <v>0</v>
      </c>
      <c r="I193" s="10"/>
    </row>
    <row r="194" ht="15.75" customHeight="1">
      <c r="A194" s="12"/>
      <c r="B194" s="12"/>
      <c r="C194" s="12"/>
      <c r="D194" s="12"/>
      <c r="E194" s="8"/>
      <c r="F194" s="9"/>
      <c r="G194" s="10"/>
      <c r="H194" s="8">
        <f t="shared" si="37"/>
        <v>0</v>
      </c>
      <c r="I194" s="10"/>
    </row>
    <row r="195" ht="15.75" customHeight="1">
      <c r="H195" s="25" t="s">
        <v>14</v>
      </c>
    </row>
    <row r="196" ht="15.75" customHeight="1">
      <c r="A196" s="2" t="s">
        <v>0</v>
      </c>
      <c r="B196" s="2" t="s">
        <v>1</v>
      </c>
      <c r="C196" s="3" t="s">
        <v>2</v>
      </c>
      <c r="D196" s="3" t="s">
        <v>3</v>
      </c>
      <c r="E196" s="3" t="s">
        <v>4</v>
      </c>
      <c r="F196" s="3" t="s">
        <v>5</v>
      </c>
      <c r="G196" s="3" t="s">
        <v>6</v>
      </c>
      <c r="H196" s="3" t="s">
        <v>7</v>
      </c>
      <c r="I196" s="3" t="s">
        <v>8</v>
      </c>
    </row>
    <row r="197" ht="15.75" customHeight="1">
      <c r="A197" s="4" t="s">
        <v>1140</v>
      </c>
      <c r="B197" s="5" t="s">
        <v>1149</v>
      </c>
      <c r="C197" s="6">
        <v>46177.0</v>
      </c>
      <c r="D197" s="7">
        <v>200.0</v>
      </c>
      <c r="E197" s="8" t="s">
        <v>1150</v>
      </c>
      <c r="F197" s="9"/>
      <c r="G197" s="10"/>
      <c r="H197" s="8">
        <f>D197-G197</f>
        <v>200</v>
      </c>
      <c r="I197" s="10"/>
    </row>
    <row r="198" ht="15.75" customHeight="1">
      <c r="A198" s="11"/>
      <c r="B198" s="11"/>
      <c r="C198" s="11"/>
      <c r="D198" s="11"/>
      <c r="E198" s="8"/>
      <c r="F198" s="9"/>
      <c r="G198" s="10"/>
      <c r="H198" s="8">
        <f t="shared" ref="H198:H199" si="38">H197-G198</f>
        <v>200</v>
      </c>
      <c r="I198" s="10"/>
    </row>
    <row r="199" ht="15.75" customHeight="1">
      <c r="A199" s="12"/>
      <c r="B199" s="12"/>
      <c r="C199" s="12"/>
      <c r="D199" s="12"/>
      <c r="E199" s="8"/>
      <c r="F199" s="9"/>
      <c r="G199" s="10"/>
      <c r="H199" s="8">
        <f t="shared" si="38"/>
        <v>200</v>
      </c>
      <c r="I199" s="1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G1"/>
    <mergeCell ref="A177:A179"/>
    <mergeCell ref="B177:B179"/>
    <mergeCell ref="A182:A184"/>
    <mergeCell ref="B182:B184"/>
    <mergeCell ref="C182:C184"/>
    <mergeCell ref="D182:D184"/>
    <mergeCell ref="A192:A194"/>
    <mergeCell ref="A197:A199"/>
    <mergeCell ref="B197:B199"/>
    <mergeCell ref="C197:C199"/>
    <mergeCell ref="D197:D199"/>
    <mergeCell ref="A187:A189"/>
    <mergeCell ref="B187:B189"/>
    <mergeCell ref="C187:C189"/>
    <mergeCell ref="D187:D189"/>
    <mergeCell ref="B192:B194"/>
    <mergeCell ref="C192:C194"/>
    <mergeCell ref="D192:D194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29"/>
    <col customWidth="1" min="3" max="3" width="10.29"/>
    <col customWidth="1" min="4" max="4" width="8.71"/>
    <col customWidth="1" min="5" max="5" width="13.86"/>
    <col customWidth="1" min="6" max="6" width="12.14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1151</v>
      </c>
      <c r="B3" s="5" t="s">
        <v>1152</v>
      </c>
      <c r="C3" s="6"/>
      <c r="D3" s="7">
        <v>80.0</v>
      </c>
      <c r="E3" s="8" t="s">
        <v>1153</v>
      </c>
      <c r="F3" s="9">
        <v>45862.0</v>
      </c>
      <c r="G3" s="10">
        <v>30.0</v>
      </c>
      <c r="H3" s="8">
        <f>D3-G3</f>
        <v>50</v>
      </c>
      <c r="I3" s="10"/>
    </row>
    <row r="4">
      <c r="A4" s="11"/>
      <c r="B4" s="11"/>
      <c r="C4" s="11"/>
      <c r="D4" s="11"/>
      <c r="E4" s="8" t="s">
        <v>1154</v>
      </c>
      <c r="F4" s="9">
        <v>45881.0</v>
      </c>
      <c r="G4" s="10">
        <v>50.0</v>
      </c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1155</v>
      </c>
      <c r="F5" s="10"/>
      <c r="G5" s="10"/>
      <c r="H5" s="8">
        <f t="shared" si="1"/>
        <v>0</v>
      </c>
      <c r="I5" s="10"/>
    </row>
    <row r="6">
      <c r="H6" s="46" t="s">
        <v>14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1151</v>
      </c>
      <c r="B9" s="5" t="s">
        <v>1156</v>
      </c>
      <c r="C9" s="6"/>
      <c r="D9" s="7">
        <v>60.0</v>
      </c>
      <c r="E9" s="8" t="s">
        <v>1157</v>
      </c>
      <c r="F9" s="9">
        <v>45919.0</v>
      </c>
      <c r="G9" s="10">
        <v>30.0</v>
      </c>
      <c r="H9" s="8">
        <f>D9-G9</f>
        <v>30</v>
      </c>
      <c r="I9" s="10"/>
    </row>
    <row r="10">
      <c r="A10" s="11"/>
      <c r="B10" s="11"/>
      <c r="C10" s="11"/>
      <c r="D10" s="11"/>
      <c r="E10" s="8" t="s">
        <v>1158</v>
      </c>
      <c r="F10" s="9">
        <v>45924.0</v>
      </c>
      <c r="G10" s="10">
        <v>30.0</v>
      </c>
      <c r="H10" s="8">
        <f t="shared" ref="H10:H11" si="2">H9-G10</f>
        <v>0</v>
      </c>
      <c r="I10" s="10"/>
    </row>
    <row r="11">
      <c r="A11" s="12"/>
      <c r="B11" s="12"/>
      <c r="C11" s="12"/>
      <c r="D11" s="12"/>
      <c r="E11" s="8" t="s">
        <v>1159</v>
      </c>
      <c r="F11" s="10"/>
      <c r="G11" s="10"/>
      <c r="H11" s="8">
        <f t="shared" si="2"/>
        <v>0</v>
      </c>
      <c r="I11" s="10"/>
    </row>
    <row r="12">
      <c r="H12" s="46" t="s">
        <v>14</v>
      </c>
    </row>
    <row r="13">
      <c r="A13" s="2" t="s">
        <v>0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</row>
    <row r="14">
      <c r="A14" s="4" t="s">
        <v>1151</v>
      </c>
      <c r="B14" s="5" t="s">
        <v>1160</v>
      </c>
      <c r="C14" s="6"/>
      <c r="D14" s="7">
        <v>120.0</v>
      </c>
      <c r="E14" s="8" t="s">
        <v>1161</v>
      </c>
      <c r="F14" s="9">
        <v>45903.0</v>
      </c>
      <c r="G14" s="10">
        <v>40.0</v>
      </c>
      <c r="H14" s="8">
        <f>D14-G14</f>
        <v>80</v>
      </c>
      <c r="I14" s="10"/>
    </row>
    <row r="15">
      <c r="A15" s="11"/>
      <c r="B15" s="11"/>
      <c r="C15" s="11"/>
      <c r="D15" s="11"/>
      <c r="E15" s="8" t="s">
        <v>1162</v>
      </c>
      <c r="F15" s="9">
        <v>45906.0</v>
      </c>
      <c r="G15" s="10">
        <v>80.0</v>
      </c>
      <c r="H15" s="8">
        <f t="shared" ref="H15:H16" si="3">H14-G15</f>
        <v>0</v>
      </c>
      <c r="I15" s="10"/>
    </row>
    <row r="16">
      <c r="A16" s="12"/>
      <c r="B16" s="12"/>
      <c r="C16" s="12"/>
      <c r="D16" s="12"/>
      <c r="E16" s="8" t="s">
        <v>1163</v>
      </c>
      <c r="F16" s="10"/>
      <c r="G16" s="10"/>
      <c r="H16" s="8">
        <f t="shared" si="3"/>
        <v>0</v>
      </c>
      <c r="I16" s="10"/>
    </row>
    <row r="17">
      <c r="H17" s="46" t="s">
        <v>14</v>
      </c>
    </row>
    <row r="18">
      <c r="A18" s="2" t="s">
        <v>0</v>
      </c>
      <c r="B18" s="2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</row>
    <row r="19">
      <c r="A19" s="4" t="s">
        <v>1164</v>
      </c>
      <c r="B19" s="5" t="s">
        <v>1165</v>
      </c>
      <c r="C19" s="6"/>
      <c r="D19" s="7">
        <v>25.0</v>
      </c>
      <c r="E19" s="8" t="s">
        <v>1166</v>
      </c>
      <c r="F19" s="9">
        <v>45934.0</v>
      </c>
      <c r="G19" s="10">
        <v>25.0</v>
      </c>
      <c r="H19" s="8">
        <f>D19-G19</f>
        <v>0</v>
      </c>
      <c r="I19" s="10"/>
    </row>
    <row r="20">
      <c r="A20" s="11"/>
      <c r="B20" s="11"/>
      <c r="C20" s="11"/>
      <c r="D20" s="11"/>
      <c r="E20" s="8" t="s">
        <v>1167</v>
      </c>
      <c r="F20" s="9"/>
      <c r="G20" s="10"/>
      <c r="H20" s="8">
        <f t="shared" ref="H20:H21" si="4">H19-G20</f>
        <v>0</v>
      </c>
      <c r="I20" s="10"/>
    </row>
    <row r="21" ht="15.75" customHeight="1">
      <c r="A21" s="12"/>
      <c r="B21" s="12"/>
      <c r="C21" s="12"/>
      <c r="D21" s="12"/>
      <c r="E21" s="8" t="s">
        <v>1168</v>
      </c>
      <c r="F21" s="10"/>
      <c r="G21" s="10"/>
      <c r="H21" s="8">
        <f t="shared" si="4"/>
        <v>0</v>
      </c>
      <c r="I21" s="10"/>
    </row>
    <row r="22" ht="15.75" customHeight="1">
      <c r="H22" s="46" t="s">
        <v>14</v>
      </c>
    </row>
    <row r="23" ht="15.75" customHeight="1">
      <c r="A23" s="2" t="s">
        <v>0</v>
      </c>
      <c r="B23" s="2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</row>
    <row r="24" ht="15.75" customHeight="1">
      <c r="A24" s="4" t="s">
        <v>1151</v>
      </c>
      <c r="B24" s="5" t="s">
        <v>1169</v>
      </c>
      <c r="C24" s="6"/>
      <c r="D24" s="7">
        <v>35.0</v>
      </c>
      <c r="E24" s="8" t="s">
        <v>1170</v>
      </c>
      <c r="F24" s="9"/>
      <c r="G24" s="10">
        <v>35.0</v>
      </c>
      <c r="H24" s="8">
        <f>D24-G24</f>
        <v>0</v>
      </c>
      <c r="I24" s="10"/>
    </row>
    <row r="25" ht="15.75" customHeight="1">
      <c r="A25" s="11"/>
      <c r="B25" s="11"/>
      <c r="C25" s="11"/>
      <c r="D25" s="11"/>
      <c r="E25" s="8" t="s">
        <v>1171</v>
      </c>
      <c r="F25" s="9"/>
      <c r="G25" s="10"/>
      <c r="H25" s="8">
        <f t="shared" ref="H25:H26" si="5">H24-G25</f>
        <v>0</v>
      </c>
      <c r="I25" s="10"/>
    </row>
    <row r="26" ht="15.75" customHeight="1">
      <c r="A26" s="12"/>
      <c r="B26" s="12"/>
      <c r="C26" s="12"/>
      <c r="D26" s="12"/>
      <c r="E26" s="8" t="s">
        <v>1172</v>
      </c>
      <c r="F26" s="10"/>
      <c r="G26" s="10"/>
      <c r="H26" s="8">
        <f t="shared" si="5"/>
        <v>0</v>
      </c>
      <c r="I26" s="10"/>
    </row>
    <row r="27" ht="15.75" customHeight="1">
      <c r="H27" s="68" t="s">
        <v>14</v>
      </c>
    </row>
    <row r="28" ht="15.75" customHeight="1">
      <c r="A28" s="2" t="s">
        <v>0</v>
      </c>
      <c r="B28" s="2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</row>
    <row r="29" ht="15.75" customHeight="1">
      <c r="A29" s="4" t="s">
        <v>1173</v>
      </c>
      <c r="B29" s="5" t="s">
        <v>1174</v>
      </c>
      <c r="C29" s="6"/>
      <c r="D29" s="7">
        <v>25.0</v>
      </c>
      <c r="E29" s="8" t="s">
        <v>1175</v>
      </c>
      <c r="F29" s="9">
        <v>45957.0</v>
      </c>
      <c r="G29" s="10">
        <v>25.0</v>
      </c>
      <c r="H29" s="8">
        <f>D29-G29</f>
        <v>0</v>
      </c>
      <c r="I29" s="10"/>
    </row>
    <row r="30" ht="15.75" customHeight="1">
      <c r="A30" s="11"/>
      <c r="B30" s="11"/>
      <c r="C30" s="11"/>
      <c r="D30" s="11"/>
      <c r="E30" s="8" t="s">
        <v>1176</v>
      </c>
      <c r="F30" s="9"/>
      <c r="G30" s="10"/>
      <c r="H30" s="8">
        <f t="shared" ref="H30:H31" si="6">H29-G30</f>
        <v>0</v>
      </c>
      <c r="I30" s="10"/>
    </row>
    <row r="31" ht="15.75" customHeight="1">
      <c r="A31" s="12"/>
      <c r="B31" s="12"/>
      <c r="C31" s="12"/>
      <c r="D31" s="12"/>
      <c r="E31" s="8" t="s">
        <v>1177</v>
      </c>
      <c r="F31" s="10"/>
      <c r="G31" s="10"/>
      <c r="H31" s="8">
        <f t="shared" si="6"/>
        <v>0</v>
      </c>
      <c r="I31" s="10"/>
    </row>
    <row r="32" ht="15.75" customHeight="1">
      <c r="H32" s="68" t="s">
        <v>14</v>
      </c>
    </row>
    <row r="33" ht="15.75" customHeight="1">
      <c r="A33" s="2" t="s">
        <v>0</v>
      </c>
      <c r="B33" s="2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</row>
    <row r="34" ht="15.75" customHeight="1">
      <c r="A34" s="4" t="s">
        <v>1178</v>
      </c>
      <c r="B34" s="5" t="s">
        <v>1179</v>
      </c>
      <c r="C34" s="6" t="s">
        <v>1180</v>
      </c>
      <c r="D34" s="7">
        <v>34.0</v>
      </c>
      <c r="E34" s="8" t="s">
        <v>1181</v>
      </c>
      <c r="F34" s="9">
        <v>46108.0</v>
      </c>
      <c r="G34" s="10">
        <v>15.0</v>
      </c>
      <c r="H34" s="8">
        <f>D34-G34</f>
        <v>19</v>
      </c>
      <c r="I34" s="10"/>
    </row>
    <row r="35" ht="15.75" customHeight="1">
      <c r="A35" s="11"/>
      <c r="B35" s="11"/>
      <c r="C35" s="11"/>
      <c r="D35" s="11"/>
      <c r="E35" s="8" t="s">
        <v>1182</v>
      </c>
      <c r="F35" s="9">
        <v>46119.0</v>
      </c>
      <c r="G35" s="10">
        <v>19.0</v>
      </c>
      <c r="H35" s="8">
        <f t="shared" ref="H35:H36" si="7">H34-G35</f>
        <v>0</v>
      </c>
      <c r="I35" s="10"/>
    </row>
    <row r="36" ht="15.75" customHeight="1">
      <c r="A36" s="12"/>
      <c r="B36" s="12"/>
      <c r="C36" s="12"/>
      <c r="D36" s="12"/>
      <c r="E36" s="8" t="s">
        <v>1183</v>
      </c>
      <c r="F36" s="10"/>
      <c r="G36" s="10"/>
      <c r="H36" s="8">
        <f t="shared" si="7"/>
        <v>0</v>
      </c>
      <c r="I36" s="10"/>
    </row>
    <row r="37" ht="15.75" customHeight="1">
      <c r="H37" s="68" t="s">
        <v>14</v>
      </c>
    </row>
    <row r="38" ht="15.75" customHeight="1">
      <c r="A38" s="2" t="s">
        <v>0</v>
      </c>
      <c r="B38" s="2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</row>
    <row r="39" ht="15.75" customHeight="1">
      <c r="A39" s="4" t="s">
        <v>1184</v>
      </c>
      <c r="B39" s="5" t="s">
        <v>1185</v>
      </c>
      <c r="C39" s="6" t="s">
        <v>1186</v>
      </c>
      <c r="D39" s="7">
        <v>66.0</v>
      </c>
      <c r="E39" s="8" t="s">
        <v>1187</v>
      </c>
      <c r="F39" s="9">
        <v>46095.0</v>
      </c>
      <c r="G39" s="10">
        <v>23.0</v>
      </c>
      <c r="H39" s="8">
        <f>D39-G39</f>
        <v>43</v>
      </c>
      <c r="I39" s="10"/>
    </row>
    <row r="40" ht="15.75" customHeight="1">
      <c r="A40" s="11"/>
      <c r="B40" s="11"/>
      <c r="C40" s="11"/>
      <c r="D40" s="11"/>
      <c r="E40" s="8" t="s">
        <v>1188</v>
      </c>
      <c r="F40" s="9">
        <v>46108.0</v>
      </c>
      <c r="G40" s="10">
        <v>43.0</v>
      </c>
      <c r="H40" s="8">
        <f t="shared" ref="H40:H41" si="8">H39-G40</f>
        <v>0</v>
      </c>
      <c r="I40" s="10"/>
    </row>
    <row r="41" ht="15.75" customHeight="1">
      <c r="A41" s="12"/>
      <c r="B41" s="12"/>
      <c r="C41" s="12"/>
      <c r="D41" s="12"/>
      <c r="E41" s="8" t="s">
        <v>1189</v>
      </c>
      <c r="F41" s="10"/>
      <c r="G41" s="10"/>
      <c r="H41" s="8">
        <f t="shared" si="8"/>
        <v>0</v>
      </c>
      <c r="I41" s="10"/>
    </row>
    <row r="42" ht="15.75" customHeight="1">
      <c r="H42" s="68" t="s">
        <v>14</v>
      </c>
    </row>
    <row r="43" ht="15.75" customHeight="1">
      <c r="A43" s="2" t="s">
        <v>0</v>
      </c>
      <c r="B43" s="2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8</v>
      </c>
    </row>
    <row r="44" ht="15.75" customHeight="1">
      <c r="A44" s="4" t="s">
        <v>1190</v>
      </c>
      <c r="B44" s="5" t="s">
        <v>1191</v>
      </c>
      <c r="C44" s="6">
        <v>46144.0</v>
      </c>
      <c r="D44" s="7">
        <v>24.0</v>
      </c>
      <c r="E44" s="8" t="s">
        <v>1192</v>
      </c>
      <c r="F44" s="9" t="s">
        <v>1193</v>
      </c>
      <c r="G44" s="10">
        <v>24.0</v>
      </c>
      <c r="H44" s="8">
        <f>D44-G44</f>
        <v>0</v>
      </c>
      <c r="I44" s="10"/>
    </row>
    <row r="45" ht="15.75" customHeight="1">
      <c r="A45" s="11"/>
      <c r="B45" s="11"/>
      <c r="C45" s="11"/>
      <c r="D45" s="11"/>
      <c r="E45" s="8" t="s">
        <v>1194</v>
      </c>
      <c r="F45" s="9"/>
      <c r="G45" s="10"/>
      <c r="H45" s="8">
        <f t="shared" ref="H45:H46" si="9">H44-G45</f>
        <v>0</v>
      </c>
      <c r="I45" s="10"/>
    </row>
    <row r="46" ht="15.75" customHeight="1">
      <c r="A46" s="12"/>
      <c r="B46" s="12"/>
      <c r="C46" s="12"/>
      <c r="D46" s="12"/>
      <c r="E46" s="8" t="s">
        <v>1195</v>
      </c>
      <c r="F46" s="10"/>
      <c r="G46" s="10"/>
      <c r="H46" s="8">
        <f t="shared" si="9"/>
        <v>0</v>
      </c>
      <c r="I46" s="10"/>
    </row>
    <row r="47" ht="15.75" customHeight="1">
      <c r="H47" s="68" t="s">
        <v>14</v>
      </c>
    </row>
    <row r="48" ht="15.75" customHeight="1">
      <c r="A48" s="2" t="s">
        <v>0</v>
      </c>
      <c r="B48" s="2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</row>
    <row r="49" ht="15.75" customHeight="1">
      <c r="A49" s="4" t="s">
        <v>1178</v>
      </c>
      <c r="B49" s="5" t="s">
        <v>1196</v>
      </c>
      <c r="C49" s="6">
        <v>46126.0</v>
      </c>
      <c r="D49" s="7">
        <v>60.0</v>
      </c>
      <c r="E49" s="8" t="s">
        <v>1197</v>
      </c>
      <c r="F49" s="9">
        <v>46147.0</v>
      </c>
      <c r="G49" s="10">
        <v>10.0</v>
      </c>
      <c r="H49" s="8">
        <f>D49-G49</f>
        <v>50</v>
      </c>
      <c r="I49" s="10"/>
    </row>
    <row r="50" ht="15.75" customHeight="1">
      <c r="A50" s="11"/>
      <c r="B50" s="11"/>
      <c r="C50" s="11"/>
      <c r="D50" s="11"/>
      <c r="E50" s="8" t="s">
        <v>1198</v>
      </c>
      <c r="F50" s="9">
        <v>46161.0</v>
      </c>
      <c r="G50" s="10">
        <v>50.0</v>
      </c>
      <c r="H50" s="8">
        <f t="shared" ref="H50:H51" si="10">H49-G50</f>
        <v>0</v>
      </c>
      <c r="I50" s="10"/>
    </row>
    <row r="51" ht="15.75" customHeight="1">
      <c r="A51" s="12"/>
      <c r="B51" s="12"/>
      <c r="C51" s="12"/>
      <c r="D51" s="12"/>
      <c r="E51" s="8"/>
      <c r="F51" s="10"/>
      <c r="G51" s="10"/>
      <c r="H51" s="8">
        <f t="shared" si="10"/>
        <v>0</v>
      </c>
      <c r="I51" s="10"/>
    </row>
    <row r="52" ht="15.75" customHeight="1">
      <c r="H52" s="68" t="s">
        <v>14</v>
      </c>
    </row>
    <row r="53" ht="15.75" customHeight="1">
      <c r="A53" s="2" t="s">
        <v>0</v>
      </c>
      <c r="B53" s="2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</row>
    <row r="54" ht="15.75" customHeight="1">
      <c r="A54" s="4" t="s">
        <v>1184</v>
      </c>
      <c r="B54" s="5" t="s">
        <v>1199</v>
      </c>
      <c r="C54" s="6">
        <v>46162.0</v>
      </c>
      <c r="D54" s="7">
        <v>80.0</v>
      </c>
      <c r="E54" s="8" t="s">
        <v>1200</v>
      </c>
      <c r="F54" s="9"/>
      <c r="G54" s="10"/>
      <c r="H54" s="8">
        <f>D54-G54</f>
        <v>80</v>
      </c>
      <c r="I54" s="10"/>
    </row>
    <row r="55" ht="15.75" customHeight="1">
      <c r="A55" s="11"/>
      <c r="B55" s="11"/>
      <c r="C55" s="11"/>
      <c r="D55" s="11"/>
      <c r="E55" s="8"/>
      <c r="F55" s="9"/>
      <c r="G55" s="10"/>
      <c r="H55" s="8">
        <f t="shared" ref="H55:H56" si="11">H54-G55</f>
        <v>80</v>
      </c>
      <c r="I55" s="10"/>
    </row>
    <row r="56" ht="15.75" customHeight="1">
      <c r="A56" s="12"/>
      <c r="B56" s="12"/>
      <c r="C56" s="12"/>
      <c r="D56" s="12"/>
      <c r="E56" s="8"/>
      <c r="F56" s="10"/>
      <c r="G56" s="10"/>
      <c r="H56" s="8">
        <f t="shared" si="11"/>
        <v>80</v>
      </c>
      <c r="I56" s="1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3:A5"/>
    <mergeCell ref="B3:B5"/>
    <mergeCell ref="C3:C5"/>
    <mergeCell ref="D3:D5"/>
    <mergeCell ref="B9:B11"/>
    <mergeCell ref="C9:C11"/>
    <mergeCell ref="D9:D11"/>
    <mergeCell ref="C19:C21"/>
    <mergeCell ref="D19:D21"/>
    <mergeCell ref="A9:A11"/>
    <mergeCell ref="A14:A16"/>
    <mergeCell ref="B14:B16"/>
    <mergeCell ref="C14:C16"/>
    <mergeCell ref="D14:D16"/>
    <mergeCell ref="A19:A21"/>
    <mergeCell ref="B19:B21"/>
    <mergeCell ref="A24:A26"/>
    <mergeCell ref="B24:B26"/>
    <mergeCell ref="C24:C26"/>
    <mergeCell ref="D24:D26"/>
    <mergeCell ref="B29:B31"/>
    <mergeCell ref="C29:C31"/>
    <mergeCell ref="D29:D31"/>
    <mergeCell ref="C39:C41"/>
    <mergeCell ref="D39:D41"/>
    <mergeCell ref="A29:A31"/>
    <mergeCell ref="A34:A36"/>
    <mergeCell ref="B34:B36"/>
    <mergeCell ref="C34:C36"/>
    <mergeCell ref="D34:D36"/>
    <mergeCell ref="A39:A41"/>
    <mergeCell ref="B39:B41"/>
    <mergeCell ref="A49:A51"/>
    <mergeCell ref="A54:A56"/>
    <mergeCell ref="B54:B56"/>
    <mergeCell ref="C54:C56"/>
    <mergeCell ref="D54:D56"/>
    <mergeCell ref="A44:A46"/>
    <mergeCell ref="B44:B46"/>
    <mergeCell ref="C44:C46"/>
    <mergeCell ref="D44:D46"/>
    <mergeCell ref="B49:B51"/>
    <mergeCell ref="C49:C51"/>
    <mergeCell ref="D49:D51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8.71"/>
    <col customWidth="1" min="3" max="3" width="11.86"/>
    <col customWidth="1" min="4" max="4" width="19.43"/>
    <col customWidth="1" min="5" max="5" width="8.71"/>
    <col customWidth="1" min="6" max="6" width="12.86"/>
    <col customWidth="1" min="7" max="7" width="10.71"/>
    <col customWidth="1" min="8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1201</v>
      </c>
      <c r="B3" s="18">
        <v>44573.0</v>
      </c>
      <c r="C3" s="36">
        <v>50.0</v>
      </c>
      <c r="D3" s="19">
        <f>G2-C3</f>
        <v>0</v>
      </c>
      <c r="E3" s="19"/>
      <c r="F3" s="40"/>
      <c r="G3" s="75" t="s">
        <v>1202</v>
      </c>
      <c r="H3" s="63"/>
      <c r="I3" s="63"/>
    </row>
    <row r="4">
      <c r="A4" s="19" t="s">
        <v>1201</v>
      </c>
      <c r="B4" s="18"/>
      <c r="C4" s="36"/>
      <c r="D4" s="19"/>
      <c r="E4" s="19"/>
      <c r="F4" s="40"/>
      <c r="G4" s="64">
        <v>50.0</v>
      </c>
      <c r="H4" s="63"/>
      <c r="I4" s="63"/>
    </row>
    <row r="5">
      <c r="A5" s="19" t="s">
        <v>1201</v>
      </c>
      <c r="B5" s="18"/>
      <c r="C5" s="36"/>
      <c r="D5" s="19"/>
      <c r="E5" s="19"/>
      <c r="F5" s="40"/>
      <c r="G5" s="63" t="s">
        <v>722</v>
      </c>
      <c r="H5" s="63"/>
      <c r="I5" s="63"/>
    </row>
    <row r="6">
      <c r="A6" s="19" t="s">
        <v>1201</v>
      </c>
      <c r="B6" s="18"/>
      <c r="C6" s="36"/>
      <c r="D6" s="19"/>
      <c r="E6" s="19"/>
      <c r="F6" s="10"/>
      <c r="G6" s="30"/>
    </row>
    <row r="7">
      <c r="A7" s="19" t="s">
        <v>1201</v>
      </c>
      <c r="B7" s="18"/>
      <c r="C7" s="36"/>
      <c r="D7" s="19"/>
      <c r="E7" s="19"/>
      <c r="F7" s="10"/>
      <c r="G7" s="30"/>
    </row>
    <row r="8">
      <c r="A8" s="19" t="s">
        <v>1201</v>
      </c>
      <c r="B8" s="18"/>
      <c r="C8" s="36"/>
      <c r="D8" s="19"/>
      <c r="E8" s="19"/>
      <c r="F8" s="10"/>
      <c r="G8" s="30"/>
    </row>
    <row r="9">
      <c r="A9" s="19" t="s">
        <v>1201</v>
      </c>
      <c r="B9" s="18"/>
      <c r="C9" s="36"/>
      <c r="D9" s="19"/>
      <c r="E9" s="19"/>
      <c r="F9" s="10"/>
      <c r="G9" s="30"/>
    </row>
    <row r="10">
      <c r="A10" s="19" t="s">
        <v>1201</v>
      </c>
      <c r="B10" s="18"/>
      <c r="C10" s="36"/>
      <c r="D10" s="19"/>
      <c r="E10" s="19"/>
      <c r="F10" s="10"/>
      <c r="G10" s="30"/>
    </row>
    <row r="11">
      <c r="A11" s="19" t="s">
        <v>1201</v>
      </c>
      <c r="B11" s="18"/>
      <c r="C11" s="36"/>
      <c r="D11" s="19"/>
      <c r="E11" s="19"/>
      <c r="F11" s="10"/>
    </row>
    <row r="12">
      <c r="A12" s="19" t="s">
        <v>1201</v>
      </c>
      <c r="B12" s="18"/>
      <c r="C12" s="36"/>
      <c r="D12" s="19"/>
      <c r="E12" s="19"/>
      <c r="F12" s="10"/>
    </row>
    <row r="13">
      <c r="A13" s="19" t="s">
        <v>1201</v>
      </c>
      <c r="B13" s="18"/>
      <c r="C13" s="36"/>
      <c r="D13" s="19"/>
      <c r="E13" s="19"/>
      <c r="F13" s="10"/>
    </row>
    <row r="14">
      <c r="A14" s="19" t="s">
        <v>1201</v>
      </c>
      <c r="B14" s="18"/>
      <c r="C14" s="36"/>
      <c r="D14" s="19"/>
      <c r="E14" s="19"/>
      <c r="F14" s="10"/>
    </row>
    <row r="15">
      <c r="A15" s="19" t="s">
        <v>1201</v>
      </c>
      <c r="B15" s="18"/>
      <c r="C15" s="36"/>
      <c r="D15" s="19"/>
      <c r="E15" s="19"/>
      <c r="F15" s="10"/>
    </row>
    <row r="16">
      <c r="A16" s="19" t="s">
        <v>1201</v>
      </c>
      <c r="B16" s="18"/>
      <c r="C16" s="36"/>
      <c r="D16" s="19"/>
      <c r="E16" s="19"/>
      <c r="F16" s="10"/>
    </row>
    <row r="17">
      <c r="A17" s="19" t="s">
        <v>1201</v>
      </c>
      <c r="B17" s="18"/>
      <c r="C17" s="36"/>
      <c r="D17" s="19"/>
      <c r="E17" s="19"/>
      <c r="F17" s="10"/>
    </row>
    <row r="18">
      <c r="A18" s="19" t="s">
        <v>1201</v>
      </c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C21" s="20">
        <f>SUM(C3:C20)</f>
        <v>50</v>
      </c>
      <c r="E21" s="1"/>
      <c r="F21" s="54" t="s">
        <v>738</v>
      </c>
    </row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100.0</v>
      </c>
    </row>
    <row r="24" ht="15.75" customHeight="1">
      <c r="A24" s="19" t="s">
        <v>1203</v>
      </c>
      <c r="B24" s="18">
        <v>44785.0</v>
      </c>
      <c r="C24" s="36">
        <v>100.0</v>
      </c>
      <c r="D24" s="19">
        <f>G23-C24</f>
        <v>0</v>
      </c>
      <c r="E24" s="19"/>
      <c r="F24" s="40"/>
      <c r="G24" s="75" t="s">
        <v>1204</v>
      </c>
    </row>
    <row r="25" ht="15.75" customHeight="1">
      <c r="A25" s="19" t="str">
        <f t="shared" ref="A25:A31" si="1">A24</f>
        <v>CVMDP/SGS/2201</v>
      </c>
      <c r="B25" s="18"/>
      <c r="C25" s="36"/>
      <c r="D25" s="19"/>
      <c r="E25" s="19"/>
      <c r="F25" s="40"/>
      <c r="G25" s="64">
        <v>100.0</v>
      </c>
    </row>
    <row r="26" ht="15.75" customHeight="1">
      <c r="A26" s="19" t="str">
        <f t="shared" si="1"/>
        <v>CVMDP/SGS/2201</v>
      </c>
      <c r="B26" s="18"/>
      <c r="C26" s="36"/>
      <c r="D26" s="19"/>
      <c r="E26" s="19"/>
      <c r="F26" s="40"/>
      <c r="G26" s="63" t="s">
        <v>722</v>
      </c>
    </row>
    <row r="27" ht="15.75" customHeight="1">
      <c r="A27" s="19" t="str">
        <f t="shared" si="1"/>
        <v>CVMDP/SGS/2201</v>
      </c>
      <c r="B27" s="18"/>
      <c r="C27" s="36"/>
      <c r="D27" s="19"/>
      <c r="E27" s="19"/>
      <c r="F27" s="10"/>
      <c r="G27" s="30">
        <v>110000.0</v>
      </c>
    </row>
    <row r="28" ht="15.75" customHeight="1">
      <c r="A28" s="19" t="str">
        <f t="shared" si="1"/>
        <v>CVMDP/SGS/2201</v>
      </c>
      <c r="B28" s="18"/>
      <c r="C28" s="36"/>
      <c r="D28" s="19"/>
      <c r="E28" s="19"/>
      <c r="F28" s="10"/>
      <c r="G28" s="30"/>
    </row>
    <row r="29" ht="15.75" customHeight="1">
      <c r="A29" s="19" t="str">
        <f t="shared" si="1"/>
        <v>CVMDP/SGS/2201</v>
      </c>
      <c r="B29" s="18"/>
      <c r="C29" s="36"/>
      <c r="D29" s="19"/>
      <c r="E29" s="19"/>
      <c r="F29" s="10"/>
      <c r="G29" s="30"/>
    </row>
    <row r="30" ht="15.75" customHeight="1">
      <c r="A30" s="19" t="str">
        <f t="shared" si="1"/>
        <v>CVMDP/SGS/2201</v>
      </c>
      <c r="B30" s="18"/>
      <c r="C30" s="36"/>
      <c r="D30" s="19"/>
      <c r="E30" s="19"/>
      <c r="F30" s="10"/>
      <c r="G30" s="30"/>
    </row>
    <row r="31" ht="15.75" customHeight="1">
      <c r="A31" s="19" t="str">
        <f t="shared" si="1"/>
        <v>CVMDP/SGS/2201</v>
      </c>
      <c r="B31" s="18"/>
      <c r="C31" s="36"/>
      <c r="D31" s="19"/>
      <c r="E31" s="19"/>
      <c r="F31" s="10"/>
      <c r="G31" s="30"/>
    </row>
    <row r="32" ht="15.75" customHeight="1">
      <c r="F32" s="54" t="s">
        <v>738</v>
      </c>
    </row>
    <row r="33" ht="15.75" customHeight="1"/>
    <row r="34" ht="15.75" customHeight="1">
      <c r="A34" s="14" t="s">
        <v>15</v>
      </c>
      <c r="B34" s="14" t="s">
        <v>16</v>
      </c>
      <c r="C34" s="2" t="s">
        <v>17</v>
      </c>
      <c r="D34" s="14" t="s">
        <v>18</v>
      </c>
      <c r="E34" s="14" t="s">
        <v>19</v>
      </c>
      <c r="F34" s="34" t="s">
        <v>20</v>
      </c>
      <c r="G34" s="43">
        <v>50.0</v>
      </c>
    </row>
    <row r="35" ht="15.75" customHeight="1">
      <c r="A35" s="19" t="s">
        <v>1205</v>
      </c>
      <c r="B35" s="18">
        <v>45287.0</v>
      </c>
      <c r="C35" s="36">
        <v>50.0</v>
      </c>
      <c r="D35" s="19">
        <f>G34-C35</f>
        <v>0</v>
      </c>
      <c r="E35" s="19"/>
      <c r="F35" s="40"/>
      <c r="G35" s="75" t="s">
        <v>1206</v>
      </c>
    </row>
    <row r="36" ht="15.75" customHeight="1">
      <c r="A36" s="19" t="str">
        <f t="shared" ref="A36:A37" si="2">A35</f>
        <v>CVMDP/SGS/2301</v>
      </c>
      <c r="B36" s="18"/>
      <c r="C36" s="36"/>
      <c r="D36" s="19"/>
      <c r="E36" s="19"/>
      <c r="F36" s="40"/>
      <c r="G36" s="64">
        <v>100.0</v>
      </c>
    </row>
    <row r="37" ht="15.75" customHeight="1">
      <c r="A37" s="19" t="str">
        <f t="shared" si="2"/>
        <v>CVMDP/SGS/2301</v>
      </c>
      <c r="B37" s="18"/>
      <c r="C37" s="36"/>
      <c r="D37" s="19"/>
      <c r="E37" s="19"/>
      <c r="F37" s="40"/>
      <c r="G37" s="63" t="s">
        <v>722</v>
      </c>
    </row>
    <row r="38" ht="15.75" customHeight="1">
      <c r="F38" s="54" t="s">
        <v>738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29"/>
    <col customWidth="1" min="3" max="3" width="15.29"/>
    <col customWidth="1" min="4" max="4" width="12.29"/>
    <col customWidth="1" min="5" max="5" width="15.57"/>
    <col customWidth="1" min="6" max="6" width="15.0"/>
    <col customWidth="1" min="7" max="7" width="14.0"/>
    <col customWidth="1" min="8" max="26" width="8.71"/>
  </cols>
  <sheetData>
    <row r="1">
      <c r="A1" s="50" t="s">
        <v>698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30.0</v>
      </c>
    </row>
    <row r="3">
      <c r="A3" s="19" t="s">
        <v>1207</v>
      </c>
      <c r="B3" s="18">
        <v>44243.0</v>
      </c>
      <c r="C3" s="36">
        <v>30.0</v>
      </c>
      <c r="D3" s="19">
        <f>G2-C3</f>
        <v>0</v>
      </c>
      <c r="E3" s="19"/>
      <c r="F3" s="10"/>
      <c r="G3" s="76" t="s">
        <v>1208</v>
      </c>
    </row>
    <row r="4">
      <c r="A4" s="19" t="s">
        <v>1207</v>
      </c>
      <c r="B4" s="18"/>
      <c r="C4" s="36"/>
      <c r="D4" s="19">
        <f t="shared" ref="D4:D19" si="1">D3-C4</f>
        <v>0</v>
      </c>
      <c r="E4" s="19"/>
      <c r="F4" s="10"/>
      <c r="G4" s="53" t="s">
        <v>1209</v>
      </c>
      <c r="I4" s="53"/>
    </row>
    <row r="5">
      <c r="A5" s="19" t="s">
        <v>1207</v>
      </c>
      <c r="B5" s="18"/>
      <c r="C5" s="36"/>
      <c r="D5" s="19">
        <f t="shared" si="1"/>
        <v>0</v>
      </c>
      <c r="E5" s="19"/>
      <c r="F5" s="10"/>
      <c r="G5" s="53"/>
      <c r="I5" s="53"/>
    </row>
    <row r="6">
      <c r="A6" s="19" t="s">
        <v>1207</v>
      </c>
      <c r="B6" s="18"/>
      <c r="C6" s="36"/>
      <c r="D6" s="19">
        <f t="shared" si="1"/>
        <v>0</v>
      </c>
      <c r="E6" s="19"/>
      <c r="F6" s="10"/>
      <c r="G6" s="20" t="s">
        <v>1210</v>
      </c>
    </row>
    <row r="7">
      <c r="A7" s="19" t="s">
        <v>1207</v>
      </c>
      <c r="B7" s="18"/>
      <c r="C7" s="36"/>
      <c r="D7" s="19">
        <f t="shared" si="1"/>
        <v>0</v>
      </c>
      <c r="E7" s="19"/>
      <c r="F7" s="10"/>
      <c r="G7" s="30"/>
    </row>
    <row r="8">
      <c r="A8" s="19" t="s">
        <v>1207</v>
      </c>
      <c r="B8" s="18"/>
      <c r="C8" s="36"/>
      <c r="D8" s="19">
        <f t="shared" si="1"/>
        <v>0</v>
      </c>
      <c r="E8" s="19"/>
      <c r="F8" s="10"/>
      <c r="G8" s="30"/>
    </row>
    <row r="9">
      <c r="A9" s="19" t="s">
        <v>1207</v>
      </c>
      <c r="B9" s="18"/>
      <c r="C9" s="36"/>
      <c r="D9" s="19">
        <f t="shared" si="1"/>
        <v>0</v>
      </c>
      <c r="E9" s="19"/>
      <c r="F9" s="10"/>
      <c r="G9" s="30"/>
    </row>
    <row r="10">
      <c r="A10" s="19" t="s">
        <v>1207</v>
      </c>
      <c r="B10" s="18"/>
      <c r="C10" s="36"/>
      <c r="D10" s="19">
        <f t="shared" si="1"/>
        <v>0</v>
      </c>
      <c r="E10" s="19"/>
      <c r="F10" s="10"/>
    </row>
    <row r="11">
      <c r="A11" s="19" t="s">
        <v>1207</v>
      </c>
      <c r="B11" s="18"/>
      <c r="C11" s="36"/>
      <c r="D11" s="19">
        <f t="shared" si="1"/>
        <v>0</v>
      </c>
      <c r="E11" s="19"/>
      <c r="F11" s="10"/>
    </row>
    <row r="12">
      <c r="A12" s="19" t="s">
        <v>1207</v>
      </c>
      <c r="B12" s="18"/>
      <c r="C12" s="36"/>
      <c r="D12" s="19">
        <f t="shared" si="1"/>
        <v>0</v>
      </c>
      <c r="E12" s="19"/>
      <c r="F12" s="10"/>
    </row>
    <row r="13">
      <c r="A13" s="19" t="s">
        <v>1207</v>
      </c>
      <c r="B13" s="18"/>
      <c r="C13" s="36"/>
      <c r="D13" s="19">
        <f t="shared" si="1"/>
        <v>0</v>
      </c>
      <c r="E13" s="19"/>
      <c r="F13" s="10"/>
    </row>
    <row r="14">
      <c r="A14" s="19" t="s">
        <v>1207</v>
      </c>
      <c r="B14" s="18"/>
      <c r="C14" s="36"/>
      <c r="D14" s="19">
        <f t="shared" si="1"/>
        <v>0</v>
      </c>
      <c r="E14" s="19"/>
      <c r="F14" s="10"/>
    </row>
    <row r="15">
      <c r="A15" s="19"/>
      <c r="B15" s="18"/>
      <c r="C15" s="36"/>
      <c r="D15" s="19">
        <f t="shared" si="1"/>
        <v>0</v>
      </c>
      <c r="E15" s="19"/>
      <c r="F15" s="10"/>
    </row>
    <row r="16">
      <c r="A16" s="19"/>
      <c r="B16" s="18"/>
      <c r="C16" s="36"/>
      <c r="D16" s="19">
        <f t="shared" si="1"/>
        <v>0</v>
      </c>
      <c r="E16" s="19"/>
      <c r="F16" s="10"/>
    </row>
    <row r="17">
      <c r="A17" s="19"/>
      <c r="B17" s="18"/>
      <c r="C17" s="36"/>
      <c r="D17" s="19">
        <f t="shared" si="1"/>
        <v>0</v>
      </c>
      <c r="E17" s="19"/>
      <c r="F17" s="10"/>
    </row>
    <row r="18">
      <c r="A18" s="19"/>
      <c r="B18" s="18"/>
      <c r="C18" s="36"/>
      <c r="D18" s="19">
        <f t="shared" si="1"/>
        <v>0</v>
      </c>
      <c r="E18" s="19"/>
      <c r="F18" s="10"/>
    </row>
    <row r="19">
      <c r="A19" s="19"/>
      <c r="B19" s="18"/>
      <c r="C19" s="36"/>
      <c r="D19" s="19">
        <f t="shared" si="1"/>
        <v>0</v>
      </c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C21" s="20">
        <f>SUM(C3:C20)</f>
        <v>30</v>
      </c>
      <c r="E21" s="1"/>
      <c r="F21" s="54" t="s">
        <v>14</v>
      </c>
    </row>
    <row r="22" ht="15.75" customHeight="1">
      <c r="E22" s="1"/>
    </row>
    <row r="23" ht="15.75" customHeight="1">
      <c r="E23" s="1"/>
    </row>
    <row r="24" ht="15.75" customHeight="1">
      <c r="A24" s="50" t="s">
        <v>698</v>
      </c>
      <c r="B24" s="51"/>
      <c r="C24" s="51"/>
      <c r="D24" s="51"/>
      <c r="E24" s="51"/>
      <c r="F24" s="51"/>
      <c r="G24" s="52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14" t="s">
        <v>15</v>
      </c>
      <c r="B25" s="14" t="s">
        <v>16</v>
      </c>
      <c r="C25" s="2" t="s">
        <v>17</v>
      </c>
      <c r="D25" s="14" t="s">
        <v>18</v>
      </c>
      <c r="E25" s="14" t="s">
        <v>19</v>
      </c>
      <c r="F25" s="34" t="s">
        <v>20</v>
      </c>
      <c r="G25" s="43">
        <v>100.0</v>
      </c>
    </row>
    <row r="26" ht="15.75" customHeight="1">
      <c r="A26" s="19" t="s">
        <v>1211</v>
      </c>
      <c r="B26" s="18">
        <v>44323.0</v>
      </c>
      <c r="C26" s="36">
        <v>100.0</v>
      </c>
      <c r="D26" s="19">
        <f>G25-C26</f>
        <v>0</v>
      </c>
      <c r="E26" s="19"/>
      <c r="F26" s="10"/>
      <c r="G26" s="76" t="s">
        <v>1212</v>
      </c>
    </row>
    <row r="27" ht="15.75" customHeight="1">
      <c r="A27" s="19" t="s">
        <v>1211</v>
      </c>
      <c r="B27" s="18"/>
      <c r="C27" s="36"/>
      <c r="D27" s="19">
        <f t="shared" ref="D27:D42" si="2">D26-C27</f>
        <v>0</v>
      </c>
      <c r="E27" s="19"/>
      <c r="F27" s="10"/>
      <c r="G27" s="53" t="s">
        <v>1213</v>
      </c>
      <c r="I27" s="53"/>
    </row>
    <row r="28" ht="15.75" customHeight="1">
      <c r="A28" s="19" t="s">
        <v>1211</v>
      </c>
      <c r="B28" s="18"/>
      <c r="C28" s="36"/>
      <c r="D28" s="19">
        <f t="shared" si="2"/>
        <v>0</v>
      </c>
      <c r="E28" s="19"/>
      <c r="F28" s="10"/>
      <c r="G28" s="53"/>
      <c r="I28" s="53"/>
    </row>
    <row r="29" ht="15.75" customHeight="1">
      <c r="A29" s="19" t="s">
        <v>1211</v>
      </c>
      <c r="B29" s="18"/>
      <c r="C29" s="36"/>
      <c r="D29" s="19">
        <f t="shared" si="2"/>
        <v>0</v>
      </c>
      <c r="E29" s="19"/>
      <c r="F29" s="10"/>
      <c r="G29" s="20" t="s">
        <v>1214</v>
      </c>
    </row>
    <row r="30" ht="15.75" customHeight="1">
      <c r="A30" s="19" t="s">
        <v>1211</v>
      </c>
      <c r="B30" s="18"/>
      <c r="C30" s="36"/>
      <c r="D30" s="19">
        <f t="shared" si="2"/>
        <v>0</v>
      </c>
      <c r="E30" s="19"/>
      <c r="F30" s="10"/>
      <c r="G30" s="30"/>
    </row>
    <row r="31" ht="15.75" customHeight="1">
      <c r="A31" s="19" t="s">
        <v>1211</v>
      </c>
      <c r="B31" s="18"/>
      <c r="C31" s="36"/>
      <c r="D31" s="19">
        <f t="shared" si="2"/>
        <v>0</v>
      </c>
      <c r="E31" s="19"/>
      <c r="F31" s="10"/>
      <c r="G31" s="30"/>
    </row>
    <row r="32" ht="15.75" customHeight="1">
      <c r="A32" s="19" t="s">
        <v>1211</v>
      </c>
      <c r="B32" s="18"/>
      <c r="C32" s="36"/>
      <c r="D32" s="19">
        <f t="shared" si="2"/>
        <v>0</v>
      </c>
      <c r="E32" s="19"/>
      <c r="F32" s="10"/>
      <c r="G32" s="30"/>
    </row>
    <row r="33" ht="15.75" customHeight="1">
      <c r="A33" s="19" t="s">
        <v>1211</v>
      </c>
      <c r="B33" s="18"/>
      <c r="C33" s="36"/>
      <c r="D33" s="19">
        <f t="shared" si="2"/>
        <v>0</v>
      </c>
      <c r="E33" s="19"/>
      <c r="F33" s="10"/>
    </row>
    <row r="34" ht="15.75" customHeight="1">
      <c r="A34" s="19" t="s">
        <v>1211</v>
      </c>
      <c r="B34" s="18"/>
      <c r="C34" s="36"/>
      <c r="D34" s="19">
        <f t="shared" si="2"/>
        <v>0</v>
      </c>
      <c r="E34" s="19"/>
      <c r="F34" s="10"/>
    </row>
    <row r="35" ht="15.75" customHeight="1">
      <c r="A35" s="19" t="s">
        <v>1211</v>
      </c>
      <c r="B35" s="18"/>
      <c r="C35" s="36"/>
      <c r="D35" s="19">
        <f t="shared" si="2"/>
        <v>0</v>
      </c>
      <c r="E35" s="19"/>
      <c r="F35" s="10"/>
    </row>
    <row r="36" ht="15.75" customHeight="1">
      <c r="A36" s="19" t="s">
        <v>1211</v>
      </c>
      <c r="B36" s="18"/>
      <c r="C36" s="36"/>
      <c r="D36" s="19">
        <f t="shared" si="2"/>
        <v>0</v>
      </c>
      <c r="E36" s="19"/>
      <c r="F36" s="10"/>
    </row>
    <row r="37" ht="15.75" customHeight="1">
      <c r="A37" s="19" t="s">
        <v>1211</v>
      </c>
      <c r="B37" s="18"/>
      <c r="C37" s="36"/>
      <c r="D37" s="19">
        <f t="shared" si="2"/>
        <v>0</v>
      </c>
      <c r="E37" s="19"/>
      <c r="F37" s="10"/>
    </row>
    <row r="38" ht="15.75" customHeight="1">
      <c r="A38" s="19" t="s">
        <v>1211</v>
      </c>
      <c r="B38" s="18"/>
      <c r="C38" s="36"/>
      <c r="D38" s="19">
        <f t="shared" si="2"/>
        <v>0</v>
      </c>
      <c r="E38" s="19"/>
      <c r="F38" s="10"/>
    </row>
    <row r="39" ht="15.75" customHeight="1">
      <c r="A39" s="19"/>
      <c r="B39" s="18"/>
      <c r="C39" s="36"/>
      <c r="D39" s="19">
        <f t="shared" si="2"/>
        <v>0</v>
      </c>
      <c r="E39" s="19"/>
      <c r="F39" s="10"/>
    </row>
    <row r="40" ht="15.75" customHeight="1">
      <c r="A40" s="19"/>
      <c r="B40" s="18"/>
      <c r="C40" s="36"/>
      <c r="D40" s="19">
        <f t="shared" si="2"/>
        <v>0</v>
      </c>
      <c r="E40" s="19"/>
      <c r="F40" s="10"/>
    </row>
    <row r="41" ht="15.75" customHeight="1">
      <c r="A41" s="19"/>
      <c r="B41" s="18"/>
      <c r="C41" s="36"/>
      <c r="D41" s="19">
        <f t="shared" si="2"/>
        <v>0</v>
      </c>
      <c r="E41" s="19"/>
      <c r="F41" s="10"/>
    </row>
    <row r="42" ht="15.75" customHeight="1">
      <c r="A42" s="19"/>
      <c r="B42" s="18"/>
      <c r="C42" s="36"/>
      <c r="D42" s="19">
        <f t="shared" si="2"/>
        <v>0</v>
      </c>
      <c r="E42" s="19"/>
      <c r="F42" s="10"/>
    </row>
    <row r="43" ht="15.75" customHeight="1">
      <c r="A43" s="10"/>
      <c r="B43" s="19"/>
      <c r="C43" s="10"/>
      <c r="D43" s="10"/>
      <c r="E43" s="19"/>
      <c r="F43" s="10"/>
    </row>
    <row r="44" ht="15.75" customHeight="1">
      <c r="C44" s="20">
        <f>SUM(C26:C43)</f>
        <v>100</v>
      </c>
      <c r="E44" s="1"/>
      <c r="F44" s="54" t="s">
        <v>14</v>
      </c>
    </row>
    <row r="45" ht="15.75" customHeight="1">
      <c r="E45" s="1"/>
    </row>
    <row r="46" ht="15.75" customHeight="1">
      <c r="A46" s="50" t="s">
        <v>718</v>
      </c>
      <c r="B46" s="51"/>
      <c r="C46" s="51"/>
      <c r="D46" s="51"/>
      <c r="E46" s="51"/>
      <c r="F46" s="51"/>
      <c r="G46" s="52"/>
    </row>
    <row r="47" ht="15.75" customHeight="1">
      <c r="A47" s="14" t="s">
        <v>15</v>
      </c>
      <c r="B47" s="14" t="s">
        <v>16</v>
      </c>
      <c r="C47" s="2" t="s">
        <v>17</v>
      </c>
      <c r="D47" s="14" t="s">
        <v>18</v>
      </c>
      <c r="E47" s="14" t="s">
        <v>19</v>
      </c>
      <c r="F47" s="34" t="s">
        <v>20</v>
      </c>
      <c r="G47" s="43">
        <v>100.0</v>
      </c>
    </row>
    <row r="48" ht="15.75" customHeight="1">
      <c r="A48" s="19" t="s">
        <v>1215</v>
      </c>
      <c r="B48" s="18" t="s">
        <v>1216</v>
      </c>
      <c r="C48" s="36">
        <v>100.0</v>
      </c>
      <c r="D48" s="19">
        <f>G47-C48</f>
        <v>0</v>
      </c>
      <c r="E48" s="19"/>
      <c r="F48" s="10"/>
      <c r="G48" s="76" t="s">
        <v>1217</v>
      </c>
    </row>
    <row r="49" ht="15.75" customHeight="1">
      <c r="A49" s="19" t="s">
        <v>1215</v>
      </c>
      <c r="B49" s="18"/>
      <c r="C49" s="36"/>
      <c r="D49" s="19">
        <f t="shared" ref="D49:D64" si="3">D48-C49</f>
        <v>0</v>
      </c>
      <c r="E49" s="19"/>
      <c r="F49" s="10"/>
      <c r="G49" s="53" t="s">
        <v>1218</v>
      </c>
    </row>
    <row r="50" ht="15.75" customHeight="1">
      <c r="A50" s="19" t="s">
        <v>1215</v>
      </c>
      <c r="B50" s="18"/>
      <c r="C50" s="36"/>
      <c r="D50" s="19">
        <f t="shared" si="3"/>
        <v>0</v>
      </c>
      <c r="E50" s="19"/>
      <c r="F50" s="10"/>
      <c r="G50" s="53">
        <v>120000.0</v>
      </c>
    </row>
    <row r="51" ht="15.75" customHeight="1">
      <c r="A51" s="19" t="s">
        <v>1215</v>
      </c>
      <c r="B51" s="18"/>
      <c r="C51" s="36"/>
      <c r="D51" s="19">
        <f t="shared" si="3"/>
        <v>0</v>
      </c>
      <c r="E51" s="19"/>
      <c r="F51" s="10"/>
      <c r="G51" s="20" t="s">
        <v>1219</v>
      </c>
    </row>
    <row r="52" ht="15.75" customHeight="1">
      <c r="A52" s="19" t="s">
        <v>1215</v>
      </c>
      <c r="B52" s="18"/>
      <c r="C52" s="36"/>
      <c r="D52" s="19">
        <f t="shared" si="3"/>
        <v>0</v>
      </c>
      <c r="E52" s="19"/>
      <c r="F52" s="10"/>
      <c r="G52" s="30"/>
    </row>
    <row r="53" ht="15.75" customHeight="1">
      <c r="A53" s="19" t="s">
        <v>1215</v>
      </c>
      <c r="B53" s="18"/>
      <c r="C53" s="36"/>
      <c r="D53" s="19">
        <f t="shared" si="3"/>
        <v>0</v>
      </c>
      <c r="E53" s="19"/>
      <c r="F53" s="10"/>
      <c r="G53" s="30"/>
    </row>
    <row r="54" ht="15.75" customHeight="1">
      <c r="A54" s="19" t="s">
        <v>1215</v>
      </c>
      <c r="B54" s="18"/>
      <c r="C54" s="36"/>
      <c r="D54" s="19">
        <f t="shared" si="3"/>
        <v>0</v>
      </c>
      <c r="E54" s="19"/>
      <c r="F54" s="10"/>
      <c r="G54" s="30"/>
    </row>
    <row r="55" ht="15.75" customHeight="1">
      <c r="A55" s="19" t="s">
        <v>1215</v>
      </c>
      <c r="B55" s="18"/>
      <c r="C55" s="36"/>
      <c r="D55" s="19">
        <f t="shared" si="3"/>
        <v>0</v>
      </c>
      <c r="E55" s="19"/>
      <c r="F55" s="10"/>
    </row>
    <row r="56" ht="15.75" customHeight="1">
      <c r="A56" s="19" t="s">
        <v>1215</v>
      </c>
      <c r="B56" s="18"/>
      <c r="C56" s="36"/>
      <c r="D56" s="19">
        <f t="shared" si="3"/>
        <v>0</v>
      </c>
      <c r="E56" s="19"/>
      <c r="F56" s="10"/>
    </row>
    <row r="57" ht="15.75" customHeight="1">
      <c r="A57" s="19" t="s">
        <v>1215</v>
      </c>
      <c r="B57" s="18"/>
      <c r="C57" s="36"/>
      <c r="D57" s="19">
        <f t="shared" si="3"/>
        <v>0</v>
      </c>
      <c r="E57" s="19"/>
      <c r="F57" s="10"/>
    </row>
    <row r="58" ht="15.75" customHeight="1">
      <c r="A58" s="19" t="s">
        <v>1215</v>
      </c>
      <c r="B58" s="18"/>
      <c r="C58" s="36"/>
      <c r="D58" s="19">
        <f t="shared" si="3"/>
        <v>0</v>
      </c>
      <c r="E58" s="19"/>
      <c r="F58" s="10"/>
    </row>
    <row r="59" ht="15.75" customHeight="1">
      <c r="A59" s="19" t="s">
        <v>1215</v>
      </c>
      <c r="B59" s="18"/>
      <c r="C59" s="36"/>
      <c r="D59" s="19">
        <f t="shared" si="3"/>
        <v>0</v>
      </c>
      <c r="E59" s="19"/>
      <c r="F59" s="10"/>
    </row>
    <row r="60" ht="15.75" customHeight="1">
      <c r="A60" s="19" t="s">
        <v>1215</v>
      </c>
      <c r="B60" s="18"/>
      <c r="C60" s="36"/>
      <c r="D60" s="19">
        <f t="shared" si="3"/>
        <v>0</v>
      </c>
      <c r="E60" s="19"/>
      <c r="F60" s="10"/>
    </row>
    <row r="61" ht="15.75" customHeight="1">
      <c r="A61" s="19" t="s">
        <v>1215</v>
      </c>
      <c r="B61" s="18"/>
      <c r="C61" s="36"/>
      <c r="D61" s="19">
        <f t="shared" si="3"/>
        <v>0</v>
      </c>
      <c r="E61" s="19"/>
      <c r="F61" s="10"/>
    </row>
    <row r="62" ht="15.75" customHeight="1">
      <c r="A62" s="19"/>
      <c r="B62" s="18"/>
      <c r="C62" s="36"/>
      <c r="D62" s="19">
        <f t="shared" si="3"/>
        <v>0</v>
      </c>
      <c r="E62" s="19"/>
      <c r="F62" s="10"/>
    </row>
    <row r="63" ht="15.75" customHeight="1">
      <c r="A63" s="19"/>
      <c r="B63" s="18"/>
      <c r="C63" s="36"/>
      <c r="D63" s="19">
        <f t="shared" si="3"/>
        <v>0</v>
      </c>
      <c r="E63" s="19"/>
      <c r="F63" s="10"/>
    </row>
    <row r="64" ht="15.75" customHeight="1">
      <c r="A64" s="19"/>
      <c r="B64" s="18"/>
      <c r="C64" s="36"/>
      <c r="D64" s="19">
        <f t="shared" si="3"/>
        <v>0</v>
      </c>
      <c r="E64" s="19"/>
      <c r="F64" s="10"/>
    </row>
    <row r="65" ht="15.75" customHeight="1">
      <c r="A65" s="10"/>
      <c r="B65" s="19"/>
      <c r="C65" s="10"/>
      <c r="D65" s="10"/>
      <c r="E65" s="19"/>
      <c r="F65" s="10"/>
    </row>
    <row r="66" ht="15.75" customHeight="1">
      <c r="C66" s="20">
        <f>SUM(C48:C65)</f>
        <v>100</v>
      </c>
      <c r="E66" s="1"/>
      <c r="F66" s="54" t="s">
        <v>14</v>
      </c>
    </row>
    <row r="67" ht="15.75" customHeight="1">
      <c r="E67" s="1"/>
    </row>
    <row r="68" ht="15.75" customHeight="1">
      <c r="A68" s="50" t="s">
        <v>739</v>
      </c>
      <c r="B68" s="51"/>
      <c r="C68" s="51"/>
      <c r="D68" s="51"/>
      <c r="E68" s="51"/>
      <c r="F68" s="51"/>
      <c r="G68" s="52"/>
    </row>
    <row r="69" ht="15.75" customHeight="1">
      <c r="A69" s="14" t="s">
        <v>15</v>
      </c>
      <c r="B69" s="14" t="s">
        <v>16</v>
      </c>
      <c r="C69" s="2" t="s">
        <v>17</v>
      </c>
      <c r="D69" s="14" t="s">
        <v>18</v>
      </c>
      <c r="E69" s="14" t="s">
        <v>19</v>
      </c>
      <c r="F69" s="34" t="s">
        <v>20</v>
      </c>
      <c r="G69" s="43">
        <v>100.0</v>
      </c>
    </row>
    <row r="70" ht="15.75" customHeight="1">
      <c r="A70" s="19" t="s">
        <v>1220</v>
      </c>
      <c r="B70" s="18">
        <v>44641.0</v>
      </c>
      <c r="C70" s="36">
        <v>50.0</v>
      </c>
      <c r="D70" s="19">
        <f>G69-C70</f>
        <v>50</v>
      </c>
      <c r="E70" s="19"/>
      <c r="F70" s="10"/>
      <c r="G70" s="76" t="s">
        <v>1221</v>
      </c>
    </row>
    <row r="71" ht="15.75" customHeight="1">
      <c r="A71" s="19" t="s">
        <v>1220</v>
      </c>
      <c r="B71" s="18">
        <v>44645.0</v>
      </c>
      <c r="C71" s="36">
        <v>50.0</v>
      </c>
      <c r="D71" s="19">
        <f t="shared" ref="D71:D86" si="4">D70-C71</f>
        <v>0</v>
      </c>
      <c r="E71" s="19"/>
      <c r="F71" s="10"/>
      <c r="G71" s="53" t="s">
        <v>1222</v>
      </c>
    </row>
    <row r="72" ht="15.75" customHeight="1">
      <c r="A72" s="19" t="s">
        <v>1220</v>
      </c>
      <c r="B72" s="18"/>
      <c r="C72" s="36"/>
      <c r="D72" s="19">
        <f t="shared" si="4"/>
        <v>0</v>
      </c>
      <c r="E72" s="19"/>
      <c r="F72" s="10"/>
      <c r="G72" s="53">
        <v>115000.0</v>
      </c>
    </row>
    <row r="73" ht="15.75" customHeight="1">
      <c r="A73" s="19" t="s">
        <v>1220</v>
      </c>
      <c r="B73" s="18"/>
      <c r="C73" s="36"/>
      <c r="D73" s="19">
        <f t="shared" si="4"/>
        <v>0</v>
      </c>
      <c r="E73" s="19"/>
      <c r="F73" s="10"/>
    </row>
    <row r="74" ht="15.75" customHeight="1">
      <c r="A74" s="19" t="s">
        <v>1220</v>
      </c>
      <c r="B74" s="18"/>
      <c r="C74" s="36"/>
      <c r="D74" s="19">
        <f t="shared" si="4"/>
        <v>0</v>
      </c>
      <c r="E74" s="19"/>
      <c r="F74" s="10"/>
      <c r="G74" s="30"/>
    </row>
    <row r="75" ht="15.75" customHeight="1">
      <c r="A75" s="19" t="s">
        <v>1220</v>
      </c>
      <c r="B75" s="18"/>
      <c r="C75" s="36"/>
      <c r="D75" s="19">
        <f t="shared" si="4"/>
        <v>0</v>
      </c>
      <c r="E75" s="19"/>
      <c r="F75" s="10"/>
      <c r="G75" s="30"/>
    </row>
    <row r="76" ht="15.75" customHeight="1">
      <c r="A76" s="19" t="s">
        <v>1220</v>
      </c>
      <c r="B76" s="18"/>
      <c r="C76" s="36"/>
      <c r="D76" s="19">
        <f t="shared" si="4"/>
        <v>0</v>
      </c>
      <c r="E76" s="19"/>
      <c r="F76" s="10"/>
      <c r="G76" s="30"/>
    </row>
    <row r="77" ht="15.75" customHeight="1">
      <c r="A77" s="19" t="s">
        <v>1220</v>
      </c>
      <c r="B77" s="18"/>
      <c r="C77" s="36"/>
      <c r="D77" s="19">
        <f t="shared" si="4"/>
        <v>0</v>
      </c>
      <c r="E77" s="19"/>
      <c r="F77" s="10"/>
    </row>
    <row r="78" ht="15.75" customHeight="1">
      <c r="A78" s="19" t="s">
        <v>1220</v>
      </c>
      <c r="B78" s="18"/>
      <c r="C78" s="36"/>
      <c r="D78" s="19">
        <f t="shared" si="4"/>
        <v>0</v>
      </c>
      <c r="E78" s="19"/>
      <c r="F78" s="10"/>
    </row>
    <row r="79" ht="15.75" customHeight="1">
      <c r="A79" s="19" t="s">
        <v>1220</v>
      </c>
      <c r="B79" s="18"/>
      <c r="C79" s="36"/>
      <c r="D79" s="19">
        <f t="shared" si="4"/>
        <v>0</v>
      </c>
      <c r="E79" s="19"/>
      <c r="F79" s="10"/>
    </row>
    <row r="80" ht="15.75" customHeight="1">
      <c r="A80" s="19" t="s">
        <v>1220</v>
      </c>
      <c r="B80" s="18"/>
      <c r="C80" s="36"/>
      <c r="D80" s="19">
        <f t="shared" si="4"/>
        <v>0</v>
      </c>
      <c r="E80" s="19"/>
      <c r="F80" s="10"/>
    </row>
    <row r="81" ht="15.75" customHeight="1">
      <c r="A81" s="19" t="s">
        <v>1220</v>
      </c>
      <c r="B81" s="18"/>
      <c r="C81" s="36"/>
      <c r="D81" s="19">
        <f t="shared" si="4"/>
        <v>0</v>
      </c>
      <c r="E81" s="19"/>
      <c r="F81" s="10"/>
    </row>
    <row r="82" ht="15.75" customHeight="1">
      <c r="A82" s="19" t="s">
        <v>1220</v>
      </c>
      <c r="B82" s="18"/>
      <c r="C82" s="36"/>
      <c r="D82" s="19">
        <f t="shared" si="4"/>
        <v>0</v>
      </c>
      <c r="E82" s="19"/>
      <c r="F82" s="10"/>
    </row>
    <row r="83" ht="15.75" customHeight="1">
      <c r="A83" s="19" t="s">
        <v>1220</v>
      </c>
      <c r="B83" s="18"/>
      <c r="C83" s="36"/>
      <c r="D83" s="19">
        <f t="shared" si="4"/>
        <v>0</v>
      </c>
      <c r="E83" s="19"/>
      <c r="F83" s="10"/>
    </row>
    <row r="84" ht="15.75" customHeight="1">
      <c r="A84" s="19"/>
      <c r="B84" s="18"/>
      <c r="C84" s="36"/>
      <c r="D84" s="19">
        <f t="shared" si="4"/>
        <v>0</v>
      </c>
      <c r="E84" s="19"/>
      <c r="F84" s="10"/>
    </row>
    <row r="85" ht="15.75" customHeight="1">
      <c r="A85" s="19"/>
      <c r="B85" s="18"/>
      <c r="C85" s="36"/>
      <c r="D85" s="19">
        <f t="shared" si="4"/>
        <v>0</v>
      </c>
      <c r="E85" s="19"/>
      <c r="F85" s="10"/>
    </row>
    <row r="86" ht="15.75" customHeight="1">
      <c r="A86" s="19"/>
      <c r="B86" s="18"/>
      <c r="C86" s="36"/>
      <c r="D86" s="19">
        <f t="shared" si="4"/>
        <v>0</v>
      </c>
      <c r="E86" s="19"/>
      <c r="F86" s="10"/>
    </row>
    <row r="87" ht="15.75" customHeight="1">
      <c r="A87" s="10"/>
      <c r="B87" s="19"/>
      <c r="C87" s="10"/>
      <c r="D87" s="10"/>
      <c r="E87" s="19"/>
      <c r="F87" s="10"/>
    </row>
    <row r="88" ht="15.75" customHeight="1">
      <c r="E88" s="1"/>
      <c r="F88" s="54" t="s">
        <v>14</v>
      </c>
    </row>
    <row r="89" ht="15.75" customHeight="1">
      <c r="E89" s="1"/>
    </row>
    <row r="90" ht="15.75" customHeight="1">
      <c r="A90" s="14" t="s">
        <v>15</v>
      </c>
      <c r="B90" s="14" t="s">
        <v>16</v>
      </c>
      <c r="C90" s="2" t="s">
        <v>17</v>
      </c>
      <c r="D90" s="14" t="s">
        <v>18</v>
      </c>
      <c r="E90" s="14" t="s">
        <v>19</v>
      </c>
      <c r="F90" s="34" t="s">
        <v>20</v>
      </c>
      <c r="G90" s="43">
        <v>100.0</v>
      </c>
    </row>
    <row r="91" ht="15.75" customHeight="1">
      <c r="A91" s="19" t="s">
        <v>1223</v>
      </c>
      <c r="B91" s="18">
        <v>44699.0</v>
      </c>
      <c r="C91" s="36">
        <v>100.0</v>
      </c>
      <c r="D91" s="19">
        <f>G90-C91</f>
        <v>0</v>
      </c>
      <c r="E91" s="19"/>
      <c r="F91" s="10"/>
      <c r="G91" s="76" t="s">
        <v>1224</v>
      </c>
    </row>
    <row r="92" ht="15.75" customHeight="1">
      <c r="A92" s="19" t="s">
        <v>1223</v>
      </c>
      <c r="B92" s="18"/>
      <c r="C92" s="36"/>
      <c r="D92" s="19">
        <f t="shared" ref="D92:D107" si="5">D91-C92</f>
        <v>0</v>
      </c>
      <c r="E92" s="19"/>
      <c r="F92" s="10"/>
      <c r="G92" s="53" t="s">
        <v>1225</v>
      </c>
    </row>
    <row r="93" ht="15.75" customHeight="1">
      <c r="A93" s="19" t="s">
        <v>1223</v>
      </c>
      <c r="B93" s="18"/>
      <c r="C93" s="36"/>
      <c r="D93" s="19">
        <f t="shared" si="5"/>
        <v>0</v>
      </c>
      <c r="E93" s="19"/>
      <c r="F93" s="10"/>
      <c r="G93" s="53">
        <v>130000.0</v>
      </c>
    </row>
    <row r="94" ht="15.75" customHeight="1">
      <c r="A94" s="19" t="s">
        <v>1223</v>
      </c>
      <c r="B94" s="18"/>
      <c r="C94" s="36"/>
      <c r="D94" s="19">
        <f t="shared" si="5"/>
        <v>0</v>
      </c>
      <c r="E94" s="19"/>
      <c r="F94" s="10"/>
    </row>
    <row r="95" ht="15.75" customHeight="1">
      <c r="A95" s="19" t="s">
        <v>1223</v>
      </c>
      <c r="B95" s="18"/>
      <c r="C95" s="36"/>
      <c r="D95" s="19">
        <f t="shared" si="5"/>
        <v>0</v>
      </c>
      <c r="E95" s="19"/>
      <c r="F95" s="10"/>
      <c r="G95" s="30"/>
    </row>
    <row r="96" ht="15.75" customHeight="1">
      <c r="A96" s="19" t="s">
        <v>1223</v>
      </c>
      <c r="B96" s="18"/>
      <c r="C96" s="36"/>
      <c r="D96" s="19">
        <f t="shared" si="5"/>
        <v>0</v>
      </c>
      <c r="E96" s="19"/>
      <c r="F96" s="10"/>
      <c r="G96" s="30"/>
    </row>
    <row r="97" ht="15.75" customHeight="1">
      <c r="A97" s="19" t="s">
        <v>1223</v>
      </c>
      <c r="B97" s="18"/>
      <c r="C97" s="36"/>
      <c r="D97" s="19">
        <f t="shared" si="5"/>
        <v>0</v>
      </c>
      <c r="E97" s="19"/>
      <c r="F97" s="10"/>
      <c r="G97" s="30"/>
    </row>
    <row r="98" ht="15.75" customHeight="1">
      <c r="A98" s="19" t="s">
        <v>1223</v>
      </c>
      <c r="B98" s="18"/>
      <c r="C98" s="36"/>
      <c r="D98" s="19">
        <f t="shared" si="5"/>
        <v>0</v>
      </c>
      <c r="E98" s="19"/>
      <c r="F98" s="10"/>
    </row>
    <row r="99" ht="15.75" customHeight="1">
      <c r="A99" s="19" t="s">
        <v>1223</v>
      </c>
      <c r="B99" s="18"/>
      <c r="C99" s="36"/>
      <c r="D99" s="19">
        <f t="shared" si="5"/>
        <v>0</v>
      </c>
      <c r="E99" s="19"/>
      <c r="F99" s="10"/>
    </row>
    <row r="100" ht="15.75" customHeight="1">
      <c r="A100" s="19" t="s">
        <v>1223</v>
      </c>
      <c r="B100" s="18"/>
      <c r="C100" s="36"/>
      <c r="D100" s="19">
        <f t="shared" si="5"/>
        <v>0</v>
      </c>
      <c r="E100" s="19"/>
      <c r="F100" s="10"/>
    </row>
    <row r="101" ht="15.75" customHeight="1">
      <c r="A101" s="19" t="s">
        <v>1223</v>
      </c>
      <c r="B101" s="18"/>
      <c r="C101" s="36"/>
      <c r="D101" s="19">
        <f t="shared" si="5"/>
        <v>0</v>
      </c>
      <c r="E101" s="19"/>
      <c r="F101" s="10"/>
    </row>
    <row r="102" ht="15.75" customHeight="1">
      <c r="A102" s="19" t="s">
        <v>1223</v>
      </c>
      <c r="B102" s="18"/>
      <c r="C102" s="36"/>
      <c r="D102" s="19">
        <f t="shared" si="5"/>
        <v>0</v>
      </c>
      <c r="E102" s="19"/>
      <c r="F102" s="10"/>
    </row>
    <row r="103" ht="15.75" customHeight="1">
      <c r="A103" s="19" t="s">
        <v>1223</v>
      </c>
      <c r="B103" s="18"/>
      <c r="C103" s="36"/>
      <c r="D103" s="19">
        <f t="shared" si="5"/>
        <v>0</v>
      </c>
      <c r="E103" s="19"/>
      <c r="F103" s="10"/>
    </row>
    <row r="104" ht="15.75" customHeight="1">
      <c r="A104" s="19" t="s">
        <v>1223</v>
      </c>
      <c r="B104" s="18"/>
      <c r="C104" s="36"/>
      <c r="D104" s="19">
        <f t="shared" si="5"/>
        <v>0</v>
      </c>
      <c r="E104" s="19"/>
      <c r="F104" s="10"/>
    </row>
    <row r="105" ht="15.75" customHeight="1">
      <c r="A105" s="19" t="s">
        <v>1223</v>
      </c>
      <c r="B105" s="18"/>
      <c r="C105" s="36"/>
      <c r="D105" s="19">
        <f t="shared" si="5"/>
        <v>0</v>
      </c>
      <c r="E105" s="19"/>
      <c r="F105" s="10"/>
    </row>
    <row r="106" ht="15.75" customHeight="1">
      <c r="A106" s="19"/>
      <c r="B106" s="18"/>
      <c r="C106" s="36"/>
      <c r="D106" s="19">
        <f t="shared" si="5"/>
        <v>0</v>
      </c>
      <c r="E106" s="19"/>
      <c r="F106" s="10"/>
    </row>
    <row r="107" ht="15.75" customHeight="1">
      <c r="A107" s="19"/>
      <c r="B107" s="18"/>
      <c r="C107" s="36"/>
      <c r="D107" s="19">
        <f t="shared" si="5"/>
        <v>0</v>
      </c>
      <c r="E107" s="19"/>
      <c r="F107" s="10"/>
    </row>
    <row r="108" ht="15.75" customHeight="1">
      <c r="A108" s="10"/>
      <c r="B108" s="19"/>
      <c r="C108" s="10"/>
      <c r="D108" s="10"/>
      <c r="E108" s="19"/>
      <c r="F108" s="10"/>
    </row>
    <row r="109" ht="15.75" customHeight="1">
      <c r="E109" s="1"/>
      <c r="F109" s="54" t="s">
        <v>14</v>
      </c>
    </row>
    <row r="110" ht="15.75" customHeight="1">
      <c r="E110" s="1"/>
    </row>
    <row r="111" ht="15.75" customHeight="1">
      <c r="A111" s="14" t="s">
        <v>15</v>
      </c>
      <c r="B111" s="14" t="s">
        <v>16</v>
      </c>
      <c r="C111" s="2" t="s">
        <v>17</v>
      </c>
      <c r="D111" s="14" t="s">
        <v>18</v>
      </c>
      <c r="E111" s="14" t="s">
        <v>19</v>
      </c>
      <c r="F111" s="34" t="s">
        <v>20</v>
      </c>
      <c r="G111" s="43">
        <v>100.0</v>
      </c>
    </row>
    <row r="112" ht="15.75" customHeight="1">
      <c r="A112" s="19" t="s">
        <v>1226</v>
      </c>
      <c r="B112" s="18">
        <v>44784.0</v>
      </c>
      <c r="C112" s="36">
        <v>100.0</v>
      </c>
      <c r="D112" s="19">
        <f>G111-C112</f>
        <v>0</v>
      </c>
      <c r="E112" s="19"/>
      <c r="F112" s="10"/>
      <c r="G112" s="76" t="s">
        <v>1227</v>
      </c>
    </row>
    <row r="113" ht="15.75" customHeight="1">
      <c r="A113" s="19" t="str">
        <f t="shared" ref="A113:A126" si="6">A112</f>
        <v>087/PMB/07/22</v>
      </c>
      <c r="B113" s="18"/>
      <c r="C113" s="36"/>
      <c r="D113" s="19">
        <f t="shared" ref="D113:D126" si="7">D112-C113</f>
        <v>0</v>
      </c>
      <c r="E113" s="19"/>
      <c r="F113" s="10"/>
      <c r="G113" s="53" t="s">
        <v>1228</v>
      </c>
    </row>
    <row r="114" ht="15.75" customHeight="1">
      <c r="A114" s="19" t="str">
        <f t="shared" si="6"/>
        <v>087/PMB/07/22</v>
      </c>
      <c r="B114" s="18"/>
      <c r="C114" s="36"/>
      <c r="D114" s="19">
        <f t="shared" si="7"/>
        <v>0</v>
      </c>
      <c r="E114" s="19"/>
      <c r="F114" s="10"/>
      <c r="G114" s="53">
        <v>129000.0</v>
      </c>
    </row>
    <row r="115" ht="15.75" customHeight="1">
      <c r="A115" s="19" t="str">
        <f t="shared" si="6"/>
        <v>087/PMB/07/22</v>
      </c>
      <c r="B115" s="18"/>
      <c r="C115" s="36"/>
      <c r="D115" s="19">
        <f t="shared" si="7"/>
        <v>0</v>
      </c>
      <c r="E115" s="19"/>
      <c r="F115" s="10"/>
    </row>
    <row r="116" ht="15.75" customHeight="1">
      <c r="A116" s="19" t="str">
        <f t="shared" si="6"/>
        <v>087/PMB/07/22</v>
      </c>
      <c r="B116" s="18"/>
      <c r="C116" s="36"/>
      <c r="D116" s="19">
        <f t="shared" si="7"/>
        <v>0</v>
      </c>
      <c r="E116" s="19"/>
      <c r="F116" s="10"/>
      <c r="G116" s="30"/>
    </row>
    <row r="117" ht="15.75" customHeight="1">
      <c r="A117" s="19" t="str">
        <f t="shared" si="6"/>
        <v>087/PMB/07/22</v>
      </c>
      <c r="B117" s="18"/>
      <c r="C117" s="36"/>
      <c r="D117" s="19">
        <f t="shared" si="7"/>
        <v>0</v>
      </c>
      <c r="E117" s="19"/>
      <c r="F117" s="10"/>
      <c r="G117" s="30"/>
    </row>
    <row r="118" ht="15.75" customHeight="1">
      <c r="A118" s="19" t="str">
        <f t="shared" si="6"/>
        <v>087/PMB/07/22</v>
      </c>
      <c r="B118" s="18"/>
      <c r="C118" s="36"/>
      <c r="D118" s="19">
        <f t="shared" si="7"/>
        <v>0</v>
      </c>
      <c r="E118" s="19"/>
      <c r="F118" s="10"/>
      <c r="G118" s="30"/>
    </row>
    <row r="119" ht="15.75" customHeight="1">
      <c r="A119" s="19" t="str">
        <f t="shared" si="6"/>
        <v>087/PMB/07/22</v>
      </c>
      <c r="B119" s="18"/>
      <c r="C119" s="36"/>
      <c r="D119" s="19">
        <f t="shared" si="7"/>
        <v>0</v>
      </c>
      <c r="E119" s="19"/>
      <c r="F119" s="10"/>
    </row>
    <row r="120" ht="15.75" customHeight="1">
      <c r="A120" s="19" t="str">
        <f t="shared" si="6"/>
        <v>087/PMB/07/22</v>
      </c>
      <c r="B120" s="18"/>
      <c r="C120" s="36"/>
      <c r="D120" s="19">
        <f t="shared" si="7"/>
        <v>0</v>
      </c>
      <c r="E120" s="19"/>
      <c r="F120" s="10"/>
    </row>
    <row r="121" ht="15.75" customHeight="1">
      <c r="A121" s="19" t="str">
        <f t="shared" si="6"/>
        <v>087/PMB/07/22</v>
      </c>
      <c r="B121" s="18"/>
      <c r="C121" s="36"/>
      <c r="D121" s="19">
        <f t="shared" si="7"/>
        <v>0</v>
      </c>
      <c r="E121" s="19"/>
      <c r="F121" s="10"/>
    </row>
    <row r="122" ht="15.75" customHeight="1">
      <c r="A122" s="19" t="str">
        <f t="shared" si="6"/>
        <v>087/PMB/07/22</v>
      </c>
      <c r="B122" s="18"/>
      <c r="C122" s="36"/>
      <c r="D122" s="19">
        <f t="shared" si="7"/>
        <v>0</v>
      </c>
      <c r="E122" s="19"/>
      <c r="F122" s="10"/>
    </row>
    <row r="123" ht="15.75" customHeight="1">
      <c r="A123" s="19" t="str">
        <f t="shared" si="6"/>
        <v>087/PMB/07/22</v>
      </c>
      <c r="B123" s="18"/>
      <c r="C123" s="36"/>
      <c r="D123" s="19">
        <f t="shared" si="7"/>
        <v>0</v>
      </c>
      <c r="E123" s="19"/>
      <c r="F123" s="10"/>
    </row>
    <row r="124" ht="15.75" customHeight="1">
      <c r="A124" s="19" t="str">
        <f t="shared" si="6"/>
        <v>087/PMB/07/22</v>
      </c>
      <c r="B124" s="18"/>
      <c r="C124" s="36"/>
      <c r="D124" s="19">
        <f t="shared" si="7"/>
        <v>0</v>
      </c>
      <c r="E124" s="19"/>
      <c r="F124" s="10"/>
    </row>
    <row r="125" ht="15.75" customHeight="1">
      <c r="A125" s="19" t="str">
        <f t="shared" si="6"/>
        <v>087/PMB/07/22</v>
      </c>
      <c r="B125" s="18"/>
      <c r="C125" s="36"/>
      <c r="D125" s="19">
        <f t="shared" si="7"/>
        <v>0</v>
      </c>
      <c r="E125" s="19"/>
      <c r="F125" s="10"/>
    </row>
    <row r="126" ht="15.75" customHeight="1">
      <c r="A126" s="19" t="str">
        <f t="shared" si="6"/>
        <v>087/PMB/07/22</v>
      </c>
      <c r="B126" s="18"/>
      <c r="C126" s="36"/>
      <c r="D126" s="19">
        <f t="shared" si="7"/>
        <v>0</v>
      </c>
      <c r="E126" s="19"/>
      <c r="F126" s="10"/>
    </row>
    <row r="127" ht="15.75" customHeight="1">
      <c r="E127" s="1"/>
      <c r="F127" s="54" t="s">
        <v>14</v>
      </c>
    </row>
    <row r="128" ht="15.75" customHeight="1">
      <c r="E128" s="1"/>
    </row>
    <row r="129" ht="15.75" customHeight="1">
      <c r="A129" s="14" t="s">
        <v>15</v>
      </c>
      <c r="B129" s="14" t="s">
        <v>16</v>
      </c>
      <c r="C129" s="2" t="s">
        <v>17</v>
      </c>
      <c r="D129" s="14" t="s">
        <v>18</v>
      </c>
      <c r="E129" s="14" t="s">
        <v>19</v>
      </c>
      <c r="F129" s="34" t="s">
        <v>20</v>
      </c>
      <c r="G129" s="43">
        <v>50.0</v>
      </c>
    </row>
    <row r="130" ht="15.75" customHeight="1">
      <c r="A130" s="19" t="s">
        <v>1229</v>
      </c>
      <c r="B130" s="18">
        <v>44956.0</v>
      </c>
      <c r="C130" s="36">
        <v>50.0</v>
      </c>
      <c r="D130" s="19">
        <f>G129-C130</f>
        <v>0</v>
      </c>
      <c r="E130" s="19"/>
      <c r="F130" s="10"/>
      <c r="G130" s="76" t="s">
        <v>1230</v>
      </c>
    </row>
    <row r="131" ht="15.75" customHeight="1">
      <c r="A131" s="19" t="str">
        <f t="shared" ref="A131:A136" si="8">A130</f>
        <v>056/PMB/01/23</v>
      </c>
      <c r="B131" s="18"/>
      <c r="C131" s="36"/>
      <c r="D131" s="19">
        <f t="shared" ref="D131:D136" si="9">D130-C131</f>
        <v>0</v>
      </c>
      <c r="E131" s="19"/>
      <c r="F131" s="10"/>
      <c r="G131" s="53" t="s">
        <v>1228</v>
      </c>
    </row>
    <row r="132" ht="15.75" customHeight="1">
      <c r="A132" s="19" t="str">
        <f t="shared" si="8"/>
        <v>056/PMB/01/23</v>
      </c>
      <c r="B132" s="18"/>
      <c r="C132" s="36"/>
      <c r="D132" s="19">
        <f t="shared" si="9"/>
        <v>0</v>
      </c>
      <c r="E132" s="19"/>
      <c r="F132" s="10"/>
      <c r="G132" s="53">
        <v>129000.0</v>
      </c>
    </row>
    <row r="133" ht="15.75" customHeight="1">
      <c r="A133" s="19" t="str">
        <f t="shared" si="8"/>
        <v>056/PMB/01/23</v>
      </c>
      <c r="B133" s="18"/>
      <c r="C133" s="36"/>
      <c r="D133" s="19">
        <f t="shared" si="9"/>
        <v>0</v>
      </c>
      <c r="E133" s="19"/>
      <c r="F133" s="10"/>
    </row>
    <row r="134" ht="15.75" customHeight="1">
      <c r="A134" s="19" t="str">
        <f t="shared" si="8"/>
        <v>056/PMB/01/23</v>
      </c>
      <c r="B134" s="18"/>
      <c r="C134" s="36"/>
      <c r="D134" s="19">
        <f t="shared" si="9"/>
        <v>0</v>
      </c>
      <c r="E134" s="19"/>
      <c r="F134" s="10"/>
      <c r="G134" s="30"/>
    </row>
    <row r="135" ht="15.75" customHeight="1">
      <c r="A135" s="19" t="str">
        <f t="shared" si="8"/>
        <v>056/PMB/01/23</v>
      </c>
      <c r="B135" s="18"/>
      <c r="C135" s="36"/>
      <c r="D135" s="19">
        <f t="shared" si="9"/>
        <v>0</v>
      </c>
      <c r="E135" s="19"/>
      <c r="F135" s="10"/>
      <c r="G135" s="30"/>
    </row>
    <row r="136" ht="15.75" customHeight="1">
      <c r="A136" s="19" t="str">
        <f t="shared" si="8"/>
        <v>056/PMB/01/23</v>
      </c>
      <c r="B136" s="18"/>
      <c r="C136" s="36"/>
      <c r="D136" s="19">
        <f t="shared" si="9"/>
        <v>0</v>
      </c>
      <c r="E136" s="19"/>
      <c r="F136" s="10"/>
      <c r="G136" s="30"/>
    </row>
    <row r="137" ht="15.75" customHeight="1">
      <c r="E137" s="1"/>
    </row>
    <row r="138" ht="15.75" customHeight="1">
      <c r="E138" s="1"/>
    </row>
    <row r="139" ht="15.75" customHeight="1">
      <c r="A139" s="14" t="s">
        <v>15</v>
      </c>
      <c r="B139" s="14" t="s">
        <v>16</v>
      </c>
      <c r="C139" s="2" t="s">
        <v>17</v>
      </c>
      <c r="D139" s="14" t="s">
        <v>18</v>
      </c>
      <c r="E139" s="14" t="s">
        <v>19</v>
      </c>
      <c r="F139" s="34" t="s">
        <v>20</v>
      </c>
      <c r="G139" s="43">
        <v>50.0</v>
      </c>
    </row>
    <row r="140" ht="15.75" customHeight="1">
      <c r="A140" s="19" t="s">
        <v>1229</v>
      </c>
      <c r="B140" s="18">
        <v>44956.0</v>
      </c>
      <c r="C140" s="36">
        <v>50.0</v>
      </c>
      <c r="D140" s="19">
        <f>G139-C140</f>
        <v>0</v>
      </c>
      <c r="E140" s="19"/>
      <c r="F140" s="10"/>
      <c r="G140" s="76" t="s">
        <v>1230</v>
      </c>
    </row>
    <row r="141" ht="15.75" customHeight="1">
      <c r="A141" s="19" t="str">
        <f t="shared" ref="A141:A146" si="10">A140</f>
        <v>056/PMB/01/23</v>
      </c>
      <c r="B141" s="18"/>
      <c r="C141" s="36"/>
      <c r="D141" s="19">
        <f t="shared" ref="D141:D146" si="11">D140-C141</f>
        <v>0</v>
      </c>
      <c r="E141" s="19"/>
      <c r="F141" s="10"/>
      <c r="G141" s="53" t="s">
        <v>977</v>
      </c>
    </row>
    <row r="142" ht="15.75" customHeight="1">
      <c r="A142" s="19" t="str">
        <f t="shared" si="10"/>
        <v>056/PMB/01/23</v>
      </c>
      <c r="B142" s="18"/>
      <c r="C142" s="36"/>
      <c r="D142" s="19">
        <f t="shared" si="11"/>
        <v>0</v>
      </c>
      <c r="E142" s="19"/>
      <c r="F142" s="10"/>
      <c r="G142" s="53">
        <v>130000.0</v>
      </c>
    </row>
    <row r="143" ht="15.75" customHeight="1">
      <c r="A143" s="19" t="str">
        <f t="shared" si="10"/>
        <v>056/PMB/01/23</v>
      </c>
      <c r="B143" s="18"/>
      <c r="C143" s="36"/>
      <c r="D143" s="19">
        <f t="shared" si="11"/>
        <v>0</v>
      </c>
      <c r="E143" s="19"/>
      <c r="F143" s="10"/>
    </row>
    <row r="144" ht="15.75" customHeight="1">
      <c r="A144" s="19" t="str">
        <f t="shared" si="10"/>
        <v>056/PMB/01/23</v>
      </c>
      <c r="B144" s="18"/>
      <c r="C144" s="36"/>
      <c r="D144" s="19">
        <f t="shared" si="11"/>
        <v>0</v>
      </c>
      <c r="E144" s="19"/>
      <c r="F144" s="10"/>
      <c r="G144" s="30"/>
    </row>
    <row r="145" ht="15.75" customHeight="1">
      <c r="A145" s="19" t="str">
        <f t="shared" si="10"/>
        <v>056/PMB/01/23</v>
      </c>
      <c r="B145" s="18"/>
      <c r="C145" s="36"/>
      <c r="D145" s="19">
        <f t="shared" si="11"/>
        <v>0</v>
      </c>
      <c r="E145" s="19"/>
      <c r="F145" s="10"/>
      <c r="G145" s="30"/>
    </row>
    <row r="146" ht="15.75" customHeight="1">
      <c r="A146" s="19" t="str">
        <f t="shared" si="10"/>
        <v>056/PMB/01/23</v>
      </c>
      <c r="B146" s="18"/>
      <c r="C146" s="36"/>
      <c r="D146" s="19">
        <f t="shared" si="11"/>
        <v>0</v>
      </c>
      <c r="E146" s="19"/>
      <c r="F146" s="10"/>
      <c r="G146" s="30"/>
    </row>
    <row r="147" ht="15.75" customHeight="1">
      <c r="E147" s="1"/>
      <c r="F147" s="62" t="s">
        <v>14</v>
      </c>
    </row>
    <row r="148" ht="15.75" customHeight="1">
      <c r="E148" s="1"/>
    </row>
    <row r="149" ht="15.75" customHeight="1">
      <c r="A149" s="14" t="s">
        <v>15</v>
      </c>
      <c r="B149" s="14" t="s">
        <v>16</v>
      </c>
      <c r="C149" s="2" t="s">
        <v>17</v>
      </c>
      <c r="D149" s="14" t="s">
        <v>18</v>
      </c>
      <c r="E149" s="14" t="s">
        <v>19</v>
      </c>
      <c r="F149" s="34" t="s">
        <v>20</v>
      </c>
      <c r="G149" s="43">
        <v>50.0</v>
      </c>
    </row>
    <row r="150" ht="15.75" customHeight="1">
      <c r="A150" s="19" t="s">
        <v>1231</v>
      </c>
      <c r="B150" s="18">
        <v>45022.0</v>
      </c>
      <c r="C150" s="36">
        <v>50.0</v>
      </c>
      <c r="D150" s="19">
        <f>G149-C150</f>
        <v>0</v>
      </c>
      <c r="E150" s="19"/>
      <c r="F150" s="10"/>
      <c r="G150" s="76" t="s">
        <v>1232</v>
      </c>
    </row>
    <row r="151" ht="15.75" customHeight="1">
      <c r="A151" s="19" t="str">
        <f t="shared" ref="A151:A154" si="12">A150</f>
        <v>101/PMP/03/23</v>
      </c>
      <c r="B151" s="18"/>
      <c r="C151" s="36"/>
      <c r="D151" s="19">
        <f t="shared" ref="D151:D154" si="13">D150-C151</f>
        <v>0</v>
      </c>
      <c r="E151" s="19"/>
      <c r="F151" s="10"/>
      <c r="G151" s="53" t="s">
        <v>1228</v>
      </c>
    </row>
    <row r="152" ht="15.75" customHeight="1">
      <c r="A152" s="19" t="str">
        <f t="shared" si="12"/>
        <v>101/PMP/03/23</v>
      </c>
      <c r="B152" s="18"/>
      <c r="C152" s="36"/>
      <c r="D152" s="19">
        <f t="shared" si="13"/>
        <v>0</v>
      </c>
      <c r="E152" s="19"/>
      <c r="F152" s="10"/>
      <c r="G152" s="53">
        <v>129000.0</v>
      </c>
    </row>
    <row r="153" ht="15.75" customHeight="1">
      <c r="A153" s="19" t="str">
        <f t="shared" si="12"/>
        <v>101/PMP/03/23</v>
      </c>
      <c r="B153" s="18"/>
      <c r="C153" s="36"/>
      <c r="D153" s="19">
        <f t="shared" si="13"/>
        <v>0</v>
      </c>
      <c r="E153" s="19"/>
      <c r="F153" s="10"/>
    </row>
    <row r="154" ht="15.75" customHeight="1">
      <c r="A154" s="19" t="str">
        <f t="shared" si="12"/>
        <v>101/PMP/03/23</v>
      </c>
      <c r="B154" s="18"/>
      <c r="C154" s="36"/>
      <c r="D154" s="19">
        <f t="shared" si="13"/>
        <v>0</v>
      </c>
      <c r="E154" s="19"/>
      <c r="F154" s="10"/>
      <c r="G154" s="30"/>
    </row>
    <row r="155" ht="15.75" customHeight="1">
      <c r="E155" s="1"/>
      <c r="F155" s="62" t="s">
        <v>14</v>
      </c>
    </row>
    <row r="156" ht="15.75" customHeight="1">
      <c r="E156" s="1"/>
    </row>
    <row r="157" ht="15.75" customHeight="1">
      <c r="A157" s="14" t="s">
        <v>15</v>
      </c>
      <c r="B157" s="14" t="s">
        <v>16</v>
      </c>
      <c r="C157" s="2" t="s">
        <v>17</v>
      </c>
      <c r="D157" s="14" t="s">
        <v>18</v>
      </c>
      <c r="E157" s="14" t="s">
        <v>19</v>
      </c>
      <c r="F157" s="34" t="s">
        <v>20</v>
      </c>
      <c r="G157" s="43">
        <v>100.0</v>
      </c>
    </row>
    <row r="158" ht="15.75" customHeight="1">
      <c r="A158" s="19" t="s">
        <v>1233</v>
      </c>
      <c r="B158" s="18">
        <v>45083.0</v>
      </c>
      <c r="C158" s="36">
        <v>100.0</v>
      </c>
      <c r="D158" s="19">
        <f>G157-C158</f>
        <v>0</v>
      </c>
      <c r="E158" s="19"/>
      <c r="F158" s="10"/>
      <c r="G158" s="76" t="s">
        <v>1234</v>
      </c>
    </row>
    <row r="159" ht="15.75" customHeight="1">
      <c r="A159" s="19" t="str">
        <f t="shared" ref="A159:A162" si="14">A158</f>
        <v>081/PMP/05/23</v>
      </c>
      <c r="B159" s="18"/>
      <c r="C159" s="36"/>
      <c r="D159" s="19">
        <f t="shared" ref="D159:D162" si="15">D158-C159</f>
        <v>0</v>
      </c>
      <c r="E159" s="19"/>
      <c r="F159" s="10"/>
      <c r="G159" s="53" t="s">
        <v>1228</v>
      </c>
    </row>
    <row r="160" ht="15.75" customHeight="1">
      <c r="A160" s="19" t="str">
        <f t="shared" si="14"/>
        <v>081/PMP/05/23</v>
      </c>
      <c r="B160" s="18"/>
      <c r="C160" s="36"/>
      <c r="D160" s="19">
        <f t="shared" si="15"/>
        <v>0</v>
      </c>
      <c r="E160" s="19"/>
      <c r="F160" s="10"/>
      <c r="G160" s="53">
        <v>129000.0</v>
      </c>
    </row>
    <row r="161" ht="15.75" customHeight="1">
      <c r="A161" s="19" t="str">
        <f t="shared" si="14"/>
        <v>081/PMP/05/23</v>
      </c>
      <c r="B161" s="18"/>
      <c r="C161" s="36"/>
      <c r="D161" s="19">
        <f t="shared" si="15"/>
        <v>0</v>
      </c>
      <c r="E161" s="19"/>
      <c r="F161" s="10"/>
    </row>
    <row r="162" ht="15.75" customHeight="1">
      <c r="A162" s="19" t="str">
        <f t="shared" si="14"/>
        <v>081/PMP/05/23</v>
      </c>
      <c r="B162" s="18"/>
      <c r="C162" s="36"/>
      <c r="D162" s="19">
        <f t="shared" si="15"/>
        <v>0</v>
      </c>
      <c r="E162" s="19"/>
      <c r="F162" s="10"/>
      <c r="G162" s="30"/>
    </row>
    <row r="163" ht="15.75" customHeight="1">
      <c r="E163" s="1"/>
      <c r="F163" s="62" t="s">
        <v>14</v>
      </c>
    </row>
    <row r="164" ht="15.75" customHeight="1">
      <c r="E164" s="1"/>
    </row>
    <row r="165" ht="15.75" customHeight="1">
      <c r="A165" s="14" t="s">
        <v>15</v>
      </c>
      <c r="B165" s="14" t="s">
        <v>16</v>
      </c>
      <c r="C165" s="2" t="s">
        <v>17</v>
      </c>
      <c r="D165" s="14" t="s">
        <v>18</v>
      </c>
      <c r="E165" s="14" t="s">
        <v>19</v>
      </c>
      <c r="F165" s="34" t="s">
        <v>20</v>
      </c>
      <c r="G165" s="43">
        <v>100.0</v>
      </c>
    </row>
    <row r="166" ht="15.75" customHeight="1">
      <c r="A166" s="19" t="s">
        <v>1235</v>
      </c>
      <c r="B166" s="18">
        <v>45279.0</v>
      </c>
      <c r="C166" s="36">
        <v>50.0</v>
      </c>
      <c r="D166" s="19">
        <f>G165-C166</f>
        <v>50</v>
      </c>
      <c r="E166" s="19"/>
      <c r="F166" s="10"/>
      <c r="G166" s="76" t="s">
        <v>1236</v>
      </c>
    </row>
    <row r="167" ht="15.75" customHeight="1">
      <c r="A167" s="19" t="str">
        <f t="shared" ref="A167:A169" si="16">A166</f>
        <v>028/PCT/11/23</v>
      </c>
      <c r="B167" s="18">
        <v>45281.0</v>
      </c>
      <c r="C167" s="36">
        <v>50.0</v>
      </c>
      <c r="D167" s="19">
        <f t="shared" ref="D167:D169" si="17">D166-C167</f>
        <v>0</v>
      </c>
      <c r="E167" s="19"/>
      <c r="F167" s="10"/>
      <c r="G167" s="53" t="s">
        <v>1228</v>
      </c>
    </row>
    <row r="168" ht="15.75" customHeight="1">
      <c r="A168" s="19" t="str">
        <f t="shared" si="16"/>
        <v>028/PCT/11/23</v>
      </c>
      <c r="B168" s="18"/>
      <c r="C168" s="36"/>
      <c r="D168" s="19">
        <f t="shared" si="17"/>
        <v>0</v>
      </c>
      <c r="E168" s="19"/>
      <c r="F168" s="10"/>
      <c r="G168" s="53">
        <v>129000.0</v>
      </c>
    </row>
    <row r="169" ht="15.75" customHeight="1">
      <c r="A169" s="19" t="str">
        <f t="shared" si="16"/>
        <v>028/PCT/11/23</v>
      </c>
      <c r="B169" s="18"/>
      <c r="C169" s="36"/>
      <c r="D169" s="19">
        <f t="shared" si="17"/>
        <v>0</v>
      </c>
      <c r="E169" s="19"/>
      <c r="F169" s="10"/>
    </row>
    <row r="170" ht="15.75" customHeight="1">
      <c r="E170" s="1"/>
      <c r="F170" s="62" t="s">
        <v>14</v>
      </c>
    </row>
    <row r="171" ht="15.75" customHeight="1">
      <c r="E171" s="1"/>
    </row>
    <row r="172" ht="15.75" customHeight="1">
      <c r="A172" s="14" t="s">
        <v>15</v>
      </c>
      <c r="B172" s="14" t="s">
        <v>16</v>
      </c>
      <c r="C172" s="2" t="s">
        <v>17</v>
      </c>
      <c r="D172" s="14" t="s">
        <v>18</v>
      </c>
      <c r="E172" s="14" t="s">
        <v>19</v>
      </c>
      <c r="F172" s="34" t="s">
        <v>20</v>
      </c>
      <c r="G172" s="43">
        <v>100.0</v>
      </c>
    </row>
    <row r="173" ht="15.75" customHeight="1">
      <c r="A173" s="19" t="s">
        <v>1237</v>
      </c>
      <c r="B173" s="18">
        <v>45538.0</v>
      </c>
      <c r="C173" s="36">
        <v>73.0</v>
      </c>
      <c r="D173" s="19">
        <f>G172-C173</f>
        <v>27</v>
      </c>
      <c r="E173" s="19"/>
      <c r="F173" s="10"/>
      <c r="G173" s="76" t="s">
        <v>1238</v>
      </c>
    </row>
    <row r="174" ht="15.75" customHeight="1">
      <c r="A174" s="19" t="str">
        <f t="shared" ref="A174:A176" si="18">A173</f>
        <v>005/PCT/08/24</v>
      </c>
      <c r="B174" s="18">
        <v>45545.0</v>
      </c>
      <c r="C174" s="36">
        <v>27.0</v>
      </c>
      <c r="D174" s="19">
        <f t="shared" ref="D174:D176" si="19">D173-C174</f>
        <v>0</v>
      </c>
      <c r="E174" s="19"/>
      <c r="F174" s="10"/>
      <c r="G174" s="53" t="s">
        <v>1228</v>
      </c>
    </row>
    <row r="175" ht="15.75" customHeight="1">
      <c r="A175" s="19" t="str">
        <f t="shared" si="18"/>
        <v>005/PCT/08/24</v>
      </c>
      <c r="B175" s="18"/>
      <c r="C175" s="36"/>
      <c r="D175" s="19">
        <f t="shared" si="19"/>
        <v>0</v>
      </c>
      <c r="E175" s="19"/>
      <c r="F175" s="10"/>
      <c r="G175" s="53">
        <v>129000.0</v>
      </c>
    </row>
    <row r="176" ht="15.75" customHeight="1">
      <c r="A176" s="19" t="str">
        <f t="shared" si="18"/>
        <v>005/PCT/08/24</v>
      </c>
      <c r="B176" s="18"/>
      <c r="C176" s="36"/>
      <c r="D176" s="19">
        <f t="shared" si="19"/>
        <v>0</v>
      </c>
      <c r="E176" s="19"/>
      <c r="F176" s="10"/>
    </row>
    <row r="177" ht="15.75" customHeight="1">
      <c r="E177" s="1"/>
      <c r="F177" s="62" t="s">
        <v>14</v>
      </c>
    </row>
    <row r="178" ht="15.75" customHeight="1">
      <c r="E178" s="1"/>
    </row>
    <row r="179" ht="15.75" customHeight="1">
      <c r="A179" s="14" t="s">
        <v>0</v>
      </c>
      <c r="B179" s="3" t="s">
        <v>1239</v>
      </c>
      <c r="C179" s="14" t="s">
        <v>1024</v>
      </c>
      <c r="D179" s="14" t="s">
        <v>3</v>
      </c>
      <c r="E179" s="2" t="s">
        <v>1025</v>
      </c>
      <c r="F179" s="2" t="s">
        <v>1026</v>
      </c>
      <c r="G179" s="14" t="s">
        <v>18</v>
      </c>
      <c r="H179" s="14" t="s">
        <v>19</v>
      </c>
      <c r="I179" s="14" t="s">
        <v>1027</v>
      </c>
    </row>
    <row r="180" ht="15.75" customHeight="1">
      <c r="A180" s="37" t="s">
        <v>1228</v>
      </c>
      <c r="B180" s="37" t="s">
        <v>1240</v>
      </c>
      <c r="C180" s="19" t="s">
        <v>1241</v>
      </c>
      <c r="D180" s="19">
        <v>100.0</v>
      </c>
      <c r="E180" s="72">
        <v>45637.0</v>
      </c>
      <c r="F180" s="36">
        <v>7.0</v>
      </c>
      <c r="G180" s="19">
        <f>D180-F180</f>
        <v>93</v>
      </c>
      <c r="H180" s="19"/>
      <c r="I180" s="10" t="s">
        <v>1240</v>
      </c>
    </row>
    <row r="181" ht="15.75" customHeight="1">
      <c r="A181" s="11"/>
      <c r="B181" s="11"/>
      <c r="C181" s="19" t="str">
        <f t="shared" ref="C181:C182" si="20">C180</f>
        <v>001/PCT/12/24</v>
      </c>
      <c r="D181" s="18"/>
      <c r="E181" s="72">
        <v>45644.0</v>
      </c>
      <c r="F181" s="36">
        <v>50.0</v>
      </c>
      <c r="G181" s="19">
        <f t="shared" ref="G181:G182" si="21">G180-F181</f>
        <v>43</v>
      </c>
      <c r="H181" s="19"/>
      <c r="I181" s="10" t="s">
        <v>1240</v>
      </c>
    </row>
    <row r="182" ht="15.75" customHeight="1">
      <c r="A182" s="12"/>
      <c r="B182" s="12"/>
      <c r="C182" s="19" t="str">
        <f t="shared" si="20"/>
        <v>001/PCT/12/24</v>
      </c>
      <c r="D182" s="18"/>
      <c r="E182" s="72">
        <v>45645.0</v>
      </c>
      <c r="F182" s="36">
        <v>43.0</v>
      </c>
      <c r="G182" s="19">
        <f t="shared" si="21"/>
        <v>0</v>
      </c>
      <c r="H182" s="19"/>
      <c r="I182" s="10" t="s">
        <v>1240</v>
      </c>
    </row>
    <row r="183" ht="15.75" customHeight="1">
      <c r="E183" s="1"/>
      <c r="F183" s="62" t="s">
        <v>14</v>
      </c>
    </row>
    <row r="184" ht="15.75" customHeight="1">
      <c r="E184" s="1"/>
    </row>
    <row r="185" ht="15.75" customHeight="1">
      <c r="E185" s="1"/>
    </row>
    <row r="186" ht="15.75" customHeight="1">
      <c r="A186" s="2" t="s">
        <v>0</v>
      </c>
      <c r="B186" s="2" t="s">
        <v>1</v>
      </c>
      <c r="C186" s="3" t="s">
        <v>2</v>
      </c>
      <c r="D186" s="3" t="s">
        <v>3</v>
      </c>
      <c r="E186" s="3" t="s">
        <v>4</v>
      </c>
      <c r="F186" s="3" t="s">
        <v>5</v>
      </c>
      <c r="G186" s="3" t="s">
        <v>6</v>
      </c>
      <c r="H186" s="3" t="s">
        <v>7</v>
      </c>
      <c r="I186" s="3" t="s">
        <v>8</v>
      </c>
    </row>
    <row r="187" ht="15.75" customHeight="1">
      <c r="A187" s="4" t="s">
        <v>1242</v>
      </c>
      <c r="B187" s="5" t="s">
        <v>1243</v>
      </c>
      <c r="C187" s="6">
        <v>45671.0</v>
      </c>
      <c r="D187" s="7">
        <v>100.0</v>
      </c>
      <c r="E187" s="8" t="s">
        <v>1244</v>
      </c>
      <c r="F187" s="9">
        <v>45680.0</v>
      </c>
      <c r="G187" s="10">
        <v>50.0</v>
      </c>
      <c r="H187" s="8">
        <f>D187-G187</f>
        <v>50</v>
      </c>
      <c r="I187" s="10"/>
    </row>
    <row r="188" ht="15.75" customHeight="1">
      <c r="A188" s="11"/>
      <c r="B188" s="11"/>
      <c r="C188" s="11"/>
      <c r="D188" s="11"/>
      <c r="E188" s="8" t="s">
        <v>1245</v>
      </c>
      <c r="F188" s="9">
        <v>45687.0</v>
      </c>
      <c r="G188" s="10">
        <v>50.0</v>
      </c>
      <c r="H188" s="8">
        <f t="shared" ref="H188:H192" si="22">H187-G188</f>
        <v>0</v>
      </c>
      <c r="I188" s="10"/>
    </row>
    <row r="189" ht="15.75" customHeight="1">
      <c r="A189" s="11"/>
      <c r="B189" s="11"/>
      <c r="C189" s="11"/>
      <c r="D189" s="11"/>
      <c r="E189" s="8" t="s">
        <v>1246</v>
      </c>
      <c r="F189" s="10"/>
      <c r="G189" s="10"/>
      <c r="H189" s="8">
        <f t="shared" si="22"/>
        <v>0</v>
      </c>
      <c r="I189" s="10"/>
    </row>
    <row r="190" ht="15.75" customHeight="1">
      <c r="A190" s="11"/>
      <c r="B190" s="11"/>
      <c r="C190" s="11"/>
      <c r="D190" s="11"/>
      <c r="E190" s="8"/>
      <c r="F190" s="10"/>
      <c r="G190" s="10"/>
      <c r="H190" s="8">
        <f t="shared" si="22"/>
        <v>0</v>
      </c>
      <c r="I190" s="10"/>
    </row>
    <row r="191" ht="15.75" customHeight="1">
      <c r="A191" s="11"/>
      <c r="B191" s="11"/>
      <c r="C191" s="11"/>
      <c r="D191" s="11"/>
      <c r="E191" s="10"/>
      <c r="F191" s="10"/>
      <c r="G191" s="10"/>
      <c r="H191" s="8">
        <f t="shared" si="22"/>
        <v>0</v>
      </c>
      <c r="I191" s="10"/>
    </row>
    <row r="192" ht="15.75" customHeight="1">
      <c r="A192" s="12"/>
      <c r="B192" s="12"/>
      <c r="C192" s="12"/>
      <c r="D192" s="12"/>
      <c r="E192" s="10"/>
      <c r="F192" s="10"/>
      <c r="G192" s="10"/>
      <c r="H192" s="8">
        <f t="shared" si="22"/>
        <v>0</v>
      </c>
      <c r="I192" s="10"/>
    </row>
    <row r="193" ht="15.75" customHeight="1">
      <c r="E193" s="1"/>
      <c r="H193" s="62" t="s">
        <v>14</v>
      </c>
    </row>
    <row r="194" ht="15.75" customHeight="1">
      <c r="E194" s="1"/>
    </row>
    <row r="195" ht="15.75" customHeight="1">
      <c r="A195" s="2" t="s">
        <v>0</v>
      </c>
      <c r="B195" s="2" t="s">
        <v>1</v>
      </c>
      <c r="C195" s="3" t="s">
        <v>2</v>
      </c>
      <c r="D195" s="3" t="s">
        <v>3</v>
      </c>
      <c r="E195" s="3" t="s">
        <v>4</v>
      </c>
      <c r="F195" s="3" t="s">
        <v>5</v>
      </c>
      <c r="G195" s="3" t="s">
        <v>6</v>
      </c>
      <c r="H195" s="3" t="s">
        <v>7</v>
      </c>
      <c r="I195" s="3" t="s">
        <v>8</v>
      </c>
    </row>
    <row r="196" ht="15.75" customHeight="1">
      <c r="A196" s="4" t="s">
        <v>1242</v>
      </c>
      <c r="B196" s="5" t="s">
        <v>1247</v>
      </c>
      <c r="C196" s="6"/>
      <c r="D196" s="7">
        <v>50.0</v>
      </c>
      <c r="E196" s="8" t="s">
        <v>1248</v>
      </c>
      <c r="F196" s="9">
        <v>45813.0</v>
      </c>
      <c r="G196" s="10">
        <v>50.0</v>
      </c>
      <c r="H196" s="8">
        <f>D196-G196</f>
        <v>0</v>
      </c>
      <c r="I196" s="10"/>
    </row>
    <row r="197" ht="15.75" customHeight="1">
      <c r="A197" s="11"/>
      <c r="B197" s="11"/>
      <c r="C197" s="11"/>
      <c r="D197" s="11"/>
      <c r="E197" s="8" t="s">
        <v>1249</v>
      </c>
      <c r="F197" s="9"/>
      <c r="G197" s="10"/>
      <c r="H197" s="8">
        <f t="shared" ref="H197:H201" si="23">H196-G197</f>
        <v>0</v>
      </c>
      <c r="I197" s="10"/>
    </row>
    <row r="198" ht="15.75" customHeight="1">
      <c r="A198" s="11"/>
      <c r="B198" s="11"/>
      <c r="C198" s="11"/>
      <c r="D198" s="11"/>
      <c r="E198" s="8" t="s">
        <v>1250</v>
      </c>
      <c r="F198" s="10"/>
      <c r="G198" s="10"/>
      <c r="H198" s="8">
        <f t="shared" si="23"/>
        <v>0</v>
      </c>
      <c r="I198" s="10"/>
    </row>
    <row r="199" ht="15.75" customHeight="1">
      <c r="A199" s="11"/>
      <c r="B199" s="11"/>
      <c r="C199" s="11"/>
      <c r="D199" s="11"/>
      <c r="E199" s="8"/>
      <c r="F199" s="10"/>
      <c r="G199" s="10"/>
      <c r="H199" s="8">
        <f t="shared" si="23"/>
        <v>0</v>
      </c>
      <c r="I199" s="10"/>
    </row>
    <row r="200" ht="15.75" customHeight="1">
      <c r="A200" s="11"/>
      <c r="B200" s="11"/>
      <c r="C200" s="11"/>
      <c r="D200" s="11"/>
      <c r="E200" s="10"/>
      <c r="F200" s="10"/>
      <c r="G200" s="10"/>
      <c r="H200" s="8">
        <f t="shared" si="23"/>
        <v>0</v>
      </c>
      <c r="I200" s="10"/>
    </row>
    <row r="201" ht="15.75" customHeight="1">
      <c r="A201" s="12"/>
      <c r="B201" s="12"/>
      <c r="C201" s="12"/>
      <c r="D201" s="12"/>
      <c r="E201" s="10"/>
      <c r="F201" s="10"/>
      <c r="G201" s="10"/>
      <c r="H201" s="8">
        <f t="shared" si="23"/>
        <v>0</v>
      </c>
      <c r="I201" s="10"/>
    </row>
    <row r="202" ht="15.75" customHeight="1">
      <c r="E202" s="1"/>
      <c r="H202" s="62" t="s">
        <v>14</v>
      </c>
    </row>
    <row r="203" ht="15.75" customHeight="1">
      <c r="A203" s="2" t="s">
        <v>0</v>
      </c>
      <c r="B203" s="2" t="s">
        <v>1</v>
      </c>
      <c r="C203" s="3" t="s">
        <v>2</v>
      </c>
      <c r="D203" s="3" t="s">
        <v>3</v>
      </c>
      <c r="E203" s="3" t="s">
        <v>4</v>
      </c>
      <c r="F203" s="3" t="s">
        <v>5</v>
      </c>
      <c r="G203" s="3" t="s">
        <v>6</v>
      </c>
      <c r="H203" s="3" t="s">
        <v>7</v>
      </c>
      <c r="I203" s="3" t="s">
        <v>8</v>
      </c>
    </row>
    <row r="204" ht="15.75" customHeight="1">
      <c r="A204" s="4" t="s">
        <v>1242</v>
      </c>
      <c r="B204" s="5" t="s">
        <v>1251</v>
      </c>
      <c r="C204" s="6"/>
      <c r="D204" s="7">
        <v>50.0</v>
      </c>
      <c r="E204" s="8" t="s">
        <v>1252</v>
      </c>
      <c r="F204" s="9">
        <v>45894.0</v>
      </c>
      <c r="G204" s="10">
        <v>50.0</v>
      </c>
      <c r="H204" s="8">
        <f>D204-G204</f>
        <v>0</v>
      </c>
      <c r="I204" s="10"/>
    </row>
    <row r="205" ht="15.75" customHeight="1">
      <c r="A205" s="11"/>
      <c r="B205" s="11"/>
      <c r="C205" s="11"/>
      <c r="D205" s="11"/>
      <c r="E205" s="8" t="s">
        <v>1253</v>
      </c>
      <c r="F205" s="9"/>
      <c r="G205" s="10"/>
      <c r="H205" s="8">
        <f t="shared" ref="H205:H207" si="24">H204-G205</f>
        <v>0</v>
      </c>
      <c r="I205" s="10"/>
    </row>
    <row r="206" ht="15.75" customHeight="1">
      <c r="A206" s="11"/>
      <c r="B206" s="11"/>
      <c r="C206" s="11"/>
      <c r="D206" s="11"/>
      <c r="E206" s="8" t="s">
        <v>1254</v>
      </c>
      <c r="F206" s="10"/>
      <c r="G206" s="10"/>
      <c r="H206" s="8">
        <f t="shared" si="24"/>
        <v>0</v>
      </c>
      <c r="I206" s="10"/>
    </row>
    <row r="207" ht="15.75" customHeight="1">
      <c r="A207" s="12"/>
      <c r="B207" s="12"/>
      <c r="C207" s="12"/>
      <c r="D207" s="12"/>
      <c r="E207" s="8"/>
      <c r="F207" s="10"/>
      <c r="G207" s="10"/>
      <c r="H207" s="8">
        <f t="shared" si="24"/>
        <v>0</v>
      </c>
      <c r="I207" s="10"/>
    </row>
    <row r="208" ht="15.75" customHeight="1">
      <c r="E208" s="1"/>
      <c r="H208" s="62" t="s">
        <v>14</v>
      </c>
    </row>
    <row r="209" ht="15.75" customHeight="1">
      <c r="A209" s="2" t="s">
        <v>0</v>
      </c>
      <c r="B209" s="2" t="s">
        <v>1</v>
      </c>
      <c r="C209" s="3" t="s">
        <v>2</v>
      </c>
      <c r="D209" s="3" t="s">
        <v>3</v>
      </c>
      <c r="E209" s="3" t="s">
        <v>4</v>
      </c>
      <c r="F209" s="3" t="s">
        <v>5</v>
      </c>
      <c r="G209" s="3" t="s">
        <v>6</v>
      </c>
      <c r="H209" s="3" t="s">
        <v>7</v>
      </c>
      <c r="I209" s="3" t="s">
        <v>8</v>
      </c>
    </row>
    <row r="210" ht="15.75" customHeight="1">
      <c r="A210" s="4" t="s">
        <v>1242</v>
      </c>
      <c r="B210" s="5" t="s">
        <v>1255</v>
      </c>
      <c r="C210" s="6"/>
      <c r="D210" s="7">
        <v>50.0</v>
      </c>
      <c r="E210" s="8" t="s">
        <v>1256</v>
      </c>
      <c r="F210" s="9">
        <v>45959.0</v>
      </c>
      <c r="G210" s="10">
        <v>50.0</v>
      </c>
      <c r="H210" s="8">
        <f>D210-G210</f>
        <v>0</v>
      </c>
      <c r="I210" s="10"/>
    </row>
    <row r="211" ht="15.75" customHeight="1">
      <c r="A211" s="11"/>
      <c r="B211" s="11"/>
      <c r="C211" s="11"/>
      <c r="D211" s="11"/>
      <c r="E211" s="8" t="s">
        <v>1257</v>
      </c>
      <c r="F211" s="9"/>
      <c r="G211" s="10"/>
      <c r="H211" s="8">
        <f t="shared" ref="H211:H213" si="25">H210-G211</f>
        <v>0</v>
      </c>
      <c r="I211" s="10"/>
    </row>
    <row r="212" ht="15.75" customHeight="1">
      <c r="A212" s="11"/>
      <c r="B212" s="11"/>
      <c r="C212" s="11"/>
      <c r="D212" s="11"/>
      <c r="E212" s="8" t="s">
        <v>1258</v>
      </c>
      <c r="F212" s="10"/>
      <c r="G212" s="10"/>
      <c r="H212" s="8">
        <f t="shared" si="25"/>
        <v>0</v>
      </c>
      <c r="I212" s="10"/>
    </row>
    <row r="213" ht="15.75" customHeight="1">
      <c r="A213" s="12"/>
      <c r="B213" s="12"/>
      <c r="C213" s="12"/>
      <c r="D213" s="12"/>
      <c r="E213" s="8"/>
      <c r="F213" s="10"/>
      <c r="G213" s="10"/>
      <c r="H213" s="8">
        <f t="shared" si="25"/>
        <v>0</v>
      </c>
      <c r="I213" s="10"/>
    </row>
    <row r="214" ht="15.75" customHeight="1">
      <c r="E214" s="1"/>
      <c r="H214" s="62" t="s">
        <v>14</v>
      </c>
    </row>
    <row r="215" ht="15.75" customHeight="1">
      <c r="A215" s="2" t="s">
        <v>0</v>
      </c>
      <c r="B215" s="2" t="s">
        <v>1</v>
      </c>
      <c r="C215" s="3" t="s">
        <v>2</v>
      </c>
      <c r="D215" s="3" t="s">
        <v>3</v>
      </c>
      <c r="E215" s="3" t="s">
        <v>4</v>
      </c>
      <c r="F215" s="3" t="s">
        <v>5</v>
      </c>
      <c r="G215" s="3" t="s">
        <v>6</v>
      </c>
      <c r="H215" s="3" t="s">
        <v>7</v>
      </c>
      <c r="I215" s="3" t="s">
        <v>8</v>
      </c>
    </row>
    <row r="216" ht="15.75" customHeight="1">
      <c r="A216" s="4" t="s">
        <v>1242</v>
      </c>
      <c r="B216" s="5" t="s">
        <v>1259</v>
      </c>
      <c r="C216" s="6">
        <v>46028.0</v>
      </c>
      <c r="D216" s="7">
        <v>50.0</v>
      </c>
      <c r="E216" s="8" t="s">
        <v>1260</v>
      </c>
      <c r="F216" s="9">
        <v>46041.0</v>
      </c>
      <c r="G216" s="10">
        <v>41.0</v>
      </c>
      <c r="H216" s="8">
        <f>D216-G216</f>
        <v>9</v>
      </c>
      <c r="I216" s="10"/>
    </row>
    <row r="217" ht="15.75" customHeight="1">
      <c r="A217" s="11"/>
      <c r="B217" s="11"/>
      <c r="C217" s="11"/>
      <c r="D217" s="11"/>
      <c r="E217" s="8" t="s">
        <v>1261</v>
      </c>
      <c r="F217" s="9">
        <v>46051.0</v>
      </c>
      <c r="G217" s="10">
        <v>9.0</v>
      </c>
      <c r="H217" s="8">
        <f t="shared" ref="H217:H219" si="26">H216-G217</f>
        <v>0</v>
      </c>
      <c r="I217" s="10"/>
    </row>
    <row r="218" ht="15.75" customHeight="1">
      <c r="A218" s="11"/>
      <c r="B218" s="11"/>
      <c r="C218" s="11"/>
      <c r="D218" s="11"/>
      <c r="E218" s="8" t="s">
        <v>1262</v>
      </c>
      <c r="F218" s="10"/>
      <c r="G218" s="10"/>
      <c r="H218" s="8">
        <f t="shared" si="26"/>
        <v>0</v>
      </c>
      <c r="I218" s="10"/>
    </row>
    <row r="219" ht="15.75" customHeight="1">
      <c r="A219" s="12"/>
      <c r="B219" s="12"/>
      <c r="C219" s="12"/>
      <c r="D219" s="12"/>
      <c r="E219" s="8"/>
      <c r="F219" s="10"/>
      <c r="G219" s="10"/>
      <c r="H219" s="8">
        <f t="shared" si="26"/>
        <v>0</v>
      </c>
      <c r="I219" s="10"/>
    </row>
    <row r="220" ht="15.75" customHeight="1">
      <c r="E220" s="1"/>
      <c r="H220" s="62" t="s">
        <v>14</v>
      </c>
    </row>
    <row r="221" ht="15.75" customHeight="1">
      <c r="A221" s="2" t="s">
        <v>0</v>
      </c>
      <c r="B221" s="2" t="s">
        <v>1</v>
      </c>
      <c r="C221" s="3" t="s">
        <v>2</v>
      </c>
      <c r="D221" s="3" t="s">
        <v>3</v>
      </c>
      <c r="E221" s="3" t="s">
        <v>4</v>
      </c>
      <c r="F221" s="3" t="s">
        <v>5</v>
      </c>
      <c r="G221" s="3" t="s">
        <v>6</v>
      </c>
      <c r="H221" s="3" t="s">
        <v>7</v>
      </c>
      <c r="I221" s="3" t="s">
        <v>8</v>
      </c>
    </row>
    <row r="222" ht="15.75" customHeight="1">
      <c r="A222" s="4" t="s">
        <v>1242</v>
      </c>
      <c r="B222" s="5" t="s">
        <v>1263</v>
      </c>
      <c r="C222" s="6">
        <v>46084.0</v>
      </c>
      <c r="D222" s="7">
        <v>50.0</v>
      </c>
      <c r="E222" s="8" t="s">
        <v>1264</v>
      </c>
      <c r="F222" s="9">
        <v>46112.0</v>
      </c>
      <c r="G222" s="10">
        <v>50.0</v>
      </c>
      <c r="H222" s="8">
        <f>D222-G222</f>
        <v>0</v>
      </c>
      <c r="I222" s="10"/>
    </row>
    <row r="223" ht="15.75" customHeight="1">
      <c r="A223" s="11"/>
      <c r="B223" s="11"/>
      <c r="C223" s="11"/>
      <c r="D223" s="11"/>
      <c r="E223" s="8" t="s">
        <v>1265</v>
      </c>
      <c r="F223" s="9"/>
      <c r="G223" s="10"/>
      <c r="H223" s="8">
        <f t="shared" ref="H223:H225" si="27">H222-G223</f>
        <v>0</v>
      </c>
      <c r="I223" s="10"/>
    </row>
    <row r="224" ht="15.75" customHeight="1">
      <c r="A224" s="11"/>
      <c r="B224" s="11"/>
      <c r="C224" s="11"/>
      <c r="D224" s="11"/>
      <c r="E224" s="8" t="s">
        <v>1266</v>
      </c>
      <c r="F224" s="10"/>
      <c r="G224" s="10"/>
      <c r="H224" s="8">
        <f t="shared" si="27"/>
        <v>0</v>
      </c>
      <c r="I224" s="10"/>
    </row>
    <row r="225" ht="15.75" customHeight="1">
      <c r="A225" s="12"/>
      <c r="B225" s="12"/>
      <c r="C225" s="12"/>
      <c r="D225" s="12"/>
      <c r="E225" s="8"/>
      <c r="F225" s="10"/>
      <c r="G225" s="10"/>
      <c r="H225" s="8">
        <f t="shared" si="27"/>
        <v>0</v>
      </c>
      <c r="I225" s="10"/>
    </row>
    <row r="226" ht="15.75" customHeight="1">
      <c r="E226" s="1"/>
      <c r="H226" s="62" t="s">
        <v>14</v>
      </c>
    </row>
    <row r="227" ht="15.75" customHeight="1">
      <c r="A227" s="2" t="s">
        <v>0</v>
      </c>
      <c r="B227" s="2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3" t="s">
        <v>6</v>
      </c>
      <c r="H227" s="3" t="s">
        <v>7</v>
      </c>
      <c r="I227" s="3" t="s">
        <v>8</v>
      </c>
    </row>
    <row r="228" ht="15.75" customHeight="1">
      <c r="A228" s="4" t="s">
        <v>1267</v>
      </c>
      <c r="B228" s="5" t="s">
        <v>1268</v>
      </c>
      <c r="C228" s="6">
        <v>46127.0</v>
      </c>
      <c r="D228" s="7">
        <v>25.0</v>
      </c>
      <c r="E228" s="8" t="s">
        <v>1269</v>
      </c>
      <c r="F228" s="9">
        <v>46146.0</v>
      </c>
      <c r="G228" s="10">
        <v>25.0</v>
      </c>
      <c r="H228" s="8">
        <f>D228-G228</f>
        <v>0</v>
      </c>
      <c r="I228" s="10"/>
    </row>
    <row r="229" ht="15.75" customHeight="1">
      <c r="A229" s="11"/>
      <c r="B229" s="11"/>
      <c r="C229" s="11"/>
      <c r="D229" s="11"/>
      <c r="E229" s="8"/>
      <c r="F229" s="9"/>
      <c r="G229" s="10"/>
      <c r="H229" s="8">
        <f t="shared" ref="H229:H231" si="28">H228-G229</f>
        <v>0</v>
      </c>
      <c r="I229" s="10"/>
    </row>
    <row r="230" ht="15.75" customHeight="1">
      <c r="A230" s="11"/>
      <c r="B230" s="11"/>
      <c r="C230" s="11"/>
      <c r="D230" s="11"/>
      <c r="E230" s="8"/>
      <c r="F230" s="10"/>
      <c r="G230" s="10"/>
      <c r="H230" s="8">
        <f t="shared" si="28"/>
        <v>0</v>
      </c>
      <c r="I230" s="10"/>
    </row>
    <row r="231" ht="15.75" customHeight="1">
      <c r="A231" s="12"/>
      <c r="B231" s="12"/>
      <c r="C231" s="12"/>
      <c r="D231" s="12"/>
      <c r="E231" s="8"/>
      <c r="F231" s="10"/>
      <c r="G231" s="10"/>
      <c r="H231" s="8">
        <f t="shared" si="28"/>
        <v>0</v>
      </c>
      <c r="I231" s="10"/>
    </row>
    <row r="232" ht="15.75" customHeight="1">
      <c r="E232" s="1"/>
      <c r="H232" s="62" t="s">
        <v>14</v>
      </c>
    </row>
    <row r="233" ht="15.75" customHeight="1">
      <c r="A233" s="2" t="s">
        <v>0</v>
      </c>
      <c r="B233" s="2" t="s">
        <v>1</v>
      </c>
      <c r="C233" s="3" t="s">
        <v>2</v>
      </c>
      <c r="D233" s="3" t="s">
        <v>3</v>
      </c>
      <c r="E233" s="3" t="s">
        <v>4</v>
      </c>
      <c r="F233" s="3" t="s">
        <v>5</v>
      </c>
      <c r="G233" s="3" t="s">
        <v>6</v>
      </c>
      <c r="H233" s="3" t="s">
        <v>7</v>
      </c>
      <c r="I233" s="3" t="s">
        <v>8</v>
      </c>
    </row>
    <row r="234" ht="15.75" customHeight="1">
      <c r="A234" s="4" t="s">
        <v>1270</v>
      </c>
      <c r="B234" s="5" t="s">
        <v>1268</v>
      </c>
      <c r="C234" s="6">
        <v>46127.0</v>
      </c>
      <c r="D234" s="7">
        <v>25.0</v>
      </c>
      <c r="E234" s="8" t="s">
        <v>1269</v>
      </c>
      <c r="F234" s="9">
        <v>46146.0</v>
      </c>
      <c r="G234" s="10">
        <v>25.0</v>
      </c>
      <c r="H234" s="8">
        <f>D234-G234</f>
        <v>0</v>
      </c>
      <c r="I234" s="10"/>
    </row>
    <row r="235" ht="15.75" customHeight="1">
      <c r="A235" s="11"/>
      <c r="B235" s="11"/>
      <c r="C235" s="11"/>
      <c r="D235" s="11"/>
      <c r="E235" s="8"/>
      <c r="F235" s="9"/>
      <c r="G235" s="10"/>
      <c r="H235" s="8">
        <f t="shared" ref="H235:H237" si="29">H234-G235</f>
        <v>0</v>
      </c>
      <c r="I235" s="10"/>
    </row>
    <row r="236" ht="15.75" customHeight="1">
      <c r="A236" s="11"/>
      <c r="B236" s="11"/>
      <c r="C236" s="11"/>
      <c r="D236" s="11"/>
      <c r="E236" s="8"/>
      <c r="F236" s="10"/>
      <c r="G236" s="10"/>
      <c r="H236" s="8">
        <f t="shared" si="29"/>
        <v>0</v>
      </c>
      <c r="I236" s="10"/>
    </row>
    <row r="237" ht="15.75" customHeight="1">
      <c r="A237" s="12"/>
      <c r="B237" s="12"/>
      <c r="C237" s="12"/>
      <c r="D237" s="12"/>
      <c r="E237" s="8"/>
      <c r="F237" s="10"/>
      <c r="G237" s="10"/>
      <c r="H237" s="8">
        <f t="shared" si="29"/>
        <v>0</v>
      </c>
      <c r="I237" s="10"/>
    </row>
    <row r="238" ht="15.75" customHeight="1">
      <c r="E238" s="1"/>
      <c r="H238" s="62" t="s">
        <v>14</v>
      </c>
    </row>
    <row r="239" ht="15.75" customHeight="1">
      <c r="A239" s="2" t="s">
        <v>0</v>
      </c>
      <c r="B239" s="2" t="s">
        <v>1</v>
      </c>
      <c r="C239" s="3" t="s">
        <v>2</v>
      </c>
      <c r="D239" s="3" t="s">
        <v>3</v>
      </c>
      <c r="E239" s="3" t="s">
        <v>4</v>
      </c>
      <c r="F239" s="3" t="s">
        <v>5</v>
      </c>
      <c r="G239" s="3" t="s">
        <v>6</v>
      </c>
      <c r="H239" s="3" t="s">
        <v>7</v>
      </c>
      <c r="I239" s="3" t="s">
        <v>8</v>
      </c>
    </row>
    <row r="240" ht="15.75" customHeight="1">
      <c r="A240" s="4" t="s">
        <v>1270</v>
      </c>
      <c r="B240" s="5" t="s">
        <v>1268</v>
      </c>
      <c r="C240" s="6">
        <v>46206.0</v>
      </c>
      <c r="D240" s="7">
        <v>50.0</v>
      </c>
      <c r="E240" s="8" t="s">
        <v>1269</v>
      </c>
      <c r="F240" s="9">
        <v>46146.0</v>
      </c>
      <c r="G240" s="10">
        <v>25.0</v>
      </c>
      <c r="H240" s="8">
        <f>D240-G240</f>
        <v>25</v>
      </c>
      <c r="I240" s="10"/>
    </row>
    <row r="241" ht="15.75" customHeight="1">
      <c r="A241" s="11"/>
      <c r="B241" s="11"/>
      <c r="C241" s="11"/>
      <c r="D241" s="11"/>
      <c r="E241" s="8"/>
      <c r="F241" s="9"/>
      <c r="G241" s="10"/>
      <c r="H241" s="8">
        <f t="shared" ref="H241:H243" si="30">H240-G241</f>
        <v>25</v>
      </c>
      <c r="I241" s="10"/>
    </row>
    <row r="242" ht="15.75" customHeight="1">
      <c r="A242" s="11"/>
      <c r="B242" s="11"/>
      <c r="C242" s="11"/>
      <c r="D242" s="11"/>
      <c r="E242" s="8"/>
      <c r="F242" s="10"/>
      <c r="G242" s="10"/>
      <c r="H242" s="8">
        <f t="shared" si="30"/>
        <v>25</v>
      </c>
      <c r="I242" s="10"/>
    </row>
    <row r="243" ht="15.75" customHeight="1">
      <c r="A243" s="12"/>
      <c r="B243" s="12"/>
      <c r="C243" s="12"/>
      <c r="D243" s="12"/>
      <c r="E243" s="8"/>
      <c r="F243" s="10"/>
      <c r="G243" s="10"/>
      <c r="H243" s="8">
        <f t="shared" si="30"/>
        <v>25</v>
      </c>
      <c r="I243" s="10"/>
    </row>
    <row r="244" ht="15.75" customHeight="1">
      <c r="E244" s="1"/>
    </row>
    <row r="245" ht="15.75" customHeight="1">
      <c r="A245" s="2" t="s">
        <v>0</v>
      </c>
      <c r="B245" s="2" t="s">
        <v>1</v>
      </c>
      <c r="C245" s="3" t="s">
        <v>2</v>
      </c>
      <c r="D245" s="3" t="s">
        <v>3</v>
      </c>
      <c r="E245" s="3" t="s">
        <v>4</v>
      </c>
      <c r="F245" s="3" t="s">
        <v>5</v>
      </c>
      <c r="G245" s="3" t="s">
        <v>6</v>
      </c>
      <c r="H245" s="3" t="s">
        <v>7</v>
      </c>
      <c r="I245" s="3" t="s">
        <v>8</v>
      </c>
    </row>
    <row r="246" ht="15.75" customHeight="1">
      <c r="A246" s="4" t="s">
        <v>1270</v>
      </c>
      <c r="B246" s="5" t="s">
        <v>1271</v>
      </c>
      <c r="C246" s="6">
        <v>46206.0</v>
      </c>
      <c r="D246" s="7">
        <v>50.0</v>
      </c>
      <c r="E246" s="8" t="s">
        <v>1272</v>
      </c>
      <c r="F246" s="9"/>
      <c r="G246" s="10"/>
      <c r="H246" s="8">
        <f>D246</f>
        <v>50</v>
      </c>
      <c r="I246" s="10"/>
    </row>
    <row r="247" ht="15.75" customHeight="1">
      <c r="A247" s="11"/>
      <c r="B247" s="11"/>
      <c r="C247" s="11"/>
      <c r="D247" s="11"/>
      <c r="E247" s="8"/>
      <c r="F247" s="9"/>
      <c r="G247" s="10"/>
      <c r="H247" s="8">
        <f t="shared" ref="H247:H249" si="31">H246-G247</f>
        <v>50</v>
      </c>
      <c r="I247" s="10"/>
    </row>
    <row r="248" ht="15.75" customHeight="1">
      <c r="A248" s="11"/>
      <c r="B248" s="11"/>
      <c r="C248" s="11"/>
      <c r="D248" s="11"/>
      <c r="E248" s="8"/>
      <c r="F248" s="10"/>
      <c r="G248" s="10"/>
      <c r="H248" s="8">
        <f t="shared" si="31"/>
        <v>50</v>
      </c>
      <c r="I248" s="10"/>
    </row>
    <row r="249" ht="15.75" customHeight="1">
      <c r="A249" s="12"/>
      <c r="B249" s="12"/>
      <c r="C249" s="12"/>
      <c r="D249" s="12"/>
      <c r="E249" s="8"/>
      <c r="F249" s="10"/>
      <c r="G249" s="10"/>
      <c r="H249" s="8">
        <f t="shared" si="31"/>
        <v>50</v>
      </c>
      <c r="I249" s="10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6">
    <mergeCell ref="A1:G1"/>
    <mergeCell ref="A24:G24"/>
    <mergeCell ref="A46:G46"/>
    <mergeCell ref="A68:G68"/>
    <mergeCell ref="A180:A182"/>
    <mergeCell ref="B180:B182"/>
    <mergeCell ref="A187:A192"/>
    <mergeCell ref="D187:D192"/>
    <mergeCell ref="B187:B192"/>
    <mergeCell ref="C187:C192"/>
    <mergeCell ref="A196:A201"/>
    <mergeCell ref="B196:B201"/>
    <mergeCell ref="C196:C201"/>
    <mergeCell ref="D196:D201"/>
    <mergeCell ref="A204:A207"/>
    <mergeCell ref="D204:D207"/>
    <mergeCell ref="B204:B207"/>
    <mergeCell ref="C204:C207"/>
    <mergeCell ref="A210:A213"/>
    <mergeCell ref="B210:B213"/>
    <mergeCell ref="C210:C213"/>
    <mergeCell ref="D210:D213"/>
    <mergeCell ref="A216:A219"/>
    <mergeCell ref="D216:D219"/>
    <mergeCell ref="B216:B219"/>
    <mergeCell ref="C216:C219"/>
    <mergeCell ref="A222:A225"/>
    <mergeCell ref="B222:B225"/>
    <mergeCell ref="C222:C225"/>
    <mergeCell ref="D222:D225"/>
    <mergeCell ref="A228:A231"/>
    <mergeCell ref="D228:D231"/>
    <mergeCell ref="B240:B243"/>
    <mergeCell ref="C240:C243"/>
    <mergeCell ref="A246:A249"/>
    <mergeCell ref="B246:B249"/>
    <mergeCell ref="C246:C249"/>
    <mergeCell ref="D246:D249"/>
    <mergeCell ref="B228:B231"/>
    <mergeCell ref="C228:C231"/>
    <mergeCell ref="A234:A237"/>
    <mergeCell ref="B234:B237"/>
    <mergeCell ref="C234:C237"/>
    <mergeCell ref="D234:D237"/>
    <mergeCell ref="A240:A243"/>
    <mergeCell ref="D240:D243"/>
  </mergeCells>
  <printOptions/>
  <pageMargins bottom="0.58" footer="0.0" header="0.0" left="0.7" right="0.7" top="0.47"/>
  <pageSetup scale="6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3.14"/>
    <col customWidth="1" min="3" max="3" width="10.0"/>
    <col customWidth="1" min="4" max="4" width="8.71"/>
    <col customWidth="1" min="5" max="5" width="12.29"/>
    <col customWidth="1" min="6" max="6" width="14.0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1273</v>
      </c>
      <c r="B3" s="5" t="s">
        <v>1274</v>
      </c>
      <c r="C3" s="6">
        <v>46080.0</v>
      </c>
      <c r="D3" s="7">
        <v>50.0</v>
      </c>
      <c r="E3" s="8" t="s">
        <v>1275</v>
      </c>
      <c r="F3" s="9">
        <v>46086.0</v>
      </c>
      <c r="G3" s="10">
        <v>45.0</v>
      </c>
      <c r="H3" s="8">
        <f>D3-G3</f>
        <v>5</v>
      </c>
      <c r="I3" s="10"/>
    </row>
    <row r="4">
      <c r="A4" s="11"/>
      <c r="B4" s="11"/>
      <c r="C4" s="11"/>
      <c r="D4" s="11"/>
      <c r="E4" s="8" t="s">
        <v>1276</v>
      </c>
      <c r="F4" s="9"/>
      <c r="G4" s="10"/>
      <c r="H4" s="8">
        <f t="shared" ref="H4:H5" si="1">H3-G4</f>
        <v>5</v>
      </c>
      <c r="I4" s="10"/>
    </row>
    <row r="5">
      <c r="A5" s="11"/>
      <c r="B5" s="11"/>
      <c r="C5" s="11"/>
      <c r="D5" s="11"/>
      <c r="E5" s="8" t="s">
        <v>575</v>
      </c>
      <c r="F5" s="9"/>
      <c r="G5" s="10"/>
      <c r="H5" s="8">
        <f t="shared" si="1"/>
        <v>5</v>
      </c>
      <c r="I5" s="10"/>
    </row>
    <row r="6">
      <c r="A6" s="11"/>
      <c r="B6" s="11"/>
      <c r="C6" s="11"/>
      <c r="D6" s="11"/>
      <c r="E6" s="8"/>
      <c r="F6" s="57"/>
      <c r="G6" s="10"/>
      <c r="H6" s="8"/>
      <c r="I6" s="10"/>
    </row>
    <row r="7">
      <c r="A7" s="11"/>
      <c r="B7" s="11"/>
      <c r="C7" s="11"/>
      <c r="D7" s="11"/>
      <c r="E7" s="8"/>
      <c r="F7" s="57"/>
      <c r="G7" s="10"/>
      <c r="H7" s="8"/>
      <c r="I7" s="10"/>
    </row>
    <row r="8">
      <c r="A8" s="12"/>
      <c r="B8" s="12"/>
      <c r="C8" s="12"/>
      <c r="D8" s="12"/>
      <c r="E8" s="8"/>
      <c r="F8" s="57"/>
      <c r="G8" s="10"/>
      <c r="H8" s="8"/>
      <c r="I8" s="10"/>
    </row>
    <row r="9">
      <c r="E9" s="8"/>
      <c r="F9" s="58"/>
      <c r="G9" s="60"/>
      <c r="H9" s="8"/>
    </row>
    <row r="10">
      <c r="E10" s="8"/>
      <c r="F10" s="58"/>
      <c r="G10" s="60"/>
      <c r="H10" s="8"/>
    </row>
    <row r="11">
      <c r="E11" s="8" t="s">
        <v>575</v>
      </c>
      <c r="F11" s="58"/>
      <c r="G11" s="60"/>
      <c r="H11" s="8"/>
      <c r="I11" s="20">
        <f>214-50</f>
        <v>164</v>
      </c>
      <c r="J11" s="53">
        <f>+H11-I11</f>
        <v>-164</v>
      </c>
      <c r="K11" s="20">
        <v>7.0</v>
      </c>
      <c r="L11" s="53"/>
    </row>
    <row r="12">
      <c r="E12" s="8"/>
      <c r="F12" s="59"/>
      <c r="G12" s="60"/>
      <c r="H12" s="8"/>
    </row>
    <row r="13">
      <c r="E13" s="8"/>
      <c r="F13" s="58"/>
      <c r="G13" s="60"/>
      <c r="H13" s="8"/>
    </row>
    <row r="14">
      <c r="E14" s="8"/>
      <c r="F14" s="58"/>
      <c r="G14" s="60"/>
      <c r="H14" s="8"/>
    </row>
    <row r="15">
      <c r="H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8"/>
    <mergeCell ref="B3:B8"/>
    <mergeCell ref="C3:C8"/>
    <mergeCell ref="D3:D8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29"/>
    <col customWidth="1" min="3" max="3" width="14.43"/>
    <col customWidth="1" min="4" max="4" width="19.71"/>
    <col customWidth="1" min="5" max="5" width="14.86"/>
    <col customWidth="1" min="6" max="6" width="15.0"/>
    <col customWidth="1" min="7" max="7" width="22.0"/>
    <col customWidth="1" min="8" max="8" width="11.29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100.0</v>
      </c>
    </row>
    <row r="793" ht="15.75" hidden="1" customHeight="1">
      <c r="A793" s="19" t="s">
        <v>1277</v>
      </c>
      <c r="B793" s="18">
        <v>44012.0</v>
      </c>
      <c r="C793" s="36">
        <v>18.0</v>
      </c>
      <c r="D793" s="19">
        <f>G792-C793</f>
        <v>82</v>
      </c>
      <c r="E793" s="19"/>
      <c r="F793" s="20" t="s">
        <v>1278</v>
      </c>
      <c r="G793" s="1" t="s">
        <v>1279</v>
      </c>
    </row>
    <row r="794" ht="15.75" hidden="1" customHeight="1">
      <c r="A794" s="19" t="s">
        <v>1277</v>
      </c>
      <c r="B794" s="18">
        <v>44012.0</v>
      </c>
      <c r="C794" s="36">
        <v>40.0</v>
      </c>
      <c r="D794" s="19">
        <f t="shared" ref="D794:D809" si="40">D793-C794</f>
        <v>42</v>
      </c>
      <c r="E794" s="19"/>
      <c r="F794" s="20" t="s">
        <v>1280</v>
      </c>
      <c r="G794" s="20" t="s">
        <v>1278</v>
      </c>
    </row>
    <row r="795" ht="15.75" hidden="1" customHeight="1">
      <c r="A795" s="19" t="s">
        <v>1277</v>
      </c>
      <c r="B795" s="18">
        <v>44025.0</v>
      </c>
      <c r="C795" s="36">
        <v>30.0</v>
      </c>
      <c r="D795" s="19">
        <f t="shared" si="40"/>
        <v>12</v>
      </c>
      <c r="E795" s="19"/>
      <c r="F795" s="10"/>
      <c r="G795" s="53">
        <v>132000.0</v>
      </c>
    </row>
    <row r="796" ht="15.75" hidden="1" customHeight="1">
      <c r="A796" s="19" t="s">
        <v>1277</v>
      </c>
      <c r="B796" s="18">
        <v>44032.0</v>
      </c>
      <c r="C796" s="36">
        <v>12.0</v>
      </c>
      <c r="D796" s="19">
        <f t="shared" si="40"/>
        <v>0</v>
      </c>
      <c r="E796" s="19"/>
      <c r="F796" s="10"/>
      <c r="G796" s="20" t="s">
        <v>1280</v>
      </c>
    </row>
    <row r="797" ht="15.75" hidden="1" customHeight="1">
      <c r="A797" s="19" t="s">
        <v>1277</v>
      </c>
      <c r="B797" s="18"/>
      <c r="C797" s="36"/>
      <c r="D797" s="19">
        <f t="shared" si="40"/>
        <v>0</v>
      </c>
      <c r="E797" s="19"/>
      <c r="F797" s="10"/>
      <c r="G797" s="53">
        <v>126000.0</v>
      </c>
    </row>
    <row r="798" ht="15.75" hidden="1" customHeight="1">
      <c r="A798" s="19" t="s">
        <v>1277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1277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1277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1277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100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50.0</v>
      </c>
    </row>
    <row r="815" ht="15.75" hidden="1" customHeight="1">
      <c r="A815" s="19" t="s">
        <v>1281</v>
      </c>
      <c r="B815" s="18">
        <v>44025.0</v>
      </c>
      <c r="C815" s="36">
        <v>30.0</v>
      </c>
      <c r="D815" s="19">
        <f>G814-C815</f>
        <v>20</v>
      </c>
      <c r="E815" s="19"/>
      <c r="F815" s="10"/>
      <c r="G815" s="1" t="s">
        <v>1282</v>
      </c>
    </row>
    <row r="816" ht="15.75" hidden="1" customHeight="1">
      <c r="A816" s="19" t="s">
        <v>1281</v>
      </c>
      <c r="B816" s="18">
        <v>44032.0</v>
      </c>
      <c r="C816" s="36">
        <v>20.0</v>
      </c>
      <c r="D816" s="19">
        <f t="shared" ref="D816:D831" si="41">D815-C816</f>
        <v>0</v>
      </c>
      <c r="E816" s="19"/>
      <c r="F816" s="10"/>
      <c r="G816" s="20" t="s">
        <v>1278</v>
      </c>
    </row>
    <row r="817" ht="15.75" hidden="1" customHeight="1">
      <c r="A817" s="19" t="s">
        <v>1281</v>
      </c>
      <c r="B817" s="18"/>
      <c r="C817" s="36"/>
      <c r="D817" s="19">
        <f t="shared" si="41"/>
        <v>0</v>
      </c>
      <c r="E817" s="19"/>
      <c r="F817" s="10"/>
      <c r="G817" s="20" t="s">
        <v>1280</v>
      </c>
    </row>
    <row r="818" ht="15.75" hidden="1" customHeight="1">
      <c r="A818" s="19" t="s">
        <v>1281</v>
      </c>
      <c r="B818" s="18"/>
      <c r="C818" s="36"/>
      <c r="D818" s="19">
        <f t="shared" si="41"/>
        <v>0</v>
      </c>
      <c r="E818" s="19"/>
      <c r="F818" s="10"/>
      <c r="G818" s="30"/>
    </row>
    <row r="819" ht="15.75" hidden="1" customHeight="1">
      <c r="A819" s="19" t="s">
        <v>1281</v>
      </c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 t="s">
        <v>1281</v>
      </c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 t="s">
        <v>1281</v>
      </c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 t="s">
        <v>1281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1281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 t="s">
        <v>1281</v>
      </c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 t="s">
        <v>1281</v>
      </c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 t="s">
        <v>1281</v>
      </c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 t="s">
        <v>1281</v>
      </c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 t="s">
        <v>1281</v>
      </c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 t="s">
        <v>1281</v>
      </c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 t="s">
        <v>1281</v>
      </c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 t="s">
        <v>1281</v>
      </c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50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100.0</v>
      </c>
    </row>
    <row r="837" ht="15.75" hidden="1" customHeight="1">
      <c r="A837" s="19" t="s">
        <v>1283</v>
      </c>
      <c r="B837" s="18">
        <v>44032.0</v>
      </c>
      <c r="C837" s="36">
        <v>14.0</v>
      </c>
      <c r="D837" s="19">
        <f>G836-C837</f>
        <v>86</v>
      </c>
      <c r="E837" s="19"/>
      <c r="F837" s="10"/>
      <c r="G837" s="76" t="s">
        <v>1284</v>
      </c>
    </row>
    <row r="838" ht="15.75" hidden="1" customHeight="1">
      <c r="A838" s="19" t="s">
        <v>1283</v>
      </c>
      <c r="B838" s="18">
        <v>44040.0</v>
      </c>
      <c r="C838" s="36">
        <v>66.0</v>
      </c>
      <c r="D838" s="19">
        <f t="shared" ref="D838:D853" si="42">D837-C838</f>
        <v>20</v>
      </c>
      <c r="E838" s="19"/>
      <c r="F838" s="10"/>
      <c r="G838" s="20" t="s">
        <v>1278</v>
      </c>
      <c r="H838" s="20">
        <v>50.0</v>
      </c>
      <c r="I838" s="53">
        <v>132000.0</v>
      </c>
    </row>
    <row r="839" ht="15.75" hidden="1" customHeight="1">
      <c r="A839" s="19" t="s">
        <v>1283</v>
      </c>
      <c r="B839" s="18">
        <v>44056.0</v>
      </c>
      <c r="C839" s="36">
        <v>20.0</v>
      </c>
      <c r="D839" s="19">
        <f t="shared" si="42"/>
        <v>0</v>
      </c>
      <c r="E839" s="19"/>
      <c r="F839" s="10"/>
      <c r="G839" s="20" t="s">
        <v>1280</v>
      </c>
      <c r="H839" s="20">
        <v>50.0</v>
      </c>
      <c r="I839" s="53">
        <v>126000.0</v>
      </c>
    </row>
    <row r="840" ht="15.75" hidden="1" customHeight="1">
      <c r="A840" s="19" t="s">
        <v>1283</v>
      </c>
      <c r="B840" s="18"/>
      <c r="C840" s="36"/>
      <c r="D840" s="19">
        <f t="shared" si="42"/>
        <v>0</v>
      </c>
      <c r="E840" s="19"/>
      <c r="F840" s="10"/>
      <c r="G840" s="20" t="s">
        <v>1285</v>
      </c>
    </row>
    <row r="841" ht="15.75" hidden="1" customHeight="1">
      <c r="A841" s="19" t="s">
        <v>1283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1283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1283</v>
      </c>
      <c r="B843" s="18"/>
      <c r="C843" s="36"/>
      <c r="D843" s="19">
        <f t="shared" si="42"/>
        <v>0</v>
      </c>
      <c r="E843" s="19"/>
      <c r="F843" s="10"/>
      <c r="G843" s="30"/>
    </row>
    <row r="844" ht="15.75" hidden="1" customHeight="1">
      <c r="A844" s="19" t="s">
        <v>1283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1283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1283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1283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1283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1283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 t="s">
        <v>1283</v>
      </c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 t="s">
        <v>1283</v>
      </c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 t="s">
        <v>1283</v>
      </c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9" t="s">
        <v>1283</v>
      </c>
      <c r="B853" s="18"/>
      <c r="C853" s="36"/>
      <c r="D853" s="19">
        <f t="shared" si="42"/>
        <v>0</v>
      </c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100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100.0</v>
      </c>
    </row>
    <row r="859" ht="15.75" hidden="1" customHeight="1">
      <c r="A859" s="19" t="s">
        <v>1286</v>
      </c>
      <c r="B859" s="18">
        <v>44040.0</v>
      </c>
      <c r="C859" s="36">
        <v>14.0</v>
      </c>
      <c r="D859" s="19">
        <f>G858-C859</f>
        <v>86</v>
      </c>
      <c r="E859" s="19"/>
      <c r="F859" s="10"/>
      <c r="G859" s="76" t="s">
        <v>1287</v>
      </c>
    </row>
    <row r="860" ht="15.75" hidden="1" customHeight="1">
      <c r="A860" s="19" t="s">
        <v>1286</v>
      </c>
      <c r="B860" s="18">
        <v>44041.0</v>
      </c>
      <c r="C860" s="36">
        <v>46.0</v>
      </c>
      <c r="D860" s="19">
        <f t="shared" ref="D860:D875" si="43">D859-C860</f>
        <v>40</v>
      </c>
      <c r="E860" s="19"/>
      <c r="F860" s="10"/>
      <c r="I860" s="53"/>
    </row>
    <row r="861" ht="15.75" hidden="1" customHeight="1">
      <c r="A861" s="19" t="s">
        <v>1286</v>
      </c>
      <c r="B861" s="18">
        <v>44049.0</v>
      </c>
      <c r="C861" s="36">
        <v>40.0</v>
      </c>
      <c r="D861" s="19">
        <f t="shared" si="43"/>
        <v>0</v>
      </c>
      <c r="E861" s="19"/>
      <c r="F861" s="10"/>
      <c r="G861" s="20" t="s">
        <v>1280</v>
      </c>
      <c r="H861" s="20">
        <v>100.0</v>
      </c>
      <c r="I861" s="53">
        <v>126000.0</v>
      </c>
    </row>
    <row r="862" ht="15.75" hidden="1" customHeight="1">
      <c r="A862" s="19" t="s">
        <v>1286</v>
      </c>
      <c r="B862" s="18"/>
      <c r="C862" s="36"/>
      <c r="D862" s="19">
        <f t="shared" si="43"/>
        <v>0</v>
      </c>
      <c r="E862" s="19"/>
      <c r="F862" s="10"/>
      <c r="G862" s="20" t="s">
        <v>1288</v>
      </c>
    </row>
    <row r="863" ht="15.75" hidden="1" customHeight="1">
      <c r="A863" s="19" t="s">
        <v>1286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1286</v>
      </c>
      <c r="B864" s="18"/>
      <c r="C864" s="36"/>
      <c r="D864" s="19">
        <f t="shared" si="43"/>
        <v>0</v>
      </c>
      <c r="E864" s="19"/>
      <c r="F864" s="10"/>
      <c r="G864" s="30"/>
    </row>
    <row r="865" ht="15.75" hidden="1" customHeight="1">
      <c r="A865" s="19" t="s">
        <v>1286</v>
      </c>
      <c r="B865" s="18"/>
      <c r="C865" s="36"/>
      <c r="D865" s="19">
        <f t="shared" si="43"/>
        <v>0</v>
      </c>
      <c r="E865" s="19"/>
      <c r="F865" s="10"/>
      <c r="G865" s="30"/>
    </row>
    <row r="866" ht="15.75" hidden="1" customHeight="1">
      <c r="A866" s="19" t="s">
        <v>1286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1286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1286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1286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1286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1286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1286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 t="s">
        <v>1286</v>
      </c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9" t="s">
        <v>1286</v>
      </c>
      <c r="B874" s="18"/>
      <c r="C874" s="36"/>
      <c r="D874" s="19">
        <f t="shared" si="43"/>
        <v>0</v>
      </c>
      <c r="E874" s="19"/>
      <c r="F874" s="10"/>
    </row>
    <row r="875" ht="15.75" hidden="1" customHeight="1">
      <c r="A875" s="19" t="s">
        <v>1286</v>
      </c>
      <c r="B875" s="18"/>
      <c r="C875" s="36"/>
      <c r="D875" s="19">
        <f t="shared" si="43"/>
        <v>0</v>
      </c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100</v>
      </c>
      <c r="E877" s="1"/>
      <c r="F877" s="54" t="s">
        <v>14</v>
      </c>
    </row>
    <row r="878" ht="15.75" customHeight="1">
      <c r="E878" s="1"/>
    </row>
    <row r="879" ht="15.75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26.0</v>
      </c>
    </row>
    <row r="881" ht="15.75" customHeight="1">
      <c r="A881" s="61" t="s">
        <v>1289</v>
      </c>
      <c r="B881" s="18">
        <v>44153.0</v>
      </c>
      <c r="C881" s="36">
        <v>26.0</v>
      </c>
      <c r="D881" s="19">
        <f>G880-C881</f>
        <v>0</v>
      </c>
      <c r="E881" s="19"/>
      <c r="F881" s="10"/>
      <c r="G881" s="76" t="s">
        <v>1290</v>
      </c>
    </row>
    <row r="882" ht="15.75" customHeight="1">
      <c r="A882" s="61" t="s">
        <v>1289</v>
      </c>
      <c r="B882" s="18"/>
      <c r="C882" s="36"/>
      <c r="D882" s="19">
        <f t="shared" ref="D882:D897" si="44">D881-C882</f>
        <v>0</v>
      </c>
      <c r="E882" s="19"/>
      <c r="F882" s="10"/>
      <c r="G882" s="53"/>
      <c r="I882" s="53"/>
    </row>
    <row r="883" ht="15.75" customHeight="1">
      <c r="A883" s="61" t="s">
        <v>1289</v>
      </c>
      <c r="B883" s="18"/>
      <c r="C883" s="36"/>
      <c r="D883" s="19">
        <f t="shared" si="44"/>
        <v>0</v>
      </c>
      <c r="E883" s="19"/>
      <c r="F883" s="10"/>
      <c r="G883" s="20" t="s">
        <v>1291</v>
      </c>
      <c r="I883" s="53"/>
    </row>
    <row r="884" ht="15.75" customHeight="1">
      <c r="A884" s="61" t="s">
        <v>1289</v>
      </c>
      <c r="B884" s="18"/>
      <c r="C884" s="36"/>
      <c r="D884" s="19">
        <f t="shared" si="44"/>
        <v>0</v>
      </c>
      <c r="E884" s="19"/>
      <c r="F884" s="10"/>
      <c r="G884" s="20" t="s">
        <v>1292</v>
      </c>
    </row>
    <row r="885" ht="15.75" customHeight="1">
      <c r="A885" s="61" t="s">
        <v>1289</v>
      </c>
      <c r="B885" s="18"/>
      <c r="C885" s="36"/>
      <c r="D885" s="19">
        <f t="shared" si="44"/>
        <v>0</v>
      </c>
      <c r="E885" s="19"/>
      <c r="F885" s="10"/>
      <c r="G885" s="30"/>
    </row>
    <row r="886" ht="15.75" customHeight="1">
      <c r="A886" s="61" t="s">
        <v>1289</v>
      </c>
      <c r="B886" s="18"/>
      <c r="C886" s="36"/>
      <c r="D886" s="19">
        <f t="shared" si="44"/>
        <v>0</v>
      </c>
      <c r="E886" s="19"/>
      <c r="F886" s="10"/>
      <c r="G886" s="30"/>
    </row>
    <row r="887" ht="15.75" customHeight="1">
      <c r="A887" s="61" t="s">
        <v>1289</v>
      </c>
      <c r="B887" s="18"/>
      <c r="C887" s="36"/>
      <c r="D887" s="19">
        <f t="shared" si="44"/>
        <v>0</v>
      </c>
      <c r="E887" s="19"/>
      <c r="F887" s="10"/>
      <c r="G887" s="30"/>
    </row>
    <row r="888" ht="15.75" customHeight="1">
      <c r="A888" s="61" t="s">
        <v>1289</v>
      </c>
      <c r="B888" s="18"/>
      <c r="C888" s="36"/>
      <c r="D888" s="19">
        <f t="shared" si="44"/>
        <v>0</v>
      </c>
      <c r="E888" s="19"/>
      <c r="F888" s="10"/>
    </row>
    <row r="889" ht="15.75" customHeight="1">
      <c r="A889" s="61" t="s">
        <v>1289</v>
      </c>
      <c r="B889" s="18"/>
      <c r="C889" s="36"/>
      <c r="D889" s="19">
        <f t="shared" si="44"/>
        <v>0</v>
      </c>
      <c r="E889" s="19"/>
      <c r="F889" s="10"/>
    </row>
    <row r="890" ht="15.75" customHeight="1">
      <c r="A890" s="61" t="s">
        <v>1289</v>
      </c>
      <c r="B890" s="18"/>
      <c r="C890" s="36"/>
      <c r="D890" s="19">
        <f t="shared" si="44"/>
        <v>0</v>
      </c>
      <c r="E890" s="19"/>
      <c r="F890" s="10"/>
    </row>
    <row r="891" ht="15.75" customHeight="1">
      <c r="A891" s="61" t="s">
        <v>1289</v>
      </c>
      <c r="B891" s="18"/>
      <c r="C891" s="36"/>
      <c r="D891" s="19">
        <f t="shared" si="44"/>
        <v>0</v>
      </c>
      <c r="E891" s="19"/>
      <c r="F891" s="10"/>
    </row>
    <row r="892" ht="15.75" customHeight="1">
      <c r="A892" s="61" t="s">
        <v>1289</v>
      </c>
      <c r="B892" s="18"/>
      <c r="C892" s="36"/>
      <c r="D892" s="19">
        <f t="shared" si="44"/>
        <v>0</v>
      </c>
      <c r="E892" s="19"/>
      <c r="F892" s="10"/>
    </row>
    <row r="893" ht="15.75" customHeight="1">
      <c r="A893" s="61" t="s">
        <v>1289</v>
      </c>
      <c r="B893" s="18"/>
      <c r="C893" s="36"/>
      <c r="D893" s="19">
        <f t="shared" si="44"/>
        <v>0</v>
      </c>
      <c r="E893" s="19"/>
      <c r="F893" s="10"/>
    </row>
    <row r="894" ht="15.75" customHeight="1">
      <c r="A894" s="61" t="s">
        <v>1289</v>
      </c>
      <c r="B894" s="18"/>
      <c r="C894" s="36"/>
      <c r="D894" s="19">
        <f t="shared" si="44"/>
        <v>0</v>
      </c>
      <c r="E894" s="19"/>
      <c r="F894" s="10"/>
    </row>
    <row r="895" ht="15.75" customHeight="1">
      <c r="A895" s="61" t="s">
        <v>1289</v>
      </c>
      <c r="B895" s="18"/>
      <c r="C895" s="36"/>
      <c r="D895" s="19">
        <f t="shared" si="44"/>
        <v>0</v>
      </c>
      <c r="E895" s="19"/>
      <c r="F895" s="10"/>
    </row>
    <row r="896" ht="15.75" customHeight="1">
      <c r="A896" s="61" t="s">
        <v>1289</v>
      </c>
      <c r="B896" s="18"/>
      <c r="C896" s="36"/>
      <c r="D896" s="19">
        <f t="shared" si="44"/>
        <v>0</v>
      </c>
      <c r="E896" s="19"/>
      <c r="F896" s="10"/>
    </row>
    <row r="897" ht="15.75" customHeight="1">
      <c r="A897" s="61" t="s">
        <v>1289</v>
      </c>
      <c r="B897" s="18"/>
      <c r="C897" s="36"/>
      <c r="D897" s="19">
        <f t="shared" si="44"/>
        <v>0</v>
      </c>
      <c r="E897" s="19"/>
      <c r="F897" s="10"/>
    </row>
    <row r="898" ht="15.75" customHeight="1">
      <c r="A898" s="10"/>
      <c r="B898" s="19"/>
      <c r="C898" s="10"/>
      <c r="D898" s="10"/>
      <c r="E898" s="19"/>
      <c r="F898" s="10"/>
    </row>
    <row r="899" ht="15.75" customHeight="1">
      <c r="C899" s="20">
        <f>SUM(C881:C898)</f>
        <v>26</v>
      </c>
      <c r="E899" s="1"/>
      <c r="F899" s="54" t="s">
        <v>14</v>
      </c>
    </row>
    <row r="900" ht="15.75" customHeight="1">
      <c r="E900" s="1"/>
    </row>
    <row r="901" ht="15.75" customHeight="1">
      <c r="A901" s="50" t="s">
        <v>698</v>
      </c>
      <c r="B901" s="51"/>
      <c r="C901" s="51"/>
      <c r="D901" s="51"/>
      <c r="E901" s="51"/>
      <c r="F901" s="51"/>
      <c r="G901" s="52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78.0</v>
      </c>
    </row>
    <row r="903" ht="15.75" customHeight="1">
      <c r="A903" s="61" t="s">
        <v>1293</v>
      </c>
      <c r="B903" s="18">
        <v>44270.0</v>
      </c>
      <c r="C903" s="36">
        <v>78.0</v>
      </c>
      <c r="D903" s="19">
        <f>G902-C903</f>
        <v>0</v>
      </c>
      <c r="E903" s="19"/>
      <c r="F903" s="10"/>
      <c r="G903" s="76" t="s">
        <v>1294</v>
      </c>
    </row>
    <row r="904" ht="15.75" customHeight="1">
      <c r="A904" s="61" t="s">
        <v>1293</v>
      </c>
      <c r="B904" s="18"/>
      <c r="C904" s="36"/>
      <c r="D904" s="19">
        <f t="shared" ref="D904:D919" si="45">D903-C904</f>
        <v>0</v>
      </c>
      <c r="E904" s="19"/>
      <c r="F904" s="10"/>
      <c r="G904" s="53"/>
      <c r="I904" s="53"/>
    </row>
    <row r="905" ht="15.75" customHeight="1">
      <c r="A905" s="61" t="s">
        <v>1293</v>
      </c>
      <c r="B905" s="18"/>
      <c r="C905" s="36"/>
      <c r="D905" s="19">
        <f t="shared" si="45"/>
        <v>0</v>
      </c>
      <c r="E905" s="19"/>
      <c r="F905" s="10"/>
      <c r="G905" s="20" t="s">
        <v>1291</v>
      </c>
      <c r="I905" s="53"/>
    </row>
    <row r="906" ht="15.75" customHeight="1">
      <c r="A906" s="61" t="s">
        <v>1293</v>
      </c>
      <c r="B906" s="18"/>
      <c r="C906" s="36"/>
      <c r="D906" s="19">
        <f t="shared" si="45"/>
        <v>0</v>
      </c>
      <c r="E906" s="19"/>
      <c r="F906" s="10"/>
      <c r="G906" s="20" t="s">
        <v>1295</v>
      </c>
    </row>
    <row r="907" ht="15.75" customHeight="1">
      <c r="A907" s="61" t="s">
        <v>1293</v>
      </c>
      <c r="B907" s="18"/>
      <c r="C907" s="36"/>
      <c r="D907" s="19">
        <f t="shared" si="45"/>
        <v>0</v>
      </c>
      <c r="E907" s="19"/>
      <c r="F907" s="10"/>
      <c r="G907" s="30"/>
    </row>
    <row r="908" ht="15.75" customHeight="1">
      <c r="A908" s="61" t="s">
        <v>1293</v>
      </c>
      <c r="B908" s="18"/>
      <c r="C908" s="36"/>
      <c r="D908" s="19">
        <f t="shared" si="45"/>
        <v>0</v>
      </c>
      <c r="E908" s="19"/>
      <c r="F908" s="10"/>
      <c r="G908" s="30"/>
    </row>
    <row r="909" ht="15.75" customHeight="1">
      <c r="A909" s="61" t="s">
        <v>1293</v>
      </c>
      <c r="B909" s="18"/>
      <c r="C909" s="36"/>
      <c r="D909" s="19">
        <f t="shared" si="45"/>
        <v>0</v>
      </c>
      <c r="E909" s="19"/>
      <c r="F909" s="10"/>
      <c r="G909" s="30"/>
    </row>
    <row r="910" ht="15.75" customHeight="1">
      <c r="A910" s="61" t="s">
        <v>1293</v>
      </c>
      <c r="B910" s="18"/>
      <c r="C910" s="36"/>
      <c r="D910" s="19">
        <f t="shared" si="45"/>
        <v>0</v>
      </c>
      <c r="E910" s="19"/>
      <c r="F910" s="10"/>
    </row>
    <row r="911" ht="15.75" customHeight="1">
      <c r="A911" s="61" t="s">
        <v>1293</v>
      </c>
      <c r="B911" s="18"/>
      <c r="C911" s="36"/>
      <c r="D911" s="19">
        <f t="shared" si="45"/>
        <v>0</v>
      </c>
      <c r="E911" s="19"/>
      <c r="F911" s="10"/>
    </row>
    <row r="912" ht="15.75" customHeight="1">
      <c r="A912" s="61" t="s">
        <v>1293</v>
      </c>
      <c r="B912" s="18"/>
      <c r="C912" s="36"/>
      <c r="D912" s="19">
        <f t="shared" si="45"/>
        <v>0</v>
      </c>
      <c r="E912" s="19"/>
      <c r="F912" s="10"/>
    </row>
    <row r="913" ht="15.75" customHeight="1">
      <c r="A913" s="61" t="s">
        <v>1293</v>
      </c>
      <c r="B913" s="18"/>
      <c r="C913" s="36"/>
      <c r="D913" s="19">
        <f t="shared" si="45"/>
        <v>0</v>
      </c>
      <c r="E913" s="19"/>
      <c r="F913" s="10"/>
    </row>
    <row r="914" ht="15.75" customHeight="1">
      <c r="A914" s="61" t="s">
        <v>1293</v>
      </c>
      <c r="B914" s="18"/>
      <c r="C914" s="36"/>
      <c r="D914" s="19">
        <f t="shared" si="45"/>
        <v>0</v>
      </c>
      <c r="E914" s="19"/>
      <c r="F914" s="10"/>
    </row>
    <row r="915" ht="15.75" customHeight="1">
      <c r="A915" s="61" t="s">
        <v>1293</v>
      </c>
      <c r="B915" s="18"/>
      <c r="C915" s="36"/>
      <c r="D915" s="19">
        <f t="shared" si="45"/>
        <v>0</v>
      </c>
      <c r="E915" s="19"/>
      <c r="F915" s="10"/>
    </row>
    <row r="916" ht="15.75" customHeight="1">
      <c r="A916" s="61" t="s">
        <v>1293</v>
      </c>
      <c r="B916" s="18"/>
      <c r="C916" s="36"/>
      <c r="D916" s="19">
        <f t="shared" si="45"/>
        <v>0</v>
      </c>
      <c r="E916" s="19"/>
      <c r="F916" s="10"/>
    </row>
    <row r="917" ht="15.75" customHeight="1">
      <c r="A917" s="61" t="s">
        <v>1293</v>
      </c>
      <c r="B917" s="18"/>
      <c r="C917" s="36"/>
      <c r="D917" s="19">
        <f t="shared" si="45"/>
        <v>0</v>
      </c>
      <c r="E917" s="19"/>
      <c r="F917" s="10"/>
    </row>
    <row r="918" ht="15.75" customHeight="1">
      <c r="A918" s="61" t="s">
        <v>1293</v>
      </c>
      <c r="B918" s="18"/>
      <c r="C918" s="36"/>
      <c r="D918" s="19">
        <f t="shared" si="45"/>
        <v>0</v>
      </c>
      <c r="E918" s="19"/>
      <c r="F918" s="10"/>
    </row>
    <row r="919" ht="15.75" customHeight="1">
      <c r="A919" s="61" t="s">
        <v>1293</v>
      </c>
      <c r="B919" s="18"/>
      <c r="C919" s="36"/>
      <c r="D919" s="19">
        <f t="shared" si="45"/>
        <v>0</v>
      </c>
      <c r="E919" s="19"/>
      <c r="F919" s="10"/>
    </row>
    <row r="920" ht="15.75" customHeight="1">
      <c r="A920" s="10"/>
      <c r="B920" s="19"/>
      <c r="C920" s="10"/>
      <c r="D920" s="10"/>
      <c r="E920" s="19"/>
      <c r="F920" s="10"/>
    </row>
    <row r="921" ht="15.75" customHeight="1">
      <c r="C921" s="20">
        <f>SUM(C903:C920)</f>
        <v>78</v>
      </c>
      <c r="E921" s="1"/>
      <c r="F921" s="54" t="s">
        <v>14</v>
      </c>
    </row>
    <row r="922" ht="15.75" customHeight="1">
      <c r="E922" s="1"/>
    </row>
    <row r="923" ht="15.75" customHeight="1">
      <c r="A923" s="50" t="s">
        <v>698</v>
      </c>
      <c r="B923" s="51"/>
      <c r="C923" s="51"/>
      <c r="D923" s="51"/>
      <c r="E923" s="51"/>
      <c r="F923" s="51"/>
      <c r="G923" s="52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66.0</v>
      </c>
    </row>
    <row r="925" ht="15.75" customHeight="1">
      <c r="A925" s="61" t="s">
        <v>1289</v>
      </c>
      <c r="B925" s="18">
        <v>44313.0</v>
      </c>
      <c r="C925" s="36">
        <v>66.0</v>
      </c>
      <c r="D925" s="19">
        <f>G924-C925</f>
        <v>0</v>
      </c>
      <c r="E925" s="19"/>
      <c r="F925" s="10"/>
      <c r="G925" s="76" t="s">
        <v>1296</v>
      </c>
    </row>
    <row r="926" ht="15.75" customHeight="1">
      <c r="A926" s="61" t="s">
        <v>1289</v>
      </c>
      <c r="B926" s="18"/>
      <c r="C926" s="36"/>
      <c r="D926" s="19">
        <f t="shared" ref="D926:D941" si="46">D925-C926</f>
        <v>0</v>
      </c>
      <c r="E926" s="19"/>
      <c r="F926" s="10"/>
      <c r="G926" s="53"/>
      <c r="I926" s="53"/>
    </row>
    <row r="927" ht="15.75" customHeight="1">
      <c r="A927" s="61" t="s">
        <v>1289</v>
      </c>
      <c r="B927" s="18"/>
      <c r="C927" s="36"/>
      <c r="D927" s="19">
        <f t="shared" si="46"/>
        <v>0</v>
      </c>
      <c r="E927" s="19"/>
      <c r="F927" s="10"/>
      <c r="G927" s="20" t="s">
        <v>1297</v>
      </c>
      <c r="I927" s="53"/>
    </row>
    <row r="928" ht="15.75" customHeight="1">
      <c r="A928" s="61" t="s">
        <v>1289</v>
      </c>
      <c r="B928" s="18"/>
      <c r="C928" s="36"/>
      <c r="D928" s="19">
        <f t="shared" si="46"/>
        <v>0</v>
      </c>
      <c r="E928" s="19"/>
      <c r="F928" s="10"/>
      <c r="G928" s="20" t="s">
        <v>1298</v>
      </c>
    </row>
    <row r="929" ht="15.75" customHeight="1">
      <c r="A929" s="61" t="s">
        <v>1289</v>
      </c>
      <c r="B929" s="18"/>
      <c r="C929" s="36"/>
      <c r="D929" s="19">
        <f t="shared" si="46"/>
        <v>0</v>
      </c>
      <c r="E929" s="19"/>
      <c r="F929" s="10"/>
      <c r="G929" s="30"/>
    </row>
    <row r="930" ht="15.75" customHeight="1">
      <c r="A930" s="61" t="s">
        <v>1289</v>
      </c>
      <c r="B930" s="18"/>
      <c r="C930" s="36"/>
      <c r="D930" s="19">
        <f t="shared" si="46"/>
        <v>0</v>
      </c>
      <c r="E930" s="19"/>
      <c r="F930" s="10"/>
      <c r="G930" s="30"/>
    </row>
    <row r="931" ht="15.75" customHeight="1">
      <c r="A931" s="61" t="s">
        <v>1289</v>
      </c>
      <c r="B931" s="18"/>
      <c r="C931" s="36"/>
      <c r="D931" s="19">
        <f t="shared" si="46"/>
        <v>0</v>
      </c>
      <c r="E931" s="19"/>
      <c r="F931" s="10"/>
      <c r="G931" s="30"/>
    </row>
    <row r="932" ht="15.75" customHeight="1">
      <c r="A932" s="61" t="s">
        <v>1289</v>
      </c>
      <c r="B932" s="18"/>
      <c r="C932" s="36"/>
      <c r="D932" s="19">
        <f t="shared" si="46"/>
        <v>0</v>
      </c>
      <c r="E932" s="19"/>
      <c r="F932" s="10"/>
    </row>
    <row r="933" ht="15.75" customHeight="1">
      <c r="A933" s="61" t="s">
        <v>1289</v>
      </c>
      <c r="B933" s="18"/>
      <c r="C933" s="36"/>
      <c r="D933" s="19">
        <f t="shared" si="46"/>
        <v>0</v>
      </c>
      <c r="E933" s="19"/>
      <c r="F933" s="10"/>
    </row>
    <row r="934" ht="15.75" customHeight="1">
      <c r="A934" s="61" t="s">
        <v>1289</v>
      </c>
      <c r="B934" s="18"/>
      <c r="C934" s="36"/>
      <c r="D934" s="19">
        <f t="shared" si="46"/>
        <v>0</v>
      </c>
      <c r="E934" s="19"/>
      <c r="F934" s="10"/>
    </row>
    <row r="935" ht="15.75" customHeight="1">
      <c r="A935" s="61" t="s">
        <v>1289</v>
      </c>
      <c r="B935" s="18"/>
      <c r="C935" s="36"/>
      <c r="D935" s="19">
        <f t="shared" si="46"/>
        <v>0</v>
      </c>
      <c r="E935" s="19"/>
      <c r="F935" s="10"/>
    </row>
    <row r="936" ht="15.75" customHeight="1">
      <c r="A936" s="61" t="s">
        <v>1289</v>
      </c>
      <c r="B936" s="18"/>
      <c r="C936" s="36"/>
      <c r="D936" s="19">
        <f t="shared" si="46"/>
        <v>0</v>
      </c>
      <c r="E936" s="19"/>
      <c r="F936" s="10"/>
    </row>
    <row r="937" ht="15.75" customHeight="1">
      <c r="A937" s="61" t="s">
        <v>1289</v>
      </c>
      <c r="B937" s="18"/>
      <c r="C937" s="36"/>
      <c r="D937" s="19">
        <f t="shared" si="46"/>
        <v>0</v>
      </c>
      <c r="E937" s="19"/>
      <c r="F937" s="10"/>
    </row>
    <row r="938" ht="15.75" customHeight="1">
      <c r="A938" s="61" t="s">
        <v>1289</v>
      </c>
      <c r="B938" s="18"/>
      <c r="C938" s="36"/>
      <c r="D938" s="19">
        <f t="shared" si="46"/>
        <v>0</v>
      </c>
      <c r="E938" s="19"/>
      <c r="F938" s="10"/>
    </row>
    <row r="939" ht="15.75" customHeight="1">
      <c r="A939" s="61" t="s">
        <v>1289</v>
      </c>
      <c r="B939" s="18"/>
      <c r="C939" s="36"/>
      <c r="D939" s="19">
        <f t="shared" si="46"/>
        <v>0</v>
      </c>
      <c r="E939" s="19"/>
      <c r="F939" s="10"/>
    </row>
    <row r="940" ht="15.75" customHeight="1">
      <c r="A940" s="61" t="s">
        <v>1289</v>
      </c>
      <c r="B940" s="18"/>
      <c r="C940" s="36"/>
      <c r="D940" s="19">
        <f t="shared" si="46"/>
        <v>0</v>
      </c>
      <c r="E940" s="19"/>
      <c r="F940" s="10"/>
    </row>
    <row r="941" ht="15.75" customHeight="1">
      <c r="A941" s="61" t="s">
        <v>1289</v>
      </c>
      <c r="B941" s="18"/>
      <c r="C941" s="36"/>
      <c r="D941" s="19">
        <f t="shared" si="46"/>
        <v>0</v>
      </c>
      <c r="E941" s="19"/>
      <c r="F941" s="10"/>
    </row>
    <row r="942" ht="15.75" customHeight="1">
      <c r="A942" s="10"/>
      <c r="B942" s="19"/>
      <c r="C942" s="10"/>
      <c r="D942" s="10"/>
      <c r="E942" s="19"/>
      <c r="F942" s="10"/>
    </row>
    <row r="943" ht="15.75" customHeight="1">
      <c r="C943" s="20">
        <f>SUM(C925:C942)</f>
        <v>66</v>
      </c>
      <c r="E943" s="1"/>
      <c r="F943" s="54" t="s">
        <v>14</v>
      </c>
    </row>
    <row r="944" ht="15.75" customHeight="1">
      <c r="E944" s="1"/>
    </row>
    <row r="945" ht="15.75" customHeight="1">
      <c r="E945" s="1"/>
    </row>
    <row r="946" ht="15.75" customHeight="1">
      <c r="A946" s="50" t="s">
        <v>718</v>
      </c>
      <c r="B946" s="51"/>
      <c r="C946" s="51"/>
      <c r="D946" s="51"/>
      <c r="E946" s="51"/>
      <c r="F946" s="51"/>
      <c r="G946" s="52"/>
    </row>
    <row r="947" ht="15.75" customHeight="1">
      <c r="A947" s="14" t="s">
        <v>15</v>
      </c>
      <c r="B947" s="14" t="s">
        <v>16</v>
      </c>
      <c r="C947" s="2" t="s">
        <v>17</v>
      </c>
      <c r="D947" s="14" t="s">
        <v>18</v>
      </c>
      <c r="E947" s="14" t="s">
        <v>19</v>
      </c>
      <c r="F947" s="34" t="s">
        <v>20</v>
      </c>
      <c r="G947" s="43">
        <v>44.0</v>
      </c>
    </row>
    <row r="948" ht="15.75" customHeight="1">
      <c r="A948" s="19">
        <v>4.100018061E9</v>
      </c>
      <c r="B948" s="18">
        <v>44452.0</v>
      </c>
      <c r="C948" s="36">
        <v>44.0</v>
      </c>
      <c r="D948" s="19">
        <f>G947-C948</f>
        <v>0</v>
      </c>
      <c r="E948" s="19"/>
      <c r="F948" s="10"/>
      <c r="G948" s="76" t="s">
        <v>1299</v>
      </c>
    </row>
    <row r="949" ht="15.75" customHeight="1">
      <c r="A949" s="19">
        <v>4.100018061E9</v>
      </c>
      <c r="B949" s="18"/>
      <c r="C949" s="36"/>
      <c r="D949" s="19"/>
      <c r="E949" s="19"/>
      <c r="F949" s="10"/>
      <c r="G949" s="53"/>
    </row>
    <row r="950" ht="15.75" customHeight="1">
      <c r="A950" s="19">
        <v>4.100018061E9</v>
      </c>
      <c r="B950" s="18"/>
      <c r="C950" s="36"/>
      <c r="D950" s="19"/>
      <c r="E950" s="19"/>
      <c r="F950" s="10"/>
      <c r="G950" s="20" t="s">
        <v>1297</v>
      </c>
    </row>
    <row r="951" ht="15.75" customHeight="1">
      <c r="A951" s="19">
        <v>4.100018061E9</v>
      </c>
      <c r="B951" s="18"/>
      <c r="C951" s="36"/>
      <c r="D951" s="19"/>
      <c r="E951" s="19"/>
      <c r="F951" s="10"/>
      <c r="G951" s="75">
        <v>44450.0</v>
      </c>
    </row>
    <row r="952" ht="15.75" customHeight="1">
      <c r="A952" s="19">
        <v>4.100018061E9</v>
      </c>
      <c r="B952" s="18"/>
      <c r="C952" s="36"/>
      <c r="D952" s="19"/>
      <c r="E952" s="19"/>
      <c r="F952" s="10"/>
      <c r="G952" s="30"/>
    </row>
    <row r="953" ht="15.75" customHeight="1">
      <c r="A953" s="19">
        <v>4.100018061E9</v>
      </c>
      <c r="B953" s="18"/>
      <c r="C953" s="36"/>
      <c r="D953" s="19"/>
      <c r="E953" s="19"/>
      <c r="F953" s="10"/>
      <c r="G953" s="30"/>
    </row>
    <row r="954" ht="15.75" customHeight="1">
      <c r="A954" s="19">
        <v>4.100018061E9</v>
      </c>
      <c r="B954" s="18"/>
      <c r="C954" s="36"/>
      <c r="D954" s="19"/>
      <c r="E954" s="19"/>
      <c r="F954" s="10"/>
      <c r="G954" s="30"/>
    </row>
    <row r="955" ht="15.75" customHeight="1">
      <c r="A955" s="19">
        <v>4.100018061E9</v>
      </c>
      <c r="B955" s="18"/>
      <c r="C955" s="36"/>
      <c r="D955" s="19"/>
      <c r="E955" s="19"/>
      <c r="F955" s="10"/>
    </row>
    <row r="956" ht="15.75" customHeight="1">
      <c r="A956" s="19">
        <v>4.100018061E9</v>
      </c>
      <c r="B956" s="18"/>
      <c r="C956" s="36"/>
      <c r="D956" s="19"/>
      <c r="E956" s="19"/>
      <c r="F956" s="10"/>
    </row>
    <row r="957" ht="15.75" customHeight="1">
      <c r="A957" s="19">
        <v>4.100018061E9</v>
      </c>
      <c r="B957" s="18"/>
      <c r="C957" s="36"/>
      <c r="D957" s="19"/>
      <c r="E957" s="19"/>
      <c r="F957" s="10"/>
    </row>
    <row r="958" ht="15.75" customHeight="1">
      <c r="A958" s="19">
        <v>4.100018061E9</v>
      </c>
      <c r="B958" s="18"/>
      <c r="C958" s="36"/>
      <c r="D958" s="19"/>
      <c r="E958" s="19"/>
      <c r="F958" s="10"/>
    </row>
    <row r="959" ht="15.75" customHeight="1">
      <c r="A959" s="19">
        <v>4.100018061E9</v>
      </c>
      <c r="B959" s="18"/>
      <c r="C959" s="36"/>
      <c r="D959" s="19"/>
      <c r="E959" s="19"/>
      <c r="F959" s="10"/>
    </row>
    <row r="960" ht="15.75" customHeight="1">
      <c r="A960" s="19">
        <v>4.100018061E9</v>
      </c>
      <c r="B960" s="18"/>
      <c r="C960" s="36"/>
      <c r="D960" s="19"/>
      <c r="E960" s="19"/>
      <c r="F960" s="10"/>
    </row>
    <row r="961" ht="15.75" customHeight="1">
      <c r="A961" s="19">
        <v>4.100018061E9</v>
      </c>
      <c r="B961" s="18"/>
      <c r="C961" s="36"/>
      <c r="D961" s="19"/>
      <c r="E961" s="19"/>
      <c r="F961" s="10"/>
    </row>
    <row r="962" ht="15.75" customHeight="1">
      <c r="A962" s="19">
        <v>4.100018061E9</v>
      </c>
      <c r="B962" s="18"/>
      <c r="C962" s="36"/>
      <c r="D962" s="19"/>
      <c r="E962" s="19"/>
      <c r="F962" s="10"/>
    </row>
    <row r="963" ht="15.75" customHeight="1">
      <c r="A963" s="19">
        <v>4.100018061E9</v>
      </c>
      <c r="B963" s="18"/>
      <c r="C963" s="36"/>
      <c r="D963" s="19"/>
      <c r="E963" s="19"/>
      <c r="F963" s="10"/>
    </row>
    <row r="964" ht="15.75" customHeight="1">
      <c r="A964" s="61" t="s">
        <v>1289</v>
      </c>
      <c r="B964" s="18"/>
      <c r="C964" s="36"/>
      <c r="D964" s="19"/>
      <c r="E964" s="19"/>
      <c r="F964" s="10"/>
    </row>
    <row r="965" ht="15.75" customHeight="1">
      <c r="A965" s="10"/>
      <c r="B965" s="19"/>
      <c r="C965" s="10"/>
      <c r="D965" s="10"/>
      <c r="E965" s="19"/>
      <c r="F965" s="10"/>
    </row>
    <row r="966" ht="15.75" customHeight="1">
      <c r="C966" s="20">
        <f>SUM(C948:C965)</f>
        <v>44</v>
      </c>
      <c r="E966" s="1"/>
      <c r="F966" s="54" t="s">
        <v>738</v>
      </c>
    </row>
    <row r="967" ht="15.75" customHeight="1">
      <c r="E967" s="1"/>
    </row>
    <row r="968" ht="15.75" customHeight="1">
      <c r="A968" s="50" t="s">
        <v>739</v>
      </c>
      <c r="B968" s="51"/>
      <c r="C968" s="51"/>
      <c r="D968" s="51"/>
      <c r="E968" s="51"/>
      <c r="F968" s="51"/>
      <c r="G968" s="52"/>
    </row>
    <row r="969" ht="15.75" customHeight="1">
      <c r="A969" s="14" t="s">
        <v>15</v>
      </c>
      <c r="B969" s="14" t="s">
        <v>16</v>
      </c>
      <c r="C969" s="2" t="s">
        <v>17</v>
      </c>
      <c r="D969" s="14" t="s">
        <v>18</v>
      </c>
      <c r="E969" s="14" t="s">
        <v>19</v>
      </c>
      <c r="F969" s="34" t="s">
        <v>20</v>
      </c>
      <c r="G969" s="43">
        <v>66.0</v>
      </c>
    </row>
    <row r="970" ht="15.75" customHeight="1">
      <c r="A970" s="19">
        <v>4.100020235E9</v>
      </c>
      <c r="B970" s="18">
        <v>44600.0</v>
      </c>
      <c r="C970" s="36">
        <v>66.0</v>
      </c>
      <c r="D970" s="19">
        <f>G969-C970</f>
        <v>0</v>
      </c>
      <c r="E970" s="19"/>
      <c r="F970" s="10"/>
      <c r="G970" s="76" t="s">
        <v>1300</v>
      </c>
    </row>
    <row r="971" ht="15.75" customHeight="1">
      <c r="A971" s="19">
        <v>4.100020235E9</v>
      </c>
      <c r="B971" s="18"/>
      <c r="C971" s="36"/>
      <c r="D971" s="19"/>
      <c r="E971" s="19"/>
      <c r="F971" s="10"/>
      <c r="G971" s="53"/>
    </row>
    <row r="972" ht="15.75" customHeight="1">
      <c r="A972" s="19">
        <v>4.100020235E9</v>
      </c>
      <c r="B972" s="18"/>
      <c r="C972" s="36"/>
      <c r="D972" s="19"/>
      <c r="E972" s="19"/>
      <c r="F972" s="10"/>
      <c r="G972" s="20" t="s">
        <v>1297</v>
      </c>
    </row>
    <row r="973" ht="15.75" customHeight="1">
      <c r="A973" s="19">
        <v>4.100020235E9</v>
      </c>
      <c r="B973" s="18"/>
      <c r="C973" s="36"/>
      <c r="D973" s="19"/>
      <c r="E973" s="19"/>
      <c r="F973" s="10"/>
      <c r="G973" s="75" t="s">
        <v>1301</v>
      </c>
    </row>
    <row r="974" ht="15.75" customHeight="1">
      <c r="A974" s="19">
        <v>4.100020235E9</v>
      </c>
      <c r="B974" s="18"/>
      <c r="C974" s="36"/>
      <c r="D974" s="19"/>
      <c r="E974" s="19"/>
      <c r="F974" s="10"/>
      <c r="G974" s="53">
        <v>138000.0</v>
      </c>
    </row>
    <row r="975" ht="15.75" customHeight="1">
      <c r="A975" s="19">
        <v>4.100020235E9</v>
      </c>
      <c r="B975" s="18"/>
      <c r="C975" s="36"/>
      <c r="D975" s="19"/>
      <c r="E975" s="19"/>
      <c r="F975" s="10"/>
      <c r="G975" s="77" t="s">
        <v>1302</v>
      </c>
    </row>
    <row r="976" ht="15.75" customHeight="1">
      <c r="A976" s="19">
        <v>4.100020235E9</v>
      </c>
      <c r="B976" s="18"/>
      <c r="C976" s="36"/>
      <c r="D976" s="19"/>
      <c r="E976" s="19"/>
      <c r="F976" s="10"/>
      <c r="G976" s="30"/>
    </row>
    <row r="977" ht="15.75" customHeight="1">
      <c r="A977" s="19">
        <v>4.100020235E9</v>
      </c>
      <c r="B977" s="18"/>
      <c r="C977" s="36"/>
      <c r="D977" s="19"/>
      <c r="E977" s="19"/>
      <c r="F977" s="10"/>
    </row>
    <row r="978" ht="15.75" customHeight="1">
      <c r="A978" s="19">
        <v>4.100020235E9</v>
      </c>
      <c r="B978" s="18"/>
      <c r="C978" s="36"/>
      <c r="D978" s="19"/>
      <c r="E978" s="19"/>
      <c r="F978" s="10"/>
    </row>
    <row r="979" ht="15.75" customHeight="1">
      <c r="A979" s="19">
        <v>4.100020235E9</v>
      </c>
      <c r="B979" s="18"/>
      <c r="C979" s="36"/>
      <c r="D979" s="19"/>
      <c r="E979" s="19"/>
      <c r="F979" s="10"/>
    </row>
    <row r="980" ht="15.75" customHeight="1">
      <c r="A980" s="19">
        <v>4.100020235E9</v>
      </c>
      <c r="B980" s="18"/>
      <c r="C980" s="36"/>
      <c r="D980" s="19"/>
      <c r="E980" s="19"/>
      <c r="F980" s="10"/>
    </row>
    <row r="981" ht="15.75" customHeight="1">
      <c r="A981" s="19">
        <v>4.100020235E9</v>
      </c>
      <c r="B981" s="18"/>
      <c r="C981" s="36"/>
      <c r="D981" s="19"/>
      <c r="E981" s="19"/>
      <c r="F981" s="10"/>
    </row>
    <row r="982" ht="15.75" customHeight="1">
      <c r="A982" s="19">
        <v>4.100020235E9</v>
      </c>
      <c r="B982" s="18"/>
      <c r="C982" s="36"/>
      <c r="D982" s="19"/>
      <c r="E982" s="19"/>
      <c r="F982" s="10"/>
    </row>
    <row r="983" ht="15.75" customHeight="1">
      <c r="A983" s="19">
        <v>4.100020235E9</v>
      </c>
      <c r="B983" s="18"/>
      <c r="C983" s="36"/>
      <c r="D983" s="19"/>
      <c r="E983" s="19"/>
      <c r="F983" s="10"/>
    </row>
    <row r="984" ht="15.75" customHeight="1">
      <c r="A984" s="19">
        <v>4.100020235E9</v>
      </c>
      <c r="B984" s="18"/>
      <c r="C984" s="36"/>
      <c r="D984" s="19"/>
      <c r="E984" s="19"/>
      <c r="F984" s="10"/>
    </row>
    <row r="985" ht="15.75" customHeight="1">
      <c r="A985" s="19">
        <v>4.100020235E9</v>
      </c>
      <c r="B985" s="18"/>
      <c r="C985" s="36"/>
      <c r="D985" s="19"/>
      <c r="E985" s="19"/>
      <c r="F985" s="10"/>
    </row>
    <row r="986" ht="15.75" customHeight="1">
      <c r="A986" s="19">
        <v>4.100020235E9</v>
      </c>
      <c r="B986" s="18"/>
      <c r="C986" s="36"/>
      <c r="D986" s="19"/>
      <c r="E986" s="19"/>
      <c r="F986" s="10"/>
    </row>
    <row r="987" ht="15.75" customHeight="1">
      <c r="A987" s="10"/>
      <c r="B987" s="19"/>
      <c r="C987" s="10"/>
      <c r="D987" s="10"/>
      <c r="E987" s="19"/>
      <c r="F987" s="10"/>
    </row>
    <row r="988" ht="15.75" customHeight="1">
      <c r="C988" s="20">
        <f>SUM(C970:C987)</f>
        <v>66</v>
      </c>
      <c r="E988" s="1"/>
      <c r="F988" s="65"/>
    </row>
    <row r="989" ht="15.75" customHeight="1">
      <c r="E989" s="1"/>
    </row>
    <row r="990" ht="15.75" customHeight="1">
      <c r="A990" s="50" t="s">
        <v>739</v>
      </c>
      <c r="B990" s="51"/>
      <c r="C990" s="51"/>
      <c r="D990" s="51"/>
      <c r="E990" s="51"/>
      <c r="F990" s="51"/>
      <c r="G990" s="52"/>
    </row>
    <row r="991" ht="15.75" customHeight="1">
      <c r="A991" s="14" t="s">
        <v>15</v>
      </c>
      <c r="B991" s="14" t="s">
        <v>16</v>
      </c>
      <c r="C991" s="2" t="s">
        <v>17</v>
      </c>
      <c r="D991" s="14" t="s">
        <v>18</v>
      </c>
      <c r="E991" s="14" t="s">
        <v>19</v>
      </c>
      <c r="F991" s="34" t="s">
        <v>20</v>
      </c>
      <c r="G991" s="43">
        <v>19.0</v>
      </c>
    </row>
    <row r="992" ht="15.75" customHeight="1">
      <c r="A992" s="19">
        <v>4.100020235E9</v>
      </c>
      <c r="B992" s="18">
        <v>44600.0</v>
      </c>
      <c r="C992" s="36">
        <v>19.0</v>
      </c>
      <c r="D992" s="19">
        <f>G991-C992</f>
        <v>0</v>
      </c>
      <c r="E992" s="19"/>
      <c r="F992" s="10"/>
      <c r="G992" s="76" t="s">
        <v>1300</v>
      </c>
    </row>
    <row r="993" ht="15.75" customHeight="1">
      <c r="A993" s="19">
        <v>4.100020235E9</v>
      </c>
      <c r="B993" s="18"/>
      <c r="C993" s="36"/>
      <c r="D993" s="19"/>
      <c r="E993" s="19"/>
      <c r="F993" s="10"/>
      <c r="G993" s="53"/>
    </row>
    <row r="994" ht="15.75" customHeight="1">
      <c r="A994" s="19">
        <v>4.100020235E9</v>
      </c>
      <c r="B994" s="18"/>
      <c r="C994" s="36"/>
      <c r="D994" s="19"/>
      <c r="E994" s="19"/>
      <c r="F994" s="10"/>
      <c r="G994" s="20" t="s">
        <v>1291</v>
      </c>
    </row>
    <row r="995" ht="15.75" customHeight="1">
      <c r="A995" s="19">
        <v>4.100020235E9</v>
      </c>
      <c r="B995" s="18"/>
      <c r="C995" s="36"/>
      <c r="D995" s="19"/>
      <c r="E995" s="19"/>
      <c r="F995" s="10"/>
      <c r="G995" s="75" t="s">
        <v>1301</v>
      </c>
    </row>
    <row r="996" ht="15.75" customHeight="1">
      <c r="A996" s="19">
        <v>4.100020235E9</v>
      </c>
      <c r="B996" s="18"/>
      <c r="C996" s="36"/>
      <c r="D996" s="19"/>
      <c r="E996" s="19"/>
      <c r="F996" s="10"/>
      <c r="G996" s="53">
        <v>135000.0</v>
      </c>
    </row>
    <row r="997" ht="15.75" customHeight="1">
      <c r="A997" s="19">
        <v>4.100020235E9</v>
      </c>
      <c r="B997" s="18"/>
      <c r="C997" s="36"/>
      <c r="D997" s="19"/>
      <c r="E997" s="19"/>
      <c r="F997" s="10"/>
      <c r="G997" s="77" t="s">
        <v>1302</v>
      </c>
    </row>
    <row r="998" ht="15.75" customHeight="1">
      <c r="A998" s="19">
        <v>4.100020235E9</v>
      </c>
      <c r="B998" s="18"/>
      <c r="C998" s="36"/>
      <c r="D998" s="19"/>
      <c r="E998" s="19"/>
      <c r="F998" s="10"/>
    </row>
    <row r="999" ht="15.75" customHeight="1">
      <c r="A999" s="10"/>
      <c r="B999" s="19"/>
      <c r="C999" s="10"/>
      <c r="D999" s="10"/>
      <c r="E999" s="19"/>
      <c r="F999" s="10"/>
    </row>
    <row r="1000" ht="15.75" customHeight="1">
      <c r="C1000" s="20">
        <f>SUM(C992:C999)</f>
        <v>19</v>
      </c>
      <c r="E1000" s="1"/>
      <c r="F1000" s="65"/>
    </row>
    <row r="1001" ht="15.75" customHeight="1">
      <c r="E1001" s="1"/>
    </row>
    <row r="1002" ht="15.75" customHeight="1">
      <c r="E1002" s="1"/>
    </row>
    <row r="1003" ht="15.75" customHeight="1">
      <c r="A1003" s="14" t="s">
        <v>15</v>
      </c>
      <c r="B1003" s="14" t="s">
        <v>16</v>
      </c>
      <c r="C1003" s="2" t="s">
        <v>17</v>
      </c>
      <c r="D1003" s="14" t="s">
        <v>18</v>
      </c>
      <c r="E1003" s="14" t="s">
        <v>19</v>
      </c>
      <c r="F1003" s="34" t="s">
        <v>20</v>
      </c>
      <c r="G1003" s="43">
        <v>100.0</v>
      </c>
    </row>
    <row r="1004" ht="15.75" customHeight="1">
      <c r="A1004" s="19">
        <v>4.100030464E9</v>
      </c>
      <c r="B1004" s="18"/>
      <c r="C1004" s="36">
        <v>1.0</v>
      </c>
      <c r="D1004" s="19">
        <f>G1003-C1004</f>
        <v>99</v>
      </c>
      <c r="E1004" s="19"/>
      <c r="F1004" s="10"/>
      <c r="G1004" s="76" t="s">
        <v>1303</v>
      </c>
    </row>
    <row r="1005" ht="15.75" customHeight="1">
      <c r="A1005" s="19">
        <f t="shared" ref="A1005:A1010" si="47">A1004</f>
        <v>4100030464</v>
      </c>
      <c r="B1005" s="18">
        <v>44998.0</v>
      </c>
      <c r="C1005" s="36">
        <v>20.0</v>
      </c>
      <c r="D1005" s="19">
        <f t="shared" ref="D1005:D1011" si="48">D1004-C1005</f>
        <v>79</v>
      </c>
      <c r="E1005" s="19"/>
      <c r="F1005" s="10"/>
      <c r="G1005" s="53"/>
    </row>
    <row r="1006" ht="15.75" customHeight="1">
      <c r="A1006" s="19">
        <f t="shared" si="47"/>
        <v>4100030464</v>
      </c>
      <c r="B1006" s="18">
        <v>45008.0</v>
      </c>
      <c r="C1006" s="36">
        <v>20.0</v>
      </c>
      <c r="D1006" s="19">
        <f t="shared" si="48"/>
        <v>59</v>
      </c>
      <c r="E1006" s="19"/>
      <c r="F1006" s="10"/>
      <c r="G1006" s="20" t="s">
        <v>1173</v>
      </c>
    </row>
    <row r="1007" ht="15.75" customHeight="1">
      <c r="A1007" s="19">
        <f t="shared" si="47"/>
        <v>4100030464</v>
      </c>
      <c r="B1007" s="18">
        <v>45044.0</v>
      </c>
      <c r="C1007" s="36">
        <v>20.0</v>
      </c>
      <c r="D1007" s="19">
        <f t="shared" si="48"/>
        <v>39</v>
      </c>
      <c r="E1007" s="19"/>
      <c r="F1007" s="10"/>
      <c r="G1007" s="75"/>
    </row>
    <row r="1008" ht="15.75" customHeight="1">
      <c r="A1008" s="19">
        <f t="shared" si="47"/>
        <v>4100030464</v>
      </c>
      <c r="B1008" s="18">
        <v>45118.0</v>
      </c>
      <c r="C1008" s="36">
        <v>39.0</v>
      </c>
      <c r="D1008" s="19">
        <f t="shared" si="48"/>
        <v>0</v>
      </c>
      <c r="E1008" s="19"/>
      <c r="F1008" s="10"/>
      <c r="G1008" s="53">
        <v>133000.0</v>
      </c>
    </row>
    <row r="1009" ht="15.75" customHeight="1">
      <c r="A1009" s="19">
        <f t="shared" si="47"/>
        <v>4100030464</v>
      </c>
      <c r="B1009" s="18"/>
      <c r="C1009" s="36"/>
      <c r="D1009" s="19">
        <f t="shared" si="48"/>
        <v>0</v>
      </c>
      <c r="E1009" s="19"/>
      <c r="F1009" s="10"/>
      <c r="G1009" s="30"/>
    </row>
    <row r="1010" ht="15.75" customHeight="1">
      <c r="A1010" s="19">
        <f t="shared" si="47"/>
        <v>4100030464</v>
      </c>
      <c r="B1010" s="18"/>
      <c r="C1010" s="36"/>
      <c r="D1010" s="19">
        <f t="shared" si="48"/>
        <v>0</v>
      </c>
      <c r="E1010" s="19"/>
      <c r="F1010" s="10"/>
    </row>
    <row r="1011" ht="15.75" customHeight="1">
      <c r="A1011" s="10"/>
      <c r="B1011" s="19"/>
      <c r="C1011" s="10"/>
      <c r="D1011" s="19">
        <f t="shared" si="48"/>
        <v>0</v>
      </c>
      <c r="E1011" s="19"/>
      <c r="F1011" s="10"/>
    </row>
    <row r="1012" ht="15.75" customHeight="1">
      <c r="D1012" s="78"/>
      <c r="E1012" s="1"/>
    </row>
    <row r="1013" ht="15.75" customHeight="1">
      <c r="D1013" s="78"/>
      <c r="E1013" s="1"/>
    </row>
    <row r="1014" ht="15.75" customHeight="1">
      <c r="E1014" s="1"/>
    </row>
    <row r="1015" ht="15.75" customHeight="1">
      <c r="A1015" s="14" t="s">
        <v>15</v>
      </c>
      <c r="B1015" s="14" t="s">
        <v>16</v>
      </c>
      <c r="C1015" s="2" t="s">
        <v>17</v>
      </c>
      <c r="D1015" s="14" t="s">
        <v>18</v>
      </c>
      <c r="E1015" s="14" t="s">
        <v>19</v>
      </c>
      <c r="F1015" s="34" t="s">
        <v>20</v>
      </c>
      <c r="G1015" s="43">
        <v>50.0</v>
      </c>
    </row>
    <row r="1016" ht="15.75" customHeight="1">
      <c r="A1016" s="61" t="s">
        <v>1289</v>
      </c>
      <c r="B1016" s="18">
        <v>45103.0</v>
      </c>
      <c r="C1016" s="36">
        <v>50.0</v>
      </c>
      <c r="D1016" s="19">
        <f>G1015-C1016</f>
        <v>0</v>
      </c>
      <c r="E1016" s="19"/>
      <c r="F1016" s="10"/>
      <c r="G1016" s="76" t="s">
        <v>1304</v>
      </c>
    </row>
    <row r="1017" ht="15.75" customHeight="1">
      <c r="A1017" s="19" t="str">
        <f t="shared" ref="A1017:A1020" si="49">A1016</f>
        <v>0014000228</v>
      </c>
      <c r="B1017" s="18"/>
      <c r="C1017" s="36"/>
      <c r="D1017" s="19">
        <f t="shared" ref="D1017:D1020" si="50">D1016-C1017</f>
        <v>0</v>
      </c>
      <c r="E1017" s="19"/>
      <c r="F1017" s="10"/>
      <c r="G1017" s="53"/>
    </row>
    <row r="1018" ht="15.75" customHeight="1">
      <c r="A1018" s="19" t="str">
        <f t="shared" si="49"/>
        <v>0014000228</v>
      </c>
      <c r="B1018" s="18"/>
      <c r="C1018" s="36"/>
      <c r="D1018" s="19">
        <f t="shared" si="50"/>
        <v>0</v>
      </c>
      <c r="E1018" s="19"/>
      <c r="F1018" s="10"/>
      <c r="G1018" s="20" t="s">
        <v>814</v>
      </c>
    </row>
    <row r="1019" ht="15.75" customHeight="1">
      <c r="A1019" s="19" t="str">
        <f t="shared" si="49"/>
        <v>0014000228</v>
      </c>
      <c r="B1019" s="18"/>
      <c r="C1019" s="36"/>
      <c r="D1019" s="19">
        <f t="shared" si="50"/>
        <v>0</v>
      </c>
      <c r="E1019" s="19"/>
      <c r="F1019" s="10"/>
      <c r="G1019" s="75"/>
    </row>
    <row r="1020" ht="15.75" customHeight="1">
      <c r="A1020" s="19" t="str">
        <f t="shared" si="49"/>
        <v>0014000228</v>
      </c>
      <c r="B1020" s="18"/>
      <c r="C1020" s="36"/>
      <c r="D1020" s="19">
        <f t="shared" si="50"/>
        <v>0</v>
      </c>
      <c r="E1020" s="19"/>
      <c r="F1020" s="10"/>
      <c r="G1020" s="53"/>
    </row>
    <row r="1021" ht="15.75" customHeight="1">
      <c r="E1021" s="1"/>
    </row>
    <row r="1022" ht="15.75" customHeight="1">
      <c r="E1022" s="1"/>
    </row>
    <row r="1023" ht="15.75" customHeight="1">
      <c r="A1023" s="14" t="s">
        <v>15</v>
      </c>
      <c r="B1023" s="14" t="s">
        <v>16</v>
      </c>
      <c r="C1023" s="2" t="s">
        <v>17</v>
      </c>
      <c r="D1023" s="14" t="s">
        <v>18</v>
      </c>
      <c r="E1023" s="14" t="s">
        <v>19</v>
      </c>
      <c r="F1023" s="34" t="s">
        <v>20</v>
      </c>
      <c r="G1023" s="43">
        <v>320.0</v>
      </c>
    </row>
    <row r="1024" ht="15.75" customHeight="1">
      <c r="A1024" s="19">
        <v>4.100034638E9</v>
      </c>
      <c r="B1024" s="18">
        <v>45152.0</v>
      </c>
      <c r="C1024" s="36">
        <v>20.0</v>
      </c>
      <c r="D1024" s="19">
        <f>G1023-C1024</f>
        <v>300</v>
      </c>
      <c r="E1024" s="19"/>
      <c r="F1024" s="10"/>
      <c r="G1024" s="76" t="s">
        <v>1305</v>
      </c>
    </row>
    <row r="1025" ht="15.75" customHeight="1">
      <c r="A1025" s="19">
        <f t="shared" ref="A1025:A1027" si="51">A1024</f>
        <v>4100034638</v>
      </c>
      <c r="B1025" s="18">
        <v>45168.0</v>
      </c>
      <c r="C1025" s="36">
        <v>40.0</v>
      </c>
      <c r="D1025" s="19">
        <f t="shared" ref="D1025:D1029" si="52">D1024-C1025</f>
        <v>260</v>
      </c>
      <c r="E1025" s="19"/>
      <c r="F1025" s="10"/>
      <c r="G1025" s="53"/>
    </row>
    <row r="1026" ht="15.75" customHeight="1">
      <c r="A1026" s="19">
        <f t="shared" si="51"/>
        <v>4100034638</v>
      </c>
      <c r="B1026" s="18">
        <v>45176.0</v>
      </c>
      <c r="C1026" s="36">
        <v>60.0</v>
      </c>
      <c r="D1026" s="19">
        <f t="shared" si="52"/>
        <v>200</v>
      </c>
      <c r="E1026" s="19"/>
      <c r="F1026" s="10"/>
      <c r="G1026" s="20" t="s">
        <v>1173</v>
      </c>
    </row>
    <row r="1027" ht="15.75" customHeight="1">
      <c r="A1027" s="19">
        <f t="shared" si="51"/>
        <v>4100034638</v>
      </c>
      <c r="B1027" s="18">
        <v>45204.0</v>
      </c>
      <c r="C1027" s="36">
        <v>60.0</v>
      </c>
      <c r="D1027" s="19">
        <f t="shared" si="52"/>
        <v>140</v>
      </c>
      <c r="E1027" s="19"/>
      <c r="F1027" s="10"/>
      <c r="G1027" s="75"/>
    </row>
    <row r="1028" ht="15.75" customHeight="1">
      <c r="B1028" s="56">
        <v>45208.0</v>
      </c>
      <c r="C1028" s="69">
        <v>40.0</v>
      </c>
      <c r="D1028" s="19">
        <f t="shared" si="52"/>
        <v>100</v>
      </c>
      <c r="E1028" s="1"/>
    </row>
    <row r="1029" ht="15.75" customHeight="1">
      <c r="B1029" s="79" t="s">
        <v>775</v>
      </c>
      <c r="C1029" s="80"/>
      <c r="D1029" s="19">
        <f t="shared" si="52"/>
        <v>100</v>
      </c>
      <c r="E1029" s="1"/>
    </row>
    <row r="1030" ht="15.75" customHeight="1">
      <c r="E1030" s="1"/>
    </row>
    <row r="1031" ht="15.75" customHeight="1">
      <c r="E1031" s="1"/>
    </row>
    <row r="1032" ht="15.75" customHeight="1">
      <c r="A1032" s="14" t="s">
        <v>15</v>
      </c>
      <c r="B1032" s="14" t="s">
        <v>16</v>
      </c>
      <c r="C1032" s="2" t="s">
        <v>17</v>
      </c>
      <c r="D1032" s="14" t="s">
        <v>18</v>
      </c>
      <c r="E1032" s="14" t="s">
        <v>19</v>
      </c>
      <c r="F1032" s="34" t="s">
        <v>20</v>
      </c>
      <c r="G1032" s="43">
        <v>50.0</v>
      </c>
    </row>
    <row r="1033" ht="15.75" customHeight="1">
      <c r="A1033" s="61" t="s">
        <v>1289</v>
      </c>
      <c r="B1033" s="18">
        <v>45273.0</v>
      </c>
      <c r="C1033" s="36">
        <v>50.0</v>
      </c>
      <c r="D1033" s="19">
        <f>G1032-C1033</f>
        <v>0</v>
      </c>
      <c r="E1033" s="19"/>
      <c r="F1033" s="10"/>
      <c r="G1033" s="1" t="s">
        <v>1306</v>
      </c>
    </row>
    <row r="1034" ht="15.75" customHeight="1">
      <c r="A1034" s="19" t="str">
        <f t="shared" ref="A1034:A1036" si="53">A1033</f>
        <v>0014000228</v>
      </c>
      <c r="B1034" s="18"/>
      <c r="C1034" s="36"/>
      <c r="D1034" s="19">
        <f t="shared" ref="D1034:D1036" si="54">D1033-C1034</f>
        <v>0</v>
      </c>
      <c r="E1034" s="19"/>
      <c r="F1034" s="10"/>
      <c r="G1034" s="53"/>
    </row>
    <row r="1035" ht="15.75" customHeight="1">
      <c r="A1035" s="19" t="str">
        <f t="shared" si="53"/>
        <v>0014000228</v>
      </c>
      <c r="B1035" s="18"/>
      <c r="C1035" s="36"/>
      <c r="D1035" s="19">
        <f t="shared" si="54"/>
        <v>0</v>
      </c>
      <c r="E1035" s="19"/>
      <c r="F1035" s="10"/>
      <c r="G1035" s="20" t="s">
        <v>1307</v>
      </c>
    </row>
    <row r="1036" ht="15.75" customHeight="1">
      <c r="A1036" s="19" t="str">
        <f t="shared" si="53"/>
        <v>0014000228</v>
      </c>
      <c r="B1036" s="18"/>
      <c r="C1036" s="36"/>
      <c r="D1036" s="19">
        <f t="shared" si="54"/>
        <v>0</v>
      </c>
      <c r="E1036" s="19"/>
      <c r="F1036" s="10"/>
      <c r="G1036" s="75"/>
    </row>
    <row r="1037" ht="15.75" customHeight="1">
      <c r="E1037" s="1"/>
    </row>
    <row r="1038" ht="15.75" customHeight="1">
      <c r="A1038" s="14" t="s">
        <v>15</v>
      </c>
      <c r="B1038" s="14" t="s">
        <v>16</v>
      </c>
      <c r="C1038" s="2" t="s">
        <v>17</v>
      </c>
      <c r="D1038" s="14" t="s">
        <v>18</v>
      </c>
      <c r="E1038" s="14" t="s">
        <v>19</v>
      </c>
      <c r="F1038" s="34" t="s">
        <v>20</v>
      </c>
      <c r="G1038" s="43">
        <v>380.0</v>
      </c>
    </row>
    <row r="1039" ht="15.75" customHeight="1">
      <c r="A1039" s="19">
        <v>4.100040089E9</v>
      </c>
      <c r="B1039" s="18">
        <v>45264.0</v>
      </c>
      <c r="C1039" s="36">
        <v>20.0</v>
      </c>
      <c r="D1039" s="19">
        <f>G1038-C1039</f>
        <v>360</v>
      </c>
      <c r="E1039" s="19"/>
      <c r="F1039" s="10"/>
      <c r="G1039" s="1" t="s">
        <v>1308</v>
      </c>
    </row>
    <row r="1040" ht="15.75" customHeight="1">
      <c r="A1040" s="19">
        <f t="shared" ref="A1040:A1042" si="55">A1039</f>
        <v>4100040089</v>
      </c>
      <c r="B1040" s="18">
        <v>45266.0</v>
      </c>
      <c r="C1040" s="36">
        <v>20.0</v>
      </c>
      <c r="D1040" s="19">
        <f t="shared" ref="D1040:D1045" si="56">D1039-C1040</f>
        <v>340</v>
      </c>
      <c r="E1040" s="19"/>
      <c r="F1040" s="10"/>
      <c r="G1040" s="53" t="s">
        <v>1309</v>
      </c>
    </row>
    <row r="1041" ht="15.75" customHeight="1">
      <c r="A1041" s="19">
        <f t="shared" si="55"/>
        <v>4100040089</v>
      </c>
      <c r="B1041" s="18"/>
      <c r="C1041" s="36"/>
      <c r="D1041" s="19">
        <f t="shared" si="56"/>
        <v>340</v>
      </c>
      <c r="E1041" s="19"/>
      <c r="F1041" s="10"/>
      <c r="G1041" s="20" t="s">
        <v>1310</v>
      </c>
    </row>
    <row r="1042" ht="15.75" customHeight="1">
      <c r="A1042" s="19">
        <f t="shared" si="55"/>
        <v>4100040089</v>
      </c>
      <c r="B1042" s="18"/>
      <c r="C1042" s="36"/>
      <c r="D1042" s="19">
        <f t="shared" si="56"/>
        <v>340</v>
      </c>
      <c r="E1042" s="19"/>
      <c r="F1042" s="10"/>
      <c r="G1042" s="75"/>
    </row>
    <row r="1043" ht="15.75" customHeight="1">
      <c r="D1043" s="19">
        <f t="shared" si="56"/>
        <v>340</v>
      </c>
      <c r="E1043" s="1"/>
    </row>
    <row r="1044" ht="15.75" customHeight="1">
      <c r="D1044" s="19">
        <f t="shared" si="56"/>
        <v>340</v>
      </c>
      <c r="E1044" s="1"/>
    </row>
    <row r="1045" ht="15.75" customHeight="1">
      <c r="D1045" s="19">
        <f t="shared" si="56"/>
        <v>340</v>
      </c>
      <c r="E1045" s="1"/>
    </row>
    <row r="1046" ht="15.75" customHeight="1">
      <c r="E1046" s="1"/>
    </row>
    <row r="1047" ht="15.75" customHeight="1">
      <c r="A1047" s="14" t="s">
        <v>15</v>
      </c>
      <c r="B1047" s="14" t="s">
        <v>16</v>
      </c>
      <c r="C1047" s="2" t="s">
        <v>17</v>
      </c>
      <c r="D1047" s="14" t="s">
        <v>18</v>
      </c>
      <c r="E1047" s="14" t="s">
        <v>19</v>
      </c>
      <c r="F1047" s="34" t="s">
        <v>20</v>
      </c>
      <c r="G1047" s="43">
        <f>240+D1043</f>
        <v>580</v>
      </c>
    </row>
    <row r="1048" ht="15.75" customHeight="1">
      <c r="A1048" s="19">
        <v>4.10004059E9</v>
      </c>
      <c r="B1048" s="18">
        <v>45299.0</v>
      </c>
      <c r="C1048" s="36">
        <v>21.0</v>
      </c>
      <c r="D1048" s="19">
        <f>G1047-C1048</f>
        <v>559</v>
      </c>
      <c r="E1048" s="19"/>
      <c r="F1048" s="10"/>
      <c r="G1048" s="1" t="s">
        <v>1311</v>
      </c>
    </row>
    <row r="1049" ht="15.75" customHeight="1">
      <c r="A1049" s="19">
        <f t="shared" ref="A1049:A1051" si="57">A1048</f>
        <v>4100040590</v>
      </c>
      <c r="B1049" s="18">
        <v>45327.0</v>
      </c>
      <c r="C1049" s="36">
        <v>40.0</v>
      </c>
      <c r="D1049" s="19">
        <f t="shared" ref="D1049:D1061" si="58">D1048-C1049</f>
        <v>519</v>
      </c>
      <c r="E1049" s="19"/>
      <c r="F1049" s="10"/>
      <c r="G1049" s="53" t="s">
        <v>1309</v>
      </c>
    </row>
    <row r="1050" ht="15.75" customHeight="1">
      <c r="A1050" s="19">
        <f t="shared" si="57"/>
        <v>4100040590</v>
      </c>
      <c r="B1050" s="18">
        <v>45335.0</v>
      </c>
      <c r="C1050" s="36">
        <v>20.0</v>
      </c>
      <c r="D1050" s="19">
        <f t="shared" si="58"/>
        <v>499</v>
      </c>
      <c r="E1050" s="19"/>
      <c r="F1050" s="10"/>
      <c r="G1050" s="20" t="s">
        <v>1310</v>
      </c>
    </row>
    <row r="1051" ht="15.75" customHeight="1">
      <c r="A1051" s="19">
        <f t="shared" si="57"/>
        <v>4100040590</v>
      </c>
      <c r="B1051" s="18">
        <v>45338.0</v>
      </c>
      <c r="C1051" s="36">
        <v>38.0</v>
      </c>
      <c r="D1051" s="19">
        <f t="shared" si="58"/>
        <v>461</v>
      </c>
      <c r="E1051" s="19"/>
      <c r="F1051" s="10"/>
      <c r="G1051" s="75"/>
    </row>
    <row r="1052" ht="15.75" customHeight="1">
      <c r="A1052" s="10"/>
      <c r="B1052" s="9">
        <v>45358.0</v>
      </c>
      <c r="C1052" s="10">
        <v>18.0</v>
      </c>
      <c r="D1052" s="19">
        <f t="shared" si="58"/>
        <v>443</v>
      </c>
      <c r="E1052" s="19"/>
      <c r="F1052" s="10"/>
    </row>
    <row r="1053" ht="15.75" customHeight="1">
      <c r="A1053" s="10"/>
      <c r="B1053" s="9">
        <v>45365.0</v>
      </c>
      <c r="C1053" s="10">
        <v>50.0</v>
      </c>
      <c r="D1053" s="19">
        <f t="shared" si="58"/>
        <v>393</v>
      </c>
      <c r="E1053" s="19"/>
      <c r="F1053" s="10"/>
    </row>
    <row r="1054" ht="15.75" customHeight="1">
      <c r="A1054" s="10"/>
      <c r="B1054" s="9">
        <v>45367.0</v>
      </c>
      <c r="C1054" s="10">
        <v>35.0</v>
      </c>
      <c r="D1054" s="19">
        <f t="shared" si="58"/>
        <v>358</v>
      </c>
      <c r="E1054" s="19"/>
      <c r="F1054" s="10"/>
    </row>
    <row r="1055" ht="15.75" customHeight="1">
      <c r="B1055" s="56">
        <v>45379.0</v>
      </c>
      <c r="C1055" s="60">
        <v>50.0</v>
      </c>
      <c r="D1055" s="19">
        <f t="shared" si="58"/>
        <v>308</v>
      </c>
      <c r="E1055" s="1"/>
      <c r="J1055" s="20" t="s">
        <v>1312</v>
      </c>
    </row>
    <row r="1056" ht="15.75" customHeight="1">
      <c r="B1056" s="56">
        <v>45381.0</v>
      </c>
      <c r="C1056" s="60">
        <v>50.0</v>
      </c>
      <c r="D1056" s="19">
        <f t="shared" si="58"/>
        <v>258</v>
      </c>
      <c r="E1056" s="1"/>
      <c r="G1056" s="20" t="s">
        <v>1313</v>
      </c>
      <c r="H1056" s="20">
        <f>D1058</f>
        <v>157</v>
      </c>
      <c r="I1056" s="20">
        <v>72.0</v>
      </c>
      <c r="J1056" s="20">
        <f>H1056-I1056</f>
        <v>85</v>
      </c>
      <c r="K1056" s="20">
        <f t="shared" ref="K1056:K1057" si="59">J1056/2</f>
        <v>42.5</v>
      </c>
    </row>
    <row r="1057" ht="15.75" customHeight="1">
      <c r="B1057" s="56">
        <v>45635.0</v>
      </c>
      <c r="C1057" s="60">
        <v>70.0</v>
      </c>
      <c r="D1057" s="19">
        <f t="shared" si="58"/>
        <v>188</v>
      </c>
      <c r="E1057" s="1"/>
      <c r="G1057" s="20" t="s">
        <v>1314</v>
      </c>
      <c r="I1057" s="20">
        <v>62.0</v>
      </c>
      <c r="J1057" s="20">
        <f>I1056-I1057</f>
        <v>10</v>
      </c>
      <c r="K1057" s="25">
        <f t="shared" si="59"/>
        <v>5</v>
      </c>
    </row>
    <row r="1058" ht="15.75" customHeight="1">
      <c r="B1058" s="58">
        <v>45733.0</v>
      </c>
      <c r="C1058" s="60">
        <v>31.0</v>
      </c>
      <c r="D1058" s="19">
        <f t="shared" si="58"/>
        <v>157</v>
      </c>
      <c r="E1058" s="1"/>
      <c r="F1058" s="20" t="s">
        <v>1315</v>
      </c>
      <c r="K1058" s="25">
        <f>K1057+K1056</f>
        <v>47.5</v>
      </c>
      <c r="L1058" s="20">
        <f>K1058*2</f>
        <v>95</v>
      </c>
    </row>
    <row r="1059" ht="15.75" customHeight="1">
      <c r="B1059" s="58">
        <v>45736.0</v>
      </c>
      <c r="C1059" s="60">
        <v>30.0</v>
      </c>
      <c r="D1059" s="19">
        <f t="shared" si="58"/>
        <v>127</v>
      </c>
      <c r="E1059" s="1"/>
    </row>
    <row r="1060" ht="15.75" customHeight="1">
      <c r="B1060" s="58">
        <v>45744.0</v>
      </c>
      <c r="C1060" s="60">
        <v>42.0</v>
      </c>
      <c r="D1060" s="19">
        <f t="shared" si="58"/>
        <v>85</v>
      </c>
      <c r="E1060" s="1"/>
      <c r="F1060" s="20" t="s">
        <v>1316</v>
      </c>
    </row>
    <row r="1061" ht="15.75" customHeight="1">
      <c r="B1061" s="58">
        <v>45769.0</v>
      </c>
      <c r="C1061" s="60">
        <v>10.0</v>
      </c>
      <c r="D1061" s="19">
        <f t="shared" si="58"/>
        <v>75</v>
      </c>
      <c r="E1061" s="1"/>
    </row>
    <row r="1062" ht="15.75" customHeight="1">
      <c r="E1062" s="1"/>
    </row>
    <row r="1063" ht="15.75" customHeight="1">
      <c r="E1063" s="1"/>
    </row>
    <row r="1064" ht="15.75" customHeight="1">
      <c r="E1064" s="1"/>
    </row>
    <row r="1065" ht="15.75" customHeight="1">
      <c r="A1065" s="2" t="s">
        <v>0</v>
      </c>
      <c r="B1065" s="2" t="s">
        <v>1</v>
      </c>
      <c r="C1065" s="3" t="s">
        <v>2</v>
      </c>
      <c r="D1065" s="3" t="s">
        <v>3</v>
      </c>
      <c r="E1065" s="3" t="s">
        <v>4</v>
      </c>
      <c r="F1065" s="3" t="s">
        <v>5</v>
      </c>
      <c r="G1065" s="3" t="s">
        <v>6</v>
      </c>
      <c r="H1065" s="3" t="s">
        <v>7</v>
      </c>
      <c r="I1065" s="3" t="s">
        <v>8</v>
      </c>
    </row>
    <row r="1066" ht="15.75" customHeight="1">
      <c r="A1066" s="4" t="s">
        <v>1310</v>
      </c>
      <c r="B1066" s="5">
        <v>4.100059773E9</v>
      </c>
      <c r="C1066" s="6">
        <v>45790.0</v>
      </c>
      <c r="D1066" s="7">
        <v>129.0</v>
      </c>
      <c r="E1066" s="8" t="s">
        <v>1317</v>
      </c>
      <c r="F1066" s="9">
        <v>45804.0</v>
      </c>
      <c r="G1066" s="10">
        <v>40.0</v>
      </c>
      <c r="H1066" s="8">
        <f>D1066-G1066</f>
        <v>89</v>
      </c>
      <c r="I1066" s="10">
        <v>7.0</v>
      </c>
    </row>
    <row r="1067" ht="15.75" customHeight="1">
      <c r="A1067" s="11"/>
      <c r="B1067" s="11"/>
      <c r="C1067" s="11"/>
      <c r="D1067" s="11"/>
      <c r="E1067" s="8" t="s">
        <v>1318</v>
      </c>
      <c r="F1067" s="9">
        <v>45819.0</v>
      </c>
      <c r="G1067" s="10">
        <v>42.0</v>
      </c>
      <c r="H1067" s="8">
        <f t="shared" ref="H1067:H1071" si="60">H1066-G1067</f>
        <v>47</v>
      </c>
      <c r="I1067" s="10"/>
    </row>
    <row r="1068" ht="15.75" customHeight="1">
      <c r="A1068" s="11"/>
      <c r="B1068" s="11"/>
      <c r="C1068" s="11"/>
      <c r="D1068" s="11"/>
      <c r="E1068" s="8" t="s">
        <v>1319</v>
      </c>
      <c r="F1068" s="57">
        <v>45819.0</v>
      </c>
      <c r="G1068" s="10">
        <v>7.0</v>
      </c>
      <c r="H1068" s="8">
        <f t="shared" si="60"/>
        <v>40</v>
      </c>
      <c r="I1068" s="10"/>
      <c r="J1068" s="20" t="s">
        <v>1320</v>
      </c>
    </row>
    <row r="1069" ht="15.75" customHeight="1">
      <c r="A1069" s="11"/>
      <c r="B1069" s="11"/>
      <c r="C1069" s="11"/>
      <c r="D1069" s="11"/>
      <c r="E1069" s="8" t="s">
        <v>1319</v>
      </c>
      <c r="F1069" s="57">
        <v>45841.0</v>
      </c>
      <c r="G1069" s="10">
        <v>22.0</v>
      </c>
      <c r="H1069" s="8">
        <f t="shared" si="60"/>
        <v>18</v>
      </c>
      <c r="I1069" s="10"/>
      <c r="J1069" s="20" t="s">
        <v>1321</v>
      </c>
    </row>
    <row r="1070" ht="15.75" customHeight="1">
      <c r="A1070" s="11"/>
      <c r="B1070" s="11"/>
      <c r="C1070" s="11"/>
      <c r="D1070" s="11"/>
      <c r="E1070" s="10"/>
      <c r="F1070" s="57">
        <v>45848.0</v>
      </c>
      <c r="G1070" s="10">
        <v>20.0</v>
      </c>
      <c r="H1070" s="8">
        <f t="shared" si="60"/>
        <v>-2</v>
      </c>
      <c r="I1070" s="10"/>
    </row>
    <row r="1071" ht="15.75" customHeight="1">
      <c r="A1071" s="12"/>
      <c r="B1071" s="12"/>
      <c r="C1071" s="12"/>
      <c r="D1071" s="12"/>
      <c r="E1071" s="10"/>
      <c r="F1071" s="57">
        <v>45849.0</v>
      </c>
      <c r="G1071" s="10">
        <v>15.0</v>
      </c>
      <c r="H1071" s="8">
        <f t="shared" si="60"/>
        <v>-17</v>
      </c>
      <c r="I1071" s="10"/>
    </row>
    <row r="1072" ht="15.75" customHeight="1">
      <c r="E1072" s="1"/>
      <c r="I1072" s="46" t="s">
        <v>1322</v>
      </c>
      <c r="J1072" s="46"/>
      <c r="K1072" s="46"/>
      <c r="L1072" s="46"/>
    </row>
    <row r="1073" ht="15.75" customHeight="1">
      <c r="E1073" s="1"/>
    </row>
    <row r="1074" ht="15.75" customHeight="1">
      <c r="E1074" s="1"/>
    </row>
    <row r="1075" ht="15.75" customHeight="1">
      <c r="E1075" s="1"/>
    </row>
    <row r="1076" ht="15.75" customHeight="1">
      <c r="A1076" s="2" t="s">
        <v>0</v>
      </c>
      <c r="B1076" s="2" t="s">
        <v>1</v>
      </c>
      <c r="C1076" s="3" t="s">
        <v>2</v>
      </c>
      <c r="D1076" s="3" t="s">
        <v>3</v>
      </c>
      <c r="E1076" s="3" t="s">
        <v>4</v>
      </c>
      <c r="F1076" s="3" t="s">
        <v>5</v>
      </c>
      <c r="G1076" s="3" t="s">
        <v>6</v>
      </c>
      <c r="H1076" s="3" t="s">
        <v>7</v>
      </c>
      <c r="I1076" s="3" t="s">
        <v>8</v>
      </c>
    </row>
    <row r="1077" ht="15.75" customHeight="1">
      <c r="A1077" s="4" t="s">
        <v>1323</v>
      </c>
      <c r="B1077" s="5">
        <v>4.100072184E9</v>
      </c>
      <c r="C1077" s="6">
        <v>46072.0</v>
      </c>
      <c r="D1077" s="7">
        <v>70.0</v>
      </c>
      <c r="E1077" s="8" t="s">
        <v>1324</v>
      </c>
      <c r="F1077" s="9">
        <v>46095.0</v>
      </c>
      <c r="G1077" s="10">
        <v>34.0</v>
      </c>
      <c r="H1077" s="8">
        <f>D1077-G1077</f>
        <v>36</v>
      </c>
      <c r="I1077" s="10"/>
    </row>
    <row r="1078" ht="15.75" customHeight="1">
      <c r="A1078" s="11"/>
      <c r="B1078" s="11"/>
      <c r="C1078" s="11"/>
      <c r="D1078" s="11"/>
      <c r="E1078" s="8" t="s">
        <v>1325</v>
      </c>
      <c r="F1078" s="9">
        <v>46136.0</v>
      </c>
      <c r="G1078" s="10">
        <v>36.0</v>
      </c>
      <c r="H1078" s="8">
        <f t="shared" ref="H1078:H1082" si="61">H1077-G1078</f>
        <v>0</v>
      </c>
      <c r="I1078" s="10"/>
    </row>
    <row r="1079" ht="15.75" customHeight="1">
      <c r="A1079" s="11"/>
      <c r="B1079" s="11"/>
      <c r="C1079" s="11"/>
      <c r="D1079" s="11"/>
      <c r="E1079" s="8" t="s">
        <v>1326</v>
      </c>
      <c r="F1079" s="57"/>
      <c r="G1079" s="10"/>
      <c r="H1079" s="8">
        <f t="shared" si="61"/>
        <v>0</v>
      </c>
      <c r="I1079" s="10"/>
    </row>
    <row r="1080" ht="15.75" customHeight="1">
      <c r="A1080" s="11"/>
      <c r="B1080" s="11"/>
      <c r="C1080" s="11"/>
      <c r="D1080" s="11"/>
      <c r="E1080" s="8"/>
      <c r="F1080" s="57"/>
      <c r="G1080" s="10"/>
      <c r="H1080" s="8">
        <f t="shared" si="61"/>
        <v>0</v>
      </c>
      <c r="I1080" s="10"/>
    </row>
    <row r="1081" ht="15.75" customHeight="1">
      <c r="A1081" s="11"/>
      <c r="B1081" s="11"/>
      <c r="C1081" s="11"/>
      <c r="D1081" s="11"/>
      <c r="E1081" s="10"/>
      <c r="F1081" s="57"/>
      <c r="G1081" s="10"/>
      <c r="H1081" s="8">
        <f t="shared" si="61"/>
        <v>0</v>
      </c>
      <c r="I1081" s="10"/>
    </row>
    <row r="1082" ht="15.75" customHeight="1">
      <c r="A1082" s="12"/>
      <c r="B1082" s="12"/>
      <c r="C1082" s="12"/>
      <c r="D1082" s="12"/>
      <c r="E1082" s="10"/>
      <c r="F1082" s="57"/>
      <c r="G1082" s="10"/>
      <c r="H1082" s="8">
        <f t="shared" si="61"/>
        <v>0</v>
      </c>
      <c r="I1082" s="10"/>
    </row>
    <row r="1083" ht="15.75" customHeight="1">
      <c r="E1083" s="1"/>
      <c r="H1083" s="54" t="s">
        <v>14</v>
      </c>
    </row>
  </sheetData>
  <mergeCells count="21">
    <mergeCell ref="G38:H38"/>
    <mergeCell ref="G41:H41"/>
    <mergeCell ref="A791:G791"/>
    <mergeCell ref="A813:G813"/>
    <mergeCell ref="A835:G835"/>
    <mergeCell ref="A857:G857"/>
    <mergeCell ref="A879:G879"/>
    <mergeCell ref="B1066:B1071"/>
    <mergeCell ref="C1066:C1071"/>
    <mergeCell ref="A1077:A1082"/>
    <mergeCell ref="B1077:B1082"/>
    <mergeCell ref="C1077:C1082"/>
    <mergeCell ref="D1077:D1082"/>
    <mergeCell ref="A901:G901"/>
    <mergeCell ref="A923:G923"/>
    <mergeCell ref="A946:G946"/>
    <mergeCell ref="A968:G968"/>
    <mergeCell ref="A990:G990"/>
    <mergeCell ref="B1029:C1029"/>
    <mergeCell ref="A1066:A1071"/>
    <mergeCell ref="D1066:D1071"/>
  </mergeCells>
  <printOptions/>
  <pageMargins bottom="0.58" footer="0.0" header="0.0" left="0.7" right="0.7" top="0.47"/>
  <pageSetup scale="6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500.0</v>
      </c>
    </row>
    <row r="2">
      <c r="A2" s="19">
        <v>4.400027519E9</v>
      </c>
      <c r="B2" s="18">
        <v>45516.0</v>
      </c>
      <c r="C2" s="36">
        <v>50.0</v>
      </c>
      <c r="D2" s="19">
        <f>G1-C2</f>
        <v>450</v>
      </c>
      <c r="E2" s="19"/>
      <c r="F2" s="10"/>
      <c r="G2" s="1" t="s">
        <v>1327</v>
      </c>
    </row>
    <row r="3">
      <c r="A3" s="19">
        <f t="shared" ref="A3:A5" si="1">A2</f>
        <v>4400027519</v>
      </c>
      <c r="B3" s="18">
        <v>45517.0</v>
      </c>
      <c r="C3" s="36">
        <v>20.0</v>
      </c>
      <c r="D3" s="19">
        <f t="shared" ref="D3:D13" si="2">D2-C3</f>
        <v>430</v>
      </c>
      <c r="E3" s="19"/>
      <c r="F3" s="10"/>
      <c r="G3" s="53"/>
    </row>
    <row r="4">
      <c r="A4" s="19">
        <f t="shared" si="1"/>
        <v>4400027519</v>
      </c>
      <c r="B4" s="18">
        <v>45518.0</v>
      </c>
      <c r="C4" s="36">
        <v>27.0</v>
      </c>
      <c r="D4" s="19">
        <f t="shared" si="2"/>
        <v>403</v>
      </c>
      <c r="E4" s="19"/>
      <c r="F4" s="10"/>
      <c r="G4" s="20" t="s">
        <v>1328</v>
      </c>
    </row>
    <row r="5">
      <c r="A5" s="19">
        <f t="shared" si="1"/>
        <v>4400027519</v>
      </c>
      <c r="B5" s="18">
        <v>45519.0</v>
      </c>
      <c r="C5" s="36">
        <v>20.0</v>
      </c>
      <c r="D5" s="19">
        <f t="shared" si="2"/>
        <v>383</v>
      </c>
      <c r="E5" s="19"/>
      <c r="F5" s="10"/>
      <c r="G5" s="75"/>
    </row>
    <row r="6">
      <c r="B6" s="56">
        <v>45520.0</v>
      </c>
      <c r="C6" s="69">
        <v>50.0</v>
      </c>
      <c r="D6" s="19">
        <f t="shared" si="2"/>
        <v>333</v>
      </c>
      <c r="E6" s="1"/>
    </row>
    <row r="7">
      <c r="B7" s="56">
        <v>45523.0</v>
      </c>
      <c r="C7" s="69">
        <v>50.0</v>
      </c>
      <c r="D7" s="19">
        <f t="shared" si="2"/>
        <v>283</v>
      </c>
      <c r="E7" s="1"/>
    </row>
    <row r="8">
      <c r="B8" s="56">
        <v>45525.0</v>
      </c>
      <c r="C8" s="69">
        <v>25.0</v>
      </c>
      <c r="D8" s="19">
        <f t="shared" si="2"/>
        <v>258</v>
      </c>
      <c r="E8" s="1"/>
    </row>
    <row r="9">
      <c r="B9" s="56">
        <v>45527.0</v>
      </c>
      <c r="C9" s="69">
        <v>65.0</v>
      </c>
      <c r="D9" s="19">
        <f t="shared" si="2"/>
        <v>193</v>
      </c>
      <c r="E9" s="1"/>
    </row>
    <row r="10">
      <c r="B10" s="56">
        <v>45532.0</v>
      </c>
      <c r="C10" s="69">
        <v>30.0</v>
      </c>
      <c r="D10" s="19">
        <f t="shared" si="2"/>
        <v>163</v>
      </c>
      <c r="E10" s="1"/>
    </row>
    <row r="11">
      <c r="B11" s="56">
        <v>45530.0</v>
      </c>
      <c r="C11" s="69">
        <v>83.0</v>
      </c>
      <c r="D11" s="19">
        <f t="shared" si="2"/>
        <v>80</v>
      </c>
      <c r="E11" s="1"/>
    </row>
    <row r="12">
      <c r="B12" s="56">
        <v>45534.0</v>
      </c>
      <c r="C12" s="69">
        <v>75.0</v>
      </c>
      <c r="D12" s="19">
        <f t="shared" si="2"/>
        <v>5</v>
      </c>
      <c r="E12" s="1"/>
    </row>
    <row r="13">
      <c r="B13" s="56">
        <v>45539.0</v>
      </c>
      <c r="C13" s="69">
        <v>5.0</v>
      </c>
      <c r="D13" s="19">
        <f t="shared" si="2"/>
        <v>0</v>
      </c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  <c r="I574" s="25"/>
      <c r="J574" s="25"/>
      <c r="K574" s="25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E620" s="1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E621" s="1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E622" s="1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E623" s="1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E624" s="1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E625" s="1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E626" s="1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E673" s="1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E674" s="1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E675" s="1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E676" s="1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E677" s="1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E678" s="1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E679" s="1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E680" s="1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E686" s="1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E687" s="1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E688" s="1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E689" s="1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E690" s="1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E691" s="1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E692" s="1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E693" s="1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E694" s="1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E695" s="1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E696" s="1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E697" s="1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E698" s="1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E699" s="1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E700" s="1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  <c r="J715" s="46" t="s">
        <v>642</v>
      </c>
      <c r="K715" s="46"/>
      <c r="L715" s="46"/>
      <c r="M715" s="46"/>
    </row>
    <row r="716" ht="15.75" customHeight="1">
      <c r="E716" s="1"/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customHeight="1">
      <c r="E717" s="1"/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customHeight="1">
      <c r="E718" s="1"/>
      <c r="I718" s="10">
        <v>2.0</v>
      </c>
      <c r="J718" s="47">
        <v>43720.0</v>
      </c>
      <c r="K718" s="10">
        <v>35.0</v>
      </c>
      <c r="L718" s="10">
        <f t="shared" ref="L718:L722" si="3">L717-K718</f>
        <v>280</v>
      </c>
      <c r="M718" s="10"/>
    </row>
    <row r="719" ht="15.75" customHeight="1">
      <c r="E719" s="1"/>
      <c r="I719" s="10">
        <v>3.0</v>
      </c>
      <c r="J719" s="47">
        <v>43724.0</v>
      </c>
      <c r="K719" s="48">
        <v>60.0</v>
      </c>
      <c r="L719" s="10">
        <f t="shared" si="3"/>
        <v>220</v>
      </c>
      <c r="M719" s="10"/>
    </row>
    <row r="720" ht="15.75" customHeight="1">
      <c r="E720" s="1"/>
      <c r="I720" s="10">
        <v>4.0</v>
      </c>
      <c r="J720" s="47">
        <v>43725.0</v>
      </c>
      <c r="K720" s="48">
        <v>10.0</v>
      </c>
      <c r="L720" s="10">
        <f t="shared" si="3"/>
        <v>210</v>
      </c>
      <c r="M720" s="10"/>
    </row>
    <row r="721" ht="15.75" customHeight="1">
      <c r="E721" s="1"/>
      <c r="I721" s="10">
        <v>5.0</v>
      </c>
      <c r="J721" s="47">
        <v>43726.0</v>
      </c>
      <c r="K721" s="48">
        <v>130.0</v>
      </c>
      <c r="L721" s="10">
        <f t="shared" si="3"/>
        <v>80</v>
      </c>
      <c r="M721" s="10"/>
    </row>
    <row r="722" ht="15.75" customHeight="1">
      <c r="E722" s="1"/>
      <c r="I722" s="10">
        <v>6.0</v>
      </c>
      <c r="J722" s="47">
        <v>43728.0</v>
      </c>
      <c r="K722" s="10">
        <v>100.0</v>
      </c>
      <c r="L722" s="10">
        <f t="shared" si="3"/>
        <v>-20</v>
      </c>
      <c r="M722" s="10"/>
    </row>
    <row r="723" ht="15.75" customHeight="1">
      <c r="E723" s="1"/>
      <c r="I723" s="10"/>
      <c r="J723" s="49"/>
      <c r="K723" s="10"/>
      <c r="L723" s="10"/>
      <c r="M723" s="10"/>
    </row>
    <row r="724" ht="15.75" customHeight="1">
      <c r="E724" s="1"/>
      <c r="I724" s="10"/>
      <c r="J724" s="10"/>
      <c r="K724" s="10"/>
      <c r="L724" s="10"/>
      <c r="M724" s="10"/>
    </row>
    <row r="725" ht="15.75" customHeight="1">
      <c r="E725" s="1"/>
      <c r="I725" s="10"/>
      <c r="J725" s="10"/>
      <c r="K725" s="10"/>
      <c r="L725" s="10"/>
      <c r="M725" s="10"/>
    </row>
    <row r="726" ht="15.75" customHeight="1">
      <c r="E726" s="1"/>
      <c r="I726" s="10"/>
      <c r="J726" s="10"/>
      <c r="K726" s="10"/>
      <c r="L726" s="10"/>
      <c r="M726" s="10"/>
    </row>
    <row r="727" ht="15.75" customHeight="1">
      <c r="E727" s="1"/>
      <c r="I727" s="10"/>
      <c r="J727" s="10"/>
      <c r="K727" s="10"/>
      <c r="L727" s="10"/>
      <c r="M727" s="10"/>
    </row>
    <row r="728" ht="15.75" customHeight="1">
      <c r="E728" s="1"/>
      <c r="I728" s="10"/>
      <c r="J728" s="10"/>
      <c r="K728" s="10"/>
      <c r="L728" s="10"/>
      <c r="M728" s="10"/>
    </row>
    <row r="729" ht="15.75" customHeight="1">
      <c r="E729" s="1"/>
      <c r="I729" s="10"/>
      <c r="J729" s="10"/>
      <c r="K729" s="10"/>
      <c r="L729" s="10"/>
      <c r="M729" s="10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E836" s="1"/>
    </row>
    <row r="837" ht="15.75" customHeight="1">
      <c r="E837" s="1"/>
    </row>
    <row r="838" ht="15.75" customHeight="1">
      <c r="E838" s="1"/>
      <c r="I838" s="53">
        <v>132000.0</v>
      </c>
    </row>
    <row r="839" ht="15.75" customHeight="1">
      <c r="E839" s="1"/>
      <c r="I839" s="53">
        <v>126000.0</v>
      </c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E858" s="1"/>
    </row>
    <row r="859" ht="15.75" customHeight="1">
      <c r="E859" s="1"/>
    </row>
    <row r="860" ht="15.75" customHeight="1">
      <c r="E860" s="1"/>
      <c r="I860" s="53"/>
    </row>
    <row r="861" ht="15.75" customHeight="1">
      <c r="E861" s="1"/>
      <c r="I861" s="53">
        <v>126000.0</v>
      </c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E880" s="1"/>
    </row>
    <row r="881" ht="15.75" customHeight="1">
      <c r="E881" s="1"/>
    </row>
    <row r="882" ht="15.75" customHeight="1">
      <c r="E882" s="1"/>
      <c r="I882" s="53"/>
    </row>
    <row r="883" ht="15.75" customHeight="1">
      <c r="E883" s="1"/>
      <c r="I883" s="53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E902" s="1"/>
    </row>
    <row r="903" ht="15.75" customHeight="1">
      <c r="E903" s="1"/>
    </row>
    <row r="904" ht="15.75" customHeight="1">
      <c r="E904" s="1"/>
      <c r="I904" s="53"/>
    </row>
    <row r="905" ht="15.75" customHeight="1">
      <c r="E905" s="1"/>
      <c r="I905" s="53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printOptions/>
  <pageMargins bottom="0.58" footer="0.0" header="0.0" left="0.7" right="0.7" top="0.47"/>
  <pageSetup scale="6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0.71"/>
    <col customWidth="1" min="3" max="3" width="17.71"/>
    <col customWidth="1" min="4" max="4" width="13.43"/>
    <col customWidth="1" min="5" max="5" width="16.86"/>
    <col customWidth="1" min="6" max="6" width="15.0"/>
    <col customWidth="1" min="7" max="7" width="21.29"/>
    <col customWidth="1" min="8" max="11" width="8.71"/>
    <col customWidth="1" min="12" max="12" width="12.29"/>
    <col customWidth="1" min="13" max="13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100.0</v>
      </c>
    </row>
    <row r="793" ht="15.75" hidden="1" customHeight="1">
      <c r="A793" s="19" t="s">
        <v>1277</v>
      </c>
      <c r="B793" s="18">
        <v>44012.0</v>
      </c>
      <c r="C793" s="36">
        <v>18.0</v>
      </c>
      <c r="D793" s="19">
        <f>G792-C793</f>
        <v>82</v>
      </c>
      <c r="E793" s="19"/>
      <c r="F793" s="20" t="s">
        <v>1278</v>
      </c>
      <c r="G793" s="1" t="s">
        <v>1279</v>
      </c>
    </row>
    <row r="794" ht="15.75" hidden="1" customHeight="1">
      <c r="A794" s="19" t="s">
        <v>1277</v>
      </c>
      <c r="B794" s="18">
        <v>44012.0</v>
      </c>
      <c r="C794" s="36">
        <v>40.0</v>
      </c>
      <c r="D794" s="19">
        <f t="shared" ref="D794:D809" si="40">D793-C794</f>
        <v>42</v>
      </c>
      <c r="E794" s="19"/>
      <c r="F794" s="20" t="s">
        <v>1280</v>
      </c>
      <c r="G794" s="20" t="s">
        <v>1278</v>
      </c>
    </row>
    <row r="795" ht="15.75" hidden="1" customHeight="1">
      <c r="A795" s="19" t="s">
        <v>1277</v>
      </c>
      <c r="B795" s="18">
        <v>44025.0</v>
      </c>
      <c r="C795" s="36">
        <v>30.0</v>
      </c>
      <c r="D795" s="19">
        <f t="shared" si="40"/>
        <v>12</v>
      </c>
      <c r="E795" s="19"/>
      <c r="F795" s="10"/>
      <c r="G795" s="53">
        <v>132000.0</v>
      </c>
    </row>
    <row r="796" ht="15.75" hidden="1" customHeight="1">
      <c r="A796" s="19" t="s">
        <v>1277</v>
      </c>
      <c r="B796" s="18">
        <v>44032.0</v>
      </c>
      <c r="C796" s="36">
        <v>12.0</v>
      </c>
      <c r="D796" s="19">
        <f t="shared" si="40"/>
        <v>0</v>
      </c>
      <c r="E796" s="19"/>
      <c r="F796" s="10"/>
      <c r="G796" s="20" t="s">
        <v>1280</v>
      </c>
    </row>
    <row r="797" ht="15.75" hidden="1" customHeight="1">
      <c r="A797" s="19" t="s">
        <v>1277</v>
      </c>
      <c r="B797" s="18"/>
      <c r="C797" s="36"/>
      <c r="D797" s="19">
        <f t="shared" si="40"/>
        <v>0</v>
      </c>
      <c r="E797" s="19"/>
      <c r="F797" s="10"/>
      <c r="G797" s="53">
        <v>126000.0</v>
      </c>
    </row>
    <row r="798" ht="15.75" hidden="1" customHeight="1">
      <c r="A798" s="19" t="s">
        <v>1277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1277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1277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1277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100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50.0</v>
      </c>
    </row>
    <row r="815" ht="15.75" hidden="1" customHeight="1">
      <c r="A815" s="19" t="s">
        <v>1281</v>
      </c>
      <c r="B815" s="18">
        <v>44025.0</v>
      </c>
      <c r="C815" s="36">
        <v>30.0</v>
      </c>
      <c r="D815" s="19">
        <f>G814-C815</f>
        <v>20</v>
      </c>
      <c r="E815" s="19"/>
      <c r="F815" s="10"/>
      <c r="G815" s="1" t="s">
        <v>1282</v>
      </c>
    </row>
    <row r="816" ht="15.75" hidden="1" customHeight="1">
      <c r="A816" s="19" t="s">
        <v>1281</v>
      </c>
      <c r="B816" s="18">
        <v>44032.0</v>
      </c>
      <c r="C816" s="36">
        <v>20.0</v>
      </c>
      <c r="D816" s="19">
        <f t="shared" ref="D816:D831" si="41">D815-C816</f>
        <v>0</v>
      </c>
      <c r="E816" s="19"/>
      <c r="F816" s="10"/>
      <c r="G816" s="20" t="s">
        <v>1278</v>
      </c>
    </row>
    <row r="817" ht="15.75" hidden="1" customHeight="1">
      <c r="A817" s="19" t="s">
        <v>1281</v>
      </c>
      <c r="B817" s="18"/>
      <c r="C817" s="36"/>
      <c r="D817" s="19">
        <f t="shared" si="41"/>
        <v>0</v>
      </c>
      <c r="E817" s="19"/>
      <c r="F817" s="10"/>
      <c r="G817" s="20" t="s">
        <v>1280</v>
      </c>
    </row>
    <row r="818" ht="15.75" hidden="1" customHeight="1">
      <c r="A818" s="19" t="s">
        <v>1281</v>
      </c>
      <c r="B818" s="18"/>
      <c r="C818" s="36"/>
      <c r="D818" s="19">
        <f t="shared" si="41"/>
        <v>0</v>
      </c>
      <c r="E818" s="19"/>
      <c r="F818" s="10"/>
      <c r="G818" s="30"/>
    </row>
    <row r="819" ht="15.75" hidden="1" customHeight="1">
      <c r="A819" s="19" t="s">
        <v>1281</v>
      </c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 t="s">
        <v>1281</v>
      </c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 t="s">
        <v>1281</v>
      </c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 t="s">
        <v>1281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1281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 t="s">
        <v>1281</v>
      </c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 t="s">
        <v>1281</v>
      </c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 t="s">
        <v>1281</v>
      </c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 t="s">
        <v>1281</v>
      </c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 t="s">
        <v>1281</v>
      </c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 t="s">
        <v>1281</v>
      </c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 t="s">
        <v>1281</v>
      </c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 t="s">
        <v>1281</v>
      </c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50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100.0</v>
      </c>
    </row>
    <row r="837" ht="15.75" hidden="1" customHeight="1">
      <c r="A837" s="19" t="s">
        <v>1283</v>
      </c>
      <c r="B837" s="18">
        <v>44032.0</v>
      </c>
      <c r="C837" s="36">
        <v>14.0</v>
      </c>
      <c r="D837" s="19">
        <f>G836-C837</f>
        <v>86</v>
      </c>
      <c r="E837" s="19"/>
      <c r="F837" s="10"/>
      <c r="G837" s="76" t="s">
        <v>1284</v>
      </c>
    </row>
    <row r="838" ht="15.75" hidden="1" customHeight="1">
      <c r="A838" s="19" t="s">
        <v>1283</v>
      </c>
      <c r="B838" s="18">
        <v>44040.0</v>
      </c>
      <c r="C838" s="36">
        <v>66.0</v>
      </c>
      <c r="D838" s="19">
        <f t="shared" ref="D838:D853" si="42">D837-C838</f>
        <v>20</v>
      </c>
      <c r="E838" s="19"/>
      <c r="F838" s="10"/>
      <c r="G838" s="20" t="s">
        <v>1278</v>
      </c>
      <c r="H838" s="20">
        <v>50.0</v>
      </c>
      <c r="I838" s="53">
        <v>132000.0</v>
      </c>
    </row>
    <row r="839" ht="15.75" hidden="1" customHeight="1">
      <c r="A839" s="19" t="s">
        <v>1283</v>
      </c>
      <c r="B839" s="18">
        <v>44056.0</v>
      </c>
      <c r="C839" s="36">
        <v>20.0</v>
      </c>
      <c r="D839" s="19">
        <f t="shared" si="42"/>
        <v>0</v>
      </c>
      <c r="E839" s="19"/>
      <c r="F839" s="10"/>
      <c r="G839" s="20" t="s">
        <v>1280</v>
      </c>
      <c r="H839" s="20">
        <v>50.0</v>
      </c>
      <c r="I839" s="53">
        <v>126000.0</v>
      </c>
    </row>
    <row r="840" ht="15.75" hidden="1" customHeight="1">
      <c r="A840" s="19" t="s">
        <v>1283</v>
      </c>
      <c r="B840" s="18"/>
      <c r="C840" s="36"/>
      <c r="D840" s="19">
        <f t="shared" si="42"/>
        <v>0</v>
      </c>
      <c r="E840" s="19"/>
      <c r="F840" s="10"/>
      <c r="G840" s="20" t="s">
        <v>1285</v>
      </c>
    </row>
    <row r="841" ht="15.75" hidden="1" customHeight="1">
      <c r="A841" s="19" t="s">
        <v>1283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1283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1283</v>
      </c>
      <c r="B843" s="18"/>
      <c r="C843" s="36"/>
      <c r="D843" s="19">
        <f t="shared" si="42"/>
        <v>0</v>
      </c>
      <c r="E843" s="19"/>
      <c r="F843" s="10"/>
      <c r="G843" s="30"/>
    </row>
    <row r="844" ht="15.75" hidden="1" customHeight="1">
      <c r="A844" s="19" t="s">
        <v>1283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1283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1283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1283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1283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1283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 t="s">
        <v>1283</v>
      </c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 t="s">
        <v>1283</v>
      </c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 t="s">
        <v>1283</v>
      </c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9" t="s">
        <v>1283</v>
      </c>
      <c r="B853" s="18"/>
      <c r="C853" s="36"/>
      <c r="D853" s="19">
        <f t="shared" si="42"/>
        <v>0</v>
      </c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100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100.0</v>
      </c>
    </row>
    <row r="859" ht="15.75" hidden="1" customHeight="1">
      <c r="A859" s="19" t="s">
        <v>1286</v>
      </c>
      <c r="B859" s="18">
        <v>44040.0</v>
      </c>
      <c r="C859" s="36">
        <v>14.0</v>
      </c>
      <c r="D859" s="19">
        <f>G858-C859</f>
        <v>86</v>
      </c>
      <c r="E859" s="19"/>
      <c r="F859" s="10"/>
      <c r="G859" s="76" t="s">
        <v>1287</v>
      </c>
    </row>
    <row r="860" ht="15.75" hidden="1" customHeight="1">
      <c r="A860" s="19" t="s">
        <v>1286</v>
      </c>
      <c r="B860" s="18">
        <v>44041.0</v>
      </c>
      <c r="C860" s="36">
        <v>46.0</v>
      </c>
      <c r="D860" s="19">
        <f t="shared" ref="D860:D875" si="43">D859-C860</f>
        <v>40</v>
      </c>
      <c r="E860" s="19"/>
      <c r="F860" s="10"/>
      <c r="I860" s="53"/>
    </row>
    <row r="861" ht="15.75" hidden="1" customHeight="1">
      <c r="A861" s="19" t="s">
        <v>1286</v>
      </c>
      <c r="B861" s="18">
        <v>44049.0</v>
      </c>
      <c r="C861" s="36">
        <v>40.0</v>
      </c>
      <c r="D861" s="19">
        <f t="shared" si="43"/>
        <v>0</v>
      </c>
      <c r="E861" s="19"/>
      <c r="F861" s="10"/>
      <c r="G861" s="20" t="s">
        <v>1280</v>
      </c>
      <c r="H861" s="20">
        <v>100.0</v>
      </c>
      <c r="I861" s="53">
        <v>126000.0</v>
      </c>
    </row>
    <row r="862" ht="15.75" hidden="1" customHeight="1">
      <c r="A862" s="19" t="s">
        <v>1286</v>
      </c>
      <c r="B862" s="18"/>
      <c r="C862" s="36"/>
      <c r="D862" s="19">
        <f t="shared" si="43"/>
        <v>0</v>
      </c>
      <c r="E862" s="19"/>
      <c r="F862" s="10"/>
      <c r="G862" s="20" t="s">
        <v>1288</v>
      </c>
    </row>
    <row r="863" ht="15.75" hidden="1" customHeight="1">
      <c r="A863" s="19" t="s">
        <v>1286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1286</v>
      </c>
      <c r="B864" s="18"/>
      <c r="C864" s="36"/>
      <c r="D864" s="19">
        <f t="shared" si="43"/>
        <v>0</v>
      </c>
      <c r="E864" s="19"/>
      <c r="F864" s="10"/>
      <c r="G864" s="30"/>
    </row>
    <row r="865" ht="15.75" hidden="1" customHeight="1">
      <c r="A865" s="19" t="s">
        <v>1286</v>
      </c>
      <c r="B865" s="18"/>
      <c r="C865" s="36"/>
      <c r="D865" s="19">
        <f t="shared" si="43"/>
        <v>0</v>
      </c>
      <c r="E865" s="19"/>
      <c r="F865" s="10"/>
      <c r="G865" s="30"/>
    </row>
    <row r="866" ht="15.75" hidden="1" customHeight="1">
      <c r="A866" s="19" t="s">
        <v>1286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1286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1286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1286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1286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1286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1286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 t="s">
        <v>1286</v>
      </c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9" t="s">
        <v>1286</v>
      </c>
      <c r="B874" s="18"/>
      <c r="C874" s="36"/>
      <c r="D874" s="19">
        <f t="shared" si="43"/>
        <v>0</v>
      </c>
      <c r="E874" s="19"/>
      <c r="F874" s="10"/>
    </row>
    <row r="875" ht="15.75" hidden="1" customHeight="1">
      <c r="A875" s="19" t="s">
        <v>1286</v>
      </c>
      <c r="B875" s="18"/>
      <c r="C875" s="36"/>
      <c r="D875" s="19">
        <f t="shared" si="43"/>
        <v>0</v>
      </c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100</v>
      </c>
      <c r="E877" s="1"/>
      <c r="F877" s="54" t="s">
        <v>14</v>
      </c>
    </row>
    <row r="878" ht="15.75" hidden="1" customHeight="1">
      <c r="E878" s="1"/>
    </row>
    <row r="879" ht="15.75" hidden="1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</row>
    <row r="880" ht="15.75" hidden="1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100.0</v>
      </c>
    </row>
    <row r="881" ht="15.75" hidden="1" customHeight="1">
      <c r="A881" s="19" t="s">
        <v>1329</v>
      </c>
      <c r="B881" s="18">
        <v>44056.0</v>
      </c>
      <c r="C881" s="36">
        <v>30.0</v>
      </c>
      <c r="D881" s="19">
        <f>G880-C881</f>
        <v>70</v>
      </c>
      <c r="E881" s="19"/>
      <c r="F881" s="10"/>
      <c r="G881" s="76" t="s">
        <v>1330</v>
      </c>
    </row>
    <row r="882" ht="15.75" hidden="1" customHeight="1">
      <c r="A882" s="19" t="s">
        <v>1329</v>
      </c>
      <c r="B882" s="18">
        <v>44075.0</v>
      </c>
      <c r="C882" s="36">
        <v>40.0</v>
      </c>
      <c r="D882" s="19">
        <f t="shared" ref="D882:D897" si="44">D881-C882</f>
        <v>30</v>
      </c>
      <c r="E882" s="19"/>
      <c r="F882" s="10"/>
      <c r="G882" s="53">
        <v>126000.0</v>
      </c>
      <c r="I882" s="53"/>
    </row>
    <row r="883" ht="15.75" hidden="1" customHeight="1">
      <c r="A883" s="19" t="s">
        <v>1329</v>
      </c>
      <c r="B883" s="18">
        <v>44084.0</v>
      </c>
      <c r="C883" s="36">
        <v>30.0</v>
      </c>
      <c r="D883" s="19">
        <f t="shared" si="44"/>
        <v>0</v>
      </c>
      <c r="E883" s="19"/>
      <c r="F883" s="10"/>
      <c r="G883" s="20" t="s">
        <v>1280</v>
      </c>
      <c r="H883" s="20">
        <v>100.0</v>
      </c>
      <c r="I883" s="53">
        <v>126000.0</v>
      </c>
    </row>
    <row r="884" ht="15.75" hidden="1" customHeight="1">
      <c r="A884" s="19" t="s">
        <v>1329</v>
      </c>
      <c r="B884" s="18"/>
      <c r="C884" s="36"/>
      <c r="D884" s="19">
        <f t="shared" si="44"/>
        <v>0</v>
      </c>
      <c r="E884" s="19"/>
      <c r="F884" s="10"/>
      <c r="G884" s="20" t="s">
        <v>1331</v>
      </c>
    </row>
    <row r="885" ht="15.75" hidden="1" customHeight="1">
      <c r="A885" s="19" t="s">
        <v>1329</v>
      </c>
      <c r="B885" s="18"/>
      <c r="C885" s="36"/>
      <c r="D885" s="19">
        <f t="shared" si="44"/>
        <v>0</v>
      </c>
      <c r="E885" s="19"/>
      <c r="F885" s="10"/>
      <c r="G885" s="30"/>
    </row>
    <row r="886" ht="15.75" hidden="1" customHeight="1">
      <c r="A886" s="19" t="s">
        <v>1329</v>
      </c>
      <c r="B886" s="18"/>
      <c r="C886" s="36"/>
      <c r="D886" s="19">
        <f t="shared" si="44"/>
        <v>0</v>
      </c>
      <c r="E886" s="19"/>
      <c r="F886" s="10"/>
      <c r="G886" s="30"/>
    </row>
    <row r="887" ht="15.75" hidden="1" customHeight="1">
      <c r="A887" s="19" t="s">
        <v>1329</v>
      </c>
      <c r="B887" s="18"/>
      <c r="C887" s="36"/>
      <c r="D887" s="19">
        <f t="shared" si="44"/>
        <v>0</v>
      </c>
      <c r="E887" s="19"/>
      <c r="F887" s="10"/>
      <c r="G887" s="30"/>
    </row>
    <row r="888" ht="15.75" hidden="1" customHeight="1">
      <c r="A888" s="19" t="s">
        <v>1329</v>
      </c>
      <c r="B888" s="18"/>
      <c r="C888" s="36"/>
      <c r="D888" s="19">
        <f t="shared" si="44"/>
        <v>0</v>
      </c>
      <c r="E888" s="19"/>
      <c r="F888" s="10"/>
    </row>
    <row r="889" ht="15.75" hidden="1" customHeight="1">
      <c r="A889" s="19" t="s">
        <v>1329</v>
      </c>
      <c r="B889" s="18"/>
      <c r="C889" s="36"/>
      <c r="D889" s="19">
        <f t="shared" si="44"/>
        <v>0</v>
      </c>
      <c r="E889" s="19"/>
      <c r="F889" s="10"/>
    </row>
    <row r="890" ht="15.75" hidden="1" customHeight="1">
      <c r="A890" s="19" t="s">
        <v>1329</v>
      </c>
      <c r="B890" s="18"/>
      <c r="C890" s="36"/>
      <c r="D890" s="19">
        <f t="shared" si="44"/>
        <v>0</v>
      </c>
      <c r="E890" s="19"/>
      <c r="F890" s="10"/>
    </row>
    <row r="891" ht="15.75" hidden="1" customHeight="1">
      <c r="A891" s="19" t="s">
        <v>1329</v>
      </c>
      <c r="B891" s="18"/>
      <c r="C891" s="36"/>
      <c r="D891" s="19">
        <f t="shared" si="44"/>
        <v>0</v>
      </c>
      <c r="E891" s="19"/>
      <c r="F891" s="10"/>
    </row>
    <row r="892" ht="15.75" hidden="1" customHeight="1">
      <c r="A892" s="19" t="s">
        <v>1329</v>
      </c>
      <c r="B892" s="18"/>
      <c r="C892" s="36"/>
      <c r="D892" s="19">
        <f t="shared" si="44"/>
        <v>0</v>
      </c>
      <c r="E892" s="19"/>
      <c r="F892" s="10"/>
    </row>
    <row r="893" ht="15.75" hidden="1" customHeight="1">
      <c r="A893" s="19" t="s">
        <v>1329</v>
      </c>
      <c r="B893" s="18"/>
      <c r="C893" s="36"/>
      <c r="D893" s="19">
        <f t="shared" si="44"/>
        <v>0</v>
      </c>
      <c r="E893" s="19"/>
      <c r="F893" s="10"/>
    </row>
    <row r="894" ht="15.75" hidden="1" customHeight="1">
      <c r="A894" s="19" t="s">
        <v>1329</v>
      </c>
      <c r="B894" s="18"/>
      <c r="C894" s="36"/>
      <c r="D894" s="19">
        <f t="shared" si="44"/>
        <v>0</v>
      </c>
      <c r="E894" s="19"/>
      <c r="F894" s="10"/>
    </row>
    <row r="895" ht="15.75" hidden="1" customHeight="1">
      <c r="A895" s="19" t="s">
        <v>1329</v>
      </c>
      <c r="B895" s="18"/>
      <c r="C895" s="36"/>
      <c r="D895" s="19">
        <f t="shared" si="44"/>
        <v>0</v>
      </c>
      <c r="E895" s="19"/>
      <c r="F895" s="10"/>
    </row>
    <row r="896" ht="15.75" hidden="1" customHeight="1">
      <c r="A896" s="19" t="s">
        <v>1329</v>
      </c>
      <c r="B896" s="18"/>
      <c r="C896" s="36"/>
      <c r="D896" s="19">
        <f t="shared" si="44"/>
        <v>0</v>
      </c>
      <c r="E896" s="19"/>
      <c r="F896" s="10"/>
    </row>
    <row r="897" ht="15.75" hidden="1" customHeight="1">
      <c r="A897" s="19" t="s">
        <v>1329</v>
      </c>
      <c r="B897" s="18"/>
      <c r="C897" s="36"/>
      <c r="D897" s="19">
        <f t="shared" si="44"/>
        <v>0</v>
      </c>
      <c r="E897" s="19"/>
      <c r="F897" s="10"/>
    </row>
    <row r="898" ht="15.75" hidden="1" customHeight="1">
      <c r="A898" s="10"/>
      <c r="B898" s="19"/>
      <c r="C898" s="10"/>
      <c r="D898" s="10"/>
      <c r="E898" s="19"/>
      <c r="F898" s="10"/>
    </row>
    <row r="899" ht="15.75" hidden="1" customHeight="1">
      <c r="C899" s="20">
        <f>SUM(C881:C898)</f>
        <v>100</v>
      </c>
      <c r="E899" s="1"/>
      <c r="F899" s="54" t="s">
        <v>14</v>
      </c>
    </row>
    <row r="900" ht="15.75" hidden="1" customHeight="1">
      <c r="E900" s="1"/>
    </row>
    <row r="901" ht="15.75" hidden="1" customHeight="1">
      <c r="A901" s="50" t="s">
        <v>698</v>
      </c>
      <c r="B901" s="51"/>
      <c r="C901" s="51"/>
      <c r="D901" s="51"/>
      <c r="E901" s="51"/>
      <c r="F901" s="51"/>
      <c r="G901" s="52"/>
      <c r="H901" s="30"/>
      <c r="I901" s="30"/>
      <c r="J901" s="30"/>
      <c r="K901" s="30"/>
      <c r="L901" s="30"/>
      <c r="M901" s="30"/>
    </row>
    <row r="902" ht="15.75" hidden="1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100.0</v>
      </c>
    </row>
    <row r="903" ht="15.75" hidden="1" customHeight="1">
      <c r="A903" s="19" t="s">
        <v>1332</v>
      </c>
      <c r="B903" s="18">
        <v>44084.0</v>
      </c>
      <c r="C903" s="36">
        <v>40.0</v>
      </c>
      <c r="D903" s="19">
        <f>G902-C903</f>
        <v>60</v>
      </c>
      <c r="E903" s="19"/>
      <c r="F903" s="10"/>
      <c r="G903" s="76" t="s">
        <v>1333</v>
      </c>
    </row>
    <row r="904" ht="15.75" hidden="1" customHeight="1">
      <c r="A904" s="19" t="s">
        <v>1332</v>
      </c>
      <c r="B904" s="18">
        <v>44092.0</v>
      </c>
      <c r="C904" s="36">
        <v>60.0</v>
      </c>
      <c r="D904" s="19">
        <f t="shared" ref="D904:D919" si="45">D903-C904</f>
        <v>0</v>
      </c>
      <c r="E904" s="19"/>
      <c r="F904" s="10"/>
      <c r="G904" s="53">
        <v>126000.0</v>
      </c>
      <c r="I904" s="53"/>
    </row>
    <row r="905" ht="15.75" hidden="1" customHeight="1">
      <c r="A905" s="19" t="s">
        <v>1332</v>
      </c>
      <c r="B905" s="18"/>
      <c r="C905" s="36"/>
      <c r="D905" s="19">
        <f t="shared" si="45"/>
        <v>0</v>
      </c>
      <c r="E905" s="19"/>
      <c r="F905" s="10"/>
      <c r="G905" s="20" t="s">
        <v>1280</v>
      </c>
      <c r="H905" s="20">
        <v>100.0</v>
      </c>
      <c r="I905" s="53">
        <v>126000.0</v>
      </c>
    </row>
    <row r="906" ht="15.75" hidden="1" customHeight="1">
      <c r="A906" s="19" t="s">
        <v>1332</v>
      </c>
      <c r="B906" s="18"/>
      <c r="C906" s="36"/>
      <c r="D906" s="19">
        <f t="shared" si="45"/>
        <v>0</v>
      </c>
      <c r="E906" s="19"/>
      <c r="F906" s="10"/>
      <c r="G906" s="20" t="s">
        <v>1334</v>
      </c>
    </row>
    <row r="907" ht="15.75" hidden="1" customHeight="1">
      <c r="A907" s="19" t="s">
        <v>1332</v>
      </c>
      <c r="B907" s="18"/>
      <c r="C907" s="36"/>
      <c r="D907" s="19">
        <f t="shared" si="45"/>
        <v>0</v>
      </c>
      <c r="E907" s="19"/>
      <c r="F907" s="10"/>
      <c r="G907" s="30"/>
    </row>
    <row r="908" ht="15.75" hidden="1" customHeight="1">
      <c r="A908" s="19" t="s">
        <v>1332</v>
      </c>
      <c r="B908" s="18"/>
      <c r="C908" s="36"/>
      <c r="D908" s="19">
        <f t="shared" si="45"/>
        <v>0</v>
      </c>
      <c r="E908" s="19"/>
      <c r="F908" s="10"/>
      <c r="G908" s="30"/>
    </row>
    <row r="909" ht="15.75" hidden="1" customHeight="1">
      <c r="A909" s="19" t="s">
        <v>1332</v>
      </c>
      <c r="B909" s="18"/>
      <c r="C909" s="36"/>
      <c r="D909" s="19">
        <f t="shared" si="45"/>
        <v>0</v>
      </c>
      <c r="E909" s="19"/>
      <c r="F909" s="10"/>
      <c r="G909" s="30"/>
    </row>
    <row r="910" ht="15.75" hidden="1" customHeight="1">
      <c r="A910" s="19" t="s">
        <v>1332</v>
      </c>
      <c r="B910" s="18"/>
      <c r="C910" s="36"/>
      <c r="D910" s="19">
        <f t="shared" si="45"/>
        <v>0</v>
      </c>
      <c r="E910" s="19"/>
      <c r="F910" s="10"/>
    </row>
    <row r="911" ht="15.75" hidden="1" customHeight="1">
      <c r="A911" s="19" t="s">
        <v>1332</v>
      </c>
      <c r="B911" s="18"/>
      <c r="C911" s="36"/>
      <c r="D911" s="19">
        <f t="shared" si="45"/>
        <v>0</v>
      </c>
      <c r="E911" s="19"/>
      <c r="F911" s="10"/>
    </row>
    <row r="912" ht="15.75" hidden="1" customHeight="1">
      <c r="A912" s="19" t="s">
        <v>1332</v>
      </c>
      <c r="B912" s="18"/>
      <c r="C912" s="36"/>
      <c r="D912" s="19">
        <f t="shared" si="45"/>
        <v>0</v>
      </c>
      <c r="E912" s="19"/>
      <c r="F912" s="10"/>
    </row>
    <row r="913" ht="15.75" hidden="1" customHeight="1">
      <c r="A913" s="19" t="s">
        <v>1332</v>
      </c>
      <c r="B913" s="18"/>
      <c r="C913" s="36"/>
      <c r="D913" s="19">
        <f t="shared" si="45"/>
        <v>0</v>
      </c>
      <c r="E913" s="19"/>
      <c r="F913" s="10"/>
    </row>
    <row r="914" ht="15.75" hidden="1" customHeight="1">
      <c r="A914" s="19" t="s">
        <v>1332</v>
      </c>
      <c r="B914" s="18"/>
      <c r="C914" s="36"/>
      <c r="D914" s="19">
        <f t="shared" si="45"/>
        <v>0</v>
      </c>
      <c r="E914" s="19"/>
      <c r="F914" s="10"/>
    </row>
    <row r="915" ht="15.75" hidden="1" customHeight="1">
      <c r="A915" s="19" t="s">
        <v>1332</v>
      </c>
      <c r="B915" s="18"/>
      <c r="C915" s="36"/>
      <c r="D915" s="19">
        <f t="shared" si="45"/>
        <v>0</v>
      </c>
      <c r="E915" s="19"/>
      <c r="F915" s="10"/>
    </row>
    <row r="916" ht="15.75" hidden="1" customHeight="1">
      <c r="A916" s="19" t="s">
        <v>1332</v>
      </c>
      <c r="B916" s="18"/>
      <c r="C916" s="36"/>
      <c r="D916" s="19">
        <f t="shared" si="45"/>
        <v>0</v>
      </c>
      <c r="E916" s="19"/>
      <c r="F916" s="10"/>
    </row>
    <row r="917" ht="15.75" hidden="1" customHeight="1">
      <c r="A917" s="19" t="s">
        <v>1332</v>
      </c>
      <c r="B917" s="18"/>
      <c r="C917" s="36"/>
      <c r="D917" s="19">
        <f t="shared" si="45"/>
        <v>0</v>
      </c>
      <c r="E917" s="19"/>
      <c r="F917" s="10"/>
    </row>
    <row r="918" ht="15.75" hidden="1" customHeight="1">
      <c r="A918" s="19" t="s">
        <v>1332</v>
      </c>
      <c r="B918" s="18"/>
      <c r="C918" s="36"/>
      <c r="D918" s="19">
        <f t="shared" si="45"/>
        <v>0</v>
      </c>
      <c r="E918" s="19"/>
      <c r="F918" s="10"/>
    </row>
    <row r="919" ht="15.75" hidden="1" customHeight="1">
      <c r="A919" s="19" t="s">
        <v>1332</v>
      </c>
      <c r="B919" s="18"/>
      <c r="C919" s="36"/>
      <c r="D919" s="19">
        <f t="shared" si="45"/>
        <v>0</v>
      </c>
      <c r="E919" s="19"/>
      <c r="F919" s="10"/>
    </row>
    <row r="920" ht="15.75" hidden="1" customHeight="1">
      <c r="A920" s="10"/>
      <c r="B920" s="19"/>
      <c r="C920" s="10"/>
      <c r="D920" s="10"/>
      <c r="E920" s="19"/>
      <c r="F920" s="10"/>
    </row>
    <row r="921" ht="15.75" hidden="1" customHeight="1">
      <c r="C921" s="20">
        <f>SUM(C903:C920)</f>
        <v>100</v>
      </c>
      <c r="E921" s="1"/>
      <c r="F921" s="54" t="s">
        <v>14</v>
      </c>
    </row>
    <row r="922" ht="15.75" hidden="1" customHeight="1">
      <c r="E922" s="1"/>
    </row>
    <row r="923" ht="15.75" hidden="1" customHeight="1">
      <c r="A923" s="50" t="s">
        <v>698</v>
      </c>
      <c r="B923" s="51"/>
      <c r="C923" s="51"/>
      <c r="D923" s="51"/>
      <c r="E923" s="51"/>
      <c r="F923" s="51"/>
      <c r="G923" s="52"/>
      <c r="H923" s="30"/>
      <c r="I923" s="30"/>
      <c r="J923" s="30"/>
      <c r="K923" s="30"/>
      <c r="L923" s="30"/>
      <c r="M923" s="30"/>
    </row>
    <row r="924" ht="15.75" hidden="1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50.0</v>
      </c>
    </row>
    <row r="925" ht="15.75" hidden="1" customHeight="1">
      <c r="A925" s="19" t="s">
        <v>1332</v>
      </c>
      <c r="B925" s="18">
        <v>44075.0</v>
      </c>
      <c r="C925" s="36">
        <v>20.0</v>
      </c>
      <c r="D925" s="19">
        <f>G924-C925</f>
        <v>30</v>
      </c>
      <c r="E925" s="19"/>
      <c r="F925" s="10"/>
      <c r="G925" s="76" t="s">
        <v>1333</v>
      </c>
    </row>
    <row r="926" ht="15.75" hidden="1" customHeight="1">
      <c r="A926" s="19" t="s">
        <v>1332</v>
      </c>
      <c r="B926" s="18">
        <v>44084.0</v>
      </c>
      <c r="C926" s="36">
        <v>20.0</v>
      </c>
      <c r="D926" s="19">
        <f t="shared" ref="D926:D941" si="46">D925-C926</f>
        <v>10</v>
      </c>
      <c r="E926" s="19"/>
      <c r="F926" s="10"/>
      <c r="G926" s="53">
        <v>132000.0</v>
      </c>
      <c r="I926" s="53"/>
    </row>
    <row r="927" ht="15.75" hidden="1" customHeight="1">
      <c r="A927" s="19" t="s">
        <v>1332</v>
      </c>
      <c r="B927" s="18">
        <v>44093.0</v>
      </c>
      <c r="C927" s="36">
        <v>10.0</v>
      </c>
      <c r="D927" s="19">
        <f t="shared" si="46"/>
        <v>0</v>
      </c>
      <c r="E927" s="19"/>
      <c r="F927" s="10"/>
      <c r="G927" s="20" t="s">
        <v>1278</v>
      </c>
      <c r="H927" s="20">
        <v>100.0</v>
      </c>
      <c r="I927" s="53">
        <v>126000.0</v>
      </c>
    </row>
    <row r="928" ht="15.75" hidden="1" customHeight="1">
      <c r="A928" s="19" t="s">
        <v>1332</v>
      </c>
      <c r="B928" s="18"/>
      <c r="C928" s="36"/>
      <c r="D928" s="19">
        <f t="shared" si="46"/>
        <v>0</v>
      </c>
      <c r="E928" s="19"/>
      <c r="F928" s="10"/>
      <c r="G928" s="20" t="s">
        <v>1334</v>
      </c>
    </row>
    <row r="929" ht="15.75" hidden="1" customHeight="1">
      <c r="A929" s="19" t="s">
        <v>1332</v>
      </c>
      <c r="B929" s="18"/>
      <c r="C929" s="36"/>
      <c r="D929" s="19">
        <f t="shared" si="46"/>
        <v>0</v>
      </c>
      <c r="E929" s="19"/>
      <c r="F929" s="10"/>
      <c r="G929" s="30"/>
    </row>
    <row r="930" ht="15.75" hidden="1" customHeight="1">
      <c r="A930" s="19" t="s">
        <v>1332</v>
      </c>
      <c r="B930" s="18"/>
      <c r="C930" s="36"/>
      <c r="D930" s="19">
        <f t="shared" si="46"/>
        <v>0</v>
      </c>
      <c r="E930" s="19"/>
      <c r="F930" s="10"/>
      <c r="G930" s="30"/>
    </row>
    <row r="931" ht="15.75" hidden="1" customHeight="1">
      <c r="A931" s="19" t="s">
        <v>1332</v>
      </c>
      <c r="B931" s="18"/>
      <c r="C931" s="36"/>
      <c r="D931" s="19">
        <f t="shared" si="46"/>
        <v>0</v>
      </c>
      <c r="E931" s="19"/>
      <c r="F931" s="10"/>
      <c r="G931" s="30"/>
    </row>
    <row r="932" ht="15.75" hidden="1" customHeight="1">
      <c r="A932" s="19" t="s">
        <v>1332</v>
      </c>
      <c r="B932" s="18"/>
      <c r="C932" s="36"/>
      <c r="D932" s="19">
        <f t="shared" si="46"/>
        <v>0</v>
      </c>
      <c r="E932" s="19"/>
      <c r="F932" s="10"/>
    </row>
    <row r="933" ht="15.75" hidden="1" customHeight="1">
      <c r="A933" s="19" t="s">
        <v>1332</v>
      </c>
      <c r="B933" s="18"/>
      <c r="C933" s="36"/>
      <c r="D933" s="19">
        <f t="shared" si="46"/>
        <v>0</v>
      </c>
      <c r="E933" s="19"/>
      <c r="F933" s="10"/>
    </row>
    <row r="934" ht="15.75" hidden="1" customHeight="1">
      <c r="A934" s="19" t="s">
        <v>1332</v>
      </c>
      <c r="B934" s="18"/>
      <c r="C934" s="36"/>
      <c r="D934" s="19">
        <f t="shared" si="46"/>
        <v>0</v>
      </c>
      <c r="E934" s="19"/>
      <c r="F934" s="10"/>
    </row>
    <row r="935" ht="15.75" hidden="1" customHeight="1">
      <c r="A935" s="19" t="s">
        <v>1332</v>
      </c>
      <c r="B935" s="18"/>
      <c r="C935" s="36"/>
      <c r="D935" s="19">
        <f t="shared" si="46"/>
        <v>0</v>
      </c>
      <c r="E935" s="19"/>
      <c r="F935" s="10"/>
    </row>
    <row r="936" ht="15.75" hidden="1" customHeight="1">
      <c r="A936" s="19" t="s">
        <v>1332</v>
      </c>
      <c r="B936" s="18"/>
      <c r="C936" s="36"/>
      <c r="D936" s="19">
        <f t="shared" si="46"/>
        <v>0</v>
      </c>
      <c r="E936" s="19"/>
      <c r="F936" s="10"/>
    </row>
    <row r="937" ht="15.75" hidden="1" customHeight="1">
      <c r="A937" s="19" t="s">
        <v>1332</v>
      </c>
      <c r="B937" s="18"/>
      <c r="C937" s="36"/>
      <c r="D937" s="19">
        <f t="shared" si="46"/>
        <v>0</v>
      </c>
      <c r="E937" s="19"/>
      <c r="F937" s="10"/>
    </row>
    <row r="938" ht="15.75" hidden="1" customHeight="1">
      <c r="A938" s="19" t="s">
        <v>1332</v>
      </c>
      <c r="B938" s="18"/>
      <c r="C938" s="36"/>
      <c r="D938" s="19">
        <f t="shared" si="46"/>
        <v>0</v>
      </c>
      <c r="E938" s="19"/>
      <c r="F938" s="10"/>
    </row>
    <row r="939" ht="15.75" hidden="1" customHeight="1">
      <c r="A939" s="19" t="s">
        <v>1332</v>
      </c>
      <c r="B939" s="18"/>
      <c r="C939" s="36"/>
      <c r="D939" s="19">
        <f t="shared" si="46"/>
        <v>0</v>
      </c>
      <c r="E939" s="19"/>
      <c r="F939" s="10"/>
    </row>
    <row r="940" ht="15.75" hidden="1" customHeight="1">
      <c r="A940" s="19" t="s">
        <v>1332</v>
      </c>
      <c r="B940" s="18"/>
      <c r="C940" s="36"/>
      <c r="D940" s="19">
        <f t="shared" si="46"/>
        <v>0</v>
      </c>
      <c r="E940" s="19"/>
      <c r="F940" s="10"/>
    </row>
    <row r="941" ht="15.75" hidden="1" customHeight="1">
      <c r="A941" s="19" t="s">
        <v>1332</v>
      </c>
      <c r="B941" s="18"/>
      <c r="C941" s="36"/>
      <c r="D941" s="19">
        <f t="shared" si="46"/>
        <v>0</v>
      </c>
      <c r="E941" s="19"/>
      <c r="F941" s="10"/>
    </row>
    <row r="942" ht="15.75" hidden="1" customHeight="1">
      <c r="A942" s="10"/>
      <c r="B942" s="19"/>
      <c r="C942" s="10"/>
      <c r="D942" s="10"/>
      <c r="E942" s="19"/>
      <c r="F942" s="10"/>
    </row>
    <row r="943" ht="15.75" hidden="1" customHeight="1">
      <c r="C943" s="20">
        <f>SUM(C925:C942)</f>
        <v>50</v>
      </c>
      <c r="E943" s="1"/>
      <c r="F943" s="54" t="s">
        <v>14</v>
      </c>
    </row>
    <row r="944" ht="15.75" hidden="1" customHeight="1">
      <c r="E944" s="1"/>
    </row>
    <row r="945" ht="15.75" hidden="1" customHeight="1">
      <c r="A945" s="50" t="s">
        <v>698</v>
      </c>
      <c r="B945" s="51"/>
      <c r="C945" s="51"/>
      <c r="D945" s="51"/>
      <c r="E945" s="51"/>
      <c r="F945" s="51"/>
      <c r="G945" s="52"/>
      <c r="H945" s="30"/>
      <c r="I945" s="30"/>
      <c r="J945" s="30"/>
      <c r="K945" s="30"/>
      <c r="L945" s="30"/>
      <c r="M945" s="30"/>
    </row>
    <row r="946" ht="15.75" hidden="1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v>50.0</v>
      </c>
    </row>
    <row r="947" ht="15.75" hidden="1" customHeight="1">
      <c r="A947" s="19" t="s">
        <v>1335</v>
      </c>
      <c r="B947" s="18">
        <v>44092.0</v>
      </c>
      <c r="C947" s="36">
        <v>15.0</v>
      </c>
      <c r="D947" s="19">
        <f>G946-C947</f>
        <v>35</v>
      </c>
      <c r="E947" s="19"/>
      <c r="F947" s="10"/>
      <c r="G947" s="76" t="s">
        <v>1336</v>
      </c>
    </row>
    <row r="948" ht="15.75" hidden="1" customHeight="1">
      <c r="A948" s="19" t="s">
        <v>1335</v>
      </c>
      <c r="B948" s="18">
        <v>44102.0</v>
      </c>
      <c r="C948" s="36">
        <v>28.0</v>
      </c>
      <c r="D948" s="19">
        <f t="shared" ref="D948:D963" si="47">D947-C948</f>
        <v>7</v>
      </c>
      <c r="E948" s="19"/>
      <c r="F948" s="10"/>
      <c r="G948" s="53">
        <v>126000.0</v>
      </c>
      <c r="I948" s="53"/>
    </row>
    <row r="949" ht="15.75" hidden="1" customHeight="1">
      <c r="A949" s="19" t="s">
        <v>1335</v>
      </c>
      <c r="B949" s="18">
        <v>44114.0</v>
      </c>
      <c r="C949" s="36">
        <v>7.0</v>
      </c>
      <c r="D949" s="19">
        <f t="shared" si="47"/>
        <v>0</v>
      </c>
      <c r="E949" s="19"/>
      <c r="F949" s="10"/>
      <c r="G949" s="20" t="s">
        <v>1280</v>
      </c>
      <c r="H949" s="20">
        <v>100.0</v>
      </c>
      <c r="I949" s="53">
        <v>126000.0</v>
      </c>
    </row>
    <row r="950" ht="15.75" hidden="1" customHeight="1">
      <c r="A950" s="19" t="s">
        <v>1335</v>
      </c>
      <c r="B950" s="18"/>
      <c r="C950" s="36"/>
      <c r="D950" s="19">
        <f t="shared" si="47"/>
        <v>0</v>
      </c>
      <c r="E950" s="19"/>
      <c r="F950" s="10"/>
      <c r="G950" s="20" t="s">
        <v>1337</v>
      </c>
    </row>
    <row r="951" ht="15.75" hidden="1" customHeight="1">
      <c r="A951" s="19" t="s">
        <v>1335</v>
      </c>
      <c r="B951" s="18"/>
      <c r="C951" s="36"/>
      <c r="D951" s="19">
        <f t="shared" si="47"/>
        <v>0</v>
      </c>
      <c r="E951" s="19"/>
      <c r="F951" s="10"/>
      <c r="G951" s="30"/>
    </row>
    <row r="952" ht="15.75" hidden="1" customHeight="1">
      <c r="A952" s="19" t="s">
        <v>1335</v>
      </c>
      <c r="B952" s="18"/>
      <c r="C952" s="36"/>
      <c r="D952" s="19">
        <f t="shared" si="47"/>
        <v>0</v>
      </c>
      <c r="E952" s="19"/>
      <c r="F952" s="10"/>
      <c r="G952" s="30"/>
    </row>
    <row r="953" ht="15.75" hidden="1" customHeight="1">
      <c r="A953" s="19" t="s">
        <v>1335</v>
      </c>
      <c r="B953" s="18"/>
      <c r="C953" s="36"/>
      <c r="D953" s="19">
        <f t="shared" si="47"/>
        <v>0</v>
      </c>
      <c r="E953" s="19"/>
      <c r="F953" s="10"/>
      <c r="G953" s="30"/>
    </row>
    <row r="954" ht="15.75" hidden="1" customHeight="1">
      <c r="A954" s="19" t="s">
        <v>1335</v>
      </c>
      <c r="B954" s="18"/>
      <c r="C954" s="36"/>
      <c r="D954" s="19">
        <f t="shared" si="47"/>
        <v>0</v>
      </c>
      <c r="E954" s="19"/>
      <c r="F954" s="10"/>
    </row>
    <row r="955" ht="15.75" hidden="1" customHeight="1">
      <c r="A955" s="19" t="s">
        <v>1335</v>
      </c>
      <c r="B955" s="18"/>
      <c r="C955" s="36"/>
      <c r="D955" s="19">
        <f t="shared" si="47"/>
        <v>0</v>
      </c>
      <c r="E955" s="19"/>
      <c r="F955" s="10"/>
    </row>
    <row r="956" ht="15.75" hidden="1" customHeight="1">
      <c r="A956" s="19" t="s">
        <v>1335</v>
      </c>
      <c r="B956" s="18"/>
      <c r="C956" s="36"/>
      <c r="D956" s="19">
        <f t="shared" si="47"/>
        <v>0</v>
      </c>
      <c r="E956" s="19"/>
      <c r="F956" s="10"/>
    </row>
    <row r="957" ht="15.75" hidden="1" customHeight="1">
      <c r="A957" s="19" t="s">
        <v>1335</v>
      </c>
      <c r="B957" s="18"/>
      <c r="C957" s="36"/>
      <c r="D957" s="19">
        <f t="shared" si="47"/>
        <v>0</v>
      </c>
      <c r="E957" s="19"/>
      <c r="F957" s="10"/>
    </row>
    <row r="958" ht="15.75" hidden="1" customHeight="1">
      <c r="A958" s="19" t="s">
        <v>1335</v>
      </c>
      <c r="B958" s="18"/>
      <c r="C958" s="36"/>
      <c r="D958" s="19">
        <f t="shared" si="47"/>
        <v>0</v>
      </c>
      <c r="E958" s="19"/>
      <c r="F958" s="10"/>
    </row>
    <row r="959" ht="15.75" hidden="1" customHeight="1">
      <c r="A959" s="19" t="s">
        <v>1335</v>
      </c>
      <c r="B959" s="18"/>
      <c r="C959" s="36"/>
      <c r="D959" s="19">
        <f t="shared" si="47"/>
        <v>0</v>
      </c>
      <c r="E959" s="19"/>
      <c r="F959" s="10"/>
    </row>
    <row r="960" ht="15.75" hidden="1" customHeight="1">
      <c r="A960" s="19" t="s">
        <v>1335</v>
      </c>
      <c r="B960" s="18"/>
      <c r="C960" s="36"/>
      <c r="D960" s="19">
        <f t="shared" si="47"/>
        <v>0</v>
      </c>
      <c r="E960" s="19"/>
      <c r="F960" s="10"/>
    </row>
    <row r="961" ht="15.75" hidden="1" customHeight="1">
      <c r="A961" s="19" t="s">
        <v>1335</v>
      </c>
      <c r="B961" s="18"/>
      <c r="C961" s="36"/>
      <c r="D961" s="19">
        <f t="shared" si="47"/>
        <v>0</v>
      </c>
      <c r="E961" s="19"/>
      <c r="F961" s="10"/>
    </row>
    <row r="962" ht="15.75" hidden="1" customHeight="1">
      <c r="A962" s="19" t="s">
        <v>1335</v>
      </c>
      <c r="B962" s="18"/>
      <c r="C962" s="36"/>
      <c r="D962" s="19">
        <f t="shared" si="47"/>
        <v>0</v>
      </c>
      <c r="E962" s="19"/>
      <c r="F962" s="10"/>
    </row>
    <row r="963" ht="15.75" hidden="1" customHeight="1">
      <c r="A963" s="19" t="s">
        <v>1335</v>
      </c>
      <c r="B963" s="18"/>
      <c r="C963" s="36"/>
      <c r="D963" s="19">
        <f t="shared" si="47"/>
        <v>0</v>
      </c>
      <c r="E963" s="19"/>
      <c r="F963" s="10"/>
    </row>
    <row r="964" ht="15.75" hidden="1" customHeight="1">
      <c r="A964" s="10"/>
      <c r="B964" s="19"/>
      <c r="C964" s="10"/>
      <c r="D964" s="10"/>
      <c r="E964" s="19"/>
      <c r="F964" s="10"/>
    </row>
    <row r="965" ht="15.75" hidden="1" customHeight="1">
      <c r="C965" s="20">
        <f>SUM(C947:C964)</f>
        <v>50</v>
      </c>
      <c r="E965" s="1"/>
      <c r="F965" s="54" t="s">
        <v>14</v>
      </c>
    </row>
    <row r="966" ht="15.75" hidden="1" customHeight="1">
      <c r="E966" s="1"/>
    </row>
    <row r="967" ht="15.75" hidden="1" customHeight="1">
      <c r="A967" s="50" t="s">
        <v>698</v>
      </c>
      <c r="B967" s="51"/>
      <c r="C967" s="51"/>
      <c r="D967" s="51"/>
      <c r="E967" s="51"/>
      <c r="F967" s="51"/>
      <c r="G967" s="52"/>
      <c r="H967" s="30"/>
      <c r="I967" s="30"/>
      <c r="J967" s="30"/>
      <c r="K967" s="30"/>
      <c r="L967" s="30"/>
      <c r="M967" s="30"/>
    </row>
    <row r="968" ht="15.75" hidden="1" customHeight="1">
      <c r="A968" s="14" t="s">
        <v>15</v>
      </c>
      <c r="B968" s="14" t="s">
        <v>16</v>
      </c>
      <c r="C968" s="2" t="s">
        <v>17</v>
      </c>
      <c r="D968" s="14" t="s">
        <v>18</v>
      </c>
      <c r="E968" s="14" t="s">
        <v>19</v>
      </c>
      <c r="F968" s="34" t="s">
        <v>20</v>
      </c>
      <c r="G968" s="43">
        <v>100.0</v>
      </c>
    </row>
    <row r="969" ht="15.75" hidden="1" customHeight="1">
      <c r="A969" s="19" t="s">
        <v>1335</v>
      </c>
      <c r="B969" s="18">
        <v>44102.0</v>
      </c>
      <c r="C969" s="36">
        <v>85.0</v>
      </c>
      <c r="D969" s="19">
        <f>G968-C969</f>
        <v>15</v>
      </c>
      <c r="E969" s="19"/>
      <c r="F969" s="10"/>
      <c r="G969" s="76" t="s">
        <v>1336</v>
      </c>
    </row>
    <row r="970" ht="15.75" hidden="1" customHeight="1">
      <c r="A970" s="19" t="s">
        <v>1335</v>
      </c>
      <c r="B970" s="18">
        <v>44114.0</v>
      </c>
      <c r="C970" s="36">
        <v>15.0</v>
      </c>
      <c r="D970" s="19">
        <f t="shared" ref="D970:D985" si="48">D969-C970</f>
        <v>0</v>
      </c>
      <c r="E970" s="19"/>
      <c r="F970" s="10"/>
      <c r="G970" s="53">
        <v>132000.0</v>
      </c>
      <c r="I970" s="53"/>
    </row>
    <row r="971" ht="15.75" hidden="1" customHeight="1">
      <c r="A971" s="19" t="s">
        <v>1335</v>
      </c>
      <c r="B971" s="18"/>
      <c r="C971" s="36"/>
      <c r="D971" s="19">
        <f t="shared" si="48"/>
        <v>0</v>
      </c>
      <c r="E971" s="19"/>
      <c r="F971" s="10"/>
      <c r="G971" s="20" t="s">
        <v>1338</v>
      </c>
      <c r="H971" s="20">
        <v>100.0</v>
      </c>
      <c r="I971" s="53">
        <v>132000.0</v>
      </c>
    </row>
    <row r="972" ht="15.75" hidden="1" customHeight="1">
      <c r="A972" s="19" t="s">
        <v>1335</v>
      </c>
      <c r="B972" s="18"/>
      <c r="C972" s="36"/>
      <c r="D972" s="19">
        <f t="shared" si="48"/>
        <v>0</v>
      </c>
      <c r="E972" s="19"/>
      <c r="F972" s="10"/>
      <c r="G972" s="20" t="s">
        <v>1337</v>
      </c>
    </row>
    <row r="973" ht="15.75" hidden="1" customHeight="1">
      <c r="A973" s="19" t="s">
        <v>1335</v>
      </c>
      <c r="B973" s="18"/>
      <c r="C973" s="36"/>
      <c r="D973" s="19">
        <f t="shared" si="48"/>
        <v>0</v>
      </c>
      <c r="E973" s="19"/>
      <c r="F973" s="10"/>
      <c r="G973" s="30"/>
    </row>
    <row r="974" ht="15.75" hidden="1" customHeight="1">
      <c r="A974" s="19" t="s">
        <v>1335</v>
      </c>
      <c r="B974" s="18"/>
      <c r="C974" s="36"/>
      <c r="D974" s="19">
        <f t="shared" si="48"/>
        <v>0</v>
      </c>
      <c r="E974" s="19"/>
      <c r="F974" s="10"/>
      <c r="G974" s="30"/>
    </row>
    <row r="975" ht="15.75" hidden="1" customHeight="1">
      <c r="A975" s="19" t="s">
        <v>1335</v>
      </c>
      <c r="B975" s="18"/>
      <c r="C975" s="36"/>
      <c r="D975" s="19">
        <f t="shared" si="48"/>
        <v>0</v>
      </c>
      <c r="E975" s="19"/>
      <c r="F975" s="10"/>
      <c r="G975" s="30"/>
    </row>
    <row r="976" ht="15.75" hidden="1" customHeight="1">
      <c r="A976" s="19" t="s">
        <v>1335</v>
      </c>
      <c r="B976" s="18"/>
      <c r="C976" s="36"/>
      <c r="D976" s="19">
        <f t="shared" si="48"/>
        <v>0</v>
      </c>
      <c r="E976" s="19"/>
      <c r="F976" s="10"/>
    </row>
    <row r="977" ht="15.75" hidden="1" customHeight="1">
      <c r="A977" s="19" t="s">
        <v>1335</v>
      </c>
      <c r="B977" s="18"/>
      <c r="C977" s="36"/>
      <c r="D977" s="19">
        <f t="shared" si="48"/>
        <v>0</v>
      </c>
      <c r="E977" s="19"/>
      <c r="F977" s="10"/>
    </row>
    <row r="978" ht="15.75" hidden="1" customHeight="1">
      <c r="A978" s="19" t="s">
        <v>1335</v>
      </c>
      <c r="B978" s="18"/>
      <c r="C978" s="36"/>
      <c r="D978" s="19">
        <f t="shared" si="48"/>
        <v>0</v>
      </c>
      <c r="E978" s="19"/>
      <c r="F978" s="10"/>
    </row>
    <row r="979" ht="15.75" hidden="1" customHeight="1">
      <c r="A979" s="19" t="s">
        <v>1335</v>
      </c>
      <c r="B979" s="18"/>
      <c r="C979" s="36"/>
      <c r="D979" s="19">
        <f t="shared" si="48"/>
        <v>0</v>
      </c>
      <c r="E979" s="19"/>
      <c r="F979" s="10"/>
    </row>
    <row r="980" ht="15.75" hidden="1" customHeight="1">
      <c r="A980" s="19" t="s">
        <v>1335</v>
      </c>
      <c r="B980" s="18"/>
      <c r="C980" s="36"/>
      <c r="D980" s="19">
        <f t="shared" si="48"/>
        <v>0</v>
      </c>
      <c r="E980" s="19"/>
      <c r="F980" s="10"/>
    </row>
    <row r="981" ht="15.75" hidden="1" customHeight="1">
      <c r="A981" s="19" t="s">
        <v>1335</v>
      </c>
      <c r="B981" s="18"/>
      <c r="C981" s="36"/>
      <c r="D981" s="19">
        <f t="shared" si="48"/>
        <v>0</v>
      </c>
      <c r="E981" s="19"/>
      <c r="F981" s="10"/>
    </row>
    <row r="982" ht="15.75" hidden="1" customHeight="1">
      <c r="A982" s="19" t="s">
        <v>1335</v>
      </c>
      <c r="B982" s="18"/>
      <c r="C982" s="36"/>
      <c r="D982" s="19">
        <f t="shared" si="48"/>
        <v>0</v>
      </c>
      <c r="E982" s="19"/>
      <c r="F982" s="10"/>
    </row>
    <row r="983" ht="15.75" hidden="1" customHeight="1">
      <c r="A983" s="19" t="s">
        <v>1335</v>
      </c>
      <c r="B983" s="18"/>
      <c r="C983" s="36"/>
      <c r="D983" s="19">
        <f t="shared" si="48"/>
        <v>0</v>
      </c>
      <c r="E983" s="19"/>
      <c r="F983" s="10"/>
    </row>
    <row r="984" ht="15.75" hidden="1" customHeight="1">
      <c r="A984" s="19" t="s">
        <v>1335</v>
      </c>
      <c r="B984" s="18"/>
      <c r="C984" s="36"/>
      <c r="D984" s="19">
        <f t="shared" si="48"/>
        <v>0</v>
      </c>
      <c r="E984" s="19"/>
      <c r="F984" s="10"/>
    </row>
    <row r="985" ht="15.75" hidden="1" customHeight="1">
      <c r="A985" s="19" t="s">
        <v>1335</v>
      </c>
      <c r="B985" s="18"/>
      <c r="C985" s="36"/>
      <c r="D985" s="19">
        <f t="shared" si="48"/>
        <v>0</v>
      </c>
      <c r="E985" s="19"/>
      <c r="F985" s="10"/>
    </row>
    <row r="986" ht="15.75" hidden="1" customHeight="1">
      <c r="A986" s="10"/>
      <c r="B986" s="19"/>
      <c r="C986" s="10"/>
      <c r="D986" s="10"/>
      <c r="E986" s="19"/>
      <c r="F986" s="10"/>
    </row>
    <row r="987" ht="15.75" hidden="1" customHeight="1">
      <c r="C987" s="20">
        <f>SUM(C969:C986)</f>
        <v>100</v>
      </c>
      <c r="E987" s="1"/>
      <c r="F987" s="54" t="s">
        <v>14</v>
      </c>
    </row>
    <row r="988" ht="15.75" hidden="1" customHeight="1">
      <c r="E988" s="1"/>
    </row>
    <row r="989" ht="15.75" hidden="1" customHeight="1">
      <c r="A989" s="50" t="s">
        <v>698</v>
      </c>
      <c r="B989" s="51"/>
      <c r="C989" s="51"/>
      <c r="D989" s="51"/>
      <c r="E989" s="51"/>
      <c r="F989" s="51"/>
      <c r="G989" s="52"/>
      <c r="H989" s="30"/>
      <c r="I989" s="30"/>
      <c r="J989" s="30"/>
      <c r="K989" s="30"/>
      <c r="L989" s="30"/>
      <c r="M989" s="30"/>
    </row>
    <row r="990" ht="15.75" hidden="1" customHeight="1">
      <c r="A990" s="14" t="s">
        <v>15</v>
      </c>
      <c r="B990" s="14" t="s">
        <v>16</v>
      </c>
      <c r="C990" s="2" t="s">
        <v>17</v>
      </c>
      <c r="D990" s="14" t="s">
        <v>18</v>
      </c>
      <c r="E990" s="14" t="s">
        <v>19</v>
      </c>
      <c r="F990" s="34" t="s">
        <v>20</v>
      </c>
      <c r="G990" s="43">
        <v>100.0</v>
      </c>
    </row>
    <row r="991" ht="15.75" hidden="1" customHeight="1">
      <c r="A991" s="19" t="s">
        <v>1339</v>
      </c>
      <c r="B991" s="18">
        <v>44114.0</v>
      </c>
      <c r="C991" s="36">
        <v>35.0</v>
      </c>
      <c r="D991" s="19">
        <f>G990-C991</f>
        <v>65</v>
      </c>
      <c r="E991" s="19"/>
      <c r="F991" s="10"/>
      <c r="G991" s="76" t="s">
        <v>1340</v>
      </c>
    </row>
    <row r="992" ht="15.75" hidden="1" customHeight="1">
      <c r="A992" s="19" t="s">
        <v>1339</v>
      </c>
      <c r="B992" s="18">
        <v>44131.0</v>
      </c>
      <c r="C992" s="36">
        <v>65.0</v>
      </c>
      <c r="D992" s="19">
        <f t="shared" ref="D992:D1007" si="49">D991-C992</f>
        <v>0</v>
      </c>
      <c r="E992" s="19"/>
      <c r="F992" s="10"/>
      <c r="G992" s="53">
        <v>126000.0</v>
      </c>
      <c r="I992" s="53"/>
    </row>
    <row r="993" ht="15.75" hidden="1" customHeight="1">
      <c r="A993" s="19" t="s">
        <v>1339</v>
      </c>
      <c r="B993" s="18"/>
      <c r="C993" s="36"/>
      <c r="D993" s="19">
        <f t="shared" si="49"/>
        <v>0</v>
      </c>
      <c r="E993" s="19"/>
      <c r="F993" s="10"/>
      <c r="G993" s="20" t="s">
        <v>1341</v>
      </c>
      <c r="I993" s="53"/>
    </row>
    <row r="994" ht="15.75" hidden="1" customHeight="1">
      <c r="A994" s="19" t="s">
        <v>1339</v>
      </c>
      <c r="B994" s="18"/>
      <c r="C994" s="36"/>
      <c r="D994" s="19">
        <f t="shared" si="49"/>
        <v>0</v>
      </c>
      <c r="E994" s="19"/>
      <c r="F994" s="10"/>
      <c r="G994" s="20" t="s">
        <v>1342</v>
      </c>
    </row>
    <row r="995" ht="15.75" hidden="1" customHeight="1">
      <c r="A995" s="19" t="s">
        <v>1339</v>
      </c>
      <c r="B995" s="18"/>
      <c r="C995" s="36"/>
      <c r="D995" s="19">
        <f t="shared" si="49"/>
        <v>0</v>
      </c>
      <c r="E995" s="19"/>
      <c r="F995" s="10"/>
      <c r="G995" s="30"/>
    </row>
    <row r="996" ht="15.75" hidden="1" customHeight="1">
      <c r="A996" s="19" t="s">
        <v>1339</v>
      </c>
      <c r="B996" s="18"/>
      <c r="C996" s="36"/>
      <c r="D996" s="19">
        <f t="shared" si="49"/>
        <v>0</v>
      </c>
      <c r="E996" s="19"/>
      <c r="F996" s="10"/>
      <c r="G996" s="30"/>
    </row>
    <row r="997" ht="15.75" hidden="1" customHeight="1">
      <c r="A997" s="19" t="s">
        <v>1339</v>
      </c>
      <c r="B997" s="18"/>
      <c r="C997" s="36"/>
      <c r="D997" s="19">
        <f t="shared" si="49"/>
        <v>0</v>
      </c>
      <c r="E997" s="19"/>
      <c r="F997" s="10"/>
      <c r="G997" s="30"/>
    </row>
    <row r="998" ht="15.75" hidden="1" customHeight="1">
      <c r="A998" s="19" t="s">
        <v>1339</v>
      </c>
      <c r="B998" s="18"/>
      <c r="C998" s="36"/>
      <c r="D998" s="19">
        <f t="shared" si="49"/>
        <v>0</v>
      </c>
      <c r="E998" s="19"/>
      <c r="F998" s="10"/>
    </row>
    <row r="999" ht="15.75" hidden="1" customHeight="1">
      <c r="A999" s="19" t="s">
        <v>1339</v>
      </c>
      <c r="B999" s="18"/>
      <c r="C999" s="36"/>
      <c r="D999" s="19">
        <f t="shared" si="49"/>
        <v>0</v>
      </c>
      <c r="E999" s="19"/>
      <c r="F999" s="10"/>
    </row>
    <row r="1000" ht="15.75" hidden="1" customHeight="1">
      <c r="A1000" s="19" t="s">
        <v>1339</v>
      </c>
      <c r="B1000" s="18"/>
      <c r="C1000" s="36"/>
      <c r="D1000" s="19">
        <f t="shared" si="49"/>
        <v>0</v>
      </c>
      <c r="E1000" s="19"/>
      <c r="F1000" s="10"/>
    </row>
    <row r="1001" ht="15.75" hidden="1" customHeight="1">
      <c r="A1001" s="19" t="s">
        <v>1339</v>
      </c>
      <c r="B1001" s="18"/>
      <c r="C1001" s="36"/>
      <c r="D1001" s="19">
        <f t="shared" si="49"/>
        <v>0</v>
      </c>
      <c r="E1001" s="19"/>
      <c r="F1001" s="10"/>
    </row>
    <row r="1002" ht="15.75" hidden="1" customHeight="1">
      <c r="A1002" s="19" t="s">
        <v>1339</v>
      </c>
      <c r="B1002" s="18"/>
      <c r="C1002" s="36"/>
      <c r="D1002" s="19">
        <f t="shared" si="49"/>
        <v>0</v>
      </c>
      <c r="E1002" s="19"/>
      <c r="F1002" s="10"/>
    </row>
    <row r="1003" ht="15.75" hidden="1" customHeight="1">
      <c r="A1003" s="19" t="s">
        <v>1339</v>
      </c>
      <c r="B1003" s="18"/>
      <c r="C1003" s="36"/>
      <c r="D1003" s="19">
        <f t="shared" si="49"/>
        <v>0</v>
      </c>
      <c r="E1003" s="19"/>
      <c r="F1003" s="10"/>
    </row>
    <row r="1004" ht="15.75" hidden="1" customHeight="1">
      <c r="A1004" s="19" t="s">
        <v>1339</v>
      </c>
      <c r="B1004" s="18"/>
      <c r="C1004" s="36"/>
      <c r="D1004" s="19">
        <f t="shared" si="49"/>
        <v>0</v>
      </c>
      <c r="E1004" s="19"/>
      <c r="F1004" s="10"/>
    </row>
    <row r="1005" ht="15.75" hidden="1" customHeight="1">
      <c r="A1005" s="19" t="s">
        <v>1339</v>
      </c>
      <c r="B1005" s="18"/>
      <c r="C1005" s="36"/>
      <c r="D1005" s="19">
        <f t="shared" si="49"/>
        <v>0</v>
      </c>
      <c r="E1005" s="19"/>
      <c r="F1005" s="10"/>
    </row>
    <row r="1006" ht="15.75" hidden="1" customHeight="1">
      <c r="A1006" s="19" t="s">
        <v>1339</v>
      </c>
      <c r="B1006" s="18"/>
      <c r="C1006" s="36"/>
      <c r="D1006" s="19">
        <f t="shared" si="49"/>
        <v>0</v>
      </c>
      <c r="E1006" s="19"/>
      <c r="F1006" s="10"/>
    </row>
    <row r="1007" ht="15.75" hidden="1" customHeight="1">
      <c r="A1007" s="19" t="s">
        <v>1339</v>
      </c>
      <c r="B1007" s="18"/>
      <c r="C1007" s="36"/>
      <c r="D1007" s="19">
        <f t="shared" si="49"/>
        <v>0</v>
      </c>
      <c r="E1007" s="19"/>
      <c r="F1007" s="10"/>
    </row>
    <row r="1008" ht="15.75" hidden="1" customHeight="1">
      <c r="A1008" s="10"/>
      <c r="B1008" s="19"/>
      <c r="C1008" s="10"/>
      <c r="D1008" s="10"/>
      <c r="E1008" s="19"/>
      <c r="F1008" s="10"/>
    </row>
    <row r="1009" ht="15.75" hidden="1" customHeight="1">
      <c r="C1009" s="20">
        <f>SUM(C991:C1008)</f>
        <v>100</v>
      </c>
      <c r="E1009" s="1"/>
      <c r="F1009" s="54" t="s">
        <v>14</v>
      </c>
    </row>
    <row r="1010" ht="15.75" hidden="1" customHeight="1">
      <c r="E1010" s="1"/>
    </row>
    <row r="1011" ht="15.75" hidden="1" customHeight="1">
      <c r="A1011" s="50" t="s">
        <v>698</v>
      </c>
      <c r="B1011" s="51"/>
      <c r="C1011" s="51"/>
      <c r="D1011" s="51"/>
      <c r="E1011" s="51"/>
      <c r="F1011" s="51"/>
      <c r="G1011" s="52"/>
      <c r="H1011" s="30"/>
      <c r="I1011" s="30"/>
      <c r="J1011" s="30"/>
      <c r="K1011" s="30"/>
      <c r="L1011" s="30"/>
      <c r="M1011" s="30"/>
    </row>
    <row r="1012" ht="15.75" hidden="1" customHeight="1">
      <c r="A1012" s="14" t="s">
        <v>15</v>
      </c>
      <c r="B1012" s="14" t="s">
        <v>16</v>
      </c>
      <c r="C1012" s="2" t="s">
        <v>17</v>
      </c>
      <c r="D1012" s="14" t="s">
        <v>18</v>
      </c>
      <c r="E1012" s="14" t="s">
        <v>19</v>
      </c>
      <c r="F1012" s="34" t="s">
        <v>20</v>
      </c>
      <c r="G1012" s="43">
        <v>50.0</v>
      </c>
    </row>
    <row r="1013" ht="15.75" hidden="1" customHeight="1">
      <c r="A1013" s="19" t="s">
        <v>1339</v>
      </c>
      <c r="B1013" s="18">
        <v>44114.0</v>
      </c>
      <c r="C1013" s="36">
        <v>23.0</v>
      </c>
      <c r="D1013" s="19">
        <f>G1012-C1013</f>
        <v>27</v>
      </c>
      <c r="E1013" s="19"/>
      <c r="F1013" s="10"/>
      <c r="G1013" s="76" t="s">
        <v>1340</v>
      </c>
    </row>
    <row r="1014" ht="15.75" hidden="1" customHeight="1">
      <c r="A1014" s="19" t="s">
        <v>1339</v>
      </c>
      <c r="B1014" s="18">
        <v>44131.0</v>
      </c>
      <c r="C1014" s="36">
        <v>27.0</v>
      </c>
      <c r="D1014" s="19">
        <f t="shared" ref="D1014:D1029" si="50">D1013-C1014</f>
        <v>0</v>
      </c>
      <c r="E1014" s="19"/>
      <c r="F1014" s="10"/>
      <c r="G1014" s="53">
        <v>132000.0</v>
      </c>
      <c r="I1014" s="53"/>
    </row>
    <row r="1015" ht="15.75" hidden="1" customHeight="1">
      <c r="A1015" s="19" t="s">
        <v>1339</v>
      </c>
      <c r="B1015" s="18"/>
      <c r="C1015" s="36"/>
      <c r="D1015" s="19">
        <f t="shared" si="50"/>
        <v>0</v>
      </c>
      <c r="E1015" s="19"/>
      <c r="F1015" s="10"/>
      <c r="G1015" s="20" t="s">
        <v>1338</v>
      </c>
      <c r="I1015" s="53"/>
    </row>
    <row r="1016" ht="15.75" hidden="1" customHeight="1">
      <c r="A1016" s="19" t="s">
        <v>1339</v>
      </c>
      <c r="B1016" s="18"/>
      <c r="C1016" s="36"/>
      <c r="D1016" s="19">
        <f t="shared" si="50"/>
        <v>0</v>
      </c>
      <c r="E1016" s="19"/>
      <c r="F1016" s="10"/>
      <c r="G1016" s="20" t="s">
        <v>1342</v>
      </c>
    </row>
    <row r="1017" ht="15.75" hidden="1" customHeight="1">
      <c r="A1017" s="19" t="s">
        <v>1339</v>
      </c>
      <c r="B1017" s="18"/>
      <c r="C1017" s="36"/>
      <c r="D1017" s="19">
        <f t="shared" si="50"/>
        <v>0</v>
      </c>
      <c r="E1017" s="19"/>
      <c r="F1017" s="10"/>
      <c r="G1017" s="30"/>
    </row>
    <row r="1018" ht="15.75" hidden="1" customHeight="1">
      <c r="A1018" s="19" t="s">
        <v>1339</v>
      </c>
      <c r="B1018" s="18"/>
      <c r="C1018" s="36"/>
      <c r="D1018" s="19">
        <f t="shared" si="50"/>
        <v>0</v>
      </c>
      <c r="E1018" s="19"/>
      <c r="F1018" s="10"/>
      <c r="G1018" s="30"/>
    </row>
    <row r="1019" ht="15.75" hidden="1" customHeight="1">
      <c r="A1019" s="19" t="s">
        <v>1339</v>
      </c>
      <c r="B1019" s="18"/>
      <c r="C1019" s="36"/>
      <c r="D1019" s="19">
        <f t="shared" si="50"/>
        <v>0</v>
      </c>
      <c r="E1019" s="19"/>
      <c r="F1019" s="10"/>
      <c r="G1019" s="30"/>
    </row>
    <row r="1020" ht="15.75" hidden="1" customHeight="1">
      <c r="A1020" s="19" t="s">
        <v>1339</v>
      </c>
      <c r="B1020" s="18"/>
      <c r="C1020" s="36"/>
      <c r="D1020" s="19">
        <f t="shared" si="50"/>
        <v>0</v>
      </c>
      <c r="E1020" s="19"/>
      <c r="F1020" s="10"/>
    </row>
    <row r="1021" ht="15.75" hidden="1" customHeight="1">
      <c r="A1021" s="19" t="s">
        <v>1339</v>
      </c>
      <c r="B1021" s="18"/>
      <c r="C1021" s="36"/>
      <c r="D1021" s="19">
        <f t="shared" si="50"/>
        <v>0</v>
      </c>
      <c r="E1021" s="19"/>
      <c r="F1021" s="10"/>
    </row>
    <row r="1022" ht="15.75" hidden="1" customHeight="1">
      <c r="A1022" s="19" t="s">
        <v>1339</v>
      </c>
      <c r="B1022" s="18"/>
      <c r="C1022" s="36"/>
      <c r="D1022" s="19">
        <f t="shared" si="50"/>
        <v>0</v>
      </c>
      <c r="E1022" s="19"/>
      <c r="F1022" s="10"/>
    </row>
    <row r="1023" ht="15.75" hidden="1" customHeight="1">
      <c r="A1023" s="19" t="s">
        <v>1339</v>
      </c>
      <c r="B1023" s="18"/>
      <c r="C1023" s="36"/>
      <c r="D1023" s="19">
        <f t="shared" si="50"/>
        <v>0</v>
      </c>
      <c r="E1023" s="19"/>
      <c r="F1023" s="10"/>
    </row>
    <row r="1024" ht="15.75" hidden="1" customHeight="1">
      <c r="A1024" s="19" t="s">
        <v>1339</v>
      </c>
      <c r="B1024" s="18"/>
      <c r="C1024" s="36"/>
      <c r="D1024" s="19">
        <f t="shared" si="50"/>
        <v>0</v>
      </c>
      <c r="E1024" s="19"/>
      <c r="F1024" s="10"/>
    </row>
    <row r="1025" ht="15.75" hidden="1" customHeight="1">
      <c r="A1025" s="19" t="s">
        <v>1339</v>
      </c>
      <c r="B1025" s="18"/>
      <c r="C1025" s="36"/>
      <c r="D1025" s="19">
        <f t="shared" si="50"/>
        <v>0</v>
      </c>
      <c r="E1025" s="19"/>
      <c r="F1025" s="10"/>
    </row>
    <row r="1026" ht="15.75" hidden="1" customHeight="1">
      <c r="A1026" s="19" t="s">
        <v>1339</v>
      </c>
      <c r="B1026" s="18"/>
      <c r="C1026" s="36"/>
      <c r="D1026" s="19">
        <f t="shared" si="50"/>
        <v>0</v>
      </c>
      <c r="E1026" s="19"/>
      <c r="F1026" s="10"/>
    </row>
    <row r="1027" ht="15.75" hidden="1" customHeight="1">
      <c r="A1027" s="19" t="s">
        <v>1339</v>
      </c>
      <c r="B1027" s="18"/>
      <c r="C1027" s="36"/>
      <c r="D1027" s="19">
        <f t="shared" si="50"/>
        <v>0</v>
      </c>
      <c r="E1027" s="19"/>
      <c r="F1027" s="10"/>
    </row>
    <row r="1028" ht="15.75" hidden="1" customHeight="1">
      <c r="A1028" s="19" t="s">
        <v>1339</v>
      </c>
      <c r="B1028" s="18"/>
      <c r="C1028" s="36"/>
      <c r="D1028" s="19">
        <f t="shared" si="50"/>
        <v>0</v>
      </c>
      <c r="E1028" s="19"/>
      <c r="F1028" s="10"/>
    </row>
    <row r="1029" ht="15.75" hidden="1" customHeight="1">
      <c r="A1029" s="19" t="s">
        <v>1339</v>
      </c>
      <c r="B1029" s="18"/>
      <c r="C1029" s="36"/>
      <c r="D1029" s="19">
        <f t="shared" si="50"/>
        <v>0</v>
      </c>
      <c r="E1029" s="19"/>
      <c r="F1029" s="10"/>
    </row>
    <row r="1030" ht="15.75" hidden="1" customHeight="1">
      <c r="A1030" s="10"/>
      <c r="B1030" s="19"/>
      <c r="C1030" s="10"/>
      <c r="D1030" s="10"/>
      <c r="E1030" s="19"/>
      <c r="F1030" s="10"/>
    </row>
    <row r="1031" ht="15.75" hidden="1" customHeight="1">
      <c r="C1031" s="20">
        <f>SUM(C1013:C1030)</f>
        <v>50</v>
      </c>
      <c r="E1031" s="1"/>
      <c r="F1031" s="54" t="s">
        <v>14</v>
      </c>
    </row>
    <row r="1032" ht="15.75" hidden="1" customHeight="1">
      <c r="E1032" s="1"/>
    </row>
    <row r="1033" ht="15.75" hidden="1" customHeight="1">
      <c r="A1033" s="50" t="s">
        <v>698</v>
      </c>
      <c r="B1033" s="51"/>
      <c r="C1033" s="51"/>
      <c r="D1033" s="51"/>
      <c r="E1033" s="51"/>
      <c r="F1033" s="51"/>
      <c r="G1033" s="52"/>
      <c r="H1033" s="30"/>
      <c r="I1033" s="30"/>
      <c r="J1033" s="30"/>
      <c r="K1033" s="30"/>
      <c r="L1033" s="30"/>
      <c r="M1033" s="30"/>
    </row>
    <row r="1034" ht="15.75" hidden="1" customHeight="1">
      <c r="A1034" s="14" t="s">
        <v>15</v>
      </c>
      <c r="B1034" s="14" t="s">
        <v>16</v>
      </c>
      <c r="C1034" s="2" t="s">
        <v>17</v>
      </c>
      <c r="D1034" s="14" t="s">
        <v>18</v>
      </c>
      <c r="E1034" s="14" t="s">
        <v>19</v>
      </c>
      <c r="F1034" s="34" t="s">
        <v>20</v>
      </c>
      <c r="G1034" s="43">
        <v>100.0</v>
      </c>
    </row>
    <row r="1035" ht="15.75" hidden="1" customHeight="1">
      <c r="A1035" s="19" t="s">
        <v>1343</v>
      </c>
      <c r="B1035" s="18">
        <v>44146.0</v>
      </c>
      <c r="C1035" s="36">
        <v>30.0</v>
      </c>
      <c r="D1035" s="19">
        <f>G1034-C1035</f>
        <v>70</v>
      </c>
      <c r="E1035" s="19"/>
      <c r="F1035" s="10"/>
      <c r="G1035" s="76" t="s">
        <v>1344</v>
      </c>
    </row>
    <row r="1036" ht="15.75" hidden="1" customHeight="1">
      <c r="A1036" s="19" t="s">
        <v>1343</v>
      </c>
      <c r="B1036" s="18">
        <v>44153.0</v>
      </c>
      <c r="C1036" s="36">
        <v>40.0</v>
      </c>
      <c r="D1036" s="19">
        <f t="shared" ref="D1036:D1051" si="51">D1035-C1036</f>
        <v>30</v>
      </c>
      <c r="E1036" s="19"/>
      <c r="F1036" s="10"/>
      <c r="G1036" s="53">
        <v>126000.0</v>
      </c>
      <c r="I1036" s="53"/>
    </row>
    <row r="1037" ht="15.75" hidden="1" customHeight="1">
      <c r="A1037" s="19" t="s">
        <v>1343</v>
      </c>
      <c r="B1037" s="18">
        <v>44176.0</v>
      </c>
      <c r="C1037" s="36">
        <v>27.0</v>
      </c>
      <c r="D1037" s="19">
        <f t="shared" si="51"/>
        <v>3</v>
      </c>
      <c r="E1037" s="19"/>
      <c r="F1037" s="10"/>
      <c r="G1037" s="20" t="s">
        <v>1341</v>
      </c>
      <c r="I1037" s="53"/>
    </row>
    <row r="1038" ht="15.75" hidden="1" customHeight="1">
      <c r="A1038" s="19" t="s">
        <v>1343</v>
      </c>
      <c r="B1038" s="18">
        <v>44193.0</v>
      </c>
      <c r="C1038" s="36">
        <v>3.0</v>
      </c>
      <c r="D1038" s="19">
        <f t="shared" si="51"/>
        <v>0</v>
      </c>
      <c r="E1038" s="19"/>
      <c r="F1038" s="10"/>
      <c r="G1038" s="20" t="s">
        <v>1345</v>
      </c>
    </row>
    <row r="1039" ht="15.75" hidden="1" customHeight="1">
      <c r="A1039" s="19" t="s">
        <v>1343</v>
      </c>
      <c r="B1039" s="18"/>
      <c r="C1039" s="36"/>
      <c r="D1039" s="19">
        <f t="shared" si="51"/>
        <v>0</v>
      </c>
      <c r="E1039" s="19"/>
      <c r="F1039" s="10"/>
      <c r="G1039" s="30"/>
    </row>
    <row r="1040" ht="15.75" hidden="1" customHeight="1">
      <c r="A1040" s="19" t="s">
        <v>1343</v>
      </c>
      <c r="B1040" s="18"/>
      <c r="C1040" s="36"/>
      <c r="D1040" s="19">
        <f t="shared" si="51"/>
        <v>0</v>
      </c>
      <c r="E1040" s="19"/>
      <c r="F1040" s="10"/>
      <c r="G1040" s="30"/>
    </row>
    <row r="1041" ht="15.75" hidden="1" customHeight="1">
      <c r="A1041" s="19" t="s">
        <v>1343</v>
      </c>
      <c r="B1041" s="18"/>
      <c r="C1041" s="36"/>
      <c r="D1041" s="19">
        <f t="shared" si="51"/>
        <v>0</v>
      </c>
      <c r="E1041" s="19"/>
      <c r="F1041" s="10"/>
      <c r="G1041" s="30"/>
    </row>
    <row r="1042" ht="15.75" hidden="1" customHeight="1">
      <c r="A1042" s="19" t="s">
        <v>1343</v>
      </c>
      <c r="B1042" s="18"/>
      <c r="C1042" s="36"/>
      <c r="D1042" s="19">
        <f t="shared" si="51"/>
        <v>0</v>
      </c>
      <c r="E1042" s="19"/>
      <c r="F1042" s="10"/>
    </row>
    <row r="1043" ht="15.75" hidden="1" customHeight="1">
      <c r="A1043" s="19" t="s">
        <v>1343</v>
      </c>
      <c r="B1043" s="18"/>
      <c r="C1043" s="36"/>
      <c r="D1043" s="19">
        <f t="shared" si="51"/>
        <v>0</v>
      </c>
      <c r="E1043" s="19"/>
      <c r="F1043" s="10"/>
    </row>
    <row r="1044" ht="15.75" hidden="1" customHeight="1">
      <c r="A1044" s="19" t="s">
        <v>1343</v>
      </c>
      <c r="B1044" s="18"/>
      <c r="C1044" s="36"/>
      <c r="D1044" s="19">
        <f t="shared" si="51"/>
        <v>0</v>
      </c>
      <c r="E1044" s="19"/>
      <c r="F1044" s="10"/>
    </row>
    <row r="1045" ht="15.75" hidden="1" customHeight="1">
      <c r="A1045" s="19" t="s">
        <v>1343</v>
      </c>
      <c r="B1045" s="18"/>
      <c r="C1045" s="36"/>
      <c r="D1045" s="19">
        <f t="shared" si="51"/>
        <v>0</v>
      </c>
      <c r="E1045" s="19"/>
      <c r="F1045" s="10"/>
    </row>
    <row r="1046" ht="15.75" hidden="1" customHeight="1">
      <c r="A1046" s="19" t="s">
        <v>1343</v>
      </c>
      <c r="B1046" s="18"/>
      <c r="C1046" s="36"/>
      <c r="D1046" s="19">
        <f t="shared" si="51"/>
        <v>0</v>
      </c>
      <c r="E1046" s="19"/>
      <c r="F1046" s="10"/>
    </row>
    <row r="1047" ht="15.75" hidden="1" customHeight="1">
      <c r="A1047" s="19" t="s">
        <v>1343</v>
      </c>
      <c r="B1047" s="18"/>
      <c r="C1047" s="36"/>
      <c r="D1047" s="19">
        <f t="shared" si="51"/>
        <v>0</v>
      </c>
      <c r="E1047" s="19"/>
      <c r="F1047" s="10"/>
    </row>
    <row r="1048" ht="15.75" hidden="1" customHeight="1">
      <c r="A1048" s="19" t="s">
        <v>1343</v>
      </c>
      <c r="B1048" s="18"/>
      <c r="C1048" s="36"/>
      <c r="D1048" s="19">
        <f t="shared" si="51"/>
        <v>0</v>
      </c>
      <c r="E1048" s="19"/>
      <c r="F1048" s="10"/>
    </row>
    <row r="1049" ht="15.75" hidden="1" customHeight="1">
      <c r="A1049" s="19" t="s">
        <v>1343</v>
      </c>
      <c r="B1049" s="18"/>
      <c r="C1049" s="36"/>
      <c r="D1049" s="19">
        <f t="shared" si="51"/>
        <v>0</v>
      </c>
      <c r="E1049" s="19"/>
      <c r="F1049" s="10"/>
    </row>
    <row r="1050" ht="15.75" hidden="1" customHeight="1">
      <c r="A1050" s="19" t="s">
        <v>1343</v>
      </c>
      <c r="B1050" s="18"/>
      <c r="C1050" s="36"/>
      <c r="D1050" s="19">
        <f t="shared" si="51"/>
        <v>0</v>
      </c>
      <c r="E1050" s="19"/>
      <c r="F1050" s="10"/>
    </row>
    <row r="1051" ht="15.75" hidden="1" customHeight="1">
      <c r="A1051" s="19" t="s">
        <v>1343</v>
      </c>
      <c r="B1051" s="18"/>
      <c r="C1051" s="36"/>
      <c r="D1051" s="19">
        <f t="shared" si="51"/>
        <v>0</v>
      </c>
      <c r="E1051" s="19"/>
      <c r="F1051" s="10"/>
    </row>
    <row r="1052" ht="15.75" hidden="1" customHeight="1">
      <c r="A1052" s="10"/>
      <c r="B1052" s="19"/>
      <c r="C1052" s="10"/>
      <c r="D1052" s="10"/>
      <c r="E1052" s="19"/>
      <c r="F1052" s="10"/>
    </row>
    <row r="1053" ht="15.75" hidden="1" customHeight="1">
      <c r="C1053" s="20">
        <f>SUM(C1035:C1052)</f>
        <v>100</v>
      </c>
      <c r="E1053" s="1"/>
      <c r="F1053" s="54" t="s">
        <v>14</v>
      </c>
    </row>
    <row r="1054" ht="15.75" hidden="1" customHeight="1">
      <c r="A1054" s="50" t="s">
        <v>698</v>
      </c>
      <c r="B1054" s="51"/>
      <c r="C1054" s="51"/>
      <c r="D1054" s="51"/>
      <c r="E1054" s="51"/>
      <c r="F1054" s="51"/>
      <c r="G1054" s="52"/>
      <c r="H1054" s="30"/>
      <c r="I1054" s="30"/>
      <c r="J1054" s="30"/>
      <c r="K1054" s="30"/>
      <c r="L1054" s="30"/>
      <c r="M1054" s="30"/>
    </row>
    <row r="1055" ht="15.75" hidden="1" customHeight="1">
      <c r="A1055" s="14" t="s">
        <v>15</v>
      </c>
      <c r="B1055" s="14" t="s">
        <v>16</v>
      </c>
      <c r="C1055" s="2" t="s">
        <v>17</v>
      </c>
      <c r="D1055" s="14" t="s">
        <v>18</v>
      </c>
      <c r="E1055" s="14" t="s">
        <v>19</v>
      </c>
      <c r="F1055" s="34" t="s">
        <v>20</v>
      </c>
      <c r="G1055" s="43">
        <v>50.0</v>
      </c>
    </row>
    <row r="1056" ht="15.75" hidden="1" customHeight="1">
      <c r="A1056" s="19" t="s">
        <v>1343</v>
      </c>
      <c r="B1056" s="18">
        <v>44146.0</v>
      </c>
      <c r="C1056" s="36">
        <v>30.0</v>
      </c>
      <c r="D1056" s="19">
        <f>G1055-C1056</f>
        <v>20</v>
      </c>
      <c r="E1056" s="19"/>
      <c r="F1056" s="10"/>
      <c r="G1056" s="76" t="s">
        <v>1344</v>
      </c>
    </row>
    <row r="1057" ht="15.75" hidden="1" customHeight="1">
      <c r="A1057" s="19" t="s">
        <v>1343</v>
      </c>
      <c r="B1057" s="18">
        <v>44153.0</v>
      </c>
      <c r="C1057" s="36">
        <v>20.0</v>
      </c>
      <c r="D1057" s="19">
        <f t="shared" ref="D1057:D1072" si="52">D1056-C1057</f>
        <v>0</v>
      </c>
      <c r="E1057" s="19"/>
      <c r="F1057" s="10"/>
      <c r="G1057" s="53">
        <v>132000.0</v>
      </c>
      <c r="I1057" s="53"/>
    </row>
    <row r="1058" ht="15.75" hidden="1" customHeight="1">
      <c r="A1058" s="19" t="s">
        <v>1343</v>
      </c>
      <c r="B1058" s="18"/>
      <c r="C1058" s="36"/>
      <c r="D1058" s="19">
        <f t="shared" si="52"/>
        <v>0</v>
      </c>
      <c r="E1058" s="19"/>
      <c r="F1058" s="10"/>
      <c r="G1058" s="20" t="s">
        <v>1338</v>
      </c>
      <c r="I1058" s="53"/>
    </row>
    <row r="1059" ht="15.75" hidden="1" customHeight="1">
      <c r="A1059" s="19" t="s">
        <v>1343</v>
      </c>
      <c r="B1059" s="18"/>
      <c r="C1059" s="36"/>
      <c r="D1059" s="19">
        <f t="shared" si="52"/>
        <v>0</v>
      </c>
      <c r="E1059" s="19"/>
      <c r="F1059" s="10"/>
      <c r="G1059" s="20" t="s">
        <v>1345</v>
      </c>
    </row>
    <row r="1060" ht="15.75" hidden="1" customHeight="1">
      <c r="A1060" s="19" t="s">
        <v>1343</v>
      </c>
      <c r="B1060" s="18"/>
      <c r="C1060" s="36"/>
      <c r="D1060" s="19">
        <f t="shared" si="52"/>
        <v>0</v>
      </c>
      <c r="E1060" s="19"/>
      <c r="F1060" s="10"/>
      <c r="G1060" s="30"/>
    </row>
    <row r="1061" ht="15.75" hidden="1" customHeight="1">
      <c r="A1061" s="19" t="s">
        <v>1343</v>
      </c>
      <c r="B1061" s="18"/>
      <c r="C1061" s="36"/>
      <c r="D1061" s="19">
        <f t="shared" si="52"/>
        <v>0</v>
      </c>
      <c r="E1061" s="19"/>
      <c r="F1061" s="10"/>
      <c r="G1061" s="30"/>
    </row>
    <row r="1062" ht="15.75" hidden="1" customHeight="1">
      <c r="A1062" s="19" t="s">
        <v>1343</v>
      </c>
      <c r="B1062" s="18"/>
      <c r="C1062" s="36"/>
      <c r="D1062" s="19">
        <f t="shared" si="52"/>
        <v>0</v>
      </c>
      <c r="E1062" s="19"/>
      <c r="F1062" s="10"/>
      <c r="G1062" s="30"/>
    </row>
    <row r="1063" ht="15.75" hidden="1" customHeight="1">
      <c r="A1063" s="19" t="s">
        <v>1343</v>
      </c>
      <c r="B1063" s="18"/>
      <c r="C1063" s="36"/>
      <c r="D1063" s="19">
        <f t="shared" si="52"/>
        <v>0</v>
      </c>
      <c r="E1063" s="19"/>
      <c r="F1063" s="10"/>
    </row>
    <row r="1064" ht="15.75" hidden="1" customHeight="1">
      <c r="A1064" s="19" t="s">
        <v>1343</v>
      </c>
      <c r="B1064" s="18"/>
      <c r="C1064" s="36"/>
      <c r="D1064" s="19">
        <f t="shared" si="52"/>
        <v>0</v>
      </c>
      <c r="E1064" s="19"/>
      <c r="F1064" s="10"/>
    </row>
    <row r="1065" ht="15.75" hidden="1" customHeight="1">
      <c r="A1065" s="19" t="s">
        <v>1343</v>
      </c>
      <c r="B1065" s="18"/>
      <c r="C1065" s="36"/>
      <c r="D1065" s="19">
        <f t="shared" si="52"/>
        <v>0</v>
      </c>
      <c r="E1065" s="19"/>
      <c r="F1065" s="10"/>
    </row>
    <row r="1066" ht="15.75" hidden="1" customHeight="1">
      <c r="A1066" s="19" t="s">
        <v>1343</v>
      </c>
      <c r="B1066" s="18"/>
      <c r="C1066" s="36"/>
      <c r="D1066" s="19">
        <f t="shared" si="52"/>
        <v>0</v>
      </c>
      <c r="E1066" s="19"/>
      <c r="F1066" s="10"/>
    </row>
    <row r="1067" ht="15.75" hidden="1" customHeight="1">
      <c r="A1067" s="19" t="s">
        <v>1343</v>
      </c>
      <c r="B1067" s="18"/>
      <c r="C1067" s="36"/>
      <c r="D1067" s="19">
        <f t="shared" si="52"/>
        <v>0</v>
      </c>
      <c r="E1067" s="19"/>
      <c r="F1067" s="10"/>
    </row>
    <row r="1068" ht="15.75" hidden="1" customHeight="1">
      <c r="A1068" s="19" t="s">
        <v>1343</v>
      </c>
      <c r="B1068" s="18"/>
      <c r="C1068" s="36"/>
      <c r="D1068" s="19">
        <f t="shared" si="52"/>
        <v>0</v>
      </c>
      <c r="E1068" s="19"/>
      <c r="F1068" s="10"/>
    </row>
    <row r="1069" ht="15.75" hidden="1" customHeight="1">
      <c r="A1069" s="19" t="s">
        <v>1343</v>
      </c>
      <c r="B1069" s="18"/>
      <c r="C1069" s="36"/>
      <c r="D1069" s="19">
        <f t="shared" si="52"/>
        <v>0</v>
      </c>
      <c r="E1069" s="19"/>
      <c r="F1069" s="10"/>
    </row>
    <row r="1070" ht="15.75" hidden="1" customHeight="1">
      <c r="A1070" s="19" t="s">
        <v>1343</v>
      </c>
      <c r="B1070" s="18"/>
      <c r="C1070" s="36"/>
      <c r="D1070" s="19">
        <f t="shared" si="52"/>
        <v>0</v>
      </c>
      <c r="E1070" s="19"/>
      <c r="F1070" s="10"/>
    </row>
    <row r="1071" ht="15.75" hidden="1" customHeight="1">
      <c r="A1071" s="19" t="s">
        <v>1343</v>
      </c>
      <c r="B1071" s="18"/>
      <c r="C1071" s="36"/>
      <c r="D1071" s="19">
        <f t="shared" si="52"/>
        <v>0</v>
      </c>
      <c r="E1071" s="19"/>
      <c r="F1071" s="10"/>
    </row>
    <row r="1072" ht="15.75" hidden="1" customHeight="1">
      <c r="A1072" s="19" t="s">
        <v>1343</v>
      </c>
      <c r="B1072" s="18"/>
      <c r="C1072" s="36"/>
      <c r="D1072" s="19">
        <f t="shared" si="52"/>
        <v>0</v>
      </c>
      <c r="E1072" s="19"/>
      <c r="F1072" s="10"/>
    </row>
    <row r="1073" ht="15.75" hidden="1" customHeight="1">
      <c r="A1073" s="10"/>
      <c r="B1073" s="19"/>
      <c r="C1073" s="10"/>
      <c r="D1073" s="10"/>
      <c r="E1073" s="19"/>
      <c r="F1073" s="10"/>
    </row>
    <row r="1074" ht="15.75" hidden="1" customHeight="1">
      <c r="C1074" s="20">
        <f>SUM(C1056:C1073)</f>
        <v>50</v>
      </c>
      <c r="E1074" s="1"/>
      <c r="F1074" s="54" t="s">
        <v>14</v>
      </c>
    </row>
    <row r="1075" ht="15.75" hidden="1" customHeight="1">
      <c r="E1075" s="1"/>
    </row>
    <row r="1076" ht="15.75" hidden="1" customHeight="1">
      <c r="A1076" s="50" t="s">
        <v>698</v>
      </c>
      <c r="B1076" s="51"/>
      <c r="C1076" s="51"/>
      <c r="D1076" s="51"/>
      <c r="E1076" s="51"/>
      <c r="F1076" s="51"/>
      <c r="G1076" s="52"/>
      <c r="H1076" s="30"/>
      <c r="I1076" s="30"/>
      <c r="J1076" s="30"/>
      <c r="K1076" s="30"/>
      <c r="L1076" s="30"/>
      <c r="M1076" s="30"/>
    </row>
    <row r="1077" ht="15.75" hidden="1" customHeight="1">
      <c r="A1077" s="14" t="s">
        <v>15</v>
      </c>
      <c r="B1077" s="14" t="s">
        <v>16</v>
      </c>
      <c r="C1077" s="2" t="s">
        <v>17</v>
      </c>
      <c r="D1077" s="14" t="s">
        <v>18</v>
      </c>
      <c r="E1077" s="14" t="s">
        <v>19</v>
      </c>
      <c r="F1077" s="34" t="s">
        <v>20</v>
      </c>
      <c r="G1077" s="43">
        <v>50.0</v>
      </c>
    </row>
    <row r="1078" ht="15.75" hidden="1" customHeight="1">
      <c r="A1078" s="19" t="s">
        <v>1346</v>
      </c>
      <c r="B1078" s="18">
        <v>44193.0</v>
      </c>
      <c r="C1078" s="36">
        <v>20.0</v>
      </c>
      <c r="D1078" s="19">
        <f>G1077-C1078</f>
        <v>30</v>
      </c>
      <c r="E1078" s="19"/>
      <c r="F1078" s="10"/>
      <c r="G1078" s="76" t="s">
        <v>1347</v>
      </c>
    </row>
    <row r="1079" ht="15.75" hidden="1" customHeight="1">
      <c r="A1079" s="19" t="s">
        <v>1346</v>
      </c>
      <c r="B1079" s="18">
        <v>44204.0</v>
      </c>
      <c r="C1079" s="36">
        <v>30.0</v>
      </c>
      <c r="D1079" s="19">
        <f t="shared" ref="D1079:D1094" si="53">D1078-C1079</f>
        <v>0</v>
      </c>
      <c r="E1079" s="19"/>
      <c r="F1079" s="10"/>
      <c r="G1079" s="53">
        <v>126000.0</v>
      </c>
      <c r="I1079" s="53"/>
    </row>
    <row r="1080" ht="15.75" hidden="1" customHeight="1">
      <c r="A1080" s="19" t="s">
        <v>1346</v>
      </c>
      <c r="B1080" s="18"/>
      <c r="C1080" s="36"/>
      <c r="D1080" s="19">
        <f t="shared" si="53"/>
        <v>0</v>
      </c>
      <c r="E1080" s="19"/>
      <c r="F1080" s="10"/>
      <c r="G1080" s="20" t="s">
        <v>1348</v>
      </c>
      <c r="I1080" s="53"/>
    </row>
    <row r="1081" ht="15.75" hidden="1" customHeight="1">
      <c r="A1081" s="19" t="s">
        <v>1346</v>
      </c>
      <c r="B1081" s="18"/>
      <c r="C1081" s="36"/>
      <c r="D1081" s="19">
        <f t="shared" si="53"/>
        <v>0</v>
      </c>
      <c r="E1081" s="19"/>
      <c r="F1081" s="10"/>
      <c r="G1081" s="20" t="s">
        <v>1349</v>
      </c>
    </row>
    <row r="1082" ht="15.75" hidden="1" customHeight="1">
      <c r="A1082" s="19" t="s">
        <v>1346</v>
      </c>
      <c r="B1082" s="18"/>
      <c r="C1082" s="36"/>
      <c r="D1082" s="19">
        <f t="shared" si="53"/>
        <v>0</v>
      </c>
      <c r="E1082" s="19"/>
      <c r="F1082" s="10"/>
      <c r="G1082" s="30"/>
    </row>
    <row r="1083" ht="15.75" hidden="1" customHeight="1">
      <c r="A1083" s="19" t="s">
        <v>1346</v>
      </c>
      <c r="B1083" s="18"/>
      <c r="C1083" s="36"/>
      <c r="D1083" s="19">
        <f t="shared" si="53"/>
        <v>0</v>
      </c>
      <c r="E1083" s="19"/>
      <c r="F1083" s="10"/>
      <c r="G1083" s="30"/>
    </row>
    <row r="1084" ht="15.75" hidden="1" customHeight="1">
      <c r="A1084" s="19" t="s">
        <v>1346</v>
      </c>
      <c r="B1084" s="18"/>
      <c r="C1084" s="36"/>
      <c r="D1084" s="19">
        <f t="shared" si="53"/>
        <v>0</v>
      </c>
      <c r="E1084" s="19"/>
      <c r="F1084" s="10"/>
      <c r="G1084" s="30"/>
    </row>
    <row r="1085" ht="15.75" hidden="1" customHeight="1">
      <c r="A1085" s="19" t="s">
        <v>1346</v>
      </c>
      <c r="B1085" s="18"/>
      <c r="C1085" s="36"/>
      <c r="D1085" s="19">
        <f t="shared" si="53"/>
        <v>0</v>
      </c>
      <c r="E1085" s="19"/>
      <c r="F1085" s="10"/>
    </row>
    <row r="1086" ht="15.75" hidden="1" customHeight="1">
      <c r="A1086" s="19" t="s">
        <v>1346</v>
      </c>
      <c r="B1086" s="18"/>
      <c r="C1086" s="36"/>
      <c r="D1086" s="19">
        <f t="shared" si="53"/>
        <v>0</v>
      </c>
      <c r="E1086" s="19"/>
      <c r="F1086" s="10"/>
    </row>
    <row r="1087" ht="15.75" hidden="1" customHeight="1">
      <c r="A1087" s="19" t="s">
        <v>1346</v>
      </c>
      <c r="B1087" s="18"/>
      <c r="C1087" s="36"/>
      <c r="D1087" s="19">
        <f t="shared" si="53"/>
        <v>0</v>
      </c>
      <c r="E1087" s="19"/>
      <c r="F1087" s="10"/>
    </row>
    <row r="1088" ht="15.75" hidden="1" customHeight="1">
      <c r="A1088" s="19" t="s">
        <v>1346</v>
      </c>
      <c r="B1088" s="18"/>
      <c r="C1088" s="36"/>
      <c r="D1088" s="19">
        <f t="shared" si="53"/>
        <v>0</v>
      </c>
      <c r="E1088" s="19"/>
      <c r="F1088" s="10"/>
    </row>
    <row r="1089" ht="15.75" hidden="1" customHeight="1">
      <c r="A1089" s="19" t="s">
        <v>1346</v>
      </c>
      <c r="B1089" s="18"/>
      <c r="C1089" s="36"/>
      <c r="D1089" s="19">
        <f t="shared" si="53"/>
        <v>0</v>
      </c>
      <c r="E1089" s="19"/>
      <c r="F1089" s="10"/>
    </row>
    <row r="1090" ht="15.75" hidden="1" customHeight="1">
      <c r="A1090" s="19" t="s">
        <v>1346</v>
      </c>
      <c r="B1090" s="18"/>
      <c r="C1090" s="36"/>
      <c r="D1090" s="19">
        <f t="shared" si="53"/>
        <v>0</v>
      </c>
      <c r="E1090" s="19"/>
      <c r="F1090" s="10"/>
    </row>
    <row r="1091" ht="15.75" hidden="1" customHeight="1">
      <c r="A1091" s="19" t="s">
        <v>1346</v>
      </c>
      <c r="B1091" s="18"/>
      <c r="C1091" s="36"/>
      <c r="D1091" s="19">
        <f t="shared" si="53"/>
        <v>0</v>
      </c>
      <c r="E1091" s="19"/>
      <c r="F1091" s="10"/>
    </row>
    <row r="1092" ht="15.75" hidden="1" customHeight="1">
      <c r="A1092" s="19" t="s">
        <v>1346</v>
      </c>
      <c r="B1092" s="18"/>
      <c r="C1092" s="36"/>
      <c r="D1092" s="19">
        <f t="shared" si="53"/>
        <v>0</v>
      </c>
      <c r="E1092" s="19"/>
      <c r="F1092" s="10"/>
    </row>
    <row r="1093" ht="15.75" hidden="1" customHeight="1">
      <c r="A1093" s="19" t="s">
        <v>1346</v>
      </c>
      <c r="B1093" s="18"/>
      <c r="C1093" s="36"/>
      <c r="D1093" s="19">
        <f t="shared" si="53"/>
        <v>0</v>
      </c>
      <c r="E1093" s="19"/>
      <c r="F1093" s="10"/>
    </row>
    <row r="1094" ht="15.75" hidden="1" customHeight="1">
      <c r="A1094" s="19" t="s">
        <v>1346</v>
      </c>
      <c r="B1094" s="18"/>
      <c r="C1094" s="36"/>
      <c r="D1094" s="19">
        <f t="shared" si="53"/>
        <v>0</v>
      </c>
      <c r="E1094" s="19"/>
      <c r="F1094" s="10"/>
    </row>
    <row r="1095" ht="15.75" hidden="1" customHeight="1">
      <c r="A1095" s="10"/>
      <c r="B1095" s="19"/>
      <c r="C1095" s="10"/>
      <c r="D1095" s="10"/>
      <c r="E1095" s="19"/>
      <c r="F1095" s="10"/>
    </row>
    <row r="1096" ht="15.75" hidden="1" customHeight="1">
      <c r="C1096" s="20">
        <f>SUM(C1078:C1095)</f>
        <v>50</v>
      </c>
      <c r="E1096" s="1"/>
      <c r="F1096" s="54" t="s">
        <v>14</v>
      </c>
    </row>
    <row r="1097" ht="15.75" hidden="1" customHeight="1">
      <c r="E1097" s="1"/>
    </row>
    <row r="1098" ht="15.75" hidden="1" customHeight="1">
      <c r="A1098" s="50" t="s">
        <v>698</v>
      </c>
      <c r="B1098" s="51"/>
      <c r="C1098" s="51"/>
      <c r="D1098" s="51"/>
      <c r="E1098" s="51"/>
      <c r="F1098" s="51"/>
      <c r="G1098" s="52"/>
      <c r="H1098" s="30"/>
      <c r="I1098" s="30"/>
      <c r="J1098" s="30"/>
      <c r="K1098" s="30"/>
      <c r="L1098" s="30"/>
      <c r="M1098" s="30"/>
    </row>
    <row r="1099" ht="15.75" hidden="1" customHeight="1">
      <c r="A1099" s="14" t="s">
        <v>15</v>
      </c>
      <c r="B1099" s="14" t="s">
        <v>16</v>
      </c>
      <c r="C1099" s="2" t="s">
        <v>17</v>
      </c>
      <c r="D1099" s="14" t="s">
        <v>18</v>
      </c>
      <c r="E1099" s="14" t="s">
        <v>19</v>
      </c>
      <c r="F1099" s="34" t="s">
        <v>20</v>
      </c>
      <c r="G1099" s="43">
        <v>50.0</v>
      </c>
    </row>
    <row r="1100" ht="15.75" hidden="1" customHeight="1">
      <c r="A1100" s="19" t="s">
        <v>1346</v>
      </c>
      <c r="B1100" s="18">
        <v>44193.0</v>
      </c>
      <c r="C1100" s="36">
        <v>50.0</v>
      </c>
      <c r="D1100" s="19">
        <f>G1099-C1100</f>
        <v>0</v>
      </c>
      <c r="E1100" s="19"/>
      <c r="F1100" s="10"/>
      <c r="G1100" s="76" t="s">
        <v>1347</v>
      </c>
    </row>
    <row r="1101" ht="15.75" hidden="1" customHeight="1">
      <c r="A1101" s="19" t="s">
        <v>1346</v>
      </c>
      <c r="B1101" s="18"/>
      <c r="C1101" s="36"/>
      <c r="D1101" s="19">
        <f t="shared" ref="D1101:D1116" si="54">D1100-C1101</f>
        <v>0</v>
      </c>
      <c r="E1101" s="19"/>
      <c r="F1101" s="10"/>
      <c r="G1101" s="53">
        <v>132000.0</v>
      </c>
      <c r="I1101" s="53"/>
    </row>
    <row r="1102" ht="15.75" hidden="1" customHeight="1">
      <c r="A1102" s="19" t="s">
        <v>1346</v>
      </c>
      <c r="B1102" s="18"/>
      <c r="C1102" s="36"/>
      <c r="D1102" s="19">
        <f t="shared" si="54"/>
        <v>0</v>
      </c>
      <c r="E1102" s="19"/>
      <c r="F1102" s="10"/>
      <c r="G1102" s="20" t="s">
        <v>1338</v>
      </c>
      <c r="I1102" s="53"/>
    </row>
    <row r="1103" ht="15.75" hidden="1" customHeight="1">
      <c r="A1103" s="19" t="s">
        <v>1346</v>
      </c>
      <c r="B1103" s="18"/>
      <c r="C1103" s="36"/>
      <c r="D1103" s="19">
        <f t="shared" si="54"/>
        <v>0</v>
      </c>
      <c r="E1103" s="19"/>
      <c r="F1103" s="10"/>
      <c r="G1103" s="20" t="s">
        <v>1349</v>
      </c>
    </row>
    <row r="1104" ht="15.75" hidden="1" customHeight="1">
      <c r="A1104" s="19" t="s">
        <v>1346</v>
      </c>
      <c r="B1104" s="18"/>
      <c r="C1104" s="36"/>
      <c r="D1104" s="19">
        <f t="shared" si="54"/>
        <v>0</v>
      </c>
      <c r="E1104" s="19"/>
      <c r="F1104" s="10"/>
      <c r="G1104" s="30"/>
    </row>
    <row r="1105" ht="15.75" hidden="1" customHeight="1">
      <c r="A1105" s="19" t="s">
        <v>1346</v>
      </c>
      <c r="B1105" s="18"/>
      <c r="C1105" s="36"/>
      <c r="D1105" s="19">
        <f t="shared" si="54"/>
        <v>0</v>
      </c>
      <c r="E1105" s="19"/>
      <c r="F1105" s="10"/>
      <c r="G1105" s="30"/>
    </row>
    <row r="1106" ht="15.75" hidden="1" customHeight="1">
      <c r="A1106" s="19" t="s">
        <v>1346</v>
      </c>
      <c r="B1106" s="18"/>
      <c r="C1106" s="36"/>
      <c r="D1106" s="19">
        <f t="shared" si="54"/>
        <v>0</v>
      </c>
      <c r="E1106" s="19"/>
      <c r="F1106" s="10"/>
      <c r="G1106" s="30"/>
    </row>
    <row r="1107" ht="15.75" hidden="1" customHeight="1">
      <c r="A1107" s="19" t="s">
        <v>1346</v>
      </c>
      <c r="B1107" s="18"/>
      <c r="C1107" s="36"/>
      <c r="D1107" s="19">
        <f t="shared" si="54"/>
        <v>0</v>
      </c>
      <c r="E1107" s="19"/>
      <c r="F1107" s="10"/>
    </row>
    <row r="1108" ht="15.75" hidden="1" customHeight="1">
      <c r="A1108" s="19" t="s">
        <v>1346</v>
      </c>
      <c r="B1108" s="18"/>
      <c r="C1108" s="36"/>
      <c r="D1108" s="19">
        <f t="shared" si="54"/>
        <v>0</v>
      </c>
      <c r="E1108" s="19"/>
      <c r="F1108" s="10"/>
    </row>
    <row r="1109" ht="15.75" hidden="1" customHeight="1">
      <c r="A1109" s="19" t="s">
        <v>1346</v>
      </c>
      <c r="B1109" s="18"/>
      <c r="C1109" s="36"/>
      <c r="D1109" s="19">
        <f t="shared" si="54"/>
        <v>0</v>
      </c>
      <c r="E1109" s="19"/>
      <c r="F1109" s="10"/>
    </row>
    <row r="1110" ht="15.75" hidden="1" customHeight="1">
      <c r="A1110" s="19" t="s">
        <v>1346</v>
      </c>
      <c r="B1110" s="18"/>
      <c r="C1110" s="36"/>
      <c r="D1110" s="19">
        <f t="shared" si="54"/>
        <v>0</v>
      </c>
      <c r="E1110" s="19"/>
      <c r="F1110" s="10"/>
    </row>
    <row r="1111" ht="15.75" hidden="1" customHeight="1">
      <c r="A1111" s="19" t="s">
        <v>1346</v>
      </c>
      <c r="B1111" s="18"/>
      <c r="C1111" s="36"/>
      <c r="D1111" s="19">
        <f t="shared" si="54"/>
        <v>0</v>
      </c>
      <c r="E1111" s="19"/>
      <c r="F1111" s="10"/>
    </row>
    <row r="1112" ht="15.75" hidden="1" customHeight="1">
      <c r="A1112" s="19" t="s">
        <v>1346</v>
      </c>
      <c r="B1112" s="18"/>
      <c r="C1112" s="36"/>
      <c r="D1112" s="19">
        <f t="shared" si="54"/>
        <v>0</v>
      </c>
      <c r="E1112" s="19"/>
      <c r="F1112" s="10"/>
    </row>
    <row r="1113" ht="15.75" hidden="1" customHeight="1">
      <c r="A1113" s="19" t="s">
        <v>1346</v>
      </c>
      <c r="B1113" s="18"/>
      <c r="C1113" s="36"/>
      <c r="D1113" s="19">
        <f t="shared" si="54"/>
        <v>0</v>
      </c>
      <c r="E1113" s="19"/>
      <c r="F1113" s="10"/>
    </row>
    <row r="1114" ht="15.75" hidden="1" customHeight="1">
      <c r="A1114" s="19" t="s">
        <v>1346</v>
      </c>
      <c r="B1114" s="18"/>
      <c r="C1114" s="36"/>
      <c r="D1114" s="19">
        <f t="shared" si="54"/>
        <v>0</v>
      </c>
      <c r="E1114" s="19"/>
      <c r="F1114" s="10"/>
    </row>
    <row r="1115" ht="15.75" hidden="1" customHeight="1">
      <c r="A1115" s="19" t="s">
        <v>1346</v>
      </c>
      <c r="B1115" s="18"/>
      <c r="C1115" s="36"/>
      <c r="D1115" s="19">
        <f t="shared" si="54"/>
        <v>0</v>
      </c>
      <c r="E1115" s="19"/>
      <c r="F1115" s="10"/>
    </row>
    <row r="1116" ht="15.75" hidden="1" customHeight="1">
      <c r="A1116" s="19" t="s">
        <v>1346</v>
      </c>
      <c r="B1116" s="18"/>
      <c r="C1116" s="36"/>
      <c r="D1116" s="19">
        <f t="shared" si="54"/>
        <v>0</v>
      </c>
      <c r="E1116" s="19"/>
      <c r="F1116" s="10"/>
    </row>
    <row r="1117" ht="15.75" hidden="1" customHeight="1">
      <c r="A1117" s="10"/>
      <c r="B1117" s="19"/>
      <c r="C1117" s="10"/>
      <c r="D1117" s="10"/>
      <c r="E1117" s="19"/>
      <c r="F1117" s="10"/>
    </row>
    <row r="1118" ht="15.75" hidden="1" customHeight="1">
      <c r="C1118" s="20">
        <f>SUM(C1100:C1117)</f>
        <v>50</v>
      </c>
      <c r="E1118" s="1"/>
      <c r="F1118" s="54" t="s">
        <v>14</v>
      </c>
    </row>
    <row r="1119" ht="15.75" hidden="1" customHeight="1">
      <c r="E1119" s="1"/>
    </row>
    <row r="1120" ht="15.75" hidden="1" customHeight="1">
      <c r="A1120" s="50" t="s">
        <v>718</v>
      </c>
      <c r="B1120" s="51"/>
      <c r="C1120" s="51"/>
      <c r="D1120" s="51"/>
      <c r="E1120" s="51"/>
      <c r="F1120" s="51"/>
      <c r="G1120" s="52"/>
      <c r="H1120" s="30"/>
      <c r="I1120" s="30"/>
      <c r="J1120" s="30"/>
      <c r="K1120" s="30"/>
      <c r="L1120" s="30"/>
      <c r="M1120" s="30"/>
    </row>
    <row r="1121" ht="15.75" hidden="1" customHeight="1">
      <c r="A1121" s="14" t="s">
        <v>15</v>
      </c>
      <c r="B1121" s="14" t="s">
        <v>16</v>
      </c>
      <c r="C1121" s="2" t="s">
        <v>17</v>
      </c>
      <c r="D1121" s="14" t="s">
        <v>18</v>
      </c>
      <c r="E1121" s="14" t="s">
        <v>19</v>
      </c>
      <c r="F1121" s="34" t="s">
        <v>20</v>
      </c>
      <c r="G1121" s="43">
        <v>50.0</v>
      </c>
    </row>
    <row r="1122" ht="15.75" hidden="1" customHeight="1">
      <c r="A1122" s="19" t="s">
        <v>1350</v>
      </c>
      <c r="B1122" s="18">
        <v>44222.0</v>
      </c>
      <c r="C1122" s="36">
        <v>50.0</v>
      </c>
      <c r="D1122" s="19">
        <f>G1121-C1122</f>
        <v>0</v>
      </c>
      <c r="E1122" s="19"/>
      <c r="F1122" s="10"/>
      <c r="G1122" s="76" t="s">
        <v>1351</v>
      </c>
    </row>
    <row r="1123" ht="15.75" hidden="1" customHeight="1">
      <c r="A1123" s="19" t="s">
        <v>1350</v>
      </c>
      <c r="B1123" s="18"/>
      <c r="C1123" s="36"/>
      <c r="D1123" s="19">
        <f t="shared" ref="D1123:D1138" si="55">D1122-C1123</f>
        <v>0</v>
      </c>
      <c r="E1123" s="19"/>
      <c r="F1123" s="10"/>
      <c r="G1123" s="53">
        <v>126000.0</v>
      </c>
      <c r="I1123" s="53"/>
    </row>
    <row r="1124" ht="15.75" hidden="1" customHeight="1">
      <c r="A1124" s="19" t="s">
        <v>1350</v>
      </c>
      <c r="B1124" s="18"/>
      <c r="C1124" s="36"/>
      <c r="D1124" s="19">
        <f t="shared" si="55"/>
        <v>0</v>
      </c>
      <c r="E1124" s="19"/>
      <c r="F1124" s="10"/>
      <c r="G1124" s="20" t="s">
        <v>1341</v>
      </c>
      <c r="I1124" s="53"/>
    </row>
    <row r="1125" ht="15.75" hidden="1" customHeight="1">
      <c r="A1125" s="19" t="s">
        <v>1350</v>
      </c>
      <c r="B1125" s="18"/>
      <c r="C1125" s="36"/>
      <c r="D1125" s="19">
        <f t="shared" si="55"/>
        <v>0</v>
      </c>
      <c r="E1125" s="19"/>
      <c r="F1125" s="10"/>
      <c r="G1125" s="20" t="s">
        <v>1352</v>
      </c>
    </row>
    <row r="1126" ht="15.75" hidden="1" customHeight="1">
      <c r="A1126" s="19" t="s">
        <v>1350</v>
      </c>
      <c r="B1126" s="18"/>
      <c r="C1126" s="36"/>
      <c r="D1126" s="19">
        <f t="shared" si="55"/>
        <v>0</v>
      </c>
      <c r="E1126" s="19"/>
      <c r="F1126" s="10"/>
      <c r="G1126" s="30"/>
    </row>
    <row r="1127" ht="15.75" hidden="1" customHeight="1">
      <c r="A1127" s="19" t="s">
        <v>1350</v>
      </c>
      <c r="B1127" s="18"/>
      <c r="C1127" s="36"/>
      <c r="D1127" s="19">
        <f t="shared" si="55"/>
        <v>0</v>
      </c>
      <c r="E1127" s="19"/>
      <c r="F1127" s="10"/>
      <c r="G1127" s="30"/>
    </row>
    <row r="1128" ht="15.75" hidden="1" customHeight="1">
      <c r="A1128" s="19" t="s">
        <v>1350</v>
      </c>
      <c r="B1128" s="18"/>
      <c r="C1128" s="36"/>
      <c r="D1128" s="19">
        <f t="shared" si="55"/>
        <v>0</v>
      </c>
      <c r="E1128" s="19"/>
      <c r="F1128" s="10"/>
      <c r="G1128" s="30"/>
    </row>
    <row r="1129" ht="15.75" hidden="1" customHeight="1">
      <c r="A1129" s="19" t="s">
        <v>1350</v>
      </c>
      <c r="B1129" s="18"/>
      <c r="C1129" s="36"/>
      <c r="D1129" s="19">
        <f t="shared" si="55"/>
        <v>0</v>
      </c>
      <c r="E1129" s="19"/>
      <c r="F1129" s="10"/>
    </row>
    <row r="1130" ht="15.75" hidden="1" customHeight="1">
      <c r="A1130" s="19" t="s">
        <v>1350</v>
      </c>
      <c r="B1130" s="18"/>
      <c r="C1130" s="36"/>
      <c r="D1130" s="19">
        <f t="shared" si="55"/>
        <v>0</v>
      </c>
      <c r="E1130" s="19"/>
      <c r="F1130" s="10"/>
    </row>
    <row r="1131" ht="15.75" hidden="1" customHeight="1">
      <c r="A1131" s="19" t="s">
        <v>1350</v>
      </c>
      <c r="B1131" s="18"/>
      <c r="C1131" s="36"/>
      <c r="D1131" s="19">
        <f t="shared" si="55"/>
        <v>0</v>
      </c>
      <c r="E1131" s="19"/>
      <c r="F1131" s="10"/>
    </row>
    <row r="1132" ht="15.75" hidden="1" customHeight="1">
      <c r="A1132" s="19" t="s">
        <v>1350</v>
      </c>
      <c r="B1132" s="18"/>
      <c r="C1132" s="36"/>
      <c r="D1132" s="19">
        <f t="shared" si="55"/>
        <v>0</v>
      </c>
      <c r="E1132" s="19"/>
      <c r="F1132" s="10"/>
    </row>
    <row r="1133" ht="15.75" hidden="1" customHeight="1">
      <c r="A1133" s="19" t="s">
        <v>1350</v>
      </c>
      <c r="B1133" s="18"/>
      <c r="C1133" s="36"/>
      <c r="D1133" s="19">
        <f t="shared" si="55"/>
        <v>0</v>
      </c>
      <c r="E1133" s="19"/>
      <c r="F1133" s="10"/>
    </row>
    <row r="1134" ht="15.75" hidden="1" customHeight="1">
      <c r="A1134" s="19" t="s">
        <v>1350</v>
      </c>
      <c r="B1134" s="18"/>
      <c r="C1134" s="36"/>
      <c r="D1134" s="19">
        <f t="shared" si="55"/>
        <v>0</v>
      </c>
      <c r="E1134" s="19"/>
      <c r="F1134" s="10"/>
    </row>
    <row r="1135" ht="15.75" hidden="1" customHeight="1">
      <c r="A1135" s="19" t="s">
        <v>1350</v>
      </c>
      <c r="B1135" s="18"/>
      <c r="C1135" s="36"/>
      <c r="D1135" s="19">
        <f t="shared" si="55"/>
        <v>0</v>
      </c>
      <c r="E1135" s="19"/>
      <c r="F1135" s="10"/>
    </row>
    <row r="1136" ht="15.75" hidden="1" customHeight="1">
      <c r="A1136" s="19" t="s">
        <v>1350</v>
      </c>
      <c r="B1136" s="18"/>
      <c r="C1136" s="36"/>
      <c r="D1136" s="19">
        <f t="shared" si="55"/>
        <v>0</v>
      </c>
      <c r="E1136" s="19"/>
      <c r="F1136" s="10"/>
    </row>
    <row r="1137" ht="15.75" hidden="1" customHeight="1">
      <c r="A1137" s="19" t="s">
        <v>1350</v>
      </c>
      <c r="B1137" s="18"/>
      <c r="C1137" s="36"/>
      <c r="D1137" s="19">
        <f t="shared" si="55"/>
        <v>0</v>
      </c>
      <c r="E1137" s="19"/>
      <c r="F1137" s="10"/>
    </row>
    <row r="1138" ht="15.75" hidden="1" customHeight="1">
      <c r="A1138" s="19" t="s">
        <v>1350</v>
      </c>
      <c r="B1138" s="18"/>
      <c r="C1138" s="36"/>
      <c r="D1138" s="19">
        <f t="shared" si="55"/>
        <v>0</v>
      </c>
      <c r="E1138" s="19"/>
      <c r="F1138" s="10"/>
    </row>
    <row r="1139" ht="15.75" hidden="1" customHeight="1">
      <c r="A1139" s="10"/>
      <c r="B1139" s="19"/>
      <c r="C1139" s="10"/>
      <c r="D1139" s="10"/>
      <c r="E1139" s="19"/>
      <c r="F1139" s="10"/>
    </row>
    <row r="1140" ht="15.75" hidden="1" customHeight="1">
      <c r="C1140" s="20">
        <f>SUM(C1122:C1139)</f>
        <v>50</v>
      </c>
      <c r="E1140" s="1"/>
      <c r="F1140" s="54" t="s">
        <v>14</v>
      </c>
    </row>
    <row r="1141" ht="15.75" hidden="1" customHeight="1">
      <c r="E1141" s="1"/>
    </row>
    <row r="1142" ht="15.75" hidden="1" customHeight="1">
      <c r="A1142" s="50" t="s">
        <v>718</v>
      </c>
      <c r="B1142" s="51"/>
      <c r="C1142" s="51"/>
      <c r="D1142" s="51"/>
      <c r="E1142" s="51"/>
      <c r="F1142" s="51"/>
      <c r="G1142" s="52"/>
      <c r="H1142" s="30"/>
      <c r="I1142" s="30"/>
      <c r="J1142" s="30"/>
      <c r="K1142" s="30"/>
      <c r="L1142" s="30"/>
      <c r="M1142" s="30"/>
    </row>
    <row r="1143" ht="15.75" hidden="1" customHeight="1">
      <c r="A1143" s="14" t="s">
        <v>15</v>
      </c>
      <c r="B1143" s="14" t="s">
        <v>16</v>
      </c>
      <c r="C1143" s="2" t="s">
        <v>17</v>
      </c>
      <c r="D1143" s="14" t="s">
        <v>18</v>
      </c>
      <c r="E1143" s="14" t="s">
        <v>19</v>
      </c>
      <c r="F1143" s="34" t="s">
        <v>20</v>
      </c>
      <c r="G1143" s="43">
        <v>31.0</v>
      </c>
    </row>
    <row r="1144" ht="15.75" hidden="1" customHeight="1">
      <c r="A1144" s="19" t="s">
        <v>1350</v>
      </c>
      <c r="B1144" s="18">
        <v>44222.0</v>
      </c>
      <c r="C1144" s="36">
        <v>30.0</v>
      </c>
      <c r="D1144" s="19">
        <f>G1143-C1144</f>
        <v>1</v>
      </c>
      <c r="E1144" s="19"/>
      <c r="F1144" s="10"/>
      <c r="G1144" s="76" t="s">
        <v>1351</v>
      </c>
    </row>
    <row r="1145" ht="15.75" hidden="1" customHeight="1">
      <c r="A1145" s="19" t="s">
        <v>1350</v>
      </c>
      <c r="B1145" s="18">
        <v>44235.0</v>
      </c>
      <c r="C1145" s="36">
        <v>1.0</v>
      </c>
      <c r="D1145" s="19">
        <f t="shared" ref="D1145:D1160" si="56">D1144-C1145</f>
        <v>0</v>
      </c>
      <c r="E1145" s="19"/>
      <c r="F1145" s="10"/>
      <c r="G1145" s="53">
        <v>132000.0</v>
      </c>
      <c r="I1145" s="53"/>
    </row>
    <row r="1146" ht="15.75" hidden="1" customHeight="1">
      <c r="A1146" s="19" t="s">
        <v>1350</v>
      </c>
      <c r="B1146" s="18"/>
      <c r="C1146" s="36"/>
      <c r="D1146" s="19">
        <f t="shared" si="56"/>
        <v>0</v>
      </c>
      <c r="E1146" s="19"/>
      <c r="F1146" s="10"/>
      <c r="G1146" s="20" t="s">
        <v>996</v>
      </c>
      <c r="I1146" s="53"/>
    </row>
    <row r="1147" ht="15.75" hidden="1" customHeight="1">
      <c r="A1147" s="19" t="s">
        <v>1350</v>
      </c>
      <c r="B1147" s="18"/>
      <c r="C1147" s="36"/>
      <c r="D1147" s="19">
        <f t="shared" si="56"/>
        <v>0</v>
      </c>
      <c r="E1147" s="19"/>
      <c r="F1147" s="10"/>
      <c r="G1147" s="20" t="s">
        <v>1352</v>
      </c>
    </row>
    <row r="1148" ht="15.75" hidden="1" customHeight="1">
      <c r="A1148" s="19" t="s">
        <v>1350</v>
      </c>
      <c r="B1148" s="18"/>
      <c r="C1148" s="36"/>
      <c r="D1148" s="19">
        <f t="shared" si="56"/>
        <v>0</v>
      </c>
      <c r="E1148" s="19"/>
      <c r="F1148" s="10"/>
      <c r="G1148" s="30"/>
    </row>
    <row r="1149" ht="15.75" hidden="1" customHeight="1">
      <c r="A1149" s="19" t="s">
        <v>1350</v>
      </c>
      <c r="B1149" s="18"/>
      <c r="C1149" s="36"/>
      <c r="D1149" s="19">
        <f t="shared" si="56"/>
        <v>0</v>
      </c>
      <c r="E1149" s="19"/>
      <c r="F1149" s="10"/>
      <c r="G1149" s="30"/>
    </row>
    <row r="1150" ht="15.75" hidden="1" customHeight="1">
      <c r="A1150" s="19" t="s">
        <v>1350</v>
      </c>
      <c r="B1150" s="18"/>
      <c r="C1150" s="36"/>
      <c r="D1150" s="19">
        <f t="shared" si="56"/>
        <v>0</v>
      </c>
      <c r="E1150" s="19"/>
      <c r="F1150" s="10"/>
      <c r="G1150" s="30"/>
    </row>
    <row r="1151" ht="15.75" hidden="1" customHeight="1">
      <c r="A1151" s="19" t="s">
        <v>1350</v>
      </c>
      <c r="B1151" s="18"/>
      <c r="C1151" s="36"/>
      <c r="D1151" s="19">
        <f t="shared" si="56"/>
        <v>0</v>
      </c>
      <c r="E1151" s="19"/>
      <c r="F1151" s="10"/>
    </row>
    <row r="1152" ht="15.75" hidden="1" customHeight="1">
      <c r="A1152" s="19" t="s">
        <v>1350</v>
      </c>
      <c r="B1152" s="18"/>
      <c r="C1152" s="36"/>
      <c r="D1152" s="19">
        <f t="shared" si="56"/>
        <v>0</v>
      </c>
      <c r="E1152" s="19"/>
      <c r="F1152" s="10"/>
    </row>
    <row r="1153" ht="15.75" hidden="1" customHeight="1">
      <c r="A1153" s="19" t="s">
        <v>1350</v>
      </c>
      <c r="B1153" s="18"/>
      <c r="C1153" s="36"/>
      <c r="D1153" s="19">
        <f t="shared" si="56"/>
        <v>0</v>
      </c>
      <c r="E1153" s="19"/>
      <c r="F1153" s="10"/>
    </row>
    <row r="1154" ht="15.75" hidden="1" customHeight="1">
      <c r="A1154" s="19" t="s">
        <v>1350</v>
      </c>
      <c r="B1154" s="18"/>
      <c r="C1154" s="36"/>
      <c r="D1154" s="19">
        <f t="shared" si="56"/>
        <v>0</v>
      </c>
      <c r="E1154" s="19"/>
      <c r="F1154" s="10"/>
    </row>
    <row r="1155" ht="15.75" hidden="1" customHeight="1">
      <c r="A1155" s="19" t="s">
        <v>1350</v>
      </c>
      <c r="B1155" s="18"/>
      <c r="C1155" s="36"/>
      <c r="D1155" s="19">
        <f t="shared" si="56"/>
        <v>0</v>
      </c>
      <c r="E1155" s="19"/>
      <c r="F1155" s="10"/>
    </row>
    <row r="1156" ht="15.75" hidden="1" customHeight="1">
      <c r="A1156" s="19" t="s">
        <v>1350</v>
      </c>
      <c r="B1156" s="18"/>
      <c r="C1156" s="36"/>
      <c r="D1156" s="19">
        <f t="shared" si="56"/>
        <v>0</v>
      </c>
      <c r="E1156" s="19"/>
      <c r="F1156" s="10"/>
    </row>
    <row r="1157" ht="15.75" hidden="1" customHeight="1">
      <c r="A1157" s="19" t="s">
        <v>1350</v>
      </c>
      <c r="B1157" s="18"/>
      <c r="C1157" s="36"/>
      <c r="D1157" s="19">
        <f t="shared" si="56"/>
        <v>0</v>
      </c>
      <c r="E1157" s="19"/>
      <c r="F1157" s="10"/>
    </row>
    <row r="1158" ht="15.75" hidden="1" customHeight="1">
      <c r="A1158" s="19" t="s">
        <v>1350</v>
      </c>
      <c r="B1158" s="18"/>
      <c r="C1158" s="36"/>
      <c r="D1158" s="19">
        <f t="shared" si="56"/>
        <v>0</v>
      </c>
      <c r="E1158" s="19"/>
      <c r="F1158" s="10"/>
    </row>
    <row r="1159" ht="15.75" hidden="1" customHeight="1">
      <c r="A1159" s="19" t="s">
        <v>1350</v>
      </c>
      <c r="B1159" s="18"/>
      <c r="C1159" s="36"/>
      <c r="D1159" s="19">
        <f t="shared" si="56"/>
        <v>0</v>
      </c>
      <c r="E1159" s="19"/>
      <c r="F1159" s="10"/>
    </row>
    <row r="1160" ht="15.75" hidden="1" customHeight="1">
      <c r="A1160" s="19" t="s">
        <v>1350</v>
      </c>
      <c r="B1160" s="18"/>
      <c r="C1160" s="36"/>
      <c r="D1160" s="19">
        <f t="shared" si="56"/>
        <v>0</v>
      </c>
      <c r="E1160" s="19"/>
      <c r="F1160" s="10"/>
    </row>
    <row r="1161" ht="15.75" hidden="1" customHeight="1">
      <c r="A1161" s="10"/>
      <c r="B1161" s="19"/>
      <c r="C1161" s="10"/>
      <c r="D1161" s="10"/>
      <c r="E1161" s="19"/>
      <c r="F1161" s="10"/>
    </row>
    <row r="1162" ht="15.75" hidden="1" customHeight="1">
      <c r="C1162" s="20">
        <f>SUM(C1144:C1161)</f>
        <v>31</v>
      </c>
      <c r="E1162" s="1"/>
      <c r="F1162" s="54" t="s">
        <v>14</v>
      </c>
    </row>
    <row r="1163" ht="15.75" hidden="1" customHeight="1">
      <c r="E1163" s="1"/>
    </row>
    <row r="1164" ht="15.75" hidden="1" customHeight="1">
      <c r="A1164" s="50" t="s">
        <v>718</v>
      </c>
      <c r="B1164" s="51"/>
      <c r="C1164" s="51"/>
      <c r="D1164" s="51"/>
      <c r="E1164" s="51"/>
      <c r="F1164" s="51"/>
      <c r="G1164" s="52"/>
      <c r="H1164" s="30"/>
      <c r="I1164" s="30"/>
      <c r="J1164" s="30"/>
      <c r="K1164" s="30"/>
      <c r="L1164" s="30"/>
      <c r="M1164" s="30"/>
    </row>
    <row r="1165" ht="15.75" hidden="1" customHeight="1">
      <c r="A1165" s="14" t="s">
        <v>15</v>
      </c>
      <c r="B1165" s="14" t="s">
        <v>16</v>
      </c>
      <c r="C1165" s="2" t="s">
        <v>17</v>
      </c>
      <c r="D1165" s="14" t="s">
        <v>18</v>
      </c>
      <c r="E1165" s="14" t="s">
        <v>19</v>
      </c>
      <c r="F1165" s="34" t="s">
        <v>20</v>
      </c>
      <c r="G1165" s="43">
        <v>81.0</v>
      </c>
    </row>
    <row r="1166" ht="15.75" hidden="1" customHeight="1">
      <c r="A1166" s="19" t="s">
        <v>1353</v>
      </c>
      <c r="B1166" s="18">
        <v>44235.0</v>
      </c>
      <c r="C1166" s="36">
        <v>35.0</v>
      </c>
      <c r="D1166" s="19">
        <f>G1165-C1166</f>
        <v>46</v>
      </c>
      <c r="E1166" s="19"/>
      <c r="F1166" s="10"/>
      <c r="G1166" s="76" t="s">
        <v>1354</v>
      </c>
    </row>
    <row r="1167" ht="15.75" hidden="1" customHeight="1">
      <c r="A1167" s="19" t="s">
        <v>1353</v>
      </c>
      <c r="B1167" s="18">
        <v>44246.0</v>
      </c>
      <c r="C1167" s="36">
        <v>22.0</v>
      </c>
      <c r="D1167" s="19">
        <f t="shared" ref="D1167:D1182" si="57">D1166-C1167</f>
        <v>24</v>
      </c>
      <c r="E1167" s="19"/>
      <c r="F1167" s="10"/>
      <c r="G1167" s="53">
        <v>126000.0</v>
      </c>
      <c r="I1167" s="53"/>
    </row>
    <row r="1168" ht="15.75" hidden="1" customHeight="1">
      <c r="A1168" s="19" t="s">
        <v>1353</v>
      </c>
      <c r="B1168" s="18">
        <v>44253.0</v>
      </c>
      <c r="C1168" s="36">
        <v>24.0</v>
      </c>
      <c r="D1168" s="19">
        <f t="shared" si="57"/>
        <v>0</v>
      </c>
      <c r="E1168" s="19"/>
      <c r="F1168" s="10"/>
      <c r="G1168" s="20" t="s">
        <v>1348</v>
      </c>
      <c r="I1168" s="53"/>
    </row>
    <row r="1169" ht="15.75" hidden="1" customHeight="1">
      <c r="A1169" s="19" t="s">
        <v>1353</v>
      </c>
      <c r="B1169" s="18"/>
      <c r="C1169" s="36"/>
      <c r="D1169" s="19">
        <f t="shared" si="57"/>
        <v>0</v>
      </c>
      <c r="E1169" s="19"/>
      <c r="F1169" s="10"/>
      <c r="G1169" s="20" t="s">
        <v>1355</v>
      </c>
    </row>
    <row r="1170" ht="15.75" hidden="1" customHeight="1">
      <c r="A1170" s="19" t="s">
        <v>1353</v>
      </c>
      <c r="B1170" s="18"/>
      <c r="C1170" s="36"/>
      <c r="D1170" s="19">
        <f t="shared" si="57"/>
        <v>0</v>
      </c>
      <c r="E1170" s="19"/>
      <c r="F1170" s="10"/>
      <c r="G1170" s="30"/>
    </row>
    <row r="1171" ht="15.75" hidden="1" customHeight="1">
      <c r="A1171" s="19" t="s">
        <v>1353</v>
      </c>
      <c r="B1171" s="18"/>
      <c r="C1171" s="36"/>
      <c r="D1171" s="19">
        <f t="shared" si="57"/>
        <v>0</v>
      </c>
      <c r="E1171" s="19"/>
      <c r="F1171" s="10"/>
      <c r="G1171" s="30"/>
    </row>
    <row r="1172" ht="15.75" hidden="1" customHeight="1">
      <c r="A1172" s="19" t="s">
        <v>1353</v>
      </c>
      <c r="B1172" s="18"/>
      <c r="C1172" s="36"/>
      <c r="D1172" s="19">
        <f t="shared" si="57"/>
        <v>0</v>
      </c>
      <c r="E1172" s="19"/>
      <c r="F1172" s="10"/>
      <c r="G1172" s="30"/>
    </row>
    <row r="1173" ht="15.75" hidden="1" customHeight="1">
      <c r="A1173" s="19" t="s">
        <v>1353</v>
      </c>
      <c r="B1173" s="18"/>
      <c r="C1173" s="36"/>
      <c r="D1173" s="19">
        <f t="shared" si="57"/>
        <v>0</v>
      </c>
      <c r="E1173" s="19"/>
      <c r="F1173" s="10"/>
    </row>
    <row r="1174" ht="15.75" hidden="1" customHeight="1">
      <c r="A1174" s="19" t="s">
        <v>1353</v>
      </c>
      <c r="B1174" s="18"/>
      <c r="C1174" s="36"/>
      <c r="D1174" s="19">
        <f t="shared" si="57"/>
        <v>0</v>
      </c>
      <c r="E1174" s="19"/>
      <c r="F1174" s="10"/>
    </row>
    <row r="1175" ht="15.75" hidden="1" customHeight="1">
      <c r="A1175" s="19" t="s">
        <v>1353</v>
      </c>
      <c r="B1175" s="18"/>
      <c r="C1175" s="36"/>
      <c r="D1175" s="19">
        <f t="shared" si="57"/>
        <v>0</v>
      </c>
      <c r="E1175" s="19"/>
      <c r="F1175" s="10"/>
    </row>
    <row r="1176" ht="15.75" hidden="1" customHeight="1">
      <c r="A1176" s="19" t="s">
        <v>1353</v>
      </c>
      <c r="B1176" s="18"/>
      <c r="C1176" s="36"/>
      <c r="D1176" s="19">
        <f t="shared" si="57"/>
        <v>0</v>
      </c>
      <c r="E1176" s="19"/>
      <c r="F1176" s="10"/>
      <c r="K1176" s="20" t="s">
        <v>1356</v>
      </c>
      <c r="L1176" s="20" t="s">
        <v>1357</v>
      </c>
      <c r="M1176" s="20" t="s">
        <v>1358</v>
      </c>
    </row>
    <row r="1177" ht="15.75" hidden="1" customHeight="1">
      <c r="A1177" s="19" t="s">
        <v>1353</v>
      </c>
      <c r="B1177" s="18"/>
      <c r="C1177" s="36"/>
      <c r="D1177" s="19">
        <f t="shared" si="57"/>
        <v>0</v>
      </c>
      <c r="E1177" s="19"/>
      <c r="F1177" s="10"/>
      <c r="I1177" s="20" t="s">
        <v>1359</v>
      </c>
      <c r="J1177" s="20">
        <v>122.0</v>
      </c>
      <c r="K1177" s="20">
        <f>D1182</f>
        <v>0</v>
      </c>
      <c r="L1177" s="20">
        <v>15.0</v>
      </c>
      <c r="M1177" s="20">
        <f t="shared" ref="M1177:M1178" si="58">K1177-L1177</f>
        <v>-15</v>
      </c>
    </row>
    <row r="1178" ht="15.75" hidden="1" customHeight="1">
      <c r="A1178" s="19" t="s">
        <v>1353</v>
      </c>
      <c r="B1178" s="18"/>
      <c r="C1178" s="36"/>
      <c r="D1178" s="19">
        <f t="shared" si="57"/>
        <v>0</v>
      </c>
      <c r="E1178" s="19"/>
      <c r="F1178" s="10"/>
      <c r="J1178" s="20">
        <v>129.0</v>
      </c>
      <c r="K1178" s="20">
        <f>D1204</f>
        <v>0</v>
      </c>
      <c r="L1178" s="20">
        <v>1.0</v>
      </c>
      <c r="M1178" s="20">
        <f t="shared" si="58"/>
        <v>-1</v>
      </c>
    </row>
    <row r="1179" ht="15.75" hidden="1" customHeight="1">
      <c r="A1179" s="19" t="s">
        <v>1353</v>
      </c>
      <c r="B1179" s="18"/>
      <c r="C1179" s="36"/>
      <c r="D1179" s="19">
        <f t="shared" si="57"/>
        <v>0</v>
      </c>
      <c r="E1179" s="19"/>
      <c r="F1179" s="10"/>
    </row>
    <row r="1180" ht="15.75" hidden="1" customHeight="1">
      <c r="A1180" s="19" t="s">
        <v>1353</v>
      </c>
      <c r="B1180" s="18"/>
      <c r="C1180" s="36"/>
      <c r="D1180" s="19">
        <f t="shared" si="57"/>
        <v>0</v>
      </c>
      <c r="E1180" s="19"/>
      <c r="F1180" s="10"/>
    </row>
    <row r="1181" ht="15.75" hidden="1" customHeight="1">
      <c r="A1181" s="19" t="s">
        <v>1353</v>
      </c>
      <c r="B1181" s="18"/>
      <c r="C1181" s="36"/>
      <c r="D1181" s="19">
        <f t="shared" si="57"/>
        <v>0</v>
      </c>
      <c r="E1181" s="19"/>
      <c r="F1181" s="10"/>
    </row>
    <row r="1182" ht="15.75" hidden="1" customHeight="1">
      <c r="A1182" s="19" t="s">
        <v>1353</v>
      </c>
      <c r="B1182" s="18"/>
      <c r="C1182" s="36"/>
      <c r="D1182" s="19">
        <f t="shared" si="57"/>
        <v>0</v>
      </c>
      <c r="E1182" s="19"/>
      <c r="F1182" s="10"/>
    </row>
    <row r="1183" ht="15.75" hidden="1" customHeight="1">
      <c r="A1183" s="10"/>
      <c r="B1183" s="19"/>
      <c r="C1183" s="10"/>
      <c r="D1183" s="10"/>
      <c r="E1183" s="19"/>
      <c r="F1183" s="10"/>
    </row>
    <row r="1184" ht="15.75" hidden="1" customHeight="1">
      <c r="C1184" s="20">
        <f>SUM(C1166:C1183)</f>
        <v>81</v>
      </c>
      <c r="E1184" s="1"/>
      <c r="F1184" s="54" t="s">
        <v>14</v>
      </c>
    </row>
    <row r="1185" ht="15.75" hidden="1" customHeight="1">
      <c r="E1185" s="1"/>
    </row>
    <row r="1186" ht="15.75" hidden="1" customHeight="1">
      <c r="A1186" s="50" t="s">
        <v>718</v>
      </c>
      <c r="B1186" s="51"/>
      <c r="C1186" s="51"/>
      <c r="D1186" s="51"/>
      <c r="E1186" s="51"/>
      <c r="F1186" s="51"/>
      <c r="G1186" s="52"/>
      <c r="H1186" s="30"/>
      <c r="I1186" s="30"/>
      <c r="J1186" s="30"/>
      <c r="K1186" s="30"/>
      <c r="L1186" s="30"/>
      <c r="M1186" s="30"/>
    </row>
    <row r="1187" ht="15.75" hidden="1" customHeight="1">
      <c r="A1187" s="14" t="s">
        <v>15</v>
      </c>
      <c r="B1187" s="14" t="s">
        <v>16</v>
      </c>
      <c r="C1187" s="2" t="s">
        <v>17</v>
      </c>
      <c r="D1187" s="14" t="s">
        <v>18</v>
      </c>
      <c r="E1187" s="14" t="s">
        <v>19</v>
      </c>
      <c r="F1187" s="34" t="s">
        <v>20</v>
      </c>
      <c r="G1187" s="43">
        <v>50.0</v>
      </c>
    </row>
    <row r="1188" ht="15.75" hidden="1" customHeight="1">
      <c r="A1188" s="19" t="s">
        <v>1353</v>
      </c>
      <c r="B1188" s="18">
        <v>44235.0</v>
      </c>
      <c r="C1188" s="36">
        <v>16.0</v>
      </c>
      <c r="D1188" s="19">
        <f>G1187-C1188</f>
        <v>34</v>
      </c>
      <c r="E1188" s="19"/>
      <c r="F1188" s="10"/>
      <c r="G1188" s="76" t="s">
        <v>1354</v>
      </c>
    </row>
    <row r="1189" ht="15.75" hidden="1" customHeight="1">
      <c r="A1189" s="19" t="s">
        <v>1353</v>
      </c>
      <c r="B1189" s="18">
        <v>44246.0</v>
      </c>
      <c r="C1189" s="36">
        <v>15.0</v>
      </c>
      <c r="D1189" s="19">
        <f t="shared" ref="D1189:D1204" si="59">D1188-C1189</f>
        <v>19</v>
      </c>
      <c r="E1189" s="19"/>
      <c r="F1189" s="10"/>
      <c r="G1189" s="53">
        <v>132000.0</v>
      </c>
      <c r="I1189" s="53"/>
    </row>
    <row r="1190" ht="15.75" hidden="1" customHeight="1">
      <c r="A1190" s="19" t="s">
        <v>1353</v>
      </c>
      <c r="B1190" s="18">
        <v>44253.0</v>
      </c>
      <c r="C1190" s="36">
        <v>19.0</v>
      </c>
      <c r="D1190" s="19">
        <f t="shared" si="59"/>
        <v>0</v>
      </c>
      <c r="E1190" s="19"/>
      <c r="F1190" s="10"/>
      <c r="G1190" s="20" t="s">
        <v>996</v>
      </c>
      <c r="I1190" s="53"/>
    </row>
    <row r="1191" ht="15.75" hidden="1" customHeight="1">
      <c r="A1191" s="19" t="s">
        <v>1353</v>
      </c>
      <c r="B1191" s="18"/>
      <c r="C1191" s="36"/>
      <c r="D1191" s="19">
        <f t="shared" si="59"/>
        <v>0</v>
      </c>
      <c r="E1191" s="19"/>
      <c r="F1191" s="10"/>
      <c r="G1191" s="20" t="s">
        <v>1355</v>
      </c>
    </row>
    <row r="1192" ht="15.75" hidden="1" customHeight="1">
      <c r="A1192" s="19" t="s">
        <v>1353</v>
      </c>
      <c r="B1192" s="18"/>
      <c r="C1192" s="36"/>
      <c r="D1192" s="19">
        <f t="shared" si="59"/>
        <v>0</v>
      </c>
      <c r="E1192" s="19"/>
      <c r="F1192" s="10"/>
      <c r="G1192" s="30"/>
    </row>
    <row r="1193" ht="15.75" hidden="1" customHeight="1">
      <c r="A1193" s="19" t="s">
        <v>1353</v>
      </c>
      <c r="B1193" s="18"/>
      <c r="C1193" s="36"/>
      <c r="D1193" s="19">
        <f t="shared" si="59"/>
        <v>0</v>
      </c>
      <c r="E1193" s="19"/>
      <c r="F1193" s="10"/>
      <c r="G1193" s="30"/>
    </row>
    <row r="1194" ht="15.75" hidden="1" customHeight="1">
      <c r="A1194" s="19" t="s">
        <v>1353</v>
      </c>
      <c r="B1194" s="18"/>
      <c r="C1194" s="36"/>
      <c r="D1194" s="19">
        <f t="shared" si="59"/>
        <v>0</v>
      </c>
      <c r="E1194" s="19"/>
      <c r="F1194" s="10"/>
      <c r="G1194" s="30"/>
    </row>
    <row r="1195" ht="15.75" hidden="1" customHeight="1">
      <c r="A1195" s="19" t="s">
        <v>1353</v>
      </c>
      <c r="B1195" s="18"/>
      <c r="C1195" s="36"/>
      <c r="D1195" s="19">
        <f t="shared" si="59"/>
        <v>0</v>
      </c>
      <c r="E1195" s="19"/>
      <c r="F1195" s="10"/>
    </row>
    <row r="1196" ht="15.75" hidden="1" customHeight="1">
      <c r="A1196" s="19" t="s">
        <v>1353</v>
      </c>
      <c r="B1196" s="18"/>
      <c r="C1196" s="36"/>
      <c r="D1196" s="19">
        <f t="shared" si="59"/>
        <v>0</v>
      </c>
      <c r="E1196" s="19"/>
      <c r="F1196" s="10"/>
    </row>
    <row r="1197" ht="15.75" hidden="1" customHeight="1">
      <c r="A1197" s="19" t="s">
        <v>1353</v>
      </c>
      <c r="B1197" s="18"/>
      <c r="C1197" s="36"/>
      <c r="D1197" s="19">
        <f t="shared" si="59"/>
        <v>0</v>
      </c>
      <c r="E1197" s="19"/>
      <c r="F1197" s="10"/>
    </row>
    <row r="1198" ht="15.75" hidden="1" customHeight="1">
      <c r="A1198" s="19" t="s">
        <v>1353</v>
      </c>
      <c r="B1198" s="18"/>
      <c r="C1198" s="36"/>
      <c r="D1198" s="19">
        <f t="shared" si="59"/>
        <v>0</v>
      </c>
      <c r="E1198" s="19"/>
      <c r="F1198" s="10"/>
    </row>
    <row r="1199" ht="15.75" hidden="1" customHeight="1">
      <c r="A1199" s="19" t="s">
        <v>1353</v>
      </c>
      <c r="B1199" s="18"/>
      <c r="C1199" s="36"/>
      <c r="D1199" s="19">
        <f t="shared" si="59"/>
        <v>0</v>
      </c>
      <c r="E1199" s="19"/>
      <c r="F1199" s="10"/>
    </row>
    <row r="1200" ht="15.75" hidden="1" customHeight="1">
      <c r="A1200" s="19" t="s">
        <v>1353</v>
      </c>
      <c r="B1200" s="18"/>
      <c r="C1200" s="36"/>
      <c r="D1200" s="19">
        <f t="shared" si="59"/>
        <v>0</v>
      </c>
      <c r="E1200" s="19"/>
      <c r="F1200" s="10"/>
    </row>
    <row r="1201" ht="15.75" hidden="1" customHeight="1">
      <c r="A1201" s="19" t="s">
        <v>1353</v>
      </c>
      <c r="B1201" s="18"/>
      <c r="C1201" s="36"/>
      <c r="D1201" s="19">
        <f t="shared" si="59"/>
        <v>0</v>
      </c>
      <c r="E1201" s="19"/>
      <c r="F1201" s="10"/>
    </row>
    <row r="1202" ht="15.75" hidden="1" customHeight="1">
      <c r="A1202" s="19" t="s">
        <v>1353</v>
      </c>
      <c r="B1202" s="18"/>
      <c r="C1202" s="36"/>
      <c r="D1202" s="19">
        <f t="shared" si="59"/>
        <v>0</v>
      </c>
      <c r="E1202" s="19"/>
      <c r="F1202" s="10"/>
    </row>
    <row r="1203" ht="15.75" hidden="1" customHeight="1">
      <c r="A1203" s="19" t="s">
        <v>1353</v>
      </c>
      <c r="B1203" s="18"/>
      <c r="C1203" s="36"/>
      <c r="D1203" s="19">
        <f t="shared" si="59"/>
        <v>0</v>
      </c>
      <c r="E1203" s="19"/>
      <c r="F1203" s="10"/>
    </row>
    <row r="1204" ht="15.75" hidden="1" customHeight="1">
      <c r="A1204" s="19" t="s">
        <v>1353</v>
      </c>
      <c r="B1204" s="18"/>
      <c r="C1204" s="36"/>
      <c r="D1204" s="19">
        <f t="shared" si="59"/>
        <v>0</v>
      </c>
      <c r="E1204" s="19"/>
      <c r="F1204" s="10"/>
    </row>
    <row r="1205" ht="15.75" hidden="1" customHeight="1">
      <c r="A1205" s="10"/>
      <c r="B1205" s="19"/>
      <c r="C1205" s="10"/>
      <c r="D1205" s="10"/>
      <c r="E1205" s="19"/>
      <c r="F1205" s="10"/>
    </row>
    <row r="1206" ht="15.75" hidden="1" customHeight="1">
      <c r="C1206" s="20">
        <f>SUM(C1188:C1205)</f>
        <v>50</v>
      </c>
      <c r="E1206" s="1"/>
      <c r="F1206" s="54" t="s">
        <v>14</v>
      </c>
    </row>
    <row r="1207" ht="15.75" hidden="1" customHeight="1">
      <c r="E1207" s="1"/>
    </row>
    <row r="1208" ht="15.75" hidden="1" customHeight="1">
      <c r="A1208" s="50" t="s">
        <v>718</v>
      </c>
      <c r="B1208" s="51"/>
      <c r="C1208" s="51"/>
      <c r="D1208" s="51"/>
      <c r="E1208" s="51"/>
      <c r="F1208" s="51"/>
      <c r="G1208" s="52"/>
      <c r="H1208" s="30"/>
      <c r="I1208" s="30"/>
      <c r="J1208" s="30"/>
      <c r="K1208" s="30"/>
      <c r="L1208" s="30"/>
      <c r="M1208" s="30"/>
    </row>
    <row r="1209" ht="15.75" hidden="1" customHeight="1">
      <c r="A1209" s="14" t="s">
        <v>15</v>
      </c>
      <c r="B1209" s="14" t="s">
        <v>16</v>
      </c>
      <c r="C1209" s="2" t="s">
        <v>17</v>
      </c>
      <c r="D1209" s="14" t="s">
        <v>18</v>
      </c>
      <c r="E1209" s="14" t="s">
        <v>19</v>
      </c>
      <c r="F1209" s="34" t="s">
        <v>20</v>
      </c>
      <c r="G1209" s="43">
        <v>45.0</v>
      </c>
    </row>
    <row r="1210" ht="15.75" hidden="1" customHeight="1">
      <c r="A1210" s="19" t="s">
        <v>1360</v>
      </c>
      <c r="B1210" s="18">
        <v>44263.0</v>
      </c>
      <c r="C1210" s="36">
        <v>45.0</v>
      </c>
      <c r="D1210" s="19">
        <f>G1209-C1210</f>
        <v>0</v>
      </c>
      <c r="E1210" s="19"/>
      <c r="F1210" s="10"/>
      <c r="G1210" s="76" t="s">
        <v>1361</v>
      </c>
    </row>
    <row r="1211" ht="15.75" hidden="1" customHeight="1">
      <c r="A1211" s="19" t="s">
        <v>1360</v>
      </c>
      <c r="B1211" s="18"/>
      <c r="C1211" s="36"/>
      <c r="D1211" s="19">
        <f t="shared" ref="D1211:D1226" si="60">D1210-C1211</f>
        <v>0</v>
      </c>
      <c r="E1211" s="19"/>
      <c r="F1211" s="10"/>
      <c r="G1211" s="53">
        <v>126000.0</v>
      </c>
      <c r="I1211" s="53"/>
    </row>
    <row r="1212" ht="15.75" hidden="1" customHeight="1">
      <c r="A1212" s="19" t="s">
        <v>1360</v>
      </c>
      <c r="B1212" s="18"/>
      <c r="C1212" s="36"/>
      <c r="D1212" s="19">
        <f t="shared" si="60"/>
        <v>0</v>
      </c>
      <c r="E1212" s="19"/>
      <c r="F1212" s="10"/>
      <c r="G1212" s="20" t="s">
        <v>1341</v>
      </c>
      <c r="I1212" s="53"/>
    </row>
    <row r="1213" ht="15.75" hidden="1" customHeight="1">
      <c r="A1213" s="19" t="s">
        <v>1360</v>
      </c>
      <c r="B1213" s="18"/>
      <c r="C1213" s="36"/>
      <c r="D1213" s="19">
        <f t="shared" si="60"/>
        <v>0</v>
      </c>
      <c r="E1213" s="19"/>
      <c r="F1213" s="10"/>
      <c r="G1213" s="20" t="s">
        <v>1362</v>
      </c>
    </row>
    <row r="1214" ht="15.75" hidden="1" customHeight="1">
      <c r="A1214" s="19" t="s">
        <v>1360</v>
      </c>
      <c r="B1214" s="18"/>
      <c r="C1214" s="36"/>
      <c r="D1214" s="19">
        <f t="shared" si="60"/>
        <v>0</v>
      </c>
      <c r="E1214" s="19"/>
      <c r="F1214" s="10"/>
      <c r="G1214" s="30"/>
    </row>
    <row r="1215" ht="15.75" hidden="1" customHeight="1">
      <c r="A1215" s="19" t="s">
        <v>1360</v>
      </c>
      <c r="B1215" s="18"/>
      <c r="C1215" s="36"/>
      <c r="D1215" s="19">
        <f t="shared" si="60"/>
        <v>0</v>
      </c>
      <c r="E1215" s="19"/>
      <c r="F1215" s="10"/>
      <c r="G1215" s="30"/>
    </row>
    <row r="1216" ht="15.75" hidden="1" customHeight="1">
      <c r="A1216" s="19" t="s">
        <v>1360</v>
      </c>
      <c r="B1216" s="18"/>
      <c r="C1216" s="36"/>
      <c r="D1216" s="19">
        <f t="shared" si="60"/>
        <v>0</v>
      </c>
      <c r="E1216" s="19"/>
      <c r="F1216" s="10"/>
      <c r="G1216" s="30"/>
    </row>
    <row r="1217" ht="15.75" hidden="1" customHeight="1">
      <c r="A1217" s="19" t="s">
        <v>1360</v>
      </c>
      <c r="B1217" s="18"/>
      <c r="C1217" s="36"/>
      <c r="D1217" s="19">
        <f t="shared" si="60"/>
        <v>0</v>
      </c>
      <c r="E1217" s="19"/>
      <c r="F1217" s="10"/>
    </row>
    <row r="1218" ht="15.75" hidden="1" customHeight="1">
      <c r="A1218" s="19" t="s">
        <v>1360</v>
      </c>
      <c r="B1218" s="18"/>
      <c r="C1218" s="36"/>
      <c r="D1218" s="19">
        <f t="shared" si="60"/>
        <v>0</v>
      </c>
      <c r="E1218" s="19"/>
      <c r="F1218" s="10"/>
    </row>
    <row r="1219" ht="15.75" hidden="1" customHeight="1">
      <c r="A1219" s="19" t="s">
        <v>1360</v>
      </c>
      <c r="B1219" s="18"/>
      <c r="C1219" s="36"/>
      <c r="D1219" s="19">
        <f t="shared" si="60"/>
        <v>0</v>
      </c>
      <c r="E1219" s="19"/>
      <c r="F1219" s="10"/>
    </row>
    <row r="1220" ht="15.75" hidden="1" customHeight="1">
      <c r="A1220" s="19" t="s">
        <v>1360</v>
      </c>
      <c r="B1220" s="18"/>
      <c r="C1220" s="36"/>
      <c r="D1220" s="19">
        <f t="shared" si="60"/>
        <v>0</v>
      </c>
      <c r="E1220" s="19"/>
      <c r="F1220" s="10"/>
    </row>
    <row r="1221" ht="15.75" hidden="1" customHeight="1">
      <c r="A1221" s="19" t="s">
        <v>1360</v>
      </c>
      <c r="B1221" s="18"/>
      <c r="C1221" s="36"/>
      <c r="D1221" s="19">
        <f t="shared" si="60"/>
        <v>0</v>
      </c>
      <c r="E1221" s="19"/>
      <c r="F1221" s="10"/>
    </row>
    <row r="1222" ht="15.75" hidden="1" customHeight="1">
      <c r="A1222" s="19" t="s">
        <v>1360</v>
      </c>
      <c r="B1222" s="18"/>
      <c r="C1222" s="36"/>
      <c r="D1222" s="19">
        <f t="shared" si="60"/>
        <v>0</v>
      </c>
      <c r="E1222" s="19"/>
      <c r="F1222" s="10"/>
    </row>
    <row r="1223" ht="15.75" hidden="1" customHeight="1">
      <c r="A1223" s="19" t="s">
        <v>1360</v>
      </c>
      <c r="B1223" s="18"/>
      <c r="C1223" s="36"/>
      <c r="D1223" s="19">
        <f t="shared" si="60"/>
        <v>0</v>
      </c>
      <c r="E1223" s="19"/>
      <c r="F1223" s="10"/>
    </row>
    <row r="1224" ht="15.75" hidden="1" customHeight="1">
      <c r="A1224" s="19" t="s">
        <v>1360</v>
      </c>
      <c r="B1224" s="18"/>
      <c r="C1224" s="36"/>
      <c r="D1224" s="19">
        <f t="shared" si="60"/>
        <v>0</v>
      </c>
      <c r="E1224" s="19"/>
      <c r="F1224" s="10"/>
    </row>
    <row r="1225" ht="15.75" hidden="1" customHeight="1">
      <c r="A1225" s="19" t="s">
        <v>1360</v>
      </c>
      <c r="B1225" s="18"/>
      <c r="C1225" s="36"/>
      <c r="D1225" s="19">
        <f t="shared" si="60"/>
        <v>0</v>
      </c>
      <c r="E1225" s="19"/>
      <c r="F1225" s="10"/>
    </row>
    <row r="1226" ht="15.75" hidden="1" customHeight="1">
      <c r="A1226" s="19" t="s">
        <v>1360</v>
      </c>
      <c r="B1226" s="18"/>
      <c r="C1226" s="36"/>
      <c r="D1226" s="19">
        <f t="shared" si="60"/>
        <v>0</v>
      </c>
      <c r="E1226" s="19"/>
      <c r="F1226" s="10"/>
    </row>
    <row r="1227" ht="15.75" hidden="1" customHeight="1">
      <c r="A1227" s="10"/>
      <c r="B1227" s="19"/>
      <c r="C1227" s="10"/>
      <c r="D1227" s="10"/>
      <c r="E1227" s="19"/>
      <c r="F1227" s="10"/>
    </row>
    <row r="1228" ht="15.75" hidden="1" customHeight="1">
      <c r="C1228" s="20">
        <f>SUM(C1210:C1227)</f>
        <v>45</v>
      </c>
      <c r="E1228" s="1"/>
      <c r="F1228" s="54" t="s">
        <v>14</v>
      </c>
    </row>
    <row r="1229" ht="15.75" hidden="1" customHeight="1">
      <c r="E1229" s="1"/>
    </row>
    <row r="1230" ht="15.75" hidden="1" customHeight="1">
      <c r="A1230" s="50" t="s">
        <v>718</v>
      </c>
      <c r="B1230" s="51"/>
      <c r="C1230" s="51"/>
      <c r="D1230" s="51"/>
      <c r="E1230" s="51"/>
      <c r="F1230" s="51"/>
      <c r="G1230" s="52"/>
      <c r="H1230" s="30"/>
      <c r="I1230" s="30"/>
      <c r="J1230" s="30"/>
      <c r="K1230" s="30"/>
      <c r="L1230" s="30"/>
      <c r="M1230" s="30"/>
    </row>
    <row r="1231" ht="15.75" hidden="1" customHeight="1">
      <c r="A1231" s="14" t="s">
        <v>15</v>
      </c>
      <c r="B1231" s="14" t="s">
        <v>16</v>
      </c>
      <c r="C1231" s="2" t="s">
        <v>17</v>
      </c>
      <c r="D1231" s="14" t="s">
        <v>18</v>
      </c>
      <c r="E1231" s="14" t="s">
        <v>19</v>
      </c>
      <c r="F1231" s="34" t="s">
        <v>20</v>
      </c>
      <c r="G1231" s="43">
        <v>25.0</v>
      </c>
    </row>
    <row r="1232" ht="15.75" hidden="1" customHeight="1">
      <c r="A1232" s="19" t="s">
        <v>1360</v>
      </c>
      <c r="B1232" s="18">
        <v>44263.0</v>
      </c>
      <c r="C1232" s="36">
        <v>25.0</v>
      </c>
      <c r="D1232" s="19">
        <f>G1231-C1232</f>
        <v>0</v>
      </c>
      <c r="E1232" s="19"/>
      <c r="F1232" s="10"/>
      <c r="G1232" s="76" t="s">
        <v>1361</v>
      </c>
    </row>
    <row r="1233" ht="15.75" hidden="1" customHeight="1">
      <c r="A1233" s="19" t="s">
        <v>1360</v>
      </c>
      <c r="B1233" s="18"/>
      <c r="C1233" s="36"/>
      <c r="D1233" s="19">
        <f t="shared" ref="D1233:D1248" si="61">D1232-C1233</f>
        <v>0</v>
      </c>
      <c r="E1233" s="19"/>
      <c r="F1233" s="10"/>
      <c r="G1233" s="53">
        <v>132000.0</v>
      </c>
      <c r="I1233" s="53"/>
    </row>
    <row r="1234" ht="15.75" hidden="1" customHeight="1">
      <c r="A1234" s="19" t="s">
        <v>1360</v>
      </c>
      <c r="B1234" s="18"/>
      <c r="C1234" s="36"/>
      <c r="D1234" s="19">
        <f t="shared" si="61"/>
        <v>0</v>
      </c>
      <c r="E1234" s="19"/>
      <c r="F1234" s="10"/>
      <c r="G1234" s="20" t="s">
        <v>1338</v>
      </c>
      <c r="I1234" s="53"/>
    </row>
    <row r="1235" ht="15.75" hidden="1" customHeight="1">
      <c r="A1235" s="19" t="s">
        <v>1360</v>
      </c>
      <c r="B1235" s="18"/>
      <c r="C1235" s="36"/>
      <c r="D1235" s="19">
        <f t="shared" si="61"/>
        <v>0</v>
      </c>
      <c r="E1235" s="19"/>
      <c r="F1235" s="10"/>
      <c r="G1235" s="20" t="s">
        <v>1362</v>
      </c>
    </row>
    <row r="1236" ht="15.75" hidden="1" customHeight="1">
      <c r="A1236" s="19" t="s">
        <v>1360</v>
      </c>
      <c r="B1236" s="18"/>
      <c r="C1236" s="36"/>
      <c r="D1236" s="19">
        <f t="shared" si="61"/>
        <v>0</v>
      </c>
      <c r="E1236" s="19"/>
      <c r="F1236" s="10"/>
      <c r="G1236" s="30"/>
    </row>
    <row r="1237" ht="15.75" hidden="1" customHeight="1">
      <c r="A1237" s="19" t="s">
        <v>1360</v>
      </c>
      <c r="B1237" s="18"/>
      <c r="C1237" s="36"/>
      <c r="D1237" s="19">
        <f t="shared" si="61"/>
        <v>0</v>
      </c>
      <c r="E1237" s="19"/>
      <c r="F1237" s="10"/>
      <c r="G1237" s="30"/>
    </row>
    <row r="1238" ht="15.75" hidden="1" customHeight="1">
      <c r="A1238" s="19" t="s">
        <v>1360</v>
      </c>
      <c r="B1238" s="18"/>
      <c r="C1238" s="36"/>
      <c r="D1238" s="19">
        <f t="shared" si="61"/>
        <v>0</v>
      </c>
      <c r="E1238" s="19"/>
      <c r="F1238" s="10"/>
      <c r="G1238" s="30"/>
    </row>
    <row r="1239" ht="15.75" hidden="1" customHeight="1">
      <c r="A1239" s="19" t="s">
        <v>1360</v>
      </c>
      <c r="B1239" s="18"/>
      <c r="C1239" s="36"/>
      <c r="D1239" s="19">
        <f t="shared" si="61"/>
        <v>0</v>
      </c>
      <c r="E1239" s="19"/>
      <c r="F1239" s="10"/>
    </row>
    <row r="1240" ht="15.75" hidden="1" customHeight="1">
      <c r="A1240" s="19" t="s">
        <v>1360</v>
      </c>
      <c r="B1240" s="18"/>
      <c r="C1240" s="36"/>
      <c r="D1240" s="19">
        <f t="shared" si="61"/>
        <v>0</v>
      </c>
      <c r="E1240" s="19"/>
      <c r="F1240" s="10"/>
    </row>
    <row r="1241" ht="15.75" hidden="1" customHeight="1">
      <c r="A1241" s="19" t="s">
        <v>1360</v>
      </c>
      <c r="B1241" s="18"/>
      <c r="C1241" s="36"/>
      <c r="D1241" s="19">
        <f t="shared" si="61"/>
        <v>0</v>
      </c>
      <c r="E1241" s="19"/>
      <c r="F1241" s="10"/>
    </row>
    <row r="1242" ht="15.75" hidden="1" customHeight="1">
      <c r="A1242" s="19" t="s">
        <v>1360</v>
      </c>
      <c r="B1242" s="18"/>
      <c r="C1242" s="36"/>
      <c r="D1242" s="19">
        <f t="shared" si="61"/>
        <v>0</v>
      </c>
      <c r="E1242" s="19"/>
      <c r="F1242" s="10"/>
    </row>
    <row r="1243" ht="15.75" hidden="1" customHeight="1">
      <c r="A1243" s="19" t="s">
        <v>1360</v>
      </c>
      <c r="B1243" s="18"/>
      <c r="C1243" s="36"/>
      <c r="D1243" s="19">
        <f t="shared" si="61"/>
        <v>0</v>
      </c>
      <c r="E1243" s="19"/>
      <c r="F1243" s="10"/>
    </row>
    <row r="1244" ht="15.75" hidden="1" customHeight="1">
      <c r="A1244" s="19" t="s">
        <v>1360</v>
      </c>
      <c r="B1244" s="18"/>
      <c r="C1244" s="36"/>
      <c r="D1244" s="19">
        <f t="shared" si="61"/>
        <v>0</v>
      </c>
      <c r="E1244" s="19"/>
      <c r="F1244" s="10"/>
    </row>
    <row r="1245" ht="15.75" hidden="1" customHeight="1">
      <c r="A1245" s="19" t="s">
        <v>1360</v>
      </c>
      <c r="B1245" s="18"/>
      <c r="C1245" s="36"/>
      <c r="D1245" s="19">
        <f t="shared" si="61"/>
        <v>0</v>
      </c>
      <c r="E1245" s="19"/>
      <c r="F1245" s="10"/>
    </row>
    <row r="1246" ht="15.75" hidden="1" customHeight="1">
      <c r="A1246" s="19" t="s">
        <v>1360</v>
      </c>
      <c r="B1246" s="18"/>
      <c r="C1246" s="36"/>
      <c r="D1246" s="19">
        <f t="shared" si="61"/>
        <v>0</v>
      </c>
      <c r="E1246" s="19"/>
      <c r="F1246" s="10"/>
    </row>
    <row r="1247" ht="15.75" hidden="1" customHeight="1">
      <c r="A1247" s="19" t="s">
        <v>1360</v>
      </c>
      <c r="B1247" s="18"/>
      <c r="C1247" s="36"/>
      <c r="D1247" s="19">
        <f t="shared" si="61"/>
        <v>0</v>
      </c>
      <c r="E1247" s="19"/>
      <c r="F1247" s="10"/>
    </row>
    <row r="1248" ht="15.75" hidden="1" customHeight="1">
      <c r="A1248" s="19" t="s">
        <v>1360</v>
      </c>
      <c r="B1248" s="18"/>
      <c r="C1248" s="36"/>
      <c r="D1248" s="19">
        <f t="shared" si="61"/>
        <v>0</v>
      </c>
      <c r="E1248" s="19"/>
      <c r="F1248" s="10"/>
    </row>
    <row r="1249" ht="15.75" hidden="1" customHeight="1">
      <c r="A1249" s="10"/>
      <c r="B1249" s="19"/>
      <c r="C1249" s="10"/>
      <c r="D1249" s="10"/>
      <c r="E1249" s="19"/>
      <c r="F1249" s="10"/>
    </row>
    <row r="1250" ht="15.75" hidden="1" customHeight="1">
      <c r="C1250" s="20">
        <f>SUM(C1232:C1249)</f>
        <v>25</v>
      </c>
      <c r="E1250" s="1"/>
      <c r="F1250" s="54" t="s">
        <v>14</v>
      </c>
    </row>
    <row r="1251" ht="15.75" hidden="1" customHeight="1">
      <c r="E1251" s="1"/>
    </row>
    <row r="1252" ht="15.75" hidden="1" customHeight="1">
      <c r="A1252" s="50" t="s">
        <v>718</v>
      </c>
      <c r="B1252" s="51"/>
      <c r="C1252" s="51"/>
      <c r="D1252" s="51"/>
      <c r="E1252" s="51"/>
      <c r="F1252" s="51"/>
      <c r="G1252" s="52"/>
      <c r="H1252" s="30"/>
      <c r="I1252" s="30"/>
      <c r="J1252" s="30"/>
      <c r="K1252" s="30"/>
      <c r="L1252" s="30"/>
      <c r="M1252" s="30"/>
    </row>
    <row r="1253" ht="15.75" hidden="1" customHeight="1">
      <c r="A1253" s="14" t="s">
        <v>15</v>
      </c>
      <c r="B1253" s="14" t="s">
        <v>16</v>
      </c>
      <c r="C1253" s="2" t="s">
        <v>17</v>
      </c>
      <c r="D1253" s="14" t="s">
        <v>18</v>
      </c>
      <c r="E1253" s="14" t="s">
        <v>19</v>
      </c>
      <c r="F1253" s="34" t="s">
        <v>20</v>
      </c>
      <c r="G1253" s="43">
        <v>100.0</v>
      </c>
    </row>
    <row r="1254" ht="15.75" hidden="1" customHeight="1">
      <c r="A1254" s="19" t="s">
        <v>1363</v>
      </c>
      <c r="B1254" s="18">
        <v>44267.0</v>
      </c>
      <c r="C1254" s="36">
        <v>20.0</v>
      </c>
      <c r="D1254" s="19">
        <f>G1253-C1254</f>
        <v>80</v>
      </c>
      <c r="E1254" s="19"/>
      <c r="F1254" s="10"/>
      <c r="G1254" s="76" t="s">
        <v>1364</v>
      </c>
    </row>
    <row r="1255" ht="15.75" hidden="1" customHeight="1">
      <c r="A1255" s="19" t="s">
        <v>1363</v>
      </c>
      <c r="B1255" s="18">
        <v>44249.0</v>
      </c>
      <c r="C1255" s="36">
        <v>80.0</v>
      </c>
      <c r="D1255" s="19">
        <f t="shared" ref="D1255:D1270" si="62">D1254-C1255</f>
        <v>0</v>
      </c>
      <c r="E1255" s="19"/>
      <c r="F1255" s="10"/>
      <c r="G1255" s="53">
        <v>126000.0</v>
      </c>
      <c r="I1255" s="53"/>
    </row>
    <row r="1256" ht="15.75" hidden="1" customHeight="1">
      <c r="A1256" s="19" t="s">
        <v>1363</v>
      </c>
      <c r="B1256" s="18"/>
      <c r="C1256" s="36"/>
      <c r="D1256" s="19">
        <f t="shared" si="62"/>
        <v>0</v>
      </c>
      <c r="E1256" s="19"/>
      <c r="F1256" s="10"/>
      <c r="G1256" s="20" t="s">
        <v>1348</v>
      </c>
      <c r="I1256" s="53"/>
    </row>
    <row r="1257" ht="15.75" hidden="1" customHeight="1">
      <c r="A1257" s="19" t="s">
        <v>1363</v>
      </c>
      <c r="B1257" s="18"/>
      <c r="C1257" s="36"/>
      <c r="D1257" s="19">
        <f t="shared" si="62"/>
        <v>0</v>
      </c>
      <c r="E1257" s="19"/>
      <c r="F1257" s="10"/>
      <c r="G1257" s="20" t="s">
        <v>1365</v>
      </c>
    </row>
    <row r="1258" ht="15.75" hidden="1" customHeight="1">
      <c r="A1258" s="19" t="s">
        <v>1363</v>
      </c>
      <c r="B1258" s="18"/>
      <c r="C1258" s="36"/>
      <c r="D1258" s="19">
        <f t="shared" si="62"/>
        <v>0</v>
      </c>
      <c r="E1258" s="19"/>
      <c r="F1258" s="10"/>
      <c r="G1258" s="30"/>
    </row>
    <row r="1259" ht="15.75" hidden="1" customHeight="1">
      <c r="A1259" s="19" t="s">
        <v>1363</v>
      </c>
      <c r="B1259" s="18"/>
      <c r="C1259" s="36"/>
      <c r="D1259" s="19">
        <f t="shared" si="62"/>
        <v>0</v>
      </c>
      <c r="E1259" s="19"/>
      <c r="F1259" s="10"/>
      <c r="G1259" s="30"/>
    </row>
    <row r="1260" ht="15.75" hidden="1" customHeight="1">
      <c r="A1260" s="19" t="s">
        <v>1363</v>
      </c>
      <c r="B1260" s="18"/>
      <c r="C1260" s="36"/>
      <c r="D1260" s="19">
        <f t="shared" si="62"/>
        <v>0</v>
      </c>
      <c r="E1260" s="19"/>
      <c r="F1260" s="10"/>
      <c r="G1260" s="30"/>
    </row>
    <row r="1261" ht="15.75" hidden="1" customHeight="1">
      <c r="A1261" s="19" t="s">
        <v>1363</v>
      </c>
      <c r="B1261" s="18"/>
      <c r="C1261" s="36"/>
      <c r="D1261" s="19">
        <f t="shared" si="62"/>
        <v>0</v>
      </c>
      <c r="E1261" s="19"/>
      <c r="F1261" s="10"/>
    </row>
    <row r="1262" ht="15.75" hidden="1" customHeight="1">
      <c r="A1262" s="19" t="s">
        <v>1363</v>
      </c>
      <c r="B1262" s="18"/>
      <c r="C1262" s="36"/>
      <c r="D1262" s="19">
        <f t="shared" si="62"/>
        <v>0</v>
      </c>
      <c r="E1262" s="19"/>
      <c r="F1262" s="10"/>
    </row>
    <row r="1263" ht="15.75" hidden="1" customHeight="1">
      <c r="A1263" s="19" t="s">
        <v>1363</v>
      </c>
      <c r="B1263" s="18"/>
      <c r="C1263" s="36"/>
      <c r="D1263" s="19">
        <f t="shared" si="62"/>
        <v>0</v>
      </c>
      <c r="E1263" s="19"/>
      <c r="F1263" s="10"/>
    </row>
    <row r="1264" ht="15.75" hidden="1" customHeight="1">
      <c r="A1264" s="19" t="s">
        <v>1363</v>
      </c>
      <c r="B1264" s="18"/>
      <c r="C1264" s="36"/>
      <c r="D1264" s="19">
        <f t="shared" si="62"/>
        <v>0</v>
      </c>
      <c r="E1264" s="19"/>
      <c r="F1264" s="10"/>
    </row>
    <row r="1265" ht="15.75" hidden="1" customHeight="1">
      <c r="A1265" s="19" t="s">
        <v>1363</v>
      </c>
      <c r="B1265" s="18"/>
      <c r="C1265" s="36"/>
      <c r="D1265" s="19">
        <f t="shared" si="62"/>
        <v>0</v>
      </c>
      <c r="E1265" s="19"/>
      <c r="F1265" s="10"/>
    </row>
    <row r="1266" ht="15.75" hidden="1" customHeight="1">
      <c r="A1266" s="19" t="s">
        <v>1363</v>
      </c>
      <c r="B1266" s="18"/>
      <c r="C1266" s="36"/>
      <c r="D1266" s="19">
        <f t="shared" si="62"/>
        <v>0</v>
      </c>
      <c r="E1266" s="19"/>
      <c r="F1266" s="10"/>
    </row>
    <row r="1267" ht="15.75" hidden="1" customHeight="1">
      <c r="A1267" s="19" t="s">
        <v>1363</v>
      </c>
      <c r="B1267" s="18"/>
      <c r="C1267" s="36"/>
      <c r="D1267" s="19">
        <f t="shared" si="62"/>
        <v>0</v>
      </c>
      <c r="E1267" s="19"/>
      <c r="F1267" s="10"/>
    </row>
    <row r="1268" ht="15.75" hidden="1" customHeight="1">
      <c r="A1268" s="19" t="s">
        <v>1363</v>
      </c>
      <c r="B1268" s="18"/>
      <c r="C1268" s="36"/>
      <c r="D1268" s="19">
        <f t="shared" si="62"/>
        <v>0</v>
      </c>
      <c r="E1268" s="19"/>
      <c r="F1268" s="10"/>
    </row>
    <row r="1269" ht="15.75" hidden="1" customHeight="1">
      <c r="A1269" s="19" t="s">
        <v>1363</v>
      </c>
      <c r="B1269" s="18"/>
      <c r="C1269" s="36"/>
      <c r="D1269" s="19">
        <f t="shared" si="62"/>
        <v>0</v>
      </c>
      <c r="E1269" s="19"/>
      <c r="F1269" s="10"/>
    </row>
    <row r="1270" ht="15.75" hidden="1" customHeight="1">
      <c r="A1270" s="19" t="s">
        <v>1363</v>
      </c>
      <c r="B1270" s="18"/>
      <c r="C1270" s="36"/>
      <c r="D1270" s="19">
        <f t="shared" si="62"/>
        <v>0</v>
      </c>
      <c r="E1270" s="19"/>
      <c r="F1270" s="10"/>
    </row>
    <row r="1271" ht="15.75" hidden="1" customHeight="1">
      <c r="A1271" s="10"/>
      <c r="B1271" s="19"/>
      <c r="C1271" s="10"/>
      <c r="D1271" s="10"/>
      <c r="E1271" s="19"/>
      <c r="F1271" s="10"/>
    </row>
    <row r="1272" ht="15.75" hidden="1" customHeight="1">
      <c r="C1272" s="20">
        <f>SUM(C1254:C1271)</f>
        <v>100</v>
      </c>
      <c r="E1272" s="1"/>
      <c r="F1272" s="54" t="s">
        <v>14</v>
      </c>
    </row>
    <row r="1273" ht="15.75" hidden="1" customHeight="1">
      <c r="E1273" s="1"/>
    </row>
    <row r="1274" ht="15.75" hidden="1" customHeight="1">
      <c r="A1274" s="50" t="s">
        <v>718</v>
      </c>
      <c r="B1274" s="51"/>
      <c r="C1274" s="51"/>
      <c r="D1274" s="51"/>
      <c r="E1274" s="51"/>
      <c r="F1274" s="51"/>
      <c r="G1274" s="52"/>
      <c r="H1274" s="30"/>
      <c r="I1274" s="30"/>
      <c r="J1274" s="30"/>
      <c r="K1274" s="30"/>
      <c r="L1274" s="30"/>
      <c r="M1274" s="30"/>
    </row>
    <row r="1275" ht="15.75" hidden="1" customHeight="1">
      <c r="A1275" s="14" t="s">
        <v>15</v>
      </c>
      <c r="B1275" s="14" t="s">
        <v>16</v>
      </c>
      <c r="C1275" s="2" t="s">
        <v>17</v>
      </c>
      <c r="D1275" s="14" t="s">
        <v>18</v>
      </c>
      <c r="E1275" s="14" t="s">
        <v>19</v>
      </c>
      <c r="F1275" s="34" t="s">
        <v>20</v>
      </c>
      <c r="G1275" s="43">
        <v>50.0</v>
      </c>
    </row>
    <row r="1276" ht="15.75" hidden="1" customHeight="1">
      <c r="A1276" s="19" t="s">
        <v>1363</v>
      </c>
      <c r="B1276" s="18">
        <v>44239.0</v>
      </c>
      <c r="C1276" s="36">
        <v>48.0</v>
      </c>
      <c r="D1276" s="19">
        <f>G1275-C1276</f>
        <v>2</v>
      </c>
      <c r="E1276" s="19"/>
      <c r="F1276" s="10"/>
      <c r="G1276" s="76" t="s">
        <v>1364</v>
      </c>
    </row>
    <row r="1277" ht="15.75" hidden="1" customHeight="1">
      <c r="A1277" s="19" t="s">
        <v>1363</v>
      </c>
      <c r="B1277" s="18">
        <v>44249.0</v>
      </c>
      <c r="C1277" s="36">
        <v>2.0</v>
      </c>
      <c r="D1277" s="19">
        <f t="shared" ref="D1277:D1292" si="63">D1276-C1277</f>
        <v>0</v>
      </c>
      <c r="E1277" s="19"/>
      <c r="F1277" s="10"/>
      <c r="G1277" s="53">
        <v>132000.0</v>
      </c>
      <c r="I1277" s="53"/>
    </row>
    <row r="1278" ht="15.75" hidden="1" customHeight="1">
      <c r="A1278" s="19" t="s">
        <v>1363</v>
      </c>
      <c r="B1278" s="18"/>
      <c r="C1278" s="36"/>
      <c r="D1278" s="19">
        <f t="shared" si="63"/>
        <v>0</v>
      </c>
      <c r="E1278" s="19"/>
      <c r="F1278" s="10"/>
      <c r="G1278" s="20" t="s">
        <v>1366</v>
      </c>
      <c r="I1278" s="53"/>
    </row>
    <row r="1279" ht="15.75" hidden="1" customHeight="1">
      <c r="A1279" s="19" t="s">
        <v>1363</v>
      </c>
      <c r="B1279" s="18"/>
      <c r="C1279" s="36"/>
      <c r="D1279" s="19">
        <f t="shared" si="63"/>
        <v>0</v>
      </c>
      <c r="E1279" s="19"/>
      <c r="F1279" s="10"/>
      <c r="G1279" s="20" t="s">
        <v>1365</v>
      </c>
    </row>
    <row r="1280" ht="15.75" hidden="1" customHeight="1">
      <c r="A1280" s="19" t="s">
        <v>1363</v>
      </c>
      <c r="B1280" s="18"/>
      <c r="C1280" s="36"/>
      <c r="D1280" s="19">
        <f t="shared" si="63"/>
        <v>0</v>
      </c>
      <c r="E1280" s="19"/>
      <c r="F1280" s="10"/>
      <c r="G1280" s="30"/>
    </row>
    <row r="1281" ht="15.75" hidden="1" customHeight="1">
      <c r="A1281" s="19" t="s">
        <v>1363</v>
      </c>
      <c r="B1281" s="18"/>
      <c r="C1281" s="36"/>
      <c r="D1281" s="19">
        <f t="shared" si="63"/>
        <v>0</v>
      </c>
      <c r="E1281" s="19"/>
      <c r="F1281" s="10"/>
      <c r="G1281" s="30"/>
    </row>
    <row r="1282" ht="15.75" hidden="1" customHeight="1">
      <c r="A1282" s="19" t="s">
        <v>1363</v>
      </c>
      <c r="B1282" s="18"/>
      <c r="C1282" s="36"/>
      <c r="D1282" s="19">
        <f t="shared" si="63"/>
        <v>0</v>
      </c>
      <c r="E1282" s="19"/>
      <c r="F1282" s="10"/>
      <c r="G1282" s="30"/>
    </row>
    <row r="1283" ht="15.75" hidden="1" customHeight="1">
      <c r="A1283" s="19" t="s">
        <v>1363</v>
      </c>
      <c r="B1283" s="18"/>
      <c r="C1283" s="36"/>
      <c r="D1283" s="19">
        <f t="shared" si="63"/>
        <v>0</v>
      </c>
      <c r="E1283" s="19"/>
      <c r="F1283" s="10"/>
    </row>
    <row r="1284" ht="15.75" hidden="1" customHeight="1">
      <c r="A1284" s="19" t="s">
        <v>1363</v>
      </c>
      <c r="B1284" s="18"/>
      <c r="C1284" s="36"/>
      <c r="D1284" s="19">
        <f t="shared" si="63"/>
        <v>0</v>
      </c>
      <c r="E1284" s="19"/>
      <c r="F1284" s="10"/>
    </row>
    <row r="1285" ht="15.75" hidden="1" customHeight="1">
      <c r="A1285" s="19" t="s">
        <v>1363</v>
      </c>
      <c r="B1285" s="18"/>
      <c r="C1285" s="36"/>
      <c r="D1285" s="19">
        <f t="shared" si="63"/>
        <v>0</v>
      </c>
      <c r="E1285" s="19"/>
      <c r="F1285" s="10"/>
    </row>
    <row r="1286" ht="15.75" hidden="1" customHeight="1">
      <c r="A1286" s="19" t="s">
        <v>1363</v>
      </c>
      <c r="B1286" s="18"/>
      <c r="C1286" s="36"/>
      <c r="D1286" s="19">
        <f t="shared" si="63"/>
        <v>0</v>
      </c>
      <c r="E1286" s="19"/>
      <c r="F1286" s="10"/>
    </row>
    <row r="1287" ht="15.75" hidden="1" customHeight="1">
      <c r="A1287" s="19" t="s">
        <v>1363</v>
      </c>
      <c r="B1287" s="18"/>
      <c r="C1287" s="36"/>
      <c r="D1287" s="19">
        <f t="shared" si="63"/>
        <v>0</v>
      </c>
      <c r="E1287" s="19"/>
      <c r="F1287" s="10"/>
    </row>
    <row r="1288" ht="15.75" hidden="1" customHeight="1">
      <c r="A1288" s="19" t="s">
        <v>1363</v>
      </c>
      <c r="B1288" s="18"/>
      <c r="C1288" s="36"/>
      <c r="D1288" s="19">
        <f t="shared" si="63"/>
        <v>0</v>
      </c>
      <c r="E1288" s="19"/>
      <c r="F1288" s="10"/>
    </row>
    <row r="1289" ht="15.75" hidden="1" customHeight="1">
      <c r="A1289" s="19" t="s">
        <v>1363</v>
      </c>
      <c r="B1289" s="18"/>
      <c r="C1289" s="36"/>
      <c r="D1289" s="19">
        <f t="shared" si="63"/>
        <v>0</v>
      </c>
      <c r="E1289" s="19"/>
      <c r="F1289" s="10"/>
    </row>
    <row r="1290" ht="15.75" hidden="1" customHeight="1">
      <c r="A1290" s="19" t="s">
        <v>1363</v>
      </c>
      <c r="B1290" s="18"/>
      <c r="C1290" s="36"/>
      <c r="D1290" s="19">
        <f t="shared" si="63"/>
        <v>0</v>
      </c>
      <c r="E1290" s="19"/>
      <c r="F1290" s="10"/>
    </row>
    <row r="1291" ht="15.75" hidden="1" customHeight="1">
      <c r="A1291" s="19" t="s">
        <v>1363</v>
      </c>
      <c r="B1291" s="18"/>
      <c r="C1291" s="36"/>
      <c r="D1291" s="19">
        <f t="shared" si="63"/>
        <v>0</v>
      </c>
      <c r="E1291" s="19"/>
      <c r="F1291" s="10"/>
    </row>
    <row r="1292" ht="15.75" hidden="1" customHeight="1">
      <c r="A1292" s="19" t="s">
        <v>1363</v>
      </c>
      <c r="B1292" s="18"/>
      <c r="C1292" s="36"/>
      <c r="D1292" s="19">
        <f t="shared" si="63"/>
        <v>0</v>
      </c>
      <c r="E1292" s="19"/>
      <c r="F1292" s="10"/>
    </row>
    <row r="1293" ht="15.75" hidden="1" customHeight="1">
      <c r="A1293" s="10"/>
      <c r="B1293" s="19"/>
      <c r="C1293" s="10"/>
      <c r="D1293" s="10"/>
      <c r="E1293" s="19"/>
      <c r="F1293" s="10"/>
    </row>
    <row r="1294" ht="15.75" hidden="1" customHeight="1">
      <c r="C1294" s="20">
        <f>SUM(C1276:C1293)</f>
        <v>50</v>
      </c>
      <c r="E1294" s="1"/>
      <c r="F1294" s="54" t="s">
        <v>14</v>
      </c>
    </row>
    <row r="1295" ht="15.75" hidden="1" customHeight="1">
      <c r="E1295" s="1"/>
    </row>
    <row r="1296" ht="15.75" hidden="1" customHeight="1">
      <c r="A1296" s="50" t="s">
        <v>718</v>
      </c>
      <c r="B1296" s="51"/>
      <c r="C1296" s="51"/>
      <c r="D1296" s="51"/>
      <c r="E1296" s="51"/>
      <c r="F1296" s="51"/>
      <c r="G1296" s="52"/>
      <c r="H1296" s="30"/>
      <c r="I1296" s="30"/>
      <c r="J1296" s="30"/>
      <c r="K1296" s="30"/>
      <c r="L1296" s="30"/>
      <c r="M1296" s="30"/>
    </row>
    <row r="1297" ht="15.75" hidden="1" customHeight="1">
      <c r="A1297" s="14" t="s">
        <v>15</v>
      </c>
      <c r="B1297" s="14" t="s">
        <v>16</v>
      </c>
      <c r="C1297" s="2" t="s">
        <v>17</v>
      </c>
      <c r="D1297" s="14" t="s">
        <v>18</v>
      </c>
      <c r="E1297" s="14" t="s">
        <v>19</v>
      </c>
      <c r="F1297" s="34" t="s">
        <v>20</v>
      </c>
      <c r="G1297" s="43">
        <v>50.0</v>
      </c>
    </row>
    <row r="1298" ht="15.75" hidden="1" customHeight="1">
      <c r="A1298" s="19" t="s">
        <v>1367</v>
      </c>
      <c r="B1298" s="18">
        <v>44298.0</v>
      </c>
      <c r="C1298" s="36">
        <v>25.0</v>
      </c>
      <c r="D1298" s="19">
        <f>G1297-C1298</f>
        <v>25</v>
      </c>
      <c r="E1298" s="19"/>
      <c r="F1298" s="10"/>
      <c r="G1298" s="76" t="s">
        <v>1368</v>
      </c>
    </row>
    <row r="1299" ht="15.75" hidden="1" customHeight="1">
      <c r="A1299" s="19" t="s">
        <v>1367</v>
      </c>
      <c r="B1299" s="18">
        <v>44302.0</v>
      </c>
      <c r="C1299" s="36">
        <v>25.0</v>
      </c>
      <c r="D1299" s="19">
        <f t="shared" ref="D1299:D1314" si="64">D1298-C1299</f>
        <v>0</v>
      </c>
      <c r="E1299" s="19"/>
      <c r="F1299" s="10"/>
      <c r="G1299" s="53">
        <v>132000.0</v>
      </c>
      <c r="I1299" s="53"/>
    </row>
    <row r="1300" ht="15.75" hidden="1" customHeight="1">
      <c r="A1300" s="19" t="s">
        <v>1367</v>
      </c>
      <c r="B1300" s="18"/>
      <c r="C1300" s="36"/>
      <c r="D1300" s="19">
        <f t="shared" si="64"/>
        <v>0</v>
      </c>
      <c r="E1300" s="19"/>
      <c r="F1300" s="10"/>
      <c r="G1300" s="20" t="s">
        <v>1366</v>
      </c>
      <c r="I1300" s="53"/>
    </row>
    <row r="1301" ht="15.75" hidden="1" customHeight="1">
      <c r="A1301" s="19" t="s">
        <v>1367</v>
      </c>
      <c r="B1301" s="18"/>
      <c r="C1301" s="36"/>
      <c r="D1301" s="19">
        <f t="shared" si="64"/>
        <v>0</v>
      </c>
      <c r="E1301" s="19"/>
      <c r="F1301" s="10"/>
      <c r="G1301" s="20" t="s">
        <v>1369</v>
      </c>
    </row>
    <row r="1302" ht="15.75" hidden="1" customHeight="1">
      <c r="A1302" s="19" t="s">
        <v>1367</v>
      </c>
      <c r="B1302" s="18"/>
      <c r="C1302" s="36"/>
      <c r="D1302" s="19">
        <f t="shared" si="64"/>
        <v>0</v>
      </c>
      <c r="E1302" s="19"/>
      <c r="F1302" s="10"/>
      <c r="G1302" s="30"/>
    </row>
    <row r="1303" ht="15.75" hidden="1" customHeight="1">
      <c r="A1303" s="19" t="s">
        <v>1367</v>
      </c>
      <c r="B1303" s="18"/>
      <c r="C1303" s="36"/>
      <c r="D1303" s="19">
        <f t="shared" si="64"/>
        <v>0</v>
      </c>
      <c r="E1303" s="19"/>
      <c r="F1303" s="10"/>
      <c r="G1303" s="30"/>
    </row>
    <row r="1304" ht="15.75" hidden="1" customHeight="1">
      <c r="A1304" s="19" t="s">
        <v>1367</v>
      </c>
      <c r="B1304" s="18"/>
      <c r="C1304" s="36"/>
      <c r="D1304" s="19">
        <f t="shared" si="64"/>
        <v>0</v>
      </c>
      <c r="E1304" s="19"/>
      <c r="F1304" s="10"/>
      <c r="G1304" s="30"/>
    </row>
    <row r="1305" ht="15.75" hidden="1" customHeight="1">
      <c r="A1305" s="19" t="s">
        <v>1367</v>
      </c>
      <c r="B1305" s="18"/>
      <c r="C1305" s="36"/>
      <c r="D1305" s="19">
        <f t="shared" si="64"/>
        <v>0</v>
      </c>
      <c r="E1305" s="19"/>
      <c r="F1305" s="10"/>
    </row>
    <row r="1306" ht="15.75" hidden="1" customHeight="1">
      <c r="A1306" s="19" t="s">
        <v>1367</v>
      </c>
      <c r="B1306" s="18"/>
      <c r="C1306" s="36"/>
      <c r="D1306" s="19">
        <f t="shared" si="64"/>
        <v>0</v>
      </c>
      <c r="E1306" s="19"/>
      <c r="F1306" s="10"/>
    </row>
    <row r="1307" ht="15.75" hidden="1" customHeight="1">
      <c r="A1307" s="19" t="s">
        <v>1367</v>
      </c>
      <c r="B1307" s="18"/>
      <c r="C1307" s="36"/>
      <c r="D1307" s="19">
        <f t="shared" si="64"/>
        <v>0</v>
      </c>
      <c r="E1307" s="19"/>
      <c r="F1307" s="10"/>
    </row>
    <row r="1308" ht="15.75" hidden="1" customHeight="1">
      <c r="A1308" s="19" t="s">
        <v>1367</v>
      </c>
      <c r="B1308" s="18"/>
      <c r="C1308" s="36"/>
      <c r="D1308" s="19">
        <f t="shared" si="64"/>
        <v>0</v>
      </c>
      <c r="E1308" s="19"/>
      <c r="F1308" s="10"/>
    </row>
    <row r="1309" ht="15.75" hidden="1" customHeight="1">
      <c r="A1309" s="19" t="s">
        <v>1367</v>
      </c>
      <c r="B1309" s="18"/>
      <c r="C1309" s="36"/>
      <c r="D1309" s="19">
        <f t="shared" si="64"/>
        <v>0</v>
      </c>
      <c r="E1309" s="19"/>
      <c r="F1309" s="10"/>
    </row>
    <row r="1310" ht="15.75" hidden="1" customHeight="1">
      <c r="A1310" s="19" t="s">
        <v>1367</v>
      </c>
      <c r="B1310" s="18"/>
      <c r="C1310" s="36"/>
      <c r="D1310" s="19">
        <f t="shared" si="64"/>
        <v>0</v>
      </c>
      <c r="E1310" s="19"/>
      <c r="F1310" s="10"/>
    </row>
    <row r="1311" ht="15.75" hidden="1" customHeight="1">
      <c r="A1311" s="19" t="s">
        <v>1367</v>
      </c>
      <c r="B1311" s="18"/>
      <c r="C1311" s="36"/>
      <c r="D1311" s="19">
        <f t="shared" si="64"/>
        <v>0</v>
      </c>
      <c r="E1311" s="19"/>
      <c r="F1311" s="10"/>
    </row>
    <row r="1312" ht="15.75" hidden="1" customHeight="1">
      <c r="A1312" s="19" t="s">
        <v>1367</v>
      </c>
      <c r="B1312" s="18"/>
      <c r="C1312" s="36"/>
      <c r="D1312" s="19">
        <f t="shared" si="64"/>
        <v>0</v>
      </c>
      <c r="E1312" s="19"/>
      <c r="F1312" s="10"/>
    </row>
    <row r="1313" ht="15.75" hidden="1" customHeight="1">
      <c r="A1313" s="19" t="s">
        <v>1367</v>
      </c>
      <c r="B1313" s="18"/>
      <c r="C1313" s="36"/>
      <c r="D1313" s="19">
        <f t="shared" si="64"/>
        <v>0</v>
      </c>
      <c r="E1313" s="19"/>
      <c r="F1313" s="10"/>
    </row>
    <row r="1314" ht="15.75" hidden="1" customHeight="1">
      <c r="A1314" s="19" t="s">
        <v>1367</v>
      </c>
      <c r="B1314" s="18"/>
      <c r="C1314" s="36"/>
      <c r="D1314" s="19">
        <f t="shared" si="64"/>
        <v>0</v>
      </c>
      <c r="E1314" s="19"/>
      <c r="F1314" s="10"/>
    </row>
    <row r="1315" ht="15.75" hidden="1" customHeight="1">
      <c r="A1315" s="10"/>
      <c r="B1315" s="19"/>
      <c r="C1315" s="10"/>
      <c r="D1315" s="10"/>
      <c r="E1315" s="19"/>
      <c r="F1315" s="10"/>
    </row>
    <row r="1316" ht="15.75" hidden="1" customHeight="1">
      <c r="C1316" s="20">
        <f>SUM(C1298:C1315)</f>
        <v>50</v>
      </c>
      <c r="E1316" s="1"/>
      <c r="F1316" s="54" t="s">
        <v>14</v>
      </c>
    </row>
    <row r="1317" ht="15.75" hidden="1" customHeight="1">
      <c r="E1317" s="1"/>
    </row>
    <row r="1318" ht="15.75" hidden="1" customHeight="1">
      <c r="A1318" s="50" t="s">
        <v>718</v>
      </c>
      <c r="B1318" s="51"/>
      <c r="C1318" s="51"/>
      <c r="D1318" s="51"/>
      <c r="E1318" s="51"/>
      <c r="F1318" s="51"/>
      <c r="G1318" s="52"/>
      <c r="H1318" s="30"/>
      <c r="I1318" s="30"/>
      <c r="J1318" s="30"/>
      <c r="K1318" s="30"/>
      <c r="L1318" s="30"/>
      <c r="M1318" s="30"/>
    </row>
    <row r="1319" ht="15.75" hidden="1" customHeight="1">
      <c r="A1319" s="14" t="s">
        <v>15</v>
      </c>
      <c r="B1319" s="14" t="s">
        <v>16</v>
      </c>
      <c r="C1319" s="2" t="s">
        <v>17</v>
      </c>
      <c r="D1319" s="14" t="s">
        <v>18</v>
      </c>
      <c r="E1319" s="14" t="s">
        <v>19</v>
      </c>
      <c r="F1319" s="34" t="s">
        <v>20</v>
      </c>
      <c r="G1319" s="43">
        <v>100.0</v>
      </c>
    </row>
    <row r="1320" ht="15.75" hidden="1" customHeight="1">
      <c r="A1320" s="19" t="s">
        <v>1367</v>
      </c>
      <c r="B1320" s="18">
        <v>44298.0</v>
      </c>
      <c r="C1320" s="36">
        <v>34.0</v>
      </c>
      <c r="D1320" s="19">
        <f>G1319-C1320</f>
        <v>66</v>
      </c>
      <c r="E1320" s="19"/>
      <c r="F1320" s="10"/>
      <c r="G1320" s="76" t="s">
        <v>1368</v>
      </c>
    </row>
    <row r="1321" ht="15.75" hidden="1" customHeight="1">
      <c r="A1321" s="19" t="s">
        <v>1367</v>
      </c>
      <c r="B1321" s="18">
        <v>44302.0</v>
      </c>
      <c r="C1321" s="36">
        <v>50.0</v>
      </c>
      <c r="D1321" s="19">
        <f t="shared" ref="D1321:D1336" si="65">D1320-C1321</f>
        <v>16</v>
      </c>
      <c r="E1321" s="19"/>
      <c r="F1321" s="10"/>
      <c r="G1321" s="53">
        <v>126000.0</v>
      </c>
      <c r="I1321" s="53"/>
    </row>
    <row r="1322" ht="15.75" hidden="1" customHeight="1">
      <c r="A1322" s="19" t="s">
        <v>1367</v>
      </c>
      <c r="B1322" s="18">
        <v>44323.0</v>
      </c>
      <c r="C1322" s="36">
        <v>16.0</v>
      </c>
      <c r="D1322" s="19">
        <f t="shared" si="65"/>
        <v>0</v>
      </c>
      <c r="E1322" s="19"/>
      <c r="F1322" s="10"/>
      <c r="G1322" s="20" t="s">
        <v>1348</v>
      </c>
      <c r="I1322" s="53"/>
    </row>
    <row r="1323" ht="15.75" hidden="1" customHeight="1">
      <c r="A1323" s="19" t="s">
        <v>1367</v>
      </c>
      <c r="B1323" s="18"/>
      <c r="C1323" s="36"/>
      <c r="D1323" s="19">
        <f t="shared" si="65"/>
        <v>0</v>
      </c>
      <c r="E1323" s="19"/>
      <c r="F1323" s="10"/>
      <c r="G1323" s="20" t="s">
        <v>1369</v>
      </c>
    </row>
    <row r="1324" ht="15.75" hidden="1" customHeight="1">
      <c r="A1324" s="19" t="s">
        <v>1367</v>
      </c>
      <c r="B1324" s="18"/>
      <c r="C1324" s="36"/>
      <c r="D1324" s="19">
        <f t="shared" si="65"/>
        <v>0</v>
      </c>
      <c r="E1324" s="19"/>
      <c r="F1324" s="10"/>
      <c r="G1324" s="30"/>
    </row>
    <row r="1325" ht="15.75" hidden="1" customHeight="1">
      <c r="A1325" s="19" t="s">
        <v>1367</v>
      </c>
      <c r="B1325" s="18"/>
      <c r="C1325" s="36"/>
      <c r="D1325" s="19">
        <f t="shared" si="65"/>
        <v>0</v>
      </c>
      <c r="E1325" s="19"/>
      <c r="F1325" s="10"/>
      <c r="G1325" s="30"/>
    </row>
    <row r="1326" ht="15.75" hidden="1" customHeight="1">
      <c r="A1326" s="19" t="s">
        <v>1367</v>
      </c>
      <c r="B1326" s="18"/>
      <c r="C1326" s="36"/>
      <c r="D1326" s="19">
        <f t="shared" si="65"/>
        <v>0</v>
      </c>
      <c r="E1326" s="19"/>
      <c r="F1326" s="10"/>
      <c r="G1326" s="30"/>
    </row>
    <row r="1327" ht="15.75" hidden="1" customHeight="1">
      <c r="A1327" s="19" t="s">
        <v>1367</v>
      </c>
      <c r="B1327" s="18"/>
      <c r="C1327" s="36"/>
      <c r="D1327" s="19">
        <f t="shared" si="65"/>
        <v>0</v>
      </c>
      <c r="E1327" s="19"/>
      <c r="F1327" s="10"/>
    </row>
    <row r="1328" ht="15.75" hidden="1" customHeight="1">
      <c r="A1328" s="19" t="s">
        <v>1367</v>
      </c>
      <c r="B1328" s="18"/>
      <c r="C1328" s="36"/>
      <c r="D1328" s="19">
        <f t="shared" si="65"/>
        <v>0</v>
      </c>
      <c r="E1328" s="19"/>
      <c r="F1328" s="10"/>
    </row>
    <row r="1329" ht="15.75" hidden="1" customHeight="1">
      <c r="A1329" s="19" t="s">
        <v>1367</v>
      </c>
      <c r="B1329" s="18"/>
      <c r="C1329" s="36"/>
      <c r="D1329" s="19">
        <f t="shared" si="65"/>
        <v>0</v>
      </c>
      <c r="E1329" s="19"/>
      <c r="F1329" s="10"/>
    </row>
    <row r="1330" ht="15.75" hidden="1" customHeight="1">
      <c r="A1330" s="19" t="s">
        <v>1367</v>
      </c>
      <c r="B1330" s="18"/>
      <c r="C1330" s="36"/>
      <c r="D1330" s="19">
        <f t="shared" si="65"/>
        <v>0</v>
      </c>
      <c r="E1330" s="19"/>
      <c r="F1330" s="10"/>
    </row>
    <row r="1331" ht="15.75" hidden="1" customHeight="1">
      <c r="A1331" s="19" t="s">
        <v>1367</v>
      </c>
      <c r="B1331" s="18"/>
      <c r="C1331" s="36"/>
      <c r="D1331" s="19">
        <f t="shared" si="65"/>
        <v>0</v>
      </c>
      <c r="E1331" s="19"/>
      <c r="F1331" s="10"/>
    </row>
    <row r="1332" ht="15.75" hidden="1" customHeight="1">
      <c r="A1332" s="19" t="s">
        <v>1367</v>
      </c>
      <c r="B1332" s="18"/>
      <c r="C1332" s="36"/>
      <c r="D1332" s="19">
        <f t="shared" si="65"/>
        <v>0</v>
      </c>
      <c r="E1332" s="19"/>
      <c r="F1332" s="10"/>
    </row>
    <row r="1333" ht="15.75" hidden="1" customHeight="1">
      <c r="A1333" s="19" t="s">
        <v>1367</v>
      </c>
      <c r="B1333" s="18"/>
      <c r="C1333" s="36"/>
      <c r="D1333" s="19">
        <f t="shared" si="65"/>
        <v>0</v>
      </c>
      <c r="E1333" s="19"/>
      <c r="F1333" s="10"/>
    </row>
    <row r="1334" ht="15.75" hidden="1" customHeight="1">
      <c r="A1334" s="19" t="s">
        <v>1367</v>
      </c>
      <c r="B1334" s="18"/>
      <c r="C1334" s="36"/>
      <c r="D1334" s="19">
        <f t="shared" si="65"/>
        <v>0</v>
      </c>
      <c r="E1334" s="19"/>
      <c r="F1334" s="10"/>
    </row>
    <row r="1335" ht="15.75" hidden="1" customHeight="1">
      <c r="A1335" s="19" t="s">
        <v>1367</v>
      </c>
      <c r="B1335" s="18"/>
      <c r="C1335" s="36"/>
      <c r="D1335" s="19">
        <f t="shared" si="65"/>
        <v>0</v>
      </c>
      <c r="E1335" s="19"/>
      <c r="F1335" s="10"/>
      <c r="G1335" s="20" t="s">
        <v>575</v>
      </c>
    </row>
    <row r="1336" ht="15.75" hidden="1" customHeight="1">
      <c r="A1336" s="19" t="s">
        <v>1367</v>
      </c>
      <c r="B1336" s="18"/>
      <c r="C1336" s="36"/>
      <c r="D1336" s="19">
        <f t="shared" si="65"/>
        <v>0</v>
      </c>
      <c r="E1336" s="19"/>
      <c r="F1336" s="10"/>
    </row>
    <row r="1337" ht="15.75" hidden="1" customHeight="1">
      <c r="A1337" s="10"/>
      <c r="B1337" s="19"/>
      <c r="C1337" s="10"/>
      <c r="D1337" s="10"/>
      <c r="E1337" s="19"/>
      <c r="F1337" s="10"/>
    </row>
    <row r="1338" ht="15.75" hidden="1" customHeight="1">
      <c r="C1338" s="20">
        <f>SUM(C1320:C1337)</f>
        <v>100</v>
      </c>
      <c r="E1338" s="1"/>
      <c r="F1338" s="54" t="s">
        <v>14</v>
      </c>
    </row>
    <row r="1339" ht="15.75" hidden="1" customHeight="1">
      <c r="E1339" s="1"/>
    </row>
    <row r="1340" ht="15.75" customHeight="1">
      <c r="A1340" s="50" t="s">
        <v>718</v>
      </c>
      <c r="B1340" s="51"/>
      <c r="C1340" s="51"/>
      <c r="D1340" s="51"/>
      <c r="E1340" s="51"/>
      <c r="F1340" s="51"/>
      <c r="G1340" s="52"/>
      <c r="H1340" s="30"/>
      <c r="I1340" s="30"/>
      <c r="J1340" s="30"/>
      <c r="K1340" s="30"/>
      <c r="L1340" s="30"/>
      <c r="M1340" s="30"/>
    </row>
    <row r="1341" ht="15.75" customHeight="1">
      <c r="A1341" s="14" t="s">
        <v>15</v>
      </c>
      <c r="B1341" s="14" t="s">
        <v>16</v>
      </c>
      <c r="C1341" s="2" t="s">
        <v>17</v>
      </c>
      <c r="D1341" s="14" t="s">
        <v>18</v>
      </c>
      <c r="E1341" s="14" t="s">
        <v>19</v>
      </c>
      <c r="F1341" s="34" t="s">
        <v>20</v>
      </c>
      <c r="G1341" s="43">
        <v>100.0</v>
      </c>
    </row>
    <row r="1342" ht="15.75" customHeight="1">
      <c r="A1342" s="19" t="s">
        <v>1370</v>
      </c>
      <c r="B1342" s="18">
        <v>44323.0</v>
      </c>
      <c r="C1342" s="36">
        <v>44.0</v>
      </c>
      <c r="D1342" s="19">
        <f>G1341-C1342</f>
        <v>56</v>
      </c>
      <c r="E1342" s="19"/>
      <c r="F1342" s="10"/>
      <c r="G1342" s="76" t="s">
        <v>1371</v>
      </c>
    </row>
    <row r="1343" ht="15.75" customHeight="1">
      <c r="A1343" s="19" t="s">
        <v>1370</v>
      </c>
      <c r="B1343" s="18">
        <v>44336.0</v>
      </c>
      <c r="C1343" s="36">
        <v>56.0</v>
      </c>
      <c r="D1343" s="19">
        <f t="shared" ref="D1343:D1358" si="66">D1342-C1343</f>
        <v>0</v>
      </c>
      <c r="E1343" s="19"/>
      <c r="F1343" s="10"/>
      <c r="G1343" s="53"/>
      <c r="I1343" s="53"/>
    </row>
    <row r="1344" ht="15.75" customHeight="1">
      <c r="A1344" s="19" t="s">
        <v>1370</v>
      </c>
      <c r="B1344" s="18"/>
      <c r="C1344" s="36"/>
      <c r="D1344" s="19">
        <f t="shared" si="66"/>
        <v>0</v>
      </c>
      <c r="E1344" s="19"/>
      <c r="F1344" s="10"/>
      <c r="G1344" s="20" t="s">
        <v>1348</v>
      </c>
      <c r="I1344" s="53"/>
    </row>
    <row r="1345" ht="15.75" customHeight="1">
      <c r="A1345" s="19" t="s">
        <v>1370</v>
      </c>
      <c r="B1345" s="18"/>
      <c r="C1345" s="36"/>
      <c r="D1345" s="19">
        <f t="shared" si="66"/>
        <v>0</v>
      </c>
      <c r="E1345" s="19"/>
      <c r="F1345" s="10"/>
      <c r="G1345" s="20" t="s">
        <v>1372</v>
      </c>
    </row>
    <row r="1346" ht="15.75" customHeight="1">
      <c r="A1346" s="19" t="s">
        <v>1370</v>
      </c>
      <c r="B1346" s="18"/>
      <c r="C1346" s="36"/>
      <c r="D1346" s="19">
        <f t="shared" si="66"/>
        <v>0</v>
      </c>
      <c r="E1346" s="19"/>
      <c r="F1346" s="10"/>
      <c r="G1346" s="30"/>
    </row>
    <row r="1347" ht="15.75" customHeight="1">
      <c r="A1347" s="19" t="s">
        <v>1370</v>
      </c>
      <c r="B1347" s="18"/>
      <c r="C1347" s="36"/>
      <c r="D1347" s="19">
        <f t="shared" si="66"/>
        <v>0</v>
      </c>
      <c r="E1347" s="19"/>
      <c r="F1347" s="10"/>
      <c r="G1347" s="30"/>
    </row>
    <row r="1348" ht="15.75" customHeight="1">
      <c r="A1348" s="19" t="s">
        <v>1370</v>
      </c>
      <c r="B1348" s="18"/>
      <c r="C1348" s="36"/>
      <c r="D1348" s="19">
        <f t="shared" si="66"/>
        <v>0</v>
      </c>
      <c r="E1348" s="19"/>
      <c r="F1348" s="10"/>
      <c r="G1348" s="30"/>
    </row>
    <row r="1349" ht="15.75" customHeight="1">
      <c r="A1349" s="19" t="s">
        <v>1370</v>
      </c>
      <c r="B1349" s="18"/>
      <c r="C1349" s="36"/>
      <c r="D1349" s="19">
        <f t="shared" si="66"/>
        <v>0</v>
      </c>
      <c r="E1349" s="19"/>
      <c r="F1349" s="10"/>
    </row>
    <row r="1350" ht="15.75" customHeight="1">
      <c r="A1350" s="19" t="s">
        <v>1370</v>
      </c>
      <c r="B1350" s="18"/>
      <c r="C1350" s="36"/>
      <c r="D1350" s="19">
        <f t="shared" si="66"/>
        <v>0</v>
      </c>
      <c r="E1350" s="19"/>
      <c r="F1350" s="10"/>
    </row>
    <row r="1351" ht="15.75" customHeight="1">
      <c r="A1351" s="19" t="s">
        <v>1370</v>
      </c>
      <c r="B1351" s="18"/>
      <c r="C1351" s="36"/>
      <c r="D1351" s="19">
        <f t="shared" si="66"/>
        <v>0</v>
      </c>
      <c r="E1351" s="19"/>
      <c r="F1351" s="10"/>
    </row>
    <row r="1352" ht="15.75" customHeight="1">
      <c r="A1352" s="19" t="s">
        <v>1370</v>
      </c>
      <c r="B1352" s="18"/>
      <c r="C1352" s="36"/>
      <c r="D1352" s="19">
        <f t="shared" si="66"/>
        <v>0</v>
      </c>
      <c r="E1352" s="19"/>
      <c r="F1352" s="10"/>
    </row>
    <row r="1353" ht="15.75" customHeight="1">
      <c r="A1353" s="19" t="s">
        <v>1370</v>
      </c>
      <c r="B1353" s="18"/>
      <c r="C1353" s="36"/>
      <c r="D1353" s="19">
        <f t="shared" si="66"/>
        <v>0</v>
      </c>
      <c r="E1353" s="19"/>
      <c r="F1353" s="10"/>
    </row>
    <row r="1354" ht="15.75" customHeight="1">
      <c r="A1354" s="19" t="s">
        <v>1370</v>
      </c>
      <c r="B1354" s="18"/>
      <c r="C1354" s="36"/>
      <c r="D1354" s="19">
        <f t="shared" si="66"/>
        <v>0</v>
      </c>
      <c r="E1354" s="19"/>
      <c r="F1354" s="10"/>
    </row>
    <row r="1355" ht="15.75" customHeight="1">
      <c r="A1355" s="19" t="s">
        <v>1370</v>
      </c>
      <c r="B1355" s="18"/>
      <c r="C1355" s="36"/>
      <c r="D1355" s="19">
        <f t="shared" si="66"/>
        <v>0</v>
      </c>
      <c r="E1355" s="19"/>
      <c r="F1355" s="10"/>
    </row>
    <row r="1356" ht="15.75" customHeight="1">
      <c r="A1356" s="19" t="s">
        <v>1370</v>
      </c>
      <c r="B1356" s="18"/>
      <c r="C1356" s="36"/>
      <c r="D1356" s="19">
        <f t="shared" si="66"/>
        <v>0</v>
      </c>
      <c r="E1356" s="19"/>
      <c r="F1356" s="10"/>
    </row>
    <row r="1357" ht="15.75" customHeight="1">
      <c r="A1357" s="19" t="s">
        <v>1370</v>
      </c>
      <c r="B1357" s="18"/>
      <c r="C1357" s="36"/>
      <c r="D1357" s="19">
        <f t="shared" si="66"/>
        <v>0</v>
      </c>
      <c r="E1357" s="19"/>
      <c r="F1357" s="10"/>
    </row>
    <row r="1358" ht="15.75" customHeight="1">
      <c r="A1358" s="19" t="s">
        <v>1370</v>
      </c>
      <c r="B1358" s="18"/>
      <c r="C1358" s="36"/>
      <c r="D1358" s="19">
        <f t="shared" si="66"/>
        <v>0</v>
      </c>
      <c r="E1358" s="19"/>
      <c r="F1358" s="10"/>
    </row>
    <row r="1359" ht="15.75" customHeight="1">
      <c r="A1359" s="10"/>
      <c r="B1359" s="19"/>
      <c r="C1359" s="10"/>
      <c r="D1359" s="10"/>
      <c r="E1359" s="19"/>
      <c r="F1359" s="10"/>
    </row>
    <row r="1360" ht="15.75" customHeight="1">
      <c r="C1360" s="20">
        <f>SUM(C1342:C1359)</f>
        <v>100</v>
      </c>
      <c r="E1360" s="1"/>
    </row>
    <row r="1361" ht="15.75" customHeight="1">
      <c r="E1361" s="1"/>
    </row>
    <row r="1362" ht="15.75" customHeight="1">
      <c r="A1362" s="50" t="s">
        <v>718</v>
      </c>
      <c r="B1362" s="51"/>
      <c r="C1362" s="51"/>
      <c r="D1362" s="51"/>
      <c r="E1362" s="51"/>
      <c r="F1362" s="51"/>
      <c r="G1362" s="52"/>
      <c r="H1362" s="30"/>
      <c r="I1362" s="30"/>
      <c r="J1362" s="30"/>
      <c r="K1362" s="30"/>
      <c r="L1362" s="30"/>
      <c r="M1362" s="30"/>
    </row>
    <row r="1363" ht="15.75" customHeight="1">
      <c r="A1363" s="14" t="s">
        <v>15</v>
      </c>
      <c r="B1363" s="14" t="s">
        <v>16</v>
      </c>
      <c r="C1363" s="2" t="s">
        <v>17</v>
      </c>
      <c r="D1363" s="14" t="s">
        <v>18</v>
      </c>
      <c r="E1363" s="14" t="s">
        <v>19</v>
      </c>
      <c r="F1363" s="34" t="s">
        <v>20</v>
      </c>
      <c r="G1363" s="43">
        <v>50.0</v>
      </c>
    </row>
    <row r="1364" ht="15.75" customHeight="1">
      <c r="A1364" s="19" t="s">
        <v>1370</v>
      </c>
      <c r="B1364" s="18">
        <v>44323.0</v>
      </c>
      <c r="C1364" s="36">
        <v>25.0</v>
      </c>
      <c r="D1364" s="19">
        <f>G1363-C1364</f>
        <v>25</v>
      </c>
      <c r="E1364" s="19"/>
      <c r="F1364" s="10"/>
      <c r="G1364" s="76" t="s">
        <v>1371</v>
      </c>
    </row>
    <row r="1365" ht="15.75" customHeight="1">
      <c r="A1365" s="19" t="s">
        <v>1370</v>
      </c>
      <c r="B1365" s="18">
        <v>44336.0</v>
      </c>
      <c r="C1365" s="36">
        <v>25.0</v>
      </c>
      <c r="D1365" s="19">
        <f t="shared" ref="D1365:D1380" si="67">D1364-C1365</f>
        <v>0</v>
      </c>
      <c r="E1365" s="19"/>
      <c r="F1365" s="10"/>
      <c r="G1365" s="53"/>
      <c r="I1365" s="53"/>
    </row>
    <row r="1366" ht="15.75" customHeight="1">
      <c r="A1366" s="19" t="s">
        <v>1370</v>
      </c>
      <c r="B1366" s="18"/>
      <c r="C1366" s="36"/>
      <c r="D1366" s="19">
        <f t="shared" si="67"/>
        <v>0</v>
      </c>
      <c r="E1366" s="19"/>
      <c r="F1366" s="10"/>
      <c r="G1366" s="20" t="s">
        <v>996</v>
      </c>
      <c r="I1366" s="53"/>
    </row>
    <row r="1367" ht="15.75" customHeight="1">
      <c r="A1367" s="19" t="s">
        <v>1370</v>
      </c>
      <c r="B1367" s="18"/>
      <c r="C1367" s="36"/>
      <c r="D1367" s="19">
        <f t="shared" si="67"/>
        <v>0</v>
      </c>
      <c r="E1367" s="19"/>
      <c r="F1367" s="10"/>
      <c r="G1367" s="20" t="s">
        <v>1372</v>
      </c>
    </row>
    <row r="1368" ht="15.75" customHeight="1">
      <c r="A1368" s="19" t="s">
        <v>1370</v>
      </c>
      <c r="B1368" s="18"/>
      <c r="C1368" s="36"/>
      <c r="D1368" s="19">
        <f t="shared" si="67"/>
        <v>0</v>
      </c>
      <c r="E1368" s="19"/>
      <c r="F1368" s="10"/>
      <c r="G1368" s="30"/>
    </row>
    <row r="1369" ht="15.75" customHeight="1">
      <c r="A1369" s="19" t="s">
        <v>1370</v>
      </c>
      <c r="B1369" s="18"/>
      <c r="C1369" s="36"/>
      <c r="D1369" s="19">
        <f t="shared" si="67"/>
        <v>0</v>
      </c>
      <c r="E1369" s="19"/>
      <c r="F1369" s="10"/>
      <c r="G1369" s="30"/>
    </row>
    <row r="1370" ht="15.75" customHeight="1">
      <c r="A1370" s="19" t="s">
        <v>1370</v>
      </c>
      <c r="B1370" s="18"/>
      <c r="C1370" s="36"/>
      <c r="D1370" s="19">
        <f t="shared" si="67"/>
        <v>0</v>
      </c>
      <c r="E1370" s="19"/>
      <c r="F1370" s="10"/>
      <c r="G1370" s="30"/>
    </row>
    <row r="1371" ht="15.75" customHeight="1">
      <c r="A1371" s="19" t="s">
        <v>1370</v>
      </c>
      <c r="B1371" s="18"/>
      <c r="C1371" s="36"/>
      <c r="D1371" s="19">
        <f t="shared" si="67"/>
        <v>0</v>
      </c>
      <c r="E1371" s="19"/>
      <c r="F1371" s="10"/>
    </row>
    <row r="1372" ht="15.75" customHeight="1">
      <c r="A1372" s="19" t="s">
        <v>1370</v>
      </c>
      <c r="B1372" s="18"/>
      <c r="C1372" s="36"/>
      <c r="D1372" s="19">
        <f t="shared" si="67"/>
        <v>0</v>
      </c>
      <c r="E1372" s="19"/>
      <c r="F1372" s="10"/>
    </row>
    <row r="1373" ht="15.75" customHeight="1">
      <c r="A1373" s="19" t="s">
        <v>1370</v>
      </c>
      <c r="B1373" s="18"/>
      <c r="C1373" s="36"/>
      <c r="D1373" s="19">
        <f t="shared" si="67"/>
        <v>0</v>
      </c>
      <c r="E1373" s="19"/>
      <c r="F1373" s="10"/>
    </row>
    <row r="1374" ht="15.75" customHeight="1">
      <c r="A1374" s="19" t="s">
        <v>1370</v>
      </c>
      <c r="B1374" s="18"/>
      <c r="C1374" s="36"/>
      <c r="D1374" s="19">
        <f t="shared" si="67"/>
        <v>0</v>
      </c>
      <c r="E1374" s="19"/>
      <c r="F1374" s="10"/>
    </row>
    <row r="1375" ht="15.75" customHeight="1">
      <c r="A1375" s="19" t="s">
        <v>1370</v>
      </c>
      <c r="B1375" s="18"/>
      <c r="C1375" s="36"/>
      <c r="D1375" s="19">
        <f t="shared" si="67"/>
        <v>0</v>
      </c>
      <c r="E1375" s="19"/>
      <c r="F1375" s="10"/>
    </row>
    <row r="1376" ht="15.75" customHeight="1">
      <c r="A1376" s="19" t="s">
        <v>1370</v>
      </c>
      <c r="B1376" s="18"/>
      <c r="C1376" s="36"/>
      <c r="D1376" s="19">
        <f t="shared" si="67"/>
        <v>0</v>
      </c>
      <c r="E1376" s="19"/>
      <c r="F1376" s="10"/>
    </row>
    <row r="1377" ht="15.75" customHeight="1">
      <c r="A1377" s="19" t="s">
        <v>1370</v>
      </c>
      <c r="B1377" s="18"/>
      <c r="C1377" s="36"/>
      <c r="D1377" s="19">
        <f t="shared" si="67"/>
        <v>0</v>
      </c>
      <c r="E1377" s="19"/>
      <c r="F1377" s="10"/>
    </row>
    <row r="1378" ht="15.75" customHeight="1">
      <c r="A1378" s="19" t="s">
        <v>1370</v>
      </c>
      <c r="B1378" s="18"/>
      <c r="C1378" s="36"/>
      <c r="D1378" s="19">
        <f t="shared" si="67"/>
        <v>0</v>
      </c>
      <c r="E1378" s="19"/>
      <c r="F1378" s="10"/>
    </row>
    <row r="1379" ht="15.75" customHeight="1">
      <c r="A1379" s="19" t="s">
        <v>1370</v>
      </c>
      <c r="B1379" s="18"/>
      <c r="C1379" s="36"/>
      <c r="D1379" s="19">
        <f t="shared" si="67"/>
        <v>0</v>
      </c>
      <c r="E1379" s="19"/>
      <c r="F1379" s="10"/>
    </row>
    <row r="1380" ht="15.75" customHeight="1">
      <c r="A1380" s="19" t="s">
        <v>1370</v>
      </c>
      <c r="B1380" s="18"/>
      <c r="C1380" s="36"/>
      <c r="D1380" s="19">
        <f t="shared" si="67"/>
        <v>0</v>
      </c>
      <c r="E1380" s="19"/>
      <c r="F1380" s="10"/>
    </row>
    <row r="1381" ht="15.75" customHeight="1">
      <c r="A1381" s="10"/>
      <c r="B1381" s="19"/>
      <c r="C1381" s="10"/>
      <c r="D1381" s="10"/>
      <c r="E1381" s="19"/>
      <c r="F1381" s="10"/>
    </row>
    <row r="1382" ht="15.75" customHeight="1">
      <c r="C1382" s="20">
        <f>SUM(C1364:C1381)</f>
        <v>50</v>
      </c>
      <c r="E1382" s="1"/>
    </row>
    <row r="1383" ht="15.75" customHeight="1">
      <c r="A1383" s="50" t="s">
        <v>718</v>
      </c>
      <c r="B1383" s="51"/>
      <c r="C1383" s="51"/>
      <c r="D1383" s="51"/>
      <c r="E1383" s="51"/>
      <c r="F1383" s="51"/>
      <c r="G1383" s="52"/>
    </row>
    <row r="1384" ht="15.75" customHeight="1">
      <c r="A1384" s="14" t="s">
        <v>15</v>
      </c>
      <c r="B1384" s="14" t="s">
        <v>16</v>
      </c>
      <c r="C1384" s="2" t="s">
        <v>17</v>
      </c>
      <c r="D1384" s="14" t="s">
        <v>18</v>
      </c>
      <c r="E1384" s="14" t="s">
        <v>19</v>
      </c>
      <c r="F1384" s="34" t="s">
        <v>20</v>
      </c>
      <c r="G1384" s="43">
        <v>50.0</v>
      </c>
    </row>
    <row r="1385" ht="15.75" customHeight="1">
      <c r="A1385" s="19" t="s">
        <v>1373</v>
      </c>
      <c r="B1385" s="18">
        <v>44349.0</v>
      </c>
      <c r="C1385" s="36">
        <v>20.0</v>
      </c>
      <c r="D1385" s="19">
        <f>G1384-C1385</f>
        <v>30</v>
      </c>
      <c r="E1385" s="19"/>
      <c r="F1385" s="10"/>
      <c r="G1385" s="76" t="s">
        <v>1374</v>
      </c>
    </row>
    <row r="1386" ht="15.75" customHeight="1">
      <c r="A1386" s="19" t="s">
        <v>1373</v>
      </c>
      <c r="B1386" s="18">
        <v>44357.0</v>
      </c>
      <c r="C1386" s="36">
        <v>30.0</v>
      </c>
      <c r="D1386" s="19">
        <f t="shared" ref="D1386:D1401" si="68">D1385-C1386</f>
        <v>0</v>
      </c>
      <c r="E1386" s="19"/>
      <c r="F1386" s="10"/>
      <c r="G1386" s="53"/>
    </row>
    <row r="1387" ht="15.75" customHeight="1">
      <c r="A1387" s="19"/>
      <c r="B1387" s="18"/>
      <c r="C1387" s="36"/>
      <c r="D1387" s="19">
        <f t="shared" si="68"/>
        <v>0</v>
      </c>
      <c r="E1387" s="19"/>
      <c r="F1387" s="10"/>
      <c r="G1387" s="20" t="s">
        <v>996</v>
      </c>
    </row>
    <row r="1388" ht="15.75" customHeight="1">
      <c r="A1388" s="19"/>
      <c r="B1388" s="18"/>
      <c r="C1388" s="36"/>
      <c r="D1388" s="19">
        <f t="shared" si="68"/>
        <v>0</v>
      </c>
      <c r="E1388" s="19"/>
      <c r="F1388" s="10"/>
      <c r="G1388" s="20" t="s">
        <v>1375</v>
      </c>
    </row>
    <row r="1389" ht="15.75" customHeight="1">
      <c r="A1389" s="19"/>
      <c r="B1389" s="18"/>
      <c r="C1389" s="36"/>
      <c r="D1389" s="19">
        <f t="shared" si="68"/>
        <v>0</v>
      </c>
      <c r="E1389" s="19"/>
      <c r="F1389" s="10"/>
      <c r="G1389" s="30"/>
    </row>
    <row r="1390" ht="15.75" customHeight="1">
      <c r="A1390" s="19"/>
      <c r="B1390" s="18"/>
      <c r="C1390" s="36"/>
      <c r="D1390" s="19">
        <f t="shared" si="68"/>
        <v>0</v>
      </c>
      <c r="E1390" s="19"/>
      <c r="F1390" s="10"/>
      <c r="G1390" s="30"/>
    </row>
    <row r="1391" ht="15.75" customHeight="1">
      <c r="A1391" s="19"/>
      <c r="B1391" s="18"/>
      <c r="C1391" s="36"/>
      <c r="D1391" s="19">
        <f t="shared" si="68"/>
        <v>0</v>
      </c>
      <c r="E1391" s="19"/>
      <c r="F1391" s="10"/>
      <c r="G1391" s="30"/>
    </row>
    <row r="1392" ht="15.75" customHeight="1">
      <c r="A1392" s="19"/>
      <c r="B1392" s="18"/>
      <c r="C1392" s="36"/>
      <c r="D1392" s="19">
        <f t="shared" si="68"/>
        <v>0</v>
      </c>
      <c r="E1392" s="19"/>
      <c r="F1392" s="10"/>
    </row>
    <row r="1393" ht="15.75" customHeight="1">
      <c r="A1393" s="19"/>
      <c r="B1393" s="18"/>
      <c r="C1393" s="36"/>
      <c r="D1393" s="19">
        <f t="shared" si="68"/>
        <v>0</v>
      </c>
      <c r="E1393" s="19"/>
      <c r="F1393" s="10"/>
    </row>
    <row r="1394" ht="15.75" customHeight="1">
      <c r="A1394" s="19"/>
      <c r="B1394" s="18"/>
      <c r="C1394" s="36"/>
      <c r="D1394" s="19">
        <f t="shared" si="68"/>
        <v>0</v>
      </c>
      <c r="E1394" s="19"/>
      <c r="F1394" s="10"/>
    </row>
    <row r="1395" ht="15.75" customHeight="1">
      <c r="A1395" s="19"/>
      <c r="B1395" s="18"/>
      <c r="C1395" s="36"/>
      <c r="D1395" s="19">
        <f t="shared" si="68"/>
        <v>0</v>
      </c>
      <c r="E1395" s="19"/>
      <c r="F1395" s="10"/>
    </row>
    <row r="1396" ht="15.75" customHeight="1">
      <c r="A1396" s="19"/>
      <c r="B1396" s="18"/>
      <c r="C1396" s="36"/>
      <c r="D1396" s="19">
        <f t="shared" si="68"/>
        <v>0</v>
      </c>
      <c r="E1396" s="19"/>
      <c r="F1396" s="10"/>
    </row>
    <row r="1397" ht="15.75" customHeight="1">
      <c r="A1397" s="19"/>
      <c r="B1397" s="18"/>
      <c r="C1397" s="36"/>
      <c r="D1397" s="19">
        <f t="shared" si="68"/>
        <v>0</v>
      </c>
      <c r="E1397" s="19"/>
      <c r="F1397" s="10"/>
    </row>
    <row r="1398" ht="15.75" customHeight="1">
      <c r="A1398" s="19"/>
      <c r="B1398" s="18"/>
      <c r="C1398" s="36"/>
      <c r="D1398" s="19">
        <f t="shared" si="68"/>
        <v>0</v>
      </c>
      <c r="E1398" s="19"/>
      <c r="F1398" s="10"/>
    </row>
    <row r="1399" ht="15.75" customHeight="1">
      <c r="A1399" s="19"/>
      <c r="B1399" s="18"/>
      <c r="C1399" s="36"/>
      <c r="D1399" s="19">
        <f t="shared" si="68"/>
        <v>0</v>
      </c>
      <c r="E1399" s="19"/>
      <c r="F1399" s="10"/>
    </row>
    <row r="1400" ht="15.75" customHeight="1">
      <c r="A1400" s="19"/>
      <c r="B1400" s="18"/>
      <c r="C1400" s="36"/>
      <c r="D1400" s="19">
        <f t="shared" si="68"/>
        <v>0</v>
      </c>
      <c r="E1400" s="19"/>
      <c r="F1400" s="10"/>
    </row>
    <row r="1401" ht="15.75" customHeight="1">
      <c r="A1401" s="19"/>
      <c r="B1401" s="18"/>
      <c r="C1401" s="36"/>
      <c r="D1401" s="19">
        <f t="shared" si="68"/>
        <v>0</v>
      </c>
      <c r="E1401" s="19"/>
      <c r="F1401" s="10"/>
    </row>
    <row r="1402" ht="15.75" customHeight="1">
      <c r="A1402" s="10"/>
      <c r="B1402" s="19"/>
      <c r="C1402" s="10"/>
      <c r="D1402" s="10"/>
      <c r="E1402" s="19"/>
      <c r="F1402" s="10"/>
    </row>
    <row r="1403" ht="15.75" customHeight="1">
      <c r="E1403" s="1"/>
    </row>
    <row r="1404" ht="15.75" customHeight="1">
      <c r="A1404" s="50" t="s">
        <v>718</v>
      </c>
      <c r="B1404" s="51"/>
      <c r="C1404" s="51"/>
      <c r="D1404" s="51"/>
      <c r="E1404" s="51"/>
      <c r="F1404" s="51"/>
      <c r="G1404" s="52"/>
    </row>
    <row r="1405" ht="15.75" customHeight="1">
      <c r="A1405" s="14" t="s">
        <v>15</v>
      </c>
      <c r="B1405" s="14" t="s">
        <v>16</v>
      </c>
      <c r="C1405" s="2" t="s">
        <v>17</v>
      </c>
      <c r="D1405" s="14" t="s">
        <v>18</v>
      </c>
      <c r="E1405" s="14" t="s">
        <v>19</v>
      </c>
      <c r="F1405" s="34" t="s">
        <v>20</v>
      </c>
      <c r="G1405" s="43">
        <v>100.0</v>
      </c>
    </row>
    <row r="1406" ht="15.75" customHeight="1">
      <c r="A1406" s="19" t="s">
        <v>1373</v>
      </c>
      <c r="B1406" s="18">
        <v>44347.0</v>
      </c>
      <c r="C1406" s="36">
        <v>50.0</v>
      </c>
      <c r="D1406" s="19">
        <f>G1405-C1406</f>
        <v>50</v>
      </c>
      <c r="E1406" s="19"/>
      <c r="F1406" s="10"/>
      <c r="G1406" s="76" t="s">
        <v>1374</v>
      </c>
    </row>
    <row r="1407" ht="15.75" customHeight="1">
      <c r="A1407" s="19" t="s">
        <v>1373</v>
      </c>
      <c r="B1407" s="18">
        <v>44349.0</v>
      </c>
      <c r="C1407" s="36">
        <v>40.0</v>
      </c>
      <c r="D1407" s="19">
        <f t="shared" ref="D1407:D1422" si="69">D1406-C1407</f>
        <v>10</v>
      </c>
      <c r="E1407" s="19"/>
      <c r="F1407" s="10"/>
      <c r="G1407" s="53"/>
    </row>
    <row r="1408" ht="15.75" customHeight="1">
      <c r="A1408" s="19" t="s">
        <v>1373</v>
      </c>
      <c r="B1408" s="18">
        <v>44357.0</v>
      </c>
      <c r="C1408" s="36">
        <v>10.0</v>
      </c>
      <c r="D1408" s="19">
        <f t="shared" si="69"/>
        <v>0</v>
      </c>
      <c r="E1408" s="19"/>
      <c r="F1408" s="10"/>
      <c r="G1408" s="20" t="s">
        <v>1348</v>
      </c>
    </row>
    <row r="1409" ht="15.75" customHeight="1">
      <c r="A1409" s="19"/>
      <c r="B1409" s="18"/>
      <c r="C1409" s="36"/>
      <c r="D1409" s="19">
        <f t="shared" si="69"/>
        <v>0</v>
      </c>
      <c r="E1409" s="19"/>
      <c r="F1409" s="10"/>
      <c r="G1409" s="20" t="s">
        <v>1372</v>
      </c>
    </row>
    <row r="1410" ht="15.75" customHeight="1">
      <c r="A1410" s="19"/>
      <c r="B1410" s="18"/>
      <c r="C1410" s="36"/>
      <c r="D1410" s="19">
        <f t="shared" si="69"/>
        <v>0</v>
      </c>
      <c r="E1410" s="19"/>
      <c r="F1410" s="10"/>
      <c r="G1410" s="30"/>
    </row>
    <row r="1411" ht="15.75" customHeight="1">
      <c r="A1411" s="19"/>
      <c r="B1411" s="18"/>
      <c r="C1411" s="36"/>
      <c r="D1411" s="19">
        <f t="shared" si="69"/>
        <v>0</v>
      </c>
      <c r="E1411" s="19"/>
      <c r="F1411" s="10"/>
      <c r="G1411" s="30"/>
    </row>
    <row r="1412" ht="15.75" customHeight="1">
      <c r="A1412" s="19"/>
      <c r="B1412" s="18"/>
      <c r="C1412" s="36"/>
      <c r="D1412" s="19">
        <f t="shared" si="69"/>
        <v>0</v>
      </c>
      <c r="E1412" s="19"/>
      <c r="F1412" s="10"/>
      <c r="G1412" s="30"/>
    </row>
    <row r="1413" ht="15.75" customHeight="1">
      <c r="A1413" s="19"/>
      <c r="B1413" s="18"/>
      <c r="C1413" s="36"/>
      <c r="D1413" s="19">
        <f t="shared" si="69"/>
        <v>0</v>
      </c>
      <c r="E1413" s="19"/>
      <c r="F1413" s="10"/>
    </row>
    <row r="1414" ht="15.75" customHeight="1">
      <c r="A1414" s="19"/>
      <c r="B1414" s="18"/>
      <c r="C1414" s="36"/>
      <c r="D1414" s="19">
        <f t="shared" si="69"/>
        <v>0</v>
      </c>
      <c r="E1414" s="19"/>
      <c r="F1414" s="10"/>
    </row>
    <row r="1415" ht="15.75" customHeight="1">
      <c r="A1415" s="19"/>
      <c r="B1415" s="18"/>
      <c r="C1415" s="36"/>
      <c r="D1415" s="19">
        <f t="shared" si="69"/>
        <v>0</v>
      </c>
      <c r="E1415" s="19"/>
      <c r="F1415" s="10"/>
    </row>
    <row r="1416" ht="15.75" customHeight="1">
      <c r="A1416" s="19"/>
      <c r="B1416" s="18"/>
      <c r="C1416" s="36"/>
      <c r="D1416" s="19">
        <f t="shared" si="69"/>
        <v>0</v>
      </c>
      <c r="E1416" s="19"/>
      <c r="F1416" s="10"/>
    </row>
    <row r="1417" ht="15.75" customHeight="1">
      <c r="A1417" s="19"/>
      <c r="B1417" s="18"/>
      <c r="C1417" s="36"/>
      <c r="D1417" s="19">
        <f t="shared" si="69"/>
        <v>0</v>
      </c>
      <c r="E1417" s="19"/>
      <c r="F1417" s="10"/>
    </row>
    <row r="1418" ht="15.75" customHeight="1">
      <c r="A1418" s="19"/>
      <c r="B1418" s="18"/>
      <c r="C1418" s="36"/>
      <c r="D1418" s="19">
        <f t="shared" si="69"/>
        <v>0</v>
      </c>
      <c r="E1418" s="19"/>
      <c r="F1418" s="10"/>
    </row>
    <row r="1419" ht="15.75" customHeight="1">
      <c r="A1419" s="19"/>
      <c r="B1419" s="18"/>
      <c r="C1419" s="36"/>
      <c r="D1419" s="19">
        <f t="shared" si="69"/>
        <v>0</v>
      </c>
      <c r="E1419" s="19"/>
      <c r="F1419" s="10"/>
    </row>
    <row r="1420" ht="15.75" customHeight="1">
      <c r="A1420" s="19"/>
      <c r="B1420" s="18"/>
      <c r="C1420" s="36"/>
      <c r="D1420" s="19">
        <f t="shared" si="69"/>
        <v>0</v>
      </c>
      <c r="E1420" s="19"/>
      <c r="F1420" s="10"/>
    </row>
    <row r="1421" ht="15.75" customHeight="1">
      <c r="A1421" s="19"/>
      <c r="B1421" s="18"/>
      <c r="C1421" s="36"/>
      <c r="D1421" s="19">
        <f t="shared" si="69"/>
        <v>0</v>
      </c>
      <c r="E1421" s="19"/>
      <c r="F1421" s="10"/>
    </row>
    <row r="1422" ht="15.75" customHeight="1">
      <c r="A1422" s="19"/>
      <c r="B1422" s="18"/>
      <c r="C1422" s="36"/>
      <c r="D1422" s="19">
        <f t="shared" si="69"/>
        <v>0</v>
      </c>
      <c r="E1422" s="19"/>
      <c r="F1422" s="10"/>
    </row>
    <row r="1423" ht="15.75" customHeight="1">
      <c r="A1423" s="10"/>
      <c r="B1423" s="19"/>
      <c r="C1423" s="10"/>
      <c r="D1423" s="10"/>
      <c r="E1423" s="19"/>
      <c r="F1423" s="10"/>
    </row>
    <row r="1424" ht="15.75" customHeight="1">
      <c r="E1424" s="1"/>
    </row>
    <row r="1425" ht="15.75" customHeight="1">
      <c r="A1425" s="50" t="s">
        <v>718</v>
      </c>
      <c r="B1425" s="51"/>
      <c r="C1425" s="51"/>
      <c r="D1425" s="51"/>
      <c r="E1425" s="51"/>
      <c r="F1425" s="51"/>
      <c r="G1425" s="52"/>
    </row>
    <row r="1426" ht="15.75" customHeight="1">
      <c r="A1426" s="14" t="s">
        <v>15</v>
      </c>
      <c r="B1426" s="14" t="s">
        <v>16</v>
      </c>
      <c r="C1426" s="2" t="s">
        <v>17</v>
      </c>
      <c r="D1426" s="14" t="s">
        <v>18</v>
      </c>
      <c r="E1426" s="14" t="s">
        <v>19</v>
      </c>
      <c r="F1426" s="34" t="s">
        <v>20</v>
      </c>
      <c r="G1426" s="43">
        <v>100.0</v>
      </c>
    </row>
    <row r="1427" ht="15.75" customHeight="1">
      <c r="A1427" s="19" t="s">
        <v>1376</v>
      </c>
      <c r="B1427" s="18">
        <v>44361.0</v>
      </c>
      <c r="C1427" s="36">
        <v>30.0</v>
      </c>
      <c r="D1427" s="19">
        <f>G1426-C1427</f>
        <v>70</v>
      </c>
      <c r="E1427" s="19"/>
      <c r="F1427" s="10"/>
      <c r="G1427" s="81" t="s">
        <v>1377</v>
      </c>
    </row>
    <row r="1428" ht="15.75" customHeight="1">
      <c r="A1428" s="19" t="s">
        <v>1376</v>
      </c>
      <c r="B1428" s="18">
        <v>44368.0</v>
      </c>
      <c r="C1428" s="36">
        <v>15.0</v>
      </c>
      <c r="D1428" s="19">
        <f t="shared" ref="D1428:D1443" si="70">D1427-C1428</f>
        <v>55</v>
      </c>
      <c r="E1428" s="19"/>
      <c r="F1428" s="10"/>
      <c r="G1428" s="64"/>
    </row>
    <row r="1429" ht="15.75" customHeight="1">
      <c r="A1429" s="19" t="s">
        <v>1376</v>
      </c>
      <c r="B1429" s="18">
        <v>44375.0</v>
      </c>
      <c r="C1429" s="36">
        <v>55.0</v>
      </c>
      <c r="D1429" s="19">
        <f t="shared" si="70"/>
        <v>0</v>
      </c>
      <c r="E1429" s="19"/>
      <c r="F1429" s="10"/>
      <c r="G1429" s="63" t="s">
        <v>1348</v>
      </c>
    </row>
    <row r="1430" ht="15.75" customHeight="1">
      <c r="A1430" s="19" t="s">
        <v>1376</v>
      </c>
      <c r="B1430" s="18"/>
      <c r="C1430" s="36"/>
      <c r="D1430" s="19">
        <f t="shared" si="70"/>
        <v>0</v>
      </c>
      <c r="E1430" s="19"/>
      <c r="F1430" s="10"/>
      <c r="G1430" s="63" t="s">
        <v>1375</v>
      </c>
    </row>
    <row r="1431" ht="15.75" customHeight="1">
      <c r="A1431" s="19" t="s">
        <v>1376</v>
      </c>
      <c r="B1431" s="18"/>
      <c r="C1431" s="36"/>
      <c r="D1431" s="19">
        <f t="shared" si="70"/>
        <v>0</v>
      </c>
      <c r="E1431" s="19"/>
      <c r="F1431" s="10"/>
      <c r="G1431" s="30"/>
    </row>
    <row r="1432" ht="15.75" customHeight="1">
      <c r="A1432" s="19"/>
      <c r="B1432" s="18"/>
      <c r="C1432" s="36"/>
      <c r="D1432" s="19">
        <f t="shared" si="70"/>
        <v>0</v>
      </c>
      <c r="E1432" s="19"/>
      <c r="F1432" s="10"/>
      <c r="G1432" s="30"/>
    </row>
    <row r="1433" ht="15.75" customHeight="1">
      <c r="A1433" s="19"/>
      <c r="B1433" s="18"/>
      <c r="C1433" s="36"/>
      <c r="D1433" s="19">
        <f t="shared" si="70"/>
        <v>0</v>
      </c>
      <c r="E1433" s="19"/>
      <c r="F1433" s="10"/>
      <c r="G1433" s="30"/>
    </row>
    <row r="1434" ht="15.75" customHeight="1">
      <c r="A1434" s="19"/>
      <c r="B1434" s="18"/>
      <c r="C1434" s="36"/>
      <c r="D1434" s="19">
        <f t="shared" si="70"/>
        <v>0</v>
      </c>
      <c r="E1434" s="19"/>
      <c r="F1434" s="10"/>
    </row>
    <row r="1435" ht="15.75" customHeight="1">
      <c r="A1435" s="19"/>
      <c r="B1435" s="18"/>
      <c r="C1435" s="36"/>
      <c r="D1435" s="19">
        <f t="shared" si="70"/>
        <v>0</v>
      </c>
      <c r="E1435" s="19"/>
      <c r="F1435" s="10"/>
    </row>
    <row r="1436" ht="15.75" customHeight="1">
      <c r="A1436" s="19"/>
      <c r="B1436" s="18"/>
      <c r="C1436" s="36"/>
      <c r="D1436" s="19">
        <f t="shared" si="70"/>
        <v>0</v>
      </c>
      <c r="E1436" s="19"/>
      <c r="F1436" s="10"/>
    </row>
    <row r="1437" ht="15.75" customHeight="1">
      <c r="A1437" s="19"/>
      <c r="B1437" s="18"/>
      <c r="C1437" s="36"/>
      <c r="D1437" s="19">
        <f t="shared" si="70"/>
        <v>0</v>
      </c>
      <c r="E1437" s="19"/>
      <c r="F1437" s="10"/>
    </row>
    <row r="1438" ht="15.75" customHeight="1">
      <c r="A1438" s="19"/>
      <c r="B1438" s="18"/>
      <c r="C1438" s="36"/>
      <c r="D1438" s="19">
        <f t="shared" si="70"/>
        <v>0</v>
      </c>
      <c r="E1438" s="19"/>
      <c r="F1438" s="10"/>
    </row>
    <row r="1439" ht="15.75" customHeight="1">
      <c r="A1439" s="19"/>
      <c r="B1439" s="18"/>
      <c r="C1439" s="36"/>
      <c r="D1439" s="19">
        <f t="shared" si="70"/>
        <v>0</v>
      </c>
      <c r="E1439" s="19"/>
      <c r="F1439" s="10"/>
    </row>
    <row r="1440" ht="15.75" customHeight="1">
      <c r="A1440" s="19"/>
      <c r="B1440" s="18"/>
      <c r="C1440" s="36"/>
      <c r="D1440" s="19">
        <f t="shared" si="70"/>
        <v>0</v>
      </c>
      <c r="E1440" s="19"/>
      <c r="F1440" s="10"/>
    </row>
    <row r="1441" ht="15.75" customHeight="1">
      <c r="A1441" s="19"/>
      <c r="B1441" s="18"/>
      <c r="C1441" s="36"/>
      <c r="D1441" s="19">
        <f t="shared" si="70"/>
        <v>0</v>
      </c>
      <c r="E1441" s="19"/>
      <c r="F1441" s="10"/>
    </row>
    <row r="1442" ht="15.75" customHeight="1">
      <c r="A1442" s="19"/>
      <c r="B1442" s="18"/>
      <c r="C1442" s="36"/>
      <c r="D1442" s="19">
        <f t="shared" si="70"/>
        <v>0</v>
      </c>
      <c r="E1442" s="19"/>
      <c r="F1442" s="10"/>
    </row>
    <row r="1443" ht="15.75" customHeight="1">
      <c r="A1443" s="19"/>
      <c r="B1443" s="18"/>
      <c r="C1443" s="36"/>
      <c r="D1443" s="19">
        <f t="shared" si="70"/>
        <v>0</v>
      </c>
      <c r="E1443" s="19"/>
      <c r="F1443" s="10"/>
    </row>
    <row r="1444" ht="15.75" customHeight="1">
      <c r="A1444" s="10"/>
      <c r="B1444" s="19"/>
      <c r="C1444" s="10"/>
      <c r="D1444" s="10"/>
      <c r="E1444" s="19"/>
      <c r="F1444" s="10"/>
    </row>
    <row r="1445" ht="15.75" customHeight="1">
      <c r="E1445" s="1"/>
    </row>
    <row r="1446" ht="15.75" customHeight="1">
      <c r="A1446" s="50" t="s">
        <v>718</v>
      </c>
      <c r="B1446" s="51"/>
      <c r="C1446" s="51"/>
      <c r="D1446" s="51"/>
      <c r="E1446" s="51"/>
      <c r="F1446" s="51"/>
      <c r="G1446" s="52"/>
    </row>
    <row r="1447" ht="15.75" customHeight="1">
      <c r="A1447" s="14" t="s">
        <v>15</v>
      </c>
      <c r="B1447" s="14" t="s">
        <v>16</v>
      </c>
      <c r="C1447" s="2" t="s">
        <v>17</v>
      </c>
      <c r="D1447" s="14" t="s">
        <v>18</v>
      </c>
      <c r="E1447" s="14" t="s">
        <v>19</v>
      </c>
      <c r="F1447" s="34" t="s">
        <v>20</v>
      </c>
      <c r="G1447" s="43">
        <v>50.0</v>
      </c>
    </row>
    <row r="1448" ht="15.75" customHeight="1">
      <c r="A1448" s="19" t="s">
        <v>1376</v>
      </c>
      <c r="B1448" s="18">
        <v>44361.0</v>
      </c>
      <c r="C1448" s="36">
        <v>10.0</v>
      </c>
      <c r="D1448" s="19">
        <f>G1447-C1448</f>
        <v>40</v>
      </c>
      <c r="E1448" s="19"/>
      <c r="F1448" s="10"/>
      <c r="G1448" s="81" t="s">
        <v>1377</v>
      </c>
    </row>
    <row r="1449" ht="15.75" customHeight="1">
      <c r="A1449" s="19" t="s">
        <v>1376</v>
      </c>
      <c r="B1449" s="18">
        <v>44368.0</v>
      </c>
      <c r="C1449" s="36">
        <v>35.0</v>
      </c>
      <c r="D1449" s="19">
        <f t="shared" ref="D1449:D1458" si="71">D1448-C1449</f>
        <v>5</v>
      </c>
      <c r="E1449" s="19"/>
      <c r="F1449" s="10"/>
      <c r="G1449" s="64"/>
    </row>
    <row r="1450" ht="15.75" customHeight="1">
      <c r="A1450" s="19" t="s">
        <v>1376</v>
      </c>
      <c r="B1450" s="18">
        <v>44371.0</v>
      </c>
      <c r="C1450" s="36">
        <v>5.0</v>
      </c>
      <c r="D1450" s="19">
        <f t="shared" si="71"/>
        <v>0</v>
      </c>
      <c r="E1450" s="19"/>
      <c r="F1450" s="10"/>
      <c r="G1450" s="63" t="s">
        <v>996</v>
      </c>
    </row>
    <row r="1451" ht="15.75" customHeight="1">
      <c r="A1451" s="19" t="s">
        <v>1376</v>
      </c>
      <c r="B1451" s="18"/>
      <c r="C1451" s="36"/>
      <c r="D1451" s="19">
        <f t="shared" si="71"/>
        <v>0</v>
      </c>
      <c r="E1451" s="19"/>
      <c r="F1451" s="10"/>
      <c r="G1451" s="63" t="s">
        <v>1375</v>
      </c>
    </row>
    <row r="1452" ht="15.75" customHeight="1">
      <c r="A1452" s="19" t="s">
        <v>1376</v>
      </c>
      <c r="B1452" s="18"/>
      <c r="C1452" s="36"/>
      <c r="D1452" s="19">
        <f t="shared" si="71"/>
        <v>0</v>
      </c>
      <c r="E1452" s="19"/>
      <c r="F1452" s="10"/>
      <c r="G1452" s="30"/>
    </row>
    <row r="1453" ht="15.75" customHeight="1">
      <c r="A1453" s="19"/>
      <c r="B1453" s="18"/>
      <c r="C1453" s="36"/>
      <c r="D1453" s="19">
        <f t="shared" si="71"/>
        <v>0</v>
      </c>
      <c r="E1453" s="19"/>
      <c r="F1453" s="10"/>
      <c r="G1453" s="30"/>
    </row>
    <row r="1454" ht="15.75" customHeight="1">
      <c r="A1454" s="19"/>
      <c r="B1454" s="18"/>
      <c r="C1454" s="36"/>
      <c r="D1454" s="19">
        <f t="shared" si="71"/>
        <v>0</v>
      </c>
      <c r="E1454" s="19"/>
      <c r="F1454" s="10"/>
      <c r="G1454" s="30"/>
    </row>
    <row r="1455" ht="15.75" customHeight="1">
      <c r="A1455" s="19"/>
      <c r="B1455" s="18"/>
      <c r="C1455" s="36"/>
      <c r="D1455" s="19">
        <f t="shared" si="71"/>
        <v>0</v>
      </c>
      <c r="E1455" s="19"/>
      <c r="F1455" s="10"/>
    </row>
    <row r="1456" ht="15.75" customHeight="1">
      <c r="A1456" s="19"/>
      <c r="B1456" s="18"/>
      <c r="C1456" s="36"/>
      <c r="D1456" s="19">
        <f t="shared" si="71"/>
        <v>0</v>
      </c>
      <c r="E1456" s="19"/>
      <c r="F1456" s="10"/>
    </row>
    <row r="1457" ht="15.75" customHeight="1">
      <c r="A1457" s="19"/>
      <c r="B1457" s="18"/>
      <c r="C1457" s="36"/>
      <c r="D1457" s="19">
        <f t="shared" si="71"/>
        <v>0</v>
      </c>
      <c r="E1457" s="19"/>
      <c r="F1457" s="10"/>
    </row>
    <row r="1458" ht="15.75" customHeight="1">
      <c r="A1458" s="19"/>
      <c r="B1458" s="18"/>
      <c r="C1458" s="36"/>
      <c r="D1458" s="19">
        <f t="shared" si="71"/>
        <v>0</v>
      </c>
      <c r="E1458" s="19"/>
      <c r="F1458" s="10"/>
    </row>
    <row r="1459" ht="15.75" customHeight="1">
      <c r="E1459" s="1"/>
    </row>
    <row r="1460" ht="15.75" customHeight="1">
      <c r="A1460" s="50" t="s">
        <v>718</v>
      </c>
      <c r="B1460" s="51"/>
      <c r="C1460" s="51"/>
      <c r="D1460" s="51"/>
      <c r="E1460" s="51"/>
      <c r="F1460" s="51"/>
      <c r="G1460" s="52"/>
    </row>
    <row r="1461" ht="15.75" customHeight="1">
      <c r="A1461" s="14" t="s">
        <v>15</v>
      </c>
      <c r="B1461" s="14" t="s">
        <v>16</v>
      </c>
      <c r="C1461" s="2" t="s">
        <v>17</v>
      </c>
      <c r="D1461" s="14" t="s">
        <v>18</v>
      </c>
      <c r="E1461" s="14" t="s">
        <v>19</v>
      </c>
      <c r="F1461" s="34" t="s">
        <v>20</v>
      </c>
      <c r="G1461" s="43">
        <v>97.0</v>
      </c>
    </row>
    <row r="1462" ht="15.75" customHeight="1">
      <c r="A1462" s="19" t="s">
        <v>1378</v>
      </c>
      <c r="B1462" s="18">
        <v>44375.0</v>
      </c>
      <c r="C1462" s="36">
        <v>15.0</v>
      </c>
      <c r="D1462" s="19">
        <f>G1461-C1462</f>
        <v>82</v>
      </c>
      <c r="E1462" s="19"/>
      <c r="F1462" s="10"/>
      <c r="G1462" s="81" t="s">
        <v>1379</v>
      </c>
    </row>
    <row r="1463" ht="15.75" customHeight="1">
      <c r="A1463" s="19" t="s">
        <v>1378</v>
      </c>
      <c r="B1463" s="18">
        <v>44379.0</v>
      </c>
      <c r="C1463" s="36">
        <v>82.0</v>
      </c>
      <c r="D1463" s="19">
        <f>D1462-C1463</f>
        <v>0</v>
      </c>
      <c r="E1463" s="19"/>
      <c r="F1463" s="10"/>
      <c r="G1463" s="64"/>
    </row>
    <row r="1464" ht="15.75" customHeight="1">
      <c r="A1464" s="19" t="s">
        <v>1378</v>
      </c>
      <c r="B1464" s="18"/>
      <c r="C1464" s="36"/>
      <c r="D1464" s="19"/>
      <c r="E1464" s="19"/>
      <c r="F1464" s="10"/>
      <c r="G1464" s="63" t="s">
        <v>1341</v>
      </c>
    </row>
    <row r="1465" ht="15.75" customHeight="1">
      <c r="A1465" s="19" t="s">
        <v>1378</v>
      </c>
      <c r="B1465" s="18"/>
      <c r="C1465" s="36"/>
      <c r="D1465" s="19"/>
      <c r="E1465" s="19"/>
      <c r="F1465" s="10"/>
      <c r="G1465" s="63" t="s">
        <v>1375</v>
      </c>
    </row>
    <row r="1466" ht="15.75" customHeight="1">
      <c r="A1466" s="19" t="s">
        <v>1378</v>
      </c>
      <c r="B1466" s="18"/>
      <c r="C1466" s="36"/>
      <c r="D1466" s="19"/>
      <c r="E1466" s="19"/>
      <c r="F1466" s="10"/>
      <c r="G1466" s="30"/>
    </row>
    <row r="1467" ht="15.75" customHeight="1">
      <c r="A1467" s="19"/>
      <c r="B1467" s="18"/>
      <c r="C1467" s="36"/>
      <c r="D1467" s="19"/>
      <c r="E1467" s="19"/>
      <c r="F1467" s="10"/>
      <c r="G1467" s="30"/>
    </row>
    <row r="1468" ht="15.75" customHeight="1">
      <c r="A1468" s="19"/>
      <c r="B1468" s="18"/>
      <c r="C1468" s="36"/>
      <c r="D1468" s="19"/>
      <c r="E1468" s="19"/>
      <c r="F1468" s="10"/>
      <c r="G1468" s="30"/>
    </row>
    <row r="1469" ht="15.75" customHeight="1">
      <c r="A1469" s="19"/>
      <c r="B1469" s="18"/>
      <c r="C1469" s="36"/>
      <c r="D1469" s="19"/>
      <c r="E1469" s="19"/>
      <c r="F1469" s="10"/>
    </row>
    <row r="1470" ht="15.75" customHeight="1">
      <c r="A1470" s="19"/>
      <c r="B1470" s="18"/>
      <c r="C1470" s="36"/>
      <c r="D1470" s="19"/>
      <c r="E1470" s="19"/>
      <c r="F1470" s="10"/>
    </row>
    <row r="1471" ht="15.75" customHeight="1">
      <c r="A1471" s="19"/>
      <c r="B1471" s="18"/>
      <c r="C1471" s="36"/>
      <c r="D1471" s="19"/>
      <c r="E1471" s="19"/>
      <c r="F1471" s="10"/>
    </row>
    <row r="1472" ht="15.75" customHeight="1">
      <c r="A1472" s="19"/>
      <c r="B1472" s="18"/>
      <c r="C1472" s="36"/>
      <c r="D1472" s="19"/>
      <c r="E1472" s="19"/>
      <c r="F1472" s="10"/>
    </row>
    <row r="1473" ht="15.75" customHeight="1">
      <c r="E1473" s="1"/>
    </row>
    <row r="1474" ht="15.75" customHeight="1">
      <c r="A1474" s="50" t="s">
        <v>718</v>
      </c>
      <c r="B1474" s="51"/>
      <c r="C1474" s="51"/>
      <c r="D1474" s="51"/>
      <c r="E1474" s="51"/>
      <c r="F1474" s="51"/>
      <c r="G1474" s="52"/>
    </row>
    <row r="1475" ht="15.75" customHeight="1">
      <c r="A1475" s="14" t="s">
        <v>15</v>
      </c>
      <c r="B1475" s="14" t="s">
        <v>16</v>
      </c>
      <c r="C1475" s="2" t="s">
        <v>17</v>
      </c>
      <c r="D1475" s="14" t="s">
        <v>18</v>
      </c>
      <c r="E1475" s="14" t="s">
        <v>19</v>
      </c>
      <c r="F1475" s="34" t="s">
        <v>20</v>
      </c>
      <c r="G1475" s="43">
        <v>41.0</v>
      </c>
    </row>
    <row r="1476" ht="15.75" customHeight="1">
      <c r="A1476" s="19" t="s">
        <v>1378</v>
      </c>
      <c r="B1476" s="18">
        <v>44371.0</v>
      </c>
      <c r="C1476" s="36">
        <v>41.0</v>
      </c>
      <c r="D1476" s="19">
        <f>G1475-C1476</f>
        <v>0</v>
      </c>
      <c r="E1476" s="19"/>
      <c r="F1476" s="10"/>
      <c r="G1476" s="81" t="s">
        <v>1379</v>
      </c>
    </row>
    <row r="1477" ht="15.75" customHeight="1">
      <c r="A1477" s="19" t="s">
        <v>1378</v>
      </c>
      <c r="B1477" s="18"/>
      <c r="C1477" s="36"/>
      <c r="D1477" s="19"/>
      <c r="E1477" s="19"/>
      <c r="F1477" s="10"/>
      <c r="G1477" s="64"/>
    </row>
    <row r="1478" ht="15.75" customHeight="1">
      <c r="A1478" s="19" t="s">
        <v>1378</v>
      </c>
      <c r="B1478" s="18"/>
      <c r="C1478" s="36"/>
      <c r="D1478" s="19"/>
      <c r="E1478" s="19"/>
      <c r="F1478" s="10"/>
      <c r="G1478" s="20" t="s">
        <v>996</v>
      </c>
    </row>
    <row r="1479" ht="15.75" customHeight="1">
      <c r="A1479" s="19" t="s">
        <v>1378</v>
      </c>
      <c r="B1479" s="18"/>
      <c r="C1479" s="36"/>
      <c r="D1479" s="19"/>
      <c r="E1479" s="19"/>
      <c r="F1479" s="10"/>
      <c r="G1479" s="63" t="s">
        <v>1375</v>
      </c>
    </row>
    <row r="1480" ht="15.75" customHeight="1">
      <c r="A1480" s="19" t="s">
        <v>1378</v>
      </c>
      <c r="B1480" s="18"/>
      <c r="C1480" s="36"/>
      <c r="D1480" s="19"/>
      <c r="E1480" s="19"/>
      <c r="F1480" s="10"/>
      <c r="G1480" s="30"/>
    </row>
    <row r="1481" ht="15.75" customHeight="1">
      <c r="A1481" s="19"/>
      <c r="B1481" s="18"/>
      <c r="C1481" s="36"/>
      <c r="D1481" s="19"/>
      <c r="E1481" s="19"/>
      <c r="F1481" s="10"/>
      <c r="G1481" s="30"/>
    </row>
    <row r="1482" ht="15.75" customHeight="1">
      <c r="A1482" s="19"/>
      <c r="B1482" s="18"/>
      <c r="C1482" s="36"/>
      <c r="D1482" s="19"/>
      <c r="E1482" s="19"/>
      <c r="F1482" s="10"/>
      <c r="G1482" s="30"/>
    </row>
    <row r="1483" ht="15.75" customHeight="1">
      <c r="A1483" s="19"/>
      <c r="B1483" s="18"/>
      <c r="C1483" s="36"/>
      <c r="D1483" s="19"/>
      <c r="E1483" s="19"/>
      <c r="F1483" s="10"/>
    </row>
    <row r="1484" ht="15.75" customHeight="1">
      <c r="A1484" s="19"/>
      <c r="B1484" s="18"/>
      <c r="C1484" s="36"/>
      <c r="D1484" s="19"/>
      <c r="E1484" s="19"/>
      <c r="F1484" s="10"/>
    </row>
    <row r="1485" ht="15.75" customHeight="1">
      <c r="A1485" s="19"/>
      <c r="B1485" s="18"/>
      <c r="C1485" s="36"/>
      <c r="D1485" s="19"/>
      <c r="E1485" s="19"/>
      <c r="F1485" s="10"/>
    </row>
    <row r="1486" ht="15.75" customHeight="1">
      <c r="A1486" s="19"/>
      <c r="B1486" s="18"/>
      <c r="C1486" s="36"/>
      <c r="D1486" s="19"/>
      <c r="E1486" s="19"/>
      <c r="F1486" s="10"/>
    </row>
    <row r="1487" ht="15.75" customHeight="1">
      <c r="E1487" s="1"/>
    </row>
    <row r="1488" ht="15.75" customHeight="1">
      <c r="A1488" s="50" t="s">
        <v>718</v>
      </c>
      <c r="B1488" s="51"/>
      <c r="C1488" s="51"/>
      <c r="D1488" s="51"/>
      <c r="E1488" s="51"/>
      <c r="F1488" s="51"/>
      <c r="G1488" s="52"/>
    </row>
    <row r="1489" ht="15.75" customHeight="1">
      <c r="A1489" s="14" t="s">
        <v>15</v>
      </c>
      <c r="B1489" s="14" t="s">
        <v>16</v>
      </c>
      <c r="C1489" s="2" t="s">
        <v>17</v>
      </c>
      <c r="D1489" s="14" t="s">
        <v>18</v>
      </c>
      <c r="E1489" s="14" t="s">
        <v>19</v>
      </c>
      <c r="F1489" s="34" t="s">
        <v>20</v>
      </c>
      <c r="G1489" s="43">
        <v>41.0</v>
      </c>
    </row>
    <row r="1490" ht="15.75" customHeight="1">
      <c r="A1490" s="19" t="s">
        <v>1380</v>
      </c>
      <c r="B1490" s="18">
        <v>44403.0</v>
      </c>
      <c r="C1490" s="36">
        <v>41.0</v>
      </c>
      <c r="D1490" s="19">
        <f>G1489-C1490</f>
        <v>0</v>
      </c>
      <c r="E1490" s="19"/>
      <c r="F1490" s="10"/>
      <c r="G1490" s="81" t="s">
        <v>1381</v>
      </c>
    </row>
    <row r="1491" ht="15.75" customHeight="1">
      <c r="A1491" s="19" t="s">
        <v>1380</v>
      </c>
      <c r="B1491" s="18"/>
      <c r="C1491" s="36"/>
      <c r="D1491" s="19"/>
      <c r="E1491" s="19"/>
      <c r="F1491" s="10"/>
      <c r="G1491" s="64"/>
    </row>
    <row r="1492" ht="15.75" customHeight="1">
      <c r="A1492" s="19" t="s">
        <v>1380</v>
      </c>
      <c r="B1492" s="18"/>
      <c r="C1492" s="36"/>
      <c r="D1492" s="19"/>
      <c r="E1492" s="19"/>
      <c r="F1492" s="10"/>
      <c r="G1492" s="20" t="s">
        <v>996</v>
      </c>
    </row>
    <row r="1493" ht="15.75" customHeight="1">
      <c r="A1493" s="19" t="s">
        <v>1380</v>
      </c>
      <c r="B1493" s="18"/>
      <c r="C1493" s="36"/>
      <c r="D1493" s="19"/>
      <c r="E1493" s="19"/>
      <c r="F1493" s="10"/>
      <c r="G1493" s="63" t="s">
        <v>1375</v>
      </c>
    </row>
    <row r="1494" ht="15.75" customHeight="1">
      <c r="A1494" s="19" t="s">
        <v>1380</v>
      </c>
      <c r="B1494" s="18"/>
      <c r="C1494" s="36"/>
      <c r="D1494" s="19"/>
      <c r="E1494" s="19"/>
      <c r="F1494" s="10"/>
      <c r="G1494" s="30"/>
    </row>
    <row r="1495" ht="15.75" customHeight="1">
      <c r="A1495" s="19"/>
      <c r="B1495" s="18"/>
      <c r="C1495" s="36"/>
      <c r="D1495" s="19"/>
      <c r="E1495" s="19"/>
      <c r="F1495" s="10"/>
      <c r="G1495" s="30"/>
    </row>
    <row r="1496" ht="15.75" customHeight="1">
      <c r="A1496" s="19"/>
      <c r="B1496" s="18"/>
      <c r="C1496" s="36"/>
      <c r="D1496" s="19"/>
      <c r="E1496" s="19"/>
      <c r="F1496" s="10"/>
      <c r="G1496" s="30"/>
    </row>
    <row r="1497" ht="15.75" customHeight="1">
      <c r="A1497" s="19"/>
      <c r="B1497" s="18"/>
      <c r="C1497" s="36"/>
      <c r="D1497" s="19"/>
      <c r="E1497" s="19"/>
      <c r="F1497" s="10"/>
    </row>
    <row r="1498" ht="15.75" customHeight="1">
      <c r="A1498" s="19"/>
      <c r="B1498" s="18"/>
      <c r="C1498" s="36"/>
      <c r="D1498" s="19"/>
      <c r="E1498" s="19"/>
      <c r="F1498" s="10"/>
    </row>
    <row r="1499" ht="15.75" customHeight="1">
      <c r="A1499" s="19"/>
      <c r="B1499" s="18"/>
      <c r="C1499" s="36"/>
      <c r="D1499" s="19"/>
      <c r="E1499" s="19"/>
      <c r="F1499" s="10"/>
    </row>
    <row r="1500" ht="15.75" customHeight="1">
      <c r="A1500" s="19"/>
      <c r="B1500" s="18"/>
      <c r="C1500" s="36"/>
      <c r="D1500" s="19"/>
      <c r="E1500" s="19"/>
      <c r="F1500" s="10"/>
    </row>
    <row r="1501" ht="15.75" customHeight="1">
      <c r="E1501" s="1"/>
    </row>
    <row r="1502" ht="15.75" customHeight="1">
      <c r="A1502" s="50" t="s">
        <v>718</v>
      </c>
      <c r="B1502" s="51"/>
      <c r="C1502" s="51"/>
      <c r="D1502" s="51"/>
      <c r="E1502" s="51"/>
      <c r="F1502" s="51"/>
      <c r="G1502" s="52"/>
    </row>
    <row r="1503" ht="15.75" customHeight="1">
      <c r="A1503" s="14" t="s">
        <v>15</v>
      </c>
      <c r="B1503" s="14" t="s">
        <v>16</v>
      </c>
      <c r="C1503" s="2" t="s">
        <v>17</v>
      </c>
      <c r="D1503" s="14" t="s">
        <v>18</v>
      </c>
      <c r="E1503" s="14" t="s">
        <v>19</v>
      </c>
      <c r="F1503" s="34" t="s">
        <v>20</v>
      </c>
      <c r="G1503" s="43">
        <v>97.0</v>
      </c>
    </row>
    <row r="1504" ht="15.75" customHeight="1">
      <c r="A1504" s="19" t="s">
        <v>1380</v>
      </c>
      <c r="B1504" s="18">
        <v>44403.0</v>
      </c>
      <c r="C1504" s="36">
        <v>97.0</v>
      </c>
      <c r="D1504" s="19">
        <f>G1503-C1504</f>
        <v>0</v>
      </c>
      <c r="E1504" s="19"/>
      <c r="F1504" s="10"/>
      <c r="G1504" s="81" t="s">
        <v>1381</v>
      </c>
    </row>
    <row r="1505" ht="15.75" customHeight="1">
      <c r="A1505" s="19" t="s">
        <v>1380</v>
      </c>
      <c r="B1505" s="18"/>
      <c r="C1505" s="36"/>
      <c r="D1505" s="19"/>
      <c r="E1505" s="19"/>
      <c r="F1505" s="10"/>
      <c r="G1505" s="64"/>
    </row>
    <row r="1506" ht="15.75" customHeight="1">
      <c r="A1506" s="19" t="s">
        <v>1380</v>
      </c>
      <c r="B1506" s="18"/>
      <c r="C1506" s="36"/>
      <c r="D1506" s="19"/>
      <c r="E1506" s="19"/>
      <c r="F1506" s="10"/>
      <c r="G1506" s="63" t="s">
        <v>1341</v>
      </c>
    </row>
    <row r="1507" ht="15.75" customHeight="1">
      <c r="A1507" s="19" t="s">
        <v>1380</v>
      </c>
      <c r="B1507" s="18"/>
      <c r="C1507" s="36"/>
      <c r="D1507" s="19"/>
      <c r="E1507" s="19"/>
      <c r="F1507" s="10"/>
      <c r="G1507" s="63" t="s">
        <v>1375</v>
      </c>
    </row>
    <row r="1508" ht="15.75" customHeight="1">
      <c r="A1508" s="19" t="s">
        <v>1380</v>
      </c>
      <c r="B1508" s="18"/>
      <c r="C1508" s="36"/>
      <c r="D1508" s="19"/>
      <c r="E1508" s="19"/>
      <c r="F1508" s="10"/>
      <c r="G1508" s="30"/>
    </row>
    <row r="1509" ht="15.75" customHeight="1">
      <c r="A1509" s="19"/>
      <c r="B1509" s="18"/>
      <c r="C1509" s="36"/>
      <c r="D1509" s="19"/>
      <c r="E1509" s="19"/>
      <c r="F1509" s="10"/>
      <c r="G1509" s="30"/>
    </row>
    <row r="1510" ht="15.75" customHeight="1">
      <c r="A1510" s="19"/>
      <c r="B1510" s="18"/>
      <c r="C1510" s="36"/>
      <c r="D1510" s="19"/>
      <c r="E1510" s="19"/>
      <c r="F1510" s="10"/>
      <c r="G1510" s="30"/>
    </row>
    <row r="1511" ht="15.75" customHeight="1">
      <c r="A1511" s="19"/>
      <c r="B1511" s="18"/>
      <c r="C1511" s="36"/>
      <c r="D1511" s="19"/>
      <c r="E1511" s="19"/>
      <c r="F1511" s="10"/>
    </row>
    <row r="1512" ht="15.75" customHeight="1">
      <c r="A1512" s="19"/>
      <c r="B1512" s="18"/>
      <c r="C1512" s="36"/>
      <c r="D1512" s="19"/>
      <c r="E1512" s="19"/>
      <c r="F1512" s="10"/>
    </row>
    <row r="1513" ht="15.75" customHeight="1">
      <c r="A1513" s="19"/>
      <c r="B1513" s="18"/>
      <c r="C1513" s="36"/>
      <c r="D1513" s="19"/>
      <c r="E1513" s="19"/>
      <c r="F1513" s="10"/>
    </row>
    <row r="1514" ht="15.75" customHeight="1">
      <c r="A1514" s="19"/>
      <c r="B1514" s="18"/>
      <c r="C1514" s="36"/>
      <c r="D1514" s="19"/>
      <c r="E1514" s="19"/>
      <c r="F1514" s="10"/>
    </row>
    <row r="1515" ht="15.75" customHeight="1">
      <c r="A1515" s="1"/>
      <c r="B1515" s="82"/>
      <c r="C1515" s="83"/>
      <c r="D1515" s="1"/>
      <c r="E1515" s="1"/>
      <c r="F1515" s="30"/>
    </row>
    <row r="1516" ht="15.75" customHeight="1">
      <c r="A1516" s="50" t="s">
        <v>718</v>
      </c>
      <c r="B1516" s="51"/>
      <c r="C1516" s="51"/>
      <c r="D1516" s="51"/>
      <c r="E1516" s="51"/>
      <c r="F1516" s="51"/>
      <c r="G1516" s="52"/>
    </row>
    <row r="1517" ht="15.75" customHeight="1">
      <c r="A1517" s="14" t="s">
        <v>15</v>
      </c>
      <c r="B1517" s="14" t="s">
        <v>16</v>
      </c>
      <c r="C1517" s="2" t="s">
        <v>17</v>
      </c>
      <c r="D1517" s="14" t="s">
        <v>18</v>
      </c>
      <c r="E1517" s="14" t="s">
        <v>19</v>
      </c>
      <c r="F1517" s="34" t="s">
        <v>20</v>
      </c>
      <c r="G1517" s="43">
        <v>31.0</v>
      </c>
    </row>
    <row r="1518" ht="15.75" customHeight="1">
      <c r="A1518" s="19" t="s">
        <v>1382</v>
      </c>
      <c r="B1518" s="18">
        <v>44424.0</v>
      </c>
      <c r="C1518" s="36">
        <v>31.0</v>
      </c>
      <c r="D1518" s="19">
        <f>G1517-C1518</f>
        <v>0</v>
      </c>
      <c r="E1518" s="19"/>
      <c r="F1518" s="10"/>
      <c r="G1518" s="81" t="s">
        <v>1383</v>
      </c>
    </row>
    <row r="1519" ht="15.75" customHeight="1">
      <c r="A1519" s="19" t="s">
        <v>1382</v>
      </c>
      <c r="B1519" s="18"/>
      <c r="C1519" s="36"/>
      <c r="D1519" s="19"/>
      <c r="E1519" s="19"/>
      <c r="F1519" s="10"/>
      <c r="G1519" s="64"/>
    </row>
    <row r="1520" ht="15.75" customHeight="1">
      <c r="A1520" s="19" t="s">
        <v>1382</v>
      </c>
      <c r="B1520" s="18"/>
      <c r="C1520" s="36"/>
      <c r="D1520" s="19"/>
      <c r="E1520" s="19"/>
      <c r="F1520" s="10"/>
      <c r="G1520" s="20" t="s">
        <v>996</v>
      </c>
    </row>
    <row r="1521" ht="15.75" customHeight="1">
      <c r="A1521" s="19" t="s">
        <v>1382</v>
      </c>
      <c r="B1521" s="18"/>
      <c r="C1521" s="36"/>
      <c r="D1521" s="19"/>
      <c r="E1521" s="19"/>
      <c r="F1521" s="10"/>
      <c r="G1521" s="63" t="s">
        <v>1375</v>
      </c>
    </row>
    <row r="1522" ht="15.75" customHeight="1">
      <c r="A1522" s="19" t="s">
        <v>1382</v>
      </c>
      <c r="B1522" s="18"/>
      <c r="C1522" s="36"/>
      <c r="D1522" s="19"/>
      <c r="E1522" s="19"/>
      <c r="F1522" s="10"/>
      <c r="G1522" s="30"/>
    </row>
    <row r="1523" ht="15.75" customHeight="1">
      <c r="A1523" s="19"/>
      <c r="B1523" s="18"/>
      <c r="C1523" s="36"/>
      <c r="D1523" s="19"/>
      <c r="E1523" s="19"/>
      <c r="F1523" s="10"/>
      <c r="G1523" s="30"/>
    </row>
    <row r="1524" ht="15.75" customHeight="1">
      <c r="A1524" s="19"/>
      <c r="B1524" s="18"/>
      <c r="C1524" s="36"/>
      <c r="D1524" s="19"/>
      <c r="E1524" s="19"/>
      <c r="F1524" s="10"/>
      <c r="G1524" s="30"/>
    </row>
    <row r="1525" ht="15.75" customHeight="1">
      <c r="A1525" s="19"/>
      <c r="B1525" s="18"/>
      <c r="C1525" s="36"/>
      <c r="D1525" s="19"/>
      <c r="E1525" s="19"/>
      <c r="F1525" s="10"/>
    </row>
    <row r="1526" ht="15.75" customHeight="1">
      <c r="A1526" s="19"/>
      <c r="B1526" s="18"/>
      <c r="C1526" s="36"/>
      <c r="D1526" s="19"/>
      <c r="E1526" s="19"/>
      <c r="F1526" s="10"/>
    </row>
    <row r="1527" ht="15.75" customHeight="1">
      <c r="A1527" s="19"/>
      <c r="B1527" s="18"/>
      <c r="C1527" s="36"/>
      <c r="D1527" s="19"/>
      <c r="E1527" s="19"/>
      <c r="F1527" s="10"/>
    </row>
    <row r="1528" ht="15.75" customHeight="1">
      <c r="A1528" s="19"/>
      <c r="B1528" s="18"/>
      <c r="C1528" s="36"/>
      <c r="D1528" s="19"/>
      <c r="E1528" s="19"/>
      <c r="F1528" s="10"/>
    </row>
    <row r="1529" ht="15.75" customHeight="1">
      <c r="E1529" s="1"/>
    </row>
    <row r="1530" ht="15.75" customHeight="1">
      <c r="A1530" s="50" t="s">
        <v>718</v>
      </c>
      <c r="B1530" s="51"/>
      <c r="C1530" s="51"/>
      <c r="D1530" s="51"/>
      <c r="E1530" s="51"/>
      <c r="F1530" s="51"/>
      <c r="G1530" s="52"/>
    </row>
    <row r="1531" ht="15.75" customHeight="1">
      <c r="A1531" s="14" t="s">
        <v>15</v>
      </c>
      <c r="B1531" s="14" t="s">
        <v>16</v>
      </c>
      <c r="C1531" s="2" t="s">
        <v>17</v>
      </c>
      <c r="D1531" s="14" t="s">
        <v>18</v>
      </c>
      <c r="E1531" s="14" t="s">
        <v>19</v>
      </c>
      <c r="F1531" s="34" t="s">
        <v>20</v>
      </c>
      <c r="G1531" s="43">
        <v>77.0</v>
      </c>
    </row>
    <row r="1532" ht="15.75" customHeight="1">
      <c r="A1532" s="19" t="s">
        <v>1382</v>
      </c>
      <c r="B1532" s="18">
        <v>44424.0</v>
      </c>
      <c r="C1532" s="36">
        <v>77.0</v>
      </c>
      <c r="D1532" s="19">
        <f>G1531-C1532</f>
        <v>0</v>
      </c>
      <c r="E1532" s="19"/>
      <c r="F1532" s="10"/>
      <c r="G1532" s="81" t="s">
        <v>1383</v>
      </c>
    </row>
    <row r="1533" ht="15.75" customHeight="1">
      <c r="A1533" s="19" t="s">
        <v>1382</v>
      </c>
      <c r="B1533" s="18"/>
      <c r="C1533" s="36"/>
      <c r="D1533" s="19"/>
      <c r="E1533" s="19"/>
      <c r="F1533" s="10"/>
      <c r="G1533" s="64"/>
    </row>
    <row r="1534" ht="15.75" customHeight="1">
      <c r="A1534" s="19" t="s">
        <v>1382</v>
      </c>
      <c r="B1534" s="18"/>
      <c r="C1534" s="36"/>
      <c r="D1534" s="19"/>
      <c r="E1534" s="19"/>
      <c r="F1534" s="10"/>
      <c r="G1534" s="63" t="s">
        <v>1384</v>
      </c>
    </row>
    <row r="1535" ht="15.75" customHeight="1">
      <c r="A1535" s="19" t="s">
        <v>1382</v>
      </c>
      <c r="B1535" s="18"/>
      <c r="C1535" s="36"/>
      <c r="D1535" s="19"/>
      <c r="E1535" s="19"/>
      <c r="F1535" s="10"/>
      <c r="G1535" s="63" t="s">
        <v>1375</v>
      </c>
    </row>
    <row r="1536" ht="15.75" customHeight="1">
      <c r="A1536" s="19" t="s">
        <v>1382</v>
      </c>
      <c r="B1536" s="18"/>
      <c r="C1536" s="36"/>
      <c r="D1536" s="19"/>
      <c r="E1536" s="19"/>
      <c r="F1536" s="10"/>
      <c r="G1536" s="30"/>
    </row>
    <row r="1537" ht="15.75" customHeight="1">
      <c r="A1537" s="19"/>
      <c r="B1537" s="18"/>
      <c r="C1537" s="36"/>
      <c r="D1537" s="19"/>
      <c r="E1537" s="19"/>
      <c r="F1537" s="10"/>
      <c r="G1537" s="30"/>
    </row>
    <row r="1538" ht="15.75" customHeight="1">
      <c r="A1538" s="19"/>
      <c r="B1538" s="18"/>
      <c r="C1538" s="36"/>
      <c r="D1538" s="19"/>
      <c r="E1538" s="19"/>
      <c r="F1538" s="10"/>
      <c r="G1538" s="30"/>
    </row>
    <row r="1539" ht="15.75" customHeight="1">
      <c r="A1539" s="19"/>
      <c r="B1539" s="18"/>
      <c r="C1539" s="36"/>
      <c r="D1539" s="19"/>
      <c r="E1539" s="19"/>
      <c r="F1539" s="10"/>
    </row>
    <row r="1540" ht="15.75" customHeight="1">
      <c r="A1540" s="19"/>
      <c r="B1540" s="18"/>
      <c r="C1540" s="36"/>
      <c r="D1540" s="19"/>
      <c r="E1540" s="19"/>
      <c r="F1540" s="10"/>
    </row>
    <row r="1541" ht="15.75" customHeight="1">
      <c r="A1541" s="19"/>
      <c r="B1541" s="18"/>
      <c r="C1541" s="36"/>
      <c r="D1541" s="19"/>
      <c r="E1541" s="19"/>
      <c r="F1541" s="10"/>
    </row>
    <row r="1542" ht="15.75" customHeight="1">
      <c r="A1542" s="19"/>
      <c r="B1542" s="18"/>
      <c r="C1542" s="36"/>
      <c r="D1542" s="19"/>
      <c r="E1542" s="19"/>
      <c r="F1542" s="10"/>
    </row>
    <row r="1543" ht="15.75" customHeight="1">
      <c r="A1543" s="1"/>
      <c r="B1543" s="82"/>
      <c r="C1543" s="83"/>
      <c r="D1543" s="1"/>
      <c r="E1543" s="1"/>
      <c r="F1543" s="30"/>
    </row>
    <row r="1544" ht="15.75" customHeight="1">
      <c r="A1544" s="50" t="s">
        <v>718</v>
      </c>
      <c r="B1544" s="51"/>
      <c r="C1544" s="51"/>
      <c r="D1544" s="51"/>
      <c r="E1544" s="51"/>
      <c r="F1544" s="51"/>
      <c r="G1544" s="52"/>
    </row>
    <row r="1545" ht="15.75" customHeight="1">
      <c r="A1545" s="14" t="s">
        <v>15</v>
      </c>
      <c r="B1545" s="14" t="s">
        <v>16</v>
      </c>
      <c r="C1545" s="2" t="s">
        <v>17</v>
      </c>
      <c r="D1545" s="14" t="s">
        <v>18</v>
      </c>
      <c r="E1545" s="14" t="s">
        <v>19</v>
      </c>
      <c r="F1545" s="34" t="s">
        <v>20</v>
      </c>
      <c r="G1545" s="43">
        <v>31.0</v>
      </c>
    </row>
    <row r="1546" ht="15.75" customHeight="1">
      <c r="A1546" s="19" t="s">
        <v>1385</v>
      </c>
      <c r="B1546" s="18">
        <v>44454.0</v>
      </c>
      <c r="C1546" s="36">
        <v>31.0</v>
      </c>
      <c r="D1546" s="19">
        <f>G1545-C1546</f>
        <v>0</v>
      </c>
      <c r="E1546" s="19"/>
      <c r="F1546" s="10"/>
      <c r="G1546" s="81" t="s">
        <v>1386</v>
      </c>
    </row>
    <row r="1547" ht="15.75" customHeight="1">
      <c r="A1547" s="19" t="s">
        <v>1385</v>
      </c>
      <c r="B1547" s="18"/>
      <c r="C1547" s="36"/>
      <c r="D1547" s="19"/>
      <c r="E1547" s="19"/>
      <c r="F1547" s="10"/>
      <c r="G1547" s="64"/>
    </row>
    <row r="1548" ht="15.75" customHeight="1">
      <c r="A1548" s="19" t="s">
        <v>1385</v>
      </c>
      <c r="B1548" s="18"/>
      <c r="C1548" s="36"/>
      <c r="D1548" s="19"/>
      <c r="E1548" s="19"/>
      <c r="F1548" s="10"/>
      <c r="G1548" s="20" t="s">
        <v>996</v>
      </c>
    </row>
    <row r="1549" ht="15.75" customHeight="1">
      <c r="A1549" s="19" t="s">
        <v>1385</v>
      </c>
      <c r="B1549" s="18"/>
      <c r="C1549" s="36"/>
      <c r="D1549" s="19"/>
      <c r="E1549" s="19"/>
      <c r="F1549" s="10"/>
      <c r="G1549" s="63" t="s">
        <v>1375</v>
      </c>
    </row>
    <row r="1550" ht="15.75" customHeight="1">
      <c r="A1550" s="19" t="s">
        <v>1385</v>
      </c>
      <c r="B1550" s="18"/>
      <c r="C1550" s="36"/>
      <c r="D1550" s="19"/>
      <c r="E1550" s="19"/>
      <c r="F1550" s="10"/>
      <c r="G1550" s="30"/>
    </row>
    <row r="1551" ht="15.75" customHeight="1">
      <c r="A1551" s="19"/>
      <c r="B1551" s="18"/>
      <c r="C1551" s="36"/>
      <c r="D1551" s="19"/>
      <c r="E1551" s="19"/>
      <c r="F1551" s="10"/>
      <c r="G1551" s="30"/>
    </row>
    <row r="1552" ht="15.75" customHeight="1">
      <c r="A1552" s="19"/>
      <c r="B1552" s="18"/>
      <c r="C1552" s="36"/>
      <c r="D1552" s="19"/>
      <c r="E1552" s="19"/>
      <c r="F1552" s="10"/>
      <c r="G1552" s="30"/>
    </row>
    <row r="1553" ht="15.75" customHeight="1">
      <c r="A1553" s="19"/>
      <c r="B1553" s="18"/>
      <c r="C1553" s="36"/>
      <c r="D1553" s="19"/>
      <c r="E1553" s="19"/>
      <c r="F1553" s="10"/>
    </row>
    <row r="1554" ht="15.75" customHeight="1">
      <c r="A1554" s="19"/>
      <c r="B1554" s="18"/>
      <c r="C1554" s="36"/>
      <c r="D1554" s="19"/>
      <c r="E1554" s="19"/>
      <c r="F1554" s="10"/>
    </row>
    <row r="1555" ht="15.75" customHeight="1">
      <c r="A1555" s="19"/>
      <c r="B1555" s="18"/>
      <c r="C1555" s="36"/>
      <c r="D1555" s="19"/>
      <c r="E1555" s="19"/>
      <c r="F1555" s="10"/>
    </row>
    <row r="1556" ht="15.75" customHeight="1">
      <c r="A1556" s="19"/>
      <c r="B1556" s="18"/>
      <c r="C1556" s="36"/>
      <c r="D1556" s="19"/>
      <c r="E1556" s="19"/>
      <c r="F1556" s="10"/>
    </row>
    <row r="1557" ht="15.75" customHeight="1">
      <c r="E1557" s="1"/>
    </row>
    <row r="1558" ht="15.75" customHeight="1">
      <c r="A1558" s="50" t="s">
        <v>718</v>
      </c>
      <c r="B1558" s="51"/>
      <c r="C1558" s="51"/>
      <c r="D1558" s="51"/>
      <c r="E1558" s="51"/>
      <c r="F1558" s="51"/>
      <c r="G1558" s="52"/>
    </row>
    <row r="1559" ht="15.75" customHeight="1">
      <c r="A1559" s="14" t="s">
        <v>15</v>
      </c>
      <c r="B1559" s="14" t="s">
        <v>16</v>
      </c>
      <c r="C1559" s="2" t="s">
        <v>17</v>
      </c>
      <c r="D1559" s="14" t="s">
        <v>18</v>
      </c>
      <c r="E1559" s="14" t="s">
        <v>19</v>
      </c>
      <c r="F1559" s="34" t="s">
        <v>20</v>
      </c>
      <c r="G1559" s="43">
        <v>77.0</v>
      </c>
    </row>
    <row r="1560" ht="15.75" customHeight="1">
      <c r="A1560" s="19" t="s">
        <v>1385</v>
      </c>
      <c r="B1560" s="18">
        <v>44454.0</v>
      </c>
      <c r="C1560" s="36">
        <v>77.0</v>
      </c>
      <c r="D1560" s="19">
        <f>G1559-C1560</f>
        <v>0</v>
      </c>
      <c r="E1560" s="19"/>
      <c r="F1560" s="10"/>
      <c r="G1560" s="81" t="s">
        <v>1386</v>
      </c>
    </row>
    <row r="1561" ht="15.75" customHeight="1">
      <c r="A1561" s="19" t="s">
        <v>1385</v>
      </c>
      <c r="B1561" s="18"/>
      <c r="C1561" s="36"/>
      <c r="D1561" s="19"/>
      <c r="E1561" s="19"/>
      <c r="F1561" s="10"/>
      <c r="G1561" s="64"/>
    </row>
    <row r="1562" ht="15.75" customHeight="1">
      <c r="A1562" s="19" t="s">
        <v>1385</v>
      </c>
      <c r="B1562" s="18"/>
      <c r="C1562" s="36"/>
      <c r="D1562" s="19"/>
      <c r="E1562" s="19"/>
      <c r="F1562" s="10"/>
      <c r="G1562" s="63" t="s">
        <v>1384</v>
      </c>
    </row>
    <row r="1563" ht="15.75" customHeight="1">
      <c r="A1563" s="19" t="s">
        <v>1385</v>
      </c>
      <c r="B1563" s="18"/>
      <c r="C1563" s="36"/>
      <c r="D1563" s="19"/>
      <c r="E1563" s="19"/>
      <c r="F1563" s="10"/>
      <c r="G1563" s="63" t="s">
        <v>1375</v>
      </c>
    </row>
    <row r="1564" ht="15.75" customHeight="1">
      <c r="A1564" s="19" t="s">
        <v>1385</v>
      </c>
      <c r="B1564" s="18"/>
      <c r="C1564" s="36"/>
      <c r="D1564" s="19"/>
      <c r="E1564" s="19"/>
      <c r="F1564" s="10"/>
      <c r="G1564" s="30"/>
    </row>
    <row r="1565" ht="15.75" customHeight="1">
      <c r="A1565" s="19"/>
      <c r="B1565" s="18"/>
      <c r="C1565" s="36"/>
      <c r="D1565" s="19"/>
      <c r="E1565" s="19"/>
      <c r="F1565" s="10"/>
      <c r="G1565" s="30"/>
    </row>
    <row r="1566" ht="15.75" customHeight="1">
      <c r="A1566" s="19"/>
      <c r="B1566" s="18"/>
      <c r="C1566" s="36"/>
      <c r="D1566" s="19"/>
      <c r="E1566" s="19"/>
      <c r="F1566" s="10"/>
      <c r="G1566" s="30"/>
    </row>
    <row r="1567" ht="15.75" customHeight="1">
      <c r="A1567" s="19"/>
      <c r="B1567" s="18"/>
      <c r="C1567" s="36"/>
      <c r="D1567" s="19"/>
      <c r="E1567" s="19"/>
      <c r="F1567" s="10"/>
    </row>
    <row r="1568" ht="15.75" customHeight="1">
      <c r="A1568" s="19"/>
      <c r="B1568" s="18"/>
      <c r="C1568" s="36"/>
      <c r="D1568" s="19"/>
      <c r="E1568" s="19"/>
      <c r="F1568" s="10"/>
    </row>
    <row r="1569" ht="15.75" customHeight="1">
      <c r="A1569" s="19"/>
      <c r="B1569" s="18"/>
      <c r="C1569" s="36"/>
      <c r="D1569" s="19"/>
      <c r="E1569" s="19"/>
      <c r="F1569" s="10"/>
    </row>
    <row r="1570" ht="15.75" customHeight="1">
      <c r="A1570" s="19"/>
      <c r="B1570" s="18"/>
      <c r="C1570" s="36"/>
      <c r="D1570" s="19"/>
      <c r="E1570" s="19"/>
      <c r="F1570" s="10"/>
    </row>
    <row r="1571" ht="15.75" customHeight="1">
      <c r="A1571" s="1"/>
      <c r="B1571" s="82"/>
      <c r="C1571" s="83"/>
      <c r="D1571" s="1"/>
      <c r="E1571" s="1"/>
      <c r="F1571" s="30"/>
    </row>
    <row r="1572" ht="15.75" customHeight="1">
      <c r="A1572" s="14" t="s">
        <v>15</v>
      </c>
      <c r="B1572" s="14" t="s">
        <v>16</v>
      </c>
      <c r="C1572" s="2" t="s">
        <v>17</v>
      </c>
      <c r="D1572" s="14" t="s">
        <v>18</v>
      </c>
      <c r="E1572" s="14" t="s">
        <v>19</v>
      </c>
      <c r="F1572" s="34" t="s">
        <v>20</v>
      </c>
      <c r="G1572" s="43">
        <v>35.0</v>
      </c>
    </row>
    <row r="1573" ht="15.75" customHeight="1">
      <c r="A1573" s="19" t="s">
        <v>1387</v>
      </c>
      <c r="B1573" s="18">
        <v>44494.0</v>
      </c>
      <c r="C1573" s="36">
        <v>18.0</v>
      </c>
      <c r="D1573" s="19">
        <f>G1572-C1573</f>
        <v>17</v>
      </c>
      <c r="E1573" s="19"/>
      <c r="F1573" s="10"/>
      <c r="G1573" s="81" t="s">
        <v>1388</v>
      </c>
    </row>
    <row r="1574" ht="15.75" customHeight="1">
      <c r="A1574" s="19" t="s">
        <v>1387</v>
      </c>
      <c r="B1574" s="18">
        <v>44496.0</v>
      </c>
      <c r="C1574" s="36">
        <v>5.0</v>
      </c>
      <c r="D1574" s="19">
        <f>D1573-C1574</f>
        <v>12</v>
      </c>
      <c r="E1574" s="19"/>
      <c r="F1574" s="10"/>
      <c r="G1574" s="64"/>
    </row>
    <row r="1575" ht="15.75" customHeight="1">
      <c r="A1575" s="19" t="s">
        <v>1387</v>
      </c>
      <c r="B1575" s="18">
        <v>44509.0</v>
      </c>
      <c r="C1575" s="36">
        <v>12.0</v>
      </c>
      <c r="D1575" s="19">
        <v>12.0</v>
      </c>
      <c r="E1575" s="19"/>
      <c r="F1575" s="10"/>
      <c r="G1575" s="20" t="s">
        <v>996</v>
      </c>
    </row>
    <row r="1576" ht="15.75" customHeight="1">
      <c r="A1576" s="19" t="s">
        <v>1387</v>
      </c>
      <c r="B1576" s="18"/>
      <c r="C1576" s="36"/>
      <c r="D1576" s="19"/>
      <c r="E1576" s="19"/>
      <c r="F1576" s="10"/>
      <c r="G1576" s="84">
        <v>44440.0</v>
      </c>
    </row>
    <row r="1577" ht="15.75" customHeight="1">
      <c r="A1577" s="19" t="s">
        <v>1387</v>
      </c>
      <c r="B1577" s="18"/>
      <c r="C1577" s="36"/>
      <c r="D1577" s="19"/>
      <c r="E1577" s="19"/>
      <c r="F1577" s="10"/>
      <c r="G1577" s="30"/>
    </row>
    <row r="1578" ht="15.75" customHeight="1">
      <c r="A1578" s="19"/>
      <c r="B1578" s="18"/>
      <c r="C1578" s="36"/>
      <c r="D1578" s="19"/>
      <c r="E1578" s="19"/>
      <c r="F1578" s="10"/>
      <c r="G1578" s="30"/>
    </row>
    <row r="1579" ht="15.75" customHeight="1">
      <c r="A1579" s="19"/>
      <c r="B1579" s="18"/>
      <c r="C1579" s="36"/>
      <c r="D1579" s="19"/>
      <c r="E1579" s="19"/>
      <c r="F1579" s="10"/>
      <c r="G1579" s="30"/>
    </row>
    <row r="1580" ht="15.75" customHeight="1">
      <c r="A1580" s="19"/>
      <c r="B1580" s="18"/>
      <c r="C1580" s="36"/>
      <c r="D1580" s="19"/>
      <c r="E1580" s="19"/>
      <c r="F1580" s="10"/>
    </row>
    <row r="1581" ht="15.75" customHeight="1">
      <c r="A1581" s="19"/>
      <c r="B1581" s="18"/>
      <c r="C1581" s="36"/>
      <c r="D1581" s="19"/>
      <c r="E1581" s="19"/>
      <c r="F1581" s="10"/>
    </row>
    <row r="1582" ht="15.75" customHeight="1">
      <c r="A1582" s="19"/>
      <c r="B1582" s="18"/>
      <c r="C1582" s="36"/>
      <c r="D1582" s="19"/>
      <c r="E1582" s="19"/>
      <c r="F1582" s="10"/>
    </row>
    <row r="1583" ht="15.75" customHeight="1">
      <c r="A1583" s="19"/>
      <c r="B1583" s="18"/>
      <c r="C1583" s="36"/>
      <c r="D1583" s="19"/>
      <c r="E1583" s="19"/>
      <c r="F1583" s="10"/>
    </row>
    <row r="1584" ht="15.75" customHeight="1">
      <c r="C1584" s="20">
        <f>SUM(C1573:C1583)</f>
        <v>35</v>
      </c>
      <c r="E1584" s="1"/>
      <c r="F1584" s="54" t="s">
        <v>1389</v>
      </c>
    </row>
    <row r="1585" ht="15.75" customHeight="1">
      <c r="A1585" s="50" t="s">
        <v>718</v>
      </c>
      <c r="B1585" s="51"/>
      <c r="C1585" s="51"/>
      <c r="D1585" s="51"/>
      <c r="E1585" s="51"/>
      <c r="F1585" s="51"/>
      <c r="G1585" s="52"/>
    </row>
    <row r="1586" ht="15.75" customHeight="1">
      <c r="A1586" s="14" t="s">
        <v>15</v>
      </c>
      <c r="B1586" s="14" t="s">
        <v>16</v>
      </c>
      <c r="C1586" s="2" t="s">
        <v>17</v>
      </c>
      <c r="D1586" s="14" t="s">
        <v>18</v>
      </c>
      <c r="E1586" s="14" t="s">
        <v>19</v>
      </c>
      <c r="F1586" s="34" t="s">
        <v>20</v>
      </c>
      <c r="G1586" s="43">
        <v>82.0</v>
      </c>
    </row>
    <row r="1587" ht="15.75" customHeight="1">
      <c r="A1587" s="19" t="s">
        <v>1387</v>
      </c>
      <c r="B1587" s="18">
        <v>44469.0</v>
      </c>
      <c r="C1587" s="36">
        <v>81.0</v>
      </c>
      <c r="D1587" s="19">
        <f>G1586-C1587</f>
        <v>1</v>
      </c>
      <c r="E1587" s="19"/>
      <c r="F1587" s="10"/>
      <c r="G1587" s="81" t="s">
        <v>1388</v>
      </c>
    </row>
    <row r="1588" ht="15.75" customHeight="1">
      <c r="A1588" s="19" t="s">
        <v>1387</v>
      </c>
      <c r="B1588" s="18">
        <v>44484.0</v>
      </c>
      <c r="C1588" s="36">
        <v>1.0</v>
      </c>
      <c r="D1588" s="19">
        <f>D1587-C1588</f>
        <v>0</v>
      </c>
      <c r="E1588" s="19"/>
      <c r="F1588" s="10"/>
      <c r="G1588" s="64"/>
    </row>
    <row r="1589" ht="15.75" customHeight="1">
      <c r="A1589" s="19" t="s">
        <v>1387</v>
      </c>
      <c r="B1589" s="18"/>
      <c r="C1589" s="36"/>
      <c r="D1589" s="19"/>
      <c r="E1589" s="19"/>
      <c r="F1589" s="10"/>
      <c r="G1589" s="20" t="s">
        <v>1384</v>
      </c>
    </row>
    <row r="1590" ht="15.75" customHeight="1">
      <c r="A1590" s="19" t="s">
        <v>1387</v>
      </c>
      <c r="B1590" s="18"/>
      <c r="C1590" s="36"/>
      <c r="D1590" s="19"/>
      <c r="E1590" s="19"/>
      <c r="F1590" s="10"/>
      <c r="G1590" s="84">
        <v>44440.0</v>
      </c>
    </row>
    <row r="1591" ht="15.75" customHeight="1">
      <c r="A1591" s="19" t="s">
        <v>1387</v>
      </c>
      <c r="B1591" s="18"/>
      <c r="C1591" s="36"/>
      <c r="D1591" s="19"/>
      <c r="E1591" s="19"/>
      <c r="F1591" s="10"/>
      <c r="G1591" s="30"/>
    </row>
    <row r="1592" ht="15.75" customHeight="1">
      <c r="A1592" s="19"/>
      <c r="B1592" s="18"/>
      <c r="C1592" s="36"/>
      <c r="D1592" s="19"/>
      <c r="E1592" s="19"/>
      <c r="F1592" s="10"/>
      <c r="G1592" s="30"/>
    </row>
    <row r="1593" ht="15.75" customHeight="1">
      <c r="A1593" s="19"/>
      <c r="B1593" s="18"/>
      <c r="C1593" s="36"/>
      <c r="D1593" s="19"/>
      <c r="E1593" s="19"/>
      <c r="F1593" s="10"/>
      <c r="G1593" s="30"/>
    </row>
    <row r="1594" ht="15.75" customHeight="1">
      <c r="A1594" s="19"/>
      <c r="B1594" s="18"/>
      <c r="C1594" s="36"/>
      <c r="D1594" s="19"/>
      <c r="E1594" s="19"/>
      <c r="F1594" s="10"/>
    </row>
    <row r="1595" ht="15.75" customHeight="1">
      <c r="A1595" s="19"/>
      <c r="B1595" s="18"/>
      <c r="C1595" s="36"/>
      <c r="D1595" s="19"/>
      <c r="E1595" s="19"/>
      <c r="F1595" s="10"/>
    </row>
    <row r="1596" ht="15.75" customHeight="1">
      <c r="A1596" s="19"/>
      <c r="B1596" s="18"/>
      <c r="C1596" s="36"/>
      <c r="D1596" s="19"/>
      <c r="E1596" s="19"/>
      <c r="F1596" s="10"/>
    </row>
    <row r="1597" ht="15.75" customHeight="1">
      <c r="C1597" s="20">
        <f>SUM(C1586:C1596)</f>
        <v>82</v>
      </c>
      <c r="E1597" s="1"/>
      <c r="F1597" s="54" t="s">
        <v>738</v>
      </c>
    </row>
    <row r="1598" ht="15.75" customHeight="1">
      <c r="A1598" s="14" t="s">
        <v>15</v>
      </c>
      <c r="B1598" s="14" t="s">
        <v>16</v>
      </c>
      <c r="C1598" s="2" t="s">
        <v>17</v>
      </c>
      <c r="D1598" s="14" t="s">
        <v>18</v>
      </c>
      <c r="E1598" s="14" t="s">
        <v>19</v>
      </c>
      <c r="F1598" s="34" t="s">
        <v>20</v>
      </c>
      <c r="G1598" s="43">
        <v>85.0</v>
      </c>
    </row>
    <row r="1599" ht="15.75" customHeight="1">
      <c r="A1599" s="19" t="s">
        <v>1390</v>
      </c>
      <c r="B1599" s="18">
        <v>44484.0</v>
      </c>
      <c r="C1599" s="36">
        <v>39.0</v>
      </c>
      <c r="D1599" s="19">
        <f>G1598-C1599</f>
        <v>46</v>
      </c>
      <c r="E1599" s="19"/>
      <c r="F1599" s="10"/>
      <c r="G1599" s="81" t="s">
        <v>1391</v>
      </c>
    </row>
    <row r="1600" ht="15.75" customHeight="1">
      <c r="A1600" s="19" t="s">
        <v>1390</v>
      </c>
      <c r="B1600" s="18">
        <v>44494.0</v>
      </c>
      <c r="C1600" s="36">
        <v>40.0</v>
      </c>
      <c r="D1600" s="19">
        <f t="shared" ref="D1600:D1602" si="72">D1599-C1600</f>
        <v>6</v>
      </c>
      <c r="E1600" s="19"/>
      <c r="F1600" s="10"/>
      <c r="G1600" s="64"/>
    </row>
    <row r="1601" ht="15.75" customHeight="1">
      <c r="A1601" s="19" t="s">
        <v>1390</v>
      </c>
      <c r="B1601" s="18">
        <v>44496.0</v>
      </c>
      <c r="C1601" s="36">
        <v>5.0</v>
      </c>
      <c r="D1601" s="19">
        <f t="shared" si="72"/>
        <v>1</v>
      </c>
      <c r="E1601" s="19"/>
      <c r="F1601" s="10"/>
      <c r="G1601" s="20" t="s">
        <v>1384</v>
      </c>
    </row>
    <row r="1602" ht="15.75" customHeight="1">
      <c r="A1602" s="19" t="s">
        <v>1390</v>
      </c>
      <c r="B1602" s="18">
        <v>44498.0</v>
      </c>
      <c r="C1602" s="36">
        <v>1.0</v>
      </c>
      <c r="D1602" s="19">
        <f t="shared" si="72"/>
        <v>0</v>
      </c>
      <c r="E1602" s="19"/>
      <c r="F1602" s="10"/>
      <c r="G1602" s="84" t="s">
        <v>1392</v>
      </c>
    </row>
    <row r="1603" ht="15.75" customHeight="1">
      <c r="A1603" s="19" t="s">
        <v>1390</v>
      </c>
      <c r="B1603" s="18"/>
      <c r="C1603" s="36"/>
      <c r="D1603" s="19"/>
      <c r="E1603" s="19"/>
      <c r="F1603" s="10"/>
      <c r="G1603" s="30"/>
    </row>
    <row r="1604" ht="15.75" customHeight="1">
      <c r="A1604" s="19"/>
      <c r="B1604" s="18"/>
      <c r="C1604" s="36"/>
      <c r="D1604" s="19"/>
      <c r="E1604" s="19"/>
      <c r="F1604" s="10"/>
      <c r="G1604" s="30"/>
    </row>
    <row r="1605" ht="15.75" customHeight="1">
      <c r="A1605" s="19"/>
      <c r="B1605" s="18"/>
      <c r="C1605" s="36"/>
      <c r="D1605" s="19"/>
      <c r="E1605" s="19"/>
      <c r="F1605" s="10"/>
      <c r="G1605" s="30"/>
    </row>
    <row r="1606" ht="15.75" customHeight="1">
      <c r="A1606" s="19"/>
      <c r="B1606" s="18"/>
      <c r="C1606" s="36"/>
      <c r="D1606" s="19"/>
      <c r="E1606" s="19"/>
      <c r="F1606" s="10"/>
    </row>
    <row r="1607" ht="15.75" customHeight="1">
      <c r="A1607" s="19"/>
      <c r="B1607" s="18"/>
      <c r="C1607" s="36"/>
      <c r="D1607" s="19"/>
      <c r="E1607" s="19"/>
      <c r="F1607" s="10"/>
    </row>
    <row r="1608" ht="30.75" customHeight="1">
      <c r="A1608" s="19"/>
      <c r="B1608" s="18"/>
      <c r="C1608" s="36"/>
      <c r="D1608" s="19"/>
      <c r="E1608" s="19"/>
      <c r="F1608" s="10"/>
    </row>
    <row r="1609" ht="15.75" customHeight="1">
      <c r="A1609" s="1"/>
      <c r="B1609" s="82"/>
      <c r="C1609" s="20">
        <f>SUM(C1598:C1608)</f>
        <v>85</v>
      </c>
      <c r="D1609" s="1"/>
      <c r="E1609" s="1"/>
      <c r="F1609" s="54" t="s">
        <v>738</v>
      </c>
    </row>
    <row r="1610" ht="15.75" customHeight="1">
      <c r="A1610" s="14" t="s">
        <v>15</v>
      </c>
      <c r="B1610" s="14" t="s">
        <v>16</v>
      </c>
      <c r="C1610" s="2" t="s">
        <v>17</v>
      </c>
      <c r="D1610" s="14" t="s">
        <v>18</v>
      </c>
      <c r="E1610" s="14" t="s">
        <v>19</v>
      </c>
      <c r="F1610" s="34" t="s">
        <v>20</v>
      </c>
      <c r="G1610" s="43">
        <v>85.0</v>
      </c>
    </row>
    <row r="1611" ht="15.75" customHeight="1">
      <c r="A1611" s="19" t="s">
        <v>1393</v>
      </c>
      <c r="B1611" s="18">
        <v>44496.0</v>
      </c>
      <c r="C1611" s="36">
        <v>40.0</v>
      </c>
      <c r="D1611" s="19">
        <f>G1610-C1611</f>
        <v>45</v>
      </c>
      <c r="E1611" s="19"/>
      <c r="F1611" s="10"/>
      <c r="G1611" s="81" t="s">
        <v>1394</v>
      </c>
    </row>
    <row r="1612" ht="15.75" customHeight="1">
      <c r="A1612" s="19" t="s">
        <v>1393</v>
      </c>
      <c r="B1612" s="18">
        <v>44498.0</v>
      </c>
      <c r="C1612" s="36">
        <v>45.0</v>
      </c>
      <c r="D1612" s="19">
        <f>D1611-C1612</f>
        <v>0</v>
      </c>
      <c r="E1612" s="19"/>
      <c r="F1612" s="10"/>
      <c r="G1612" s="64"/>
    </row>
    <row r="1613" ht="15.75" customHeight="1">
      <c r="A1613" s="19" t="s">
        <v>1393</v>
      </c>
      <c r="B1613" s="18"/>
      <c r="C1613" s="36"/>
      <c r="D1613" s="19"/>
      <c r="E1613" s="19"/>
      <c r="F1613" s="10"/>
      <c r="G1613" s="20" t="s">
        <v>1384</v>
      </c>
    </row>
    <row r="1614" ht="15.75" customHeight="1">
      <c r="A1614" s="19" t="s">
        <v>1393</v>
      </c>
      <c r="B1614" s="18"/>
      <c r="C1614" s="36"/>
      <c r="D1614" s="19"/>
      <c r="E1614" s="19"/>
      <c r="F1614" s="10"/>
      <c r="G1614" s="84"/>
    </row>
    <row r="1615" ht="15.75" customHeight="1">
      <c r="A1615" s="19" t="s">
        <v>1393</v>
      </c>
      <c r="B1615" s="18"/>
      <c r="C1615" s="36"/>
      <c r="D1615" s="19"/>
      <c r="E1615" s="19"/>
      <c r="F1615" s="10"/>
      <c r="G1615" s="30"/>
    </row>
    <row r="1616" ht="15.75" customHeight="1">
      <c r="A1616" s="19"/>
      <c r="B1616" s="18"/>
      <c r="C1616" s="36"/>
      <c r="D1616" s="19"/>
      <c r="E1616" s="19"/>
      <c r="F1616" s="10"/>
      <c r="G1616" s="30"/>
    </row>
    <row r="1617" ht="15.75" customHeight="1">
      <c r="A1617" s="19"/>
      <c r="B1617" s="18"/>
      <c r="C1617" s="36"/>
      <c r="D1617" s="19"/>
      <c r="E1617" s="19"/>
      <c r="F1617" s="10"/>
      <c r="G1617" s="30"/>
    </row>
    <row r="1618" ht="15.75" customHeight="1">
      <c r="A1618" s="19"/>
      <c r="B1618" s="18"/>
      <c r="C1618" s="36"/>
      <c r="D1618" s="19"/>
      <c r="E1618" s="19"/>
      <c r="F1618" s="10"/>
    </row>
    <row r="1619" ht="15.75" customHeight="1">
      <c r="A1619" s="19"/>
      <c r="B1619" s="18"/>
      <c r="C1619" s="36"/>
      <c r="D1619" s="19"/>
      <c r="E1619" s="19"/>
      <c r="F1619" s="10"/>
    </row>
    <row r="1620" ht="30.75" customHeight="1">
      <c r="A1620" s="19"/>
      <c r="B1620" s="18"/>
      <c r="C1620" s="36"/>
      <c r="D1620" s="19"/>
      <c r="E1620" s="19"/>
      <c r="F1620" s="10"/>
    </row>
    <row r="1621" ht="15.75" customHeight="1">
      <c r="C1621" s="20">
        <f>SUM(C1610:C1620)</f>
        <v>85</v>
      </c>
      <c r="E1621" s="1"/>
      <c r="F1621" s="54" t="s">
        <v>738</v>
      </c>
    </row>
    <row r="1622" ht="15.75" customHeight="1">
      <c r="A1622" s="14" t="s">
        <v>15</v>
      </c>
      <c r="B1622" s="14" t="s">
        <v>16</v>
      </c>
      <c r="C1622" s="2" t="s">
        <v>17</v>
      </c>
      <c r="D1622" s="14" t="s">
        <v>18</v>
      </c>
      <c r="E1622" s="14" t="s">
        <v>19</v>
      </c>
      <c r="F1622" s="34" t="s">
        <v>20</v>
      </c>
      <c r="G1622" s="43">
        <v>82.0</v>
      </c>
      <c r="I1622" s="13"/>
    </row>
    <row r="1623" ht="15.75" customHeight="1">
      <c r="A1623" s="19" t="s">
        <v>1395</v>
      </c>
      <c r="B1623" s="18">
        <v>44498.0</v>
      </c>
      <c r="C1623" s="36">
        <v>39.0</v>
      </c>
      <c r="D1623" s="19">
        <f>G1622-C1623</f>
        <v>43</v>
      </c>
      <c r="E1623" s="19"/>
      <c r="F1623" s="10"/>
      <c r="G1623" s="81" t="s">
        <v>1396</v>
      </c>
    </row>
    <row r="1624" ht="15.75" customHeight="1">
      <c r="A1624" s="19" t="s">
        <v>1395</v>
      </c>
      <c r="B1624" s="18">
        <v>44509.0</v>
      </c>
      <c r="C1624" s="36">
        <v>20.0</v>
      </c>
      <c r="D1624" s="19">
        <f t="shared" ref="D1624:D1625" si="73">D1623-C1624</f>
        <v>23</v>
      </c>
      <c r="E1624" s="19"/>
      <c r="F1624" s="10"/>
      <c r="G1624" s="64"/>
    </row>
    <row r="1625" ht="15.75" customHeight="1">
      <c r="A1625" s="19" t="s">
        <v>1395</v>
      </c>
      <c r="B1625" s="18" t="s">
        <v>1397</v>
      </c>
      <c r="C1625" s="36">
        <v>23.0</v>
      </c>
      <c r="D1625" s="19">
        <f t="shared" si="73"/>
        <v>0</v>
      </c>
      <c r="E1625" s="19"/>
      <c r="F1625" s="10"/>
      <c r="G1625" s="20" t="s">
        <v>1384</v>
      </c>
    </row>
    <row r="1626" ht="15.75" customHeight="1">
      <c r="A1626" s="19" t="s">
        <v>1395</v>
      </c>
      <c r="B1626" s="18"/>
      <c r="C1626" s="36"/>
      <c r="D1626" s="19"/>
      <c r="E1626" s="19"/>
      <c r="F1626" s="10"/>
      <c r="G1626" s="84" t="s">
        <v>1398</v>
      </c>
    </row>
    <row r="1627" ht="15.75" customHeight="1">
      <c r="A1627" s="19" t="s">
        <v>1395</v>
      </c>
      <c r="B1627" s="18"/>
      <c r="C1627" s="36"/>
      <c r="D1627" s="19"/>
      <c r="E1627" s="19"/>
      <c r="F1627" s="10"/>
      <c r="G1627" s="30"/>
    </row>
    <row r="1628" ht="15.75" customHeight="1">
      <c r="A1628" s="19"/>
      <c r="B1628" s="18"/>
      <c r="C1628" s="36"/>
      <c r="D1628" s="19"/>
      <c r="E1628" s="19"/>
      <c r="F1628" s="10"/>
      <c r="G1628" s="30"/>
    </row>
    <row r="1629" ht="15.75" customHeight="1">
      <c r="A1629" s="19"/>
      <c r="B1629" s="18"/>
      <c r="C1629" s="36"/>
      <c r="D1629" s="19"/>
      <c r="E1629" s="19"/>
      <c r="F1629" s="10"/>
      <c r="G1629" s="30"/>
    </row>
    <row r="1630" ht="15.75" customHeight="1">
      <c r="A1630" s="19"/>
      <c r="B1630" s="18"/>
      <c r="C1630" s="36"/>
      <c r="D1630" s="19"/>
      <c r="E1630" s="19"/>
      <c r="F1630" s="10"/>
    </row>
    <row r="1631" ht="15.75" customHeight="1">
      <c r="A1631" s="19"/>
      <c r="B1631" s="18"/>
      <c r="C1631" s="36"/>
      <c r="D1631" s="19"/>
      <c r="E1631" s="19"/>
      <c r="F1631" s="10"/>
    </row>
    <row r="1632" ht="15.75" customHeight="1">
      <c r="A1632" s="19"/>
      <c r="B1632" s="18"/>
      <c r="C1632" s="36"/>
      <c r="D1632" s="19"/>
      <c r="E1632" s="19"/>
      <c r="F1632" s="10"/>
    </row>
    <row r="1633" ht="15.75" customHeight="1">
      <c r="E1633" s="1"/>
      <c r="F1633" s="54" t="s">
        <v>738</v>
      </c>
    </row>
    <row r="1634" ht="15.75" customHeight="1">
      <c r="A1634" s="14" t="s">
        <v>15</v>
      </c>
      <c r="B1634" s="14" t="s">
        <v>16</v>
      </c>
      <c r="C1634" s="2" t="s">
        <v>17</v>
      </c>
      <c r="D1634" s="14" t="s">
        <v>18</v>
      </c>
      <c r="E1634" s="14" t="s">
        <v>19</v>
      </c>
      <c r="F1634" s="34" t="s">
        <v>20</v>
      </c>
      <c r="G1634" s="43">
        <v>35.0</v>
      </c>
    </row>
    <row r="1635" ht="15.75" customHeight="1">
      <c r="A1635" s="19" t="s">
        <v>1395</v>
      </c>
      <c r="B1635" s="18">
        <v>44509.0</v>
      </c>
      <c r="C1635" s="36">
        <v>12.0</v>
      </c>
      <c r="D1635" s="19">
        <f>G1634-C1635</f>
        <v>23</v>
      </c>
      <c r="E1635" s="19"/>
      <c r="F1635" s="10"/>
      <c r="G1635" s="81" t="s">
        <v>1399</v>
      </c>
    </row>
    <row r="1636" ht="15.75" customHeight="1">
      <c r="A1636" s="19" t="s">
        <v>1395</v>
      </c>
      <c r="B1636" s="18"/>
      <c r="C1636" s="36">
        <v>23.0</v>
      </c>
      <c r="D1636" s="19">
        <f>D1635-C1636</f>
        <v>0</v>
      </c>
      <c r="E1636" s="19"/>
      <c r="F1636" s="10"/>
      <c r="G1636" s="64"/>
    </row>
    <row r="1637" ht="15.75" customHeight="1">
      <c r="A1637" s="19" t="s">
        <v>1395</v>
      </c>
      <c r="B1637" s="18"/>
      <c r="C1637" s="36"/>
      <c r="D1637" s="19"/>
      <c r="E1637" s="19"/>
      <c r="F1637" s="10"/>
      <c r="G1637" s="20" t="s">
        <v>1400</v>
      </c>
    </row>
    <row r="1638" ht="15.75" customHeight="1">
      <c r="A1638" s="19" t="s">
        <v>1395</v>
      </c>
      <c r="B1638" s="18"/>
      <c r="C1638" s="36"/>
      <c r="D1638" s="19"/>
      <c r="E1638" s="19"/>
      <c r="F1638" s="10"/>
      <c r="G1638" s="84" t="s">
        <v>1398</v>
      </c>
    </row>
    <row r="1639" ht="15.75" customHeight="1">
      <c r="A1639" s="19" t="s">
        <v>1395</v>
      </c>
      <c r="B1639" s="18"/>
      <c r="C1639" s="36"/>
      <c r="D1639" s="19"/>
      <c r="E1639" s="19"/>
      <c r="F1639" s="10"/>
      <c r="G1639" s="30"/>
    </row>
    <row r="1640" ht="15.75" customHeight="1">
      <c r="A1640" s="19"/>
      <c r="B1640" s="18"/>
      <c r="C1640" s="36"/>
      <c r="D1640" s="19"/>
      <c r="E1640" s="19"/>
      <c r="F1640" s="10"/>
      <c r="G1640" s="30"/>
    </row>
    <row r="1641" ht="15.75" customHeight="1">
      <c r="A1641" s="19"/>
      <c r="B1641" s="18"/>
      <c r="C1641" s="36"/>
      <c r="D1641" s="19"/>
      <c r="E1641" s="19"/>
      <c r="F1641" s="10"/>
      <c r="G1641" s="30"/>
    </row>
    <row r="1642" ht="15.75" customHeight="1">
      <c r="A1642" s="19"/>
      <c r="B1642" s="18"/>
      <c r="C1642" s="36"/>
      <c r="D1642" s="19"/>
      <c r="E1642" s="19"/>
      <c r="F1642" s="10"/>
    </row>
    <row r="1643" ht="15.75" customHeight="1">
      <c r="A1643" s="19"/>
      <c r="B1643" s="18"/>
      <c r="C1643" s="36"/>
      <c r="D1643" s="19"/>
      <c r="E1643" s="19"/>
      <c r="F1643" s="10"/>
    </row>
    <row r="1644" ht="15.75" customHeight="1">
      <c r="A1644" s="19"/>
      <c r="B1644" s="18"/>
      <c r="C1644" s="36"/>
      <c r="D1644" s="19"/>
      <c r="E1644" s="19"/>
      <c r="F1644" s="10"/>
    </row>
    <row r="1645" ht="15.75" customHeight="1">
      <c r="E1645" s="1"/>
      <c r="F1645" s="54" t="s">
        <v>738</v>
      </c>
    </row>
    <row r="1646" ht="15.75" customHeight="1">
      <c r="A1646" s="14" t="s">
        <v>15</v>
      </c>
      <c r="B1646" s="14" t="s">
        <v>16</v>
      </c>
      <c r="C1646" s="2" t="s">
        <v>17</v>
      </c>
      <c r="D1646" s="14" t="s">
        <v>18</v>
      </c>
      <c r="E1646" s="14" t="s">
        <v>19</v>
      </c>
      <c r="F1646" s="34" t="s">
        <v>20</v>
      </c>
      <c r="G1646" s="43">
        <v>82.0</v>
      </c>
      <c r="I1646" s="13"/>
    </row>
    <row r="1647" ht="15.75" customHeight="1">
      <c r="A1647" s="19" t="s">
        <v>1401</v>
      </c>
      <c r="B1647" s="18" t="s">
        <v>1397</v>
      </c>
      <c r="C1647" s="36">
        <v>1.0</v>
      </c>
      <c r="D1647" s="19">
        <f>G1646-C1647</f>
        <v>81</v>
      </c>
      <c r="E1647" s="19"/>
      <c r="F1647" s="10"/>
      <c r="G1647" s="81" t="s">
        <v>1402</v>
      </c>
    </row>
    <row r="1648" ht="15.75" customHeight="1">
      <c r="A1648" s="19" t="s">
        <v>1401</v>
      </c>
      <c r="B1648" s="18" t="s">
        <v>1403</v>
      </c>
      <c r="C1648" s="36">
        <v>35.0</v>
      </c>
      <c r="D1648" s="19">
        <f t="shared" ref="D1648:D1650" si="74">D1647-C1648</f>
        <v>46</v>
      </c>
      <c r="E1648" s="19"/>
      <c r="F1648" s="10"/>
      <c r="G1648" s="64"/>
    </row>
    <row r="1649" ht="15.75" customHeight="1">
      <c r="A1649" s="19" t="s">
        <v>1401</v>
      </c>
      <c r="B1649" s="18" t="s">
        <v>1404</v>
      </c>
      <c r="C1649" s="36">
        <v>45.0</v>
      </c>
      <c r="D1649" s="19">
        <f t="shared" si="74"/>
        <v>1</v>
      </c>
      <c r="E1649" s="19"/>
      <c r="F1649" s="10"/>
      <c r="G1649" s="20" t="s">
        <v>1384</v>
      </c>
    </row>
    <row r="1650" ht="15.75" customHeight="1">
      <c r="A1650" s="19" t="s">
        <v>1401</v>
      </c>
      <c r="B1650" s="18" t="s">
        <v>892</v>
      </c>
      <c r="C1650" s="36">
        <v>1.0</v>
      </c>
      <c r="D1650" s="19">
        <f t="shared" si="74"/>
        <v>0</v>
      </c>
      <c r="E1650" s="19"/>
      <c r="F1650" s="10"/>
      <c r="G1650" s="84" t="s">
        <v>1405</v>
      </c>
    </row>
    <row r="1651" ht="15.75" customHeight="1">
      <c r="A1651" s="19" t="s">
        <v>1401</v>
      </c>
      <c r="B1651" s="18"/>
      <c r="C1651" s="36"/>
      <c r="D1651" s="19"/>
      <c r="E1651" s="19"/>
      <c r="F1651" s="10"/>
      <c r="G1651" s="30"/>
    </row>
    <row r="1652" ht="15.75" customHeight="1">
      <c r="A1652" s="19"/>
      <c r="B1652" s="18"/>
      <c r="C1652" s="36"/>
      <c r="D1652" s="19"/>
      <c r="E1652" s="19"/>
      <c r="F1652" s="10"/>
      <c r="G1652" s="30"/>
    </row>
    <row r="1653" ht="15.75" customHeight="1">
      <c r="A1653" s="19"/>
      <c r="B1653" s="18"/>
      <c r="C1653" s="36"/>
      <c r="D1653" s="19"/>
      <c r="E1653" s="19"/>
      <c r="F1653" s="10"/>
      <c r="G1653" s="30"/>
    </row>
    <row r="1654" ht="15.75" customHeight="1">
      <c r="A1654" s="19"/>
      <c r="B1654" s="18"/>
      <c r="C1654" s="36"/>
      <c r="D1654" s="19"/>
      <c r="E1654" s="19"/>
      <c r="F1654" s="10"/>
    </row>
    <row r="1655" ht="15.75" customHeight="1">
      <c r="A1655" s="19"/>
      <c r="B1655" s="18"/>
      <c r="C1655" s="36"/>
      <c r="D1655" s="19"/>
      <c r="E1655" s="19"/>
      <c r="F1655" s="10"/>
    </row>
    <row r="1656" ht="15.75" customHeight="1">
      <c r="A1656" s="19"/>
      <c r="B1656" s="18"/>
      <c r="C1656" s="36"/>
      <c r="D1656" s="19"/>
      <c r="E1656" s="19"/>
      <c r="F1656" s="10"/>
    </row>
    <row r="1657" ht="15.75" customHeight="1">
      <c r="E1657" s="1"/>
      <c r="F1657" s="54" t="s">
        <v>738</v>
      </c>
    </row>
    <row r="1658" ht="15.75" customHeight="1">
      <c r="A1658" s="14" t="s">
        <v>15</v>
      </c>
      <c r="B1658" s="14" t="s">
        <v>16</v>
      </c>
      <c r="C1658" s="2" t="s">
        <v>17</v>
      </c>
      <c r="D1658" s="14" t="s">
        <v>18</v>
      </c>
      <c r="E1658" s="14" t="s">
        <v>19</v>
      </c>
      <c r="F1658" s="34" t="s">
        <v>20</v>
      </c>
      <c r="G1658" s="43">
        <v>35.0</v>
      </c>
    </row>
    <row r="1659" ht="15.75" customHeight="1">
      <c r="A1659" s="19" t="s">
        <v>1401</v>
      </c>
      <c r="B1659" s="18">
        <v>44515.0</v>
      </c>
      <c r="C1659" s="36">
        <v>13.0</v>
      </c>
      <c r="D1659" s="19">
        <f>G1658-C1659</f>
        <v>22</v>
      </c>
      <c r="E1659" s="19"/>
      <c r="F1659" s="10"/>
      <c r="G1659" s="81" t="s">
        <v>1402</v>
      </c>
    </row>
    <row r="1660" ht="15.75" customHeight="1">
      <c r="A1660" s="19" t="s">
        <v>1401</v>
      </c>
      <c r="B1660" s="18" t="s">
        <v>1397</v>
      </c>
      <c r="C1660" s="36">
        <v>5.0</v>
      </c>
      <c r="D1660" s="19">
        <f t="shared" ref="D1660:D1661" si="75">D1659-C1660</f>
        <v>17</v>
      </c>
      <c r="E1660" s="19"/>
      <c r="F1660" s="10"/>
      <c r="G1660" s="64"/>
    </row>
    <row r="1661" ht="15.75" customHeight="1">
      <c r="A1661" s="19" t="s">
        <v>1401</v>
      </c>
      <c r="B1661" s="18" t="s">
        <v>1403</v>
      </c>
      <c r="C1661" s="36">
        <v>17.0</v>
      </c>
      <c r="D1661" s="19">
        <f t="shared" si="75"/>
        <v>0</v>
      </c>
      <c r="E1661" s="19"/>
      <c r="F1661" s="10"/>
      <c r="G1661" s="20" t="s">
        <v>1400</v>
      </c>
    </row>
    <row r="1662" ht="15.75" customHeight="1">
      <c r="A1662" s="19" t="s">
        <v>1401</v>
      </c>
      <c r="B1662" s="18"/>
      <c r="C1662" s="36"/>
      <c r="D1662" s="19"/>
      <c r="E1662" s="19"/>
      <c r="F1662" s="10"/>
      <c r="G1662" s="84" t="s">
        <v>1405</v>
      </c>
    </row>
    <row r="1663" ht="15.75" customHeight="1">
      <c r="A1663" s="19" t="s">
        <v>1401</v>
      </c>
      <c r="B1663" s="18"/>
      <c r="C1663" s="36"/>
      <c r="D1663" s="19"/>
      <c r="E1663" s="19"/>
      <c r="F1663" s="10"/>
      <c r="G1663" s="30">
        <v>132000.0</v>
      </c>
    </row>
    <row r="1664" ht="15.75" customHeight="1">
      <c r="A1664" s="19"/>
      <c r="B1664" s="18"/>
      <c r="C1664" s="36"/>
      <c r="D1664" s="19"/>
      <c r="E1664" s="19"/>
      <c r="F1664" s="10"/>
      <c r="G1664" s="30"/>
    </row>
    <row r="1665" ht="15.75" customHeight="1">
      <c r="A1665" s="19"/>
      <c r="B1665" s="18"/>
      <c r="C1665" s="36"/>
      <c r="D1665" s="19"/>
      <c r="E1665" s="19"/>
      <c r="F1665" s="10"/>
      <c r="G1665" s="30"/>
    </row>
    <row r="1666" ht="15.75" customHeight="1">
      <c r="A1666" s="19"/>
      <c r="B1666" s="18"/>
      <c r="C1666" s="36"/>
      <c r="D1666" s="19"/>
      <c r="E1666" s="19"/>
      <c r="F1666" s="10"/>
    </row>
    <row r="1667" ht="15.75" customHeight="1">
      <c r="A1667" s="19"/>
      <c r="B1667" s="18"/>
      <c r="C1667" s="36"/>
      <c r="D1667" s="19"/>
      <c r="E1667" s="19"/>
      <c r="F1667" s="10"/>
    </row>
    <row r="1668" ht="15.75" customHeight="1">
      <c r="A1668" s="19"/>
      <c r="B1668" s="18"/>
      <c r="C1668" s="36"/>
      <c r="D1668" s="19"/>
      <c r="E1668" s="19"/>
      <c r="F1668" s="10"/>
    </row>
    <row r="1669" ht="15.75" customHeight="1">
      <c r="E1669" s="1"/>
      <c r="F1669" s="54" t="s">
        <v>738</v>
      </c>
    </row>
    <row r="1670" ht="15.75" customHeight="1">
      <c r="A1670" s="14" t="s">
        <v>15</v>
      </c>
      <c r="B1670" s="14" t="s">
        <v>16</v>
      </c>
      <c r="C1670" s="2" t="s">
        <v>17</v>
      </c>
      <c r="D1670" s="14" t="s">
        <v>18</v>
      </c>
      <c r="E1670" s="14" t="s">
        <v>19</v>
      </c>
      <c r="F1670" s="34" t="s">
        <v>20</v>
      </c>
      <c r="G1670" s="43">
        <v>35.0</v>
      </c>
    </row>
    <row r="1671" ht="15.75" customHeight="1">
      <c r="A1671" s="19" t="s">
        <v>1406</v>
      </c>
      <c r="B1671" s="18" t="s">
        <v>1407</v>
      </c>
      <c r="C1671" s="36">
        <v>8.0</v>
      </c>
      <c r="D1671" s="19">
        <f>G1670-C1671</f>
        <v>27</v>
      </c>
      <c r="E1671" s="19"/>
      <c r="F1671" s="10"/>
      <c r="G1671" s="81" t="s">
        <v>1408</v>
      </c>
    </row>
    <row r="1672" ht="15.75" customHeight="1">
      <c r="A1672" s="19" t="s">
        <v>1406</v>
      </c>
      <c r="B1672" s="18" t="s">
        <v>1409</v>
      </c>
      <c r="C1672" s="36">
        <v>27.0</v>
      </c>
      <c r="D1672" s="19">
        <f>D1671-C1672</f>
        <v>0</v>
      </c>
      <c r="E1672" s="19"/>
      <c r="F1672" s="10"/>
      <c r="G1672" s="64"/>
    </row>
    <row r="1673" ht="15.75" customHeight="1">
      <c r="A1673" s="19" t="s">
        <v>1406</v>
      </c>
      <c r="B1673" s="18"/>
      <c r="C1673" s="36"/>
      <c r="D1673" s="19"/>
      <c r="E1673" s="19"/>
      <c r="F1673" s="10"/>
      <c r="G1673" s="20" t="s">
        <v>1410</v>
      </c>
    </row>
    <row r="1674" ht="15.75" customHeight="1">
      <c r="A1674" s="19" t="s">
        <v>1406</v>
      </c>
      <c r="B1674" s="18"/>
      <c r="C1674" s="36"/>
      <c r="D1674" s="19"/>
      <c r="E1674" s="19"/>
      <c r="F1674" s="10"/>
      <c r="G1674" s="84">
        <v>44521.0</v>
      </c>
    </row>
    <row r="1675" ht="15.75" customHeight="1">
      <c r="A1675" s="19" t="s">
        <v>1406</v>
      </c>
      <c r="B1675" s="18"/>
      <c r="C1675" s="36"/>
      <c r="D1675" s="19"/>
      <c r="E1675" s="19"/>
      <c r="F1675" s="10"/>
      <c r="G1675" s="30">
        <v>132000.0</v>
      </c>
    </row>
    <row r="1676" ht="15.75" customHeight="1">
      <c r="A1676" s="19"/>
      <c r="B1676" s="18"/>
      <c r="C1676" s="36"/>
      <c r="D1676" s="19"/>
      <c r="E1676" s="19"/>
      <c r="F1676" s="10"/>
      <c r="G1676" s="30"/>
    </row>
    <row r="1677" ht="15.75" customHeight="1">
      <c r="A1677" s="19"/>
      <c r="B1677" s="18"/>
      <c r="C1677" s="36"/>
      <c r="D1677" s="19"/>
      <c r="E1677" s="19"/>
      <c r="F1677" s="10"/>
      <c r="G1677" s="30"/>
    </row>
    <row r="1678" ht="15.75" customHeight="1">
      <c r="A1678" s="19"/>
      <c r="B1678" s="18"/>
      <c r="C1678" s="36"/>
      <c r="D1678" s="19"/>
      <c r="E1678" s="19"/>
      <c r="F1678" s="10"/>
    </row>
    <row r="1679" ht="15.75" customHeight="1">
      <c r="A1679" s="19"/>
      <c r="B1679" s="18"/>
      <c r="C1679" s="36"/>
      <c r="D1679" s="19"/>
      <c r="E1679" s="19"/>
      <c r="F1679" s="10"/>
    </row>
    <row r="1680" ht="15.75" customHeight="1">
      <c r="A1680" s="19"/>
      <c r="B1680" s="18"/>
      <c r="C1680" s="36"/>
      <c r="D1680" s="19"/>
      <c r="E1680" s="19"/>
      <c r="F1680" s="10"/>
    </row>
    <row r="1681" ht="15.75" customHeight="1">
      <c r="E1681" s="1"/>
      <c r="F1681" s="54" t="s">
        <v>738</v>
      </c>
    </row>
    <row r="1682" ht="15.75" customHeight="1">
      <c r="A1682" s="14" t="s">
        <v>15</v>
      </c>
      <c r="B1682" s="14" t="s">
        <v>16</v>
      </c>
      <c r="C1682" s="2" t="s">
        <v>17</v>
      </c>
      <c r="D1682" s="14" t="s">
        <v>18</v>
      </c>
      <c r="E1682" s="14" t="s">
        <v>19</v>
      </c>
      <c r="F1682" s="34" t="s">
        <v>20</v>
      </c>
      <c r="G1682" s="43">
        <v>35.0</v>
      </c>
    </row>
    <row r="1683" ht="15.75" customHeight="1">
      <c r="A1683" s="19" t="s">
        <v>1411</v>
      </c>
      <c r="B1683" s="18" t="s">
        <v>1404</v>
      </c>
      <c r="C1683" s="36">
        <v>7.0</v>
      </c>
      <c r="D1683" s="19">
        <f>G1682-C1683</f>
        <v>28</v>
      </c>
      <c r="E1683" s="19"/>
      <c r="F1683" s="10"/>
      <c r="G1683" s="81" t="s">
        <v>1412</v>
      </c>
    </row>
    <row r="1684" ht="15.75" customHeight="1">
      <c r="A1684" s="19" t="s">
        <v>1411</v>
      </c>
      <c r="B1684" s="18" t="s">
        <v>892</v>
      </c>
      <c r="C1684" s="36">
        <v>26.0</v>
      </c>
      <c r="D1684" s="19">
        <f t="shared" ref="D1684:D1685" si="76">D1683-C1684</f>
        <v>2</v>
      </c>
      <c r="E1684" s="19"/>
      <c r="F1684" s="10"/>
      <c r="G1684" s="64"/>
    </row>
    <row r="1685" ht="15.75" customHeight="1">
      <c r="A1685" s="19" t="s">
        <v>1411</v>
      </c>
      <c r="B1685" s="18" t="s">
        <v>1413</v>
      </c>
      <c r="C1685" s="36">
        <v>2.0</v>
      </c>
      <c r="D1685" s="19">
        <f t="shared" si="76"/>
        <v>0</v>
      </c>
      <c r="E1685" s="19"/>
      <c r="F1685" s="10"/>
      <c r="G1685" s="20" t="s">
        <v>1410</v>
      </c>
    </row>
    <row r="1686" ht="15.75" customHeight="1">
      <c r="A1686" s="19" t="s">
        <v>1411</v>
      </c>
      <c r="B1686" s="18"/>
      <c r="C1686" s="36"/>
      <c r="D1686" s="19"/>
      <c r="E1686" s="19"/>
      <c r="F1686" s="10"/>
      <c r="G1686" s="84">
        <v>44521.0</v>
      </c>
    </row>
    <row r="1687" ht="15.75" customHeight="1">
      <c r="A1687" s="19" t="s">
        <v>1411</v>
      </c>
      <c r="B1687" s="18"/>
      <c r="C1687" s="36"/>
      <c r="D1687" s="19"/>
      <c r="E1687" s="19"/>
      <c r="F1687" s="10"/>
      <c r="G1687" s="30">
        <v>132000.0</v>
      </c>
    </row>
    <row r="1688" ht="15.75" customHeight="1">
      <c r="A1688" s="19" t="s">
        <v>1411</v>
      </c>
      <c r="B1688" s="18"/>
      <c r="C1688" s="36"/>
      <c r="D1688" s="19"/>
      <c r="E1688" s="19"/>
      <c r="F1688" s="10"/>
      <c r="G1688" s="30"/>
    </row>
    <row r="1689" ht="15.75" customHeight="1">
      <c r="A1689" s="19"/>
      <c r="B1689" s="18"/>
      <c r="C1689" s="36"/>
      <c r="D1689" s="19"/>
      <c r="E1689" s="19"/>
      <c r="F1689" s="10"/>
      <c r="G1689" s="30"/>
    </row>
    <row r="1690" ht="15.75" customHeight="1">
      <c r="A1690" s="19"/>
      <c r="B1690" s="18"/>
      <c r="C1690" s="36"/>
      <c r="D1690" s="19"/>
      <c r="E1690" s="19"/>
      <c r="F1690" s="10"/>
    </row>
    <row r="1691" ht="15.75" customHeight="1">
      <c r="A1691" s="19"/>
      <c r="B1691" s="18"/>
      <c r="C1691" s="36"/>
      <c r="D1691" s="19"/>
      <c r="E1691" s="19"/>
      <c r="F1691" s="10"/>
    </row>
    <row r="1692" ht="15.75" customHeight="1">
      <c r="A1692" s="19"/>
      <c r="B1692" s="18"/>
      <c r="C1692" s="36"/>
      <c r="D1692" s="19"/>
      <c r="E1692" s="19"/>
      <c r="F1692" s="10"/>
    </row>
    <row r="1693" ht="15.75" customHeight="1">
      <c r="E1693" s="1"/>
      <c r="F1693" s="54" t="s">
        <v>738</v>
      </c>
    </row>
    <row r="1694" ht="15.75" customHeight="1">
      <c r="A1694" s="14" t="s">
        <v>15</v>
      </c>
      <c r="B1694" s="14" t="s">
        <v>16</v>
      </c>
      <c r="C1694" s="2" t="s">
        <v>17</v>
      </c>
      <c r="D1694" s="14" t="s">
        <v>18</v>
      </c>
      <c r="E1694" s="14" t="s">
        <v>19</v>
      </c>
      <c r="F1694" s="34" t="s">
        <v>20</v>
      </c>
      <c r="G1694" s="43">
        <v>82.0</v>
      </c>
    </row>
    <row r="1695" ht="15.75" customHeight="1">
      <c r="A1695" s="19" t="s">
        <v>1411</v>
      </c>
      <c r="B1695" s="18" t="s">
        <v>892</v>
      </c>
      <c r="C1695" s="36">
        <v>50.0</v>
      </c>
      <c r="D1695" s="19">
        <f>G1694-C1695</f>
        <v>32</v>
      </c>
      <c r="E1695" s="19"/>
      <c r="F1695" s="10"/>
      <c r="G1695" s="81" t="s">
        <v>1412</v>
      </c>
    </row>
    <row r="1696" ht="15.75" customHeight="1">
      <c r="A1696" s="19" t="s">
        <v>1411</v>
      </c>
      <c r="B1696" s="18" t="s">
        <v>1413</v>
      </c>
      <c r="C1696" s="36">
        <v>32.0</v>
      </c>
      <c r="D1696" s="19">
        <f>D1695-C1696</f>
        <v>0</v>
      </c>
      <c r="E1696" s="19"/>
      <c r="F1696" s="10"/>
      <c r="G1696" s="64"/>
    </row>
    <row r="1697" ht="15.75" customHeight="1">
      <c r="A1697" s="19" t="s">
        <v>1411</v>
      </c>
      <c r="B1697" s="18"/>
      <c r="C1697" s="36"/>
      <c r="D1697" s="19"/>
      <c r="E1697" s="19"/>
      <c r="F1697" s="10"/>
      <c r="G1697" s="20" t="s">
        <v>1414</v>
      </c>
    </row>
    <row r="1698" ht="15.75" customHeight="1">
      <c r="A1698" s="19" t="s">
        <v>1411</v>
      </c>
      <c r="B1698" s="18"/>
      <c r="C1698" s="36"/>
      <c r="D1698" s="19"/>
      <c r="E1698" s="19"/>
      <c r="F1698" s="10"/>
      <c r="G1698" s="84">
        <v>44521.0</v>
      </c>
    </row>
    <row r="1699" ht="15.75" customHeight="1">
      <c r="A1699" s="19" t="s">
        <v>1411</v>
      </c>
      <c r="B1699" s="18"/>
      <c r="C1699" s="36"/>
      <c r="D1699" s="19"/>
      <c r="E1699" s="19"/>
      <c r="F1699" s="10"/>
      <c r="G1699" s="30">
        <v>126000.0</v>
      </c>
    </row>
    <row r="1700" ht="15.75" customHeight="1">
      <c r="A1700" s="19" t="s">
        <v>1411</v>
      </c>
      <c r="B1700" s="18"/>
      <c r="C1700" s="36"/>
      <c r="D1700" s="19"/>
      <c r="E1700" s="19"/>
      <c r="F1700" s="10"/>
      <c r="G1700" s="30"/>
    </row>
    <row r="1701" ht="15.75" customHeight="1">
      <c r="A1701" s="19"/>
      <c r="B1701" s="18"/>
      <c r="C1701" s="36"/>
      <c r="D1701" s="19"/>
      <c r="E1701" s="19"/>
      <c r="F1701" s="10"/>
      <c r="G1701" s="30"/>
    </row>
    <row r="1702" ht="15.75" customHeight="1">
      <c r="A1702" s="19"/>
      <c r="B1702" s="18"/>
      <c r="C1702" s="36"/>
      <c r="D1702" s="19"/>
      <c r="E1702" s="19"/>
      <c r="F1702" s="10"/>
    </row>
    <row r="1703" ht="15.75" customHeight="1">
      <c r="A1703" s="19"/>
      <c r="B1703" s="18"/>
      <c r="C1703" s="36"/>
      <c r="D1703" s="19"/>
      <c r="E1703" s="19"/>
      <c r="F1703" s="10"/>
    </row>
    <row r="1704" ht="15.75" customHeight="1">
      <c r="A1704" s="19"/>
      <c r="B1704" s="18"/>
      <c r="C1704" s="36"/>
      <c r="D1704" s="19"/>
      <c r="E1704" s="19"/>
      <c r="F1704" s="10"/>
    </row>
    <row r="1705" ht="15.75" customHeight="1">
      <c r="E1705" s="1"/>
      <c r="F1705" s="54" t="s">
        <v>738</v>
      </c>
    </row>
    <row r="1706" ht="15.75" customHeight="1">
      <c r="A1706" s="14" t="s">
        <v>15</v>
      </c>
      <c r="B1706" s="14" t="s">
        <v>16</v>
      </c>
      <c r="C1706" s="2" t="s">
        <v>17</v>
      </c>
      <c r="D1706" s="14" t="s">
        <v>18</v>
      </c>
      <c r="E1706" s="14" t="s">
        <v>19</v>
      </c>
      <c r="F1706" s="34" t="s">
        <v>20</v>
      </c>
      <c r="G1706" s="43">
        <v>35.0</v>
      </c>
    </row>
    <row r="1707" ht="15.75" customHeight="1">
      <c r="A1707" s="19" t="s">
        <v>1415</v>
      </c>
      <c r="B1707" s="18"/>
      <c r="C1707" s="36"/>
      <c r="D1707" s="19"/>
      <c r="E1707" s="19"/>
      <c r="F1707" s="10"/>
      <c r="G1707" s="81" t="s">
        <v>1416</v>
      </c>
    </row>
    <row r="1708" ht="15.75" customHeight="1">
      <c r="A1708" s="19" t="s">
        <v>1415</v>
      </c>
      <c r="B1708" s="18" t="s">
        <v>1413</v>
      </c>
      <c r="C1708" s="36">
        <v>32.0</v>
      </c>
      <c r="D1708" s="19">
        <f>G1706-C1708</f>
        <v>3</v>
      </c>
      <c r="E1708" s="19"/>
      <c r="F1708" s="10"/>
      <c r="G1708" s="64"/>
    </row>
    <row r="1709" ht="15.75" customHeight="1">
      <c r="A1709" s="19" t="s">
        <v>1415</v>
      </c>
      <c r="B1709" s="18">
        <v>44573.0</v>
      </c>
      <c r="C1709" s="36">
        <v>3.0</v>
      </c>
      <c r="D1709" s="19">
        <f>D1708-C1709</f>
        <v>0</v>
      </c>
      <c r="E1709" s="19"/>
      <c r="F1709" s="10"/>
      <c r="G1709" s="20" t="s">
        <v>1410</v>
      </c>
    </row>
    <row r="1710" ht="15.75" customHeight="1">
      <c r="A1710" s="19" t="s">
        <v>1415</v>
      </c>
      <c r="B1710" s="18"/>
      <c r="C1710" s="36"/>
      <c r="D1710" s="19"/>
      <c r="E1710" s="19"/>
      <c r="F1710" s="10"/>
      <c r="G1710" s="84">
        <v>44521.0</v>
      </c>
    </row>
    <row r="1711" ht="15.75" customHeight="1">
      <c r="A1711" s="19" t="s">
        <v>1415</v>
      </c>
      <c r="B1711" s="18"/>
      <c r="C1711" s="36"/>
      <c r="D1711" s="19"/>
      <c r="E1711" s="19"/>
      <c r="F1711" s="10"/>
      <c r="G1711" s="30">
        <v>132000.0</v>
      </c>
    </row>
    <row r="1712" ht="15.75" customHeight="1">
      <c r="A1712" s="19" t="s">
        <v>1415</v>
      </c>
      <c r="B1712" s="18"/>
      <c r="C1712" s="36"/>
      <c r="D1712" s="19"/>
      <c r="E1712" s="19"/>
      <c r="F1712" s="10"/>
      <c r="G1712" s="30"/>
    </row>
    <row r="1713" ht="15.75" customHeight="1">
      <c r="A1713" s="19"/>
      <c r="B1713" s="18"/>
      <c r="C1713" s="36"/>
      <c r="D1713" s="19"/>
      <c r="E1713" s="19"/>
      <c r="F1713" s="10"/>
      <c r="G1713" s="30"/>
    </row>
    <row r="1714" ht="15.75" customHeight="1">
      <c r="A1714" s="19"/>
      <c r="B1714" s="18"/>
      <c r="C1714" s="36"/>
      <c r="D1714" s="19"/>
      <c r="E1714" s="19"/>
      <c r="F1714" s="10"/>
    </row>
    <row r="1715" ht="15.75" customHeight="1">
      <c r="A1715" s="19"/>
      <c r="B1715" s="18"/>
      <c r="C1715" s="36"/>
      <c r="D1715" s="19"/>
      <c r="E1715" s="19"/>
      <c r="F1715" s="10"/>
    </row>
    <row r="1716" ht="15.75" customHeight="1">
      <c r="A1716" s="19"/>
      <c r="B1716" s="18"/>
      <c r="C1716" s="36"/>
      <c r="D1716" s="19"/>
      <c r="E1716" s="19"/>
      <c r="F1716" s="10"/>
    </row>
    <row r="1717" ht="15.75" customHeight="1">
      <c r="E1717" s="1"/>
      <c r="F1717" s="54" t="s">
        <v>738</v>
      </c>
    </row>
    <row r="1718" ht="15.75" customHeight="1">
      <c r="A1718" s="14" t="s">
        <v>15</v>
      </c>
      <c r="B1718" s="14" t="s">
        <v>16</v>
      </c>
      <c r="C1718" s="2" t="s">
        <v>17</v>
      </c>
      <c r="D1718" s="14" t="s">
        <v>18</v>
      </c>
      <c r="E1718" s="14" t="s">
        <v>19</v>
      </c>
      <c r="F1718" s="34" t="s">
        <v>20</v>
      </c>
      <c r="G1718" s="43">
        <v>82.0</v>
      </c>
    </row>
    <row r="1719" ht="15.75" customHeight="1">
      <c r="A1719" s="19" t="s">
        <v>1415</v>
      </c>
      <c r="B1719" s="18" t="s">
        <v>1413</v>
      </c>
      <c r="C1719" s="36">
        <v>1.0</v>
      </c>
      <c r="D1719" s="19">
        <f>G1718-C1719</f>
        <v>81</v>
      </c>
      <c r="E1719" s="19"/>
      <c r="F1719" s="10"/>
      <c r="G1719" s="81" t="s">
        <v>1416</v>
      </c>
    </row>
    <row r="1720" ht="15.75" customHeight="1">
      <c r="A1720" s="19" t="s">
        <v>1415</v>
      </c>
      <c r="B1720" s="18">
        <v>44566.0</v>
      </c>
      <c r="C1720" s="36">
        <v>61.0</v>
      </c>
      <c r="D1720" s="19">
        <f t="shared" ref="D1720:D1721" si="77">D1719-C1720</f>
        <v>20</v>
      </c>
      <c r="E1720" s="19"/>
      <c r="F1720" s="10"/>
      <c r="G1720" s="64"/>
    </row>
    <row r="1721" ht="15.75" customHeight="1">
      <c r="A1721" s="19" t="s">
        <v>1415</v>
      </c>
      <c r="B1721" s="18">
        <v>44573.0</v>
      </c>
      <c r="C1721" s="36">
        <v>20.0</v>
      </c>
      <c r="D1721" s="19">
        <f t="shared" si="77"/>
        <v>0</v>
      </c>
      <c r="E1721" s="19"/>
      <c r="F1721" s="10"/>
      <c r="G1721" s="20" t="s">
        <v>1414</v>
      </c>
    </row>
    <row r="1722" ht="15.75" customHeight="1">
      <c r="A1722" s="19" t="s">
        <v>1415</v>
      </c>
      <c r="B1722" s="18"/>
      <c r="C1722" s="36"/>
      <c r="D1722" s="19"/>
      <c r="E1722" s="19"/>
      <c r="F1722" s="10"/>
      <c r="G1722" s="84">
        <v>44521.0</v>
      </c>
    </row>
    <row r="1723" ht="15.75" customHeight="1">
      <c r="A1723" s="19" t="s">
        <v>1415</v>
      </c>
      <c r="B1723" s="18"/>
      <c r="C1723" s="36"/>
      <c r="D1723" s="19"/>
      <c r="E1723" s="19"/>
      <c r="F1723" s="10"/>
      <c r="G1723" s="30">
        <v>126000.0</v>
      </c>
    </row>
    <row r="1724" ht="15.75" customHeight="1">
      <c r="A1724" s="19" t="s">
        <v>1415</v>
      </c>
      <c r="B1724" s="18"/>
      <c r="C1724" s="36"/>
      <c r="D1724" s="19"/>
      <c r="E1724" s="19"/>
      <c r="F1724" s="10"/>
      <c r="G1724" s="30"/>
    </row>
    <row r="1725" ht="15.75" customHeight="1">
      <c r="A1725" s="19"/>
      <c r="B1725" s="18"/>
      <c r="C1725" s="36"/>
      <c r="D1725" s="19"/>
      <c r="E1725" s="19"/>
      <c r="F1725" s="10"/>
      <c r="G1725" s="30"/>
    </row>
    <row r="1726" ht="15.75" customHeight="1">
      <c r="A1726" s="19"/>
      <c r="B1726" s="18"/>
      <c r="C1726" s="36"/>
      <c r="D1726" s="19"/>
      <c r="E1726" s="19"/>
      <c r="F1726" s="10"/>
    </row>
    <row r="1727" ht="15.75" customHeight="1">
      <c r="A1727" s="19"/>
      <c r="B1727" s="18"/>
      <c r="C1727" s="36"/>
      <c r="D1727" s="19"/>
      <c r="E1727" s="19"/>
      <c r="F1727" s="10"/>
    </row>
    <row r="1728" ht="15.75" customHeight="1">
      <c r="A1728" s="19"/>
      <c r="B1728" s="18"/>
      <c r="C1728" s="36"/>
      <c r="D1728" s="19"/>
      <c r="E1728" s="19"/>
      <c r="F1728" s="10"/>
    </row>
    <row r="1729" ht="15.75" customHeight="1">
      <c r="C1729" s="20">
        <f>SUM(C1719:C1728)</f>
        <v>82</v>
      </c>
      <c r="E1729" s="1"/>
      <c r="F1729" s="54" t="s">
        <v>738</v>
      </c>
    </row>
    <row r="1730" ht="15.75" customHeight="1">
      <c r="A1730" s="14" t="s">
        <v>15</v>
      </c>
      <c r="B1730" s="14" t="s">
        <v>16</v>
      </c>
      <c r="C1730" s="2" t="s">
        <v>17</v>
      </c>
      <c r="D1730" s="14" t="s">
        <v>18</v>
      </c>
      <c r="E1730" s="14" t="s">
        <v>19</v>
      </c>
      <c r="F1730" s="34" t="s">
        <v>20</v>
      </c>
      <c r="G1730" s="43">
        <v>35.0</v>
      </c>
    </row>
    <row r="1731" ht="15.75" customHeight="1">
      <c r="A1731" s="19" t="s">
        <v>1417</v>
      </c>
      <c r="B1731" s="18">
        <v>44573.0</v>
      </c>
      <c r="C1731" s="36">
        <v>35.0</v>
      </c>
      <c r="D1731" s="19">
        <f>G1730-C1731</f>
        <v>0</v>
      </c>
      <c r="E1731" s="19"/>
      <c r="F1731" s="10"/>
      <c r="G1731" s="81" t="s">
        <v>1418</v>
      </c>
    </row>
    <row r="1732" ht="15.75" customHeight="1">
      <c r="A1732" s="19" t="s">
        <v>1417</v>
      </c>
      <c r="B1732" s="18"/>
      <c r="C1732" s="36"/>
      <c r="D1732" s="19"/>
      <c r="E1732" s="19"/>
      <c r="F1732" s="10"/>
      <c r="G1732" s="64"/>
    </row>
    <row r="1733" ht="15.75" customHeight="1">
      <c r="A1733" s="19" t="s">
        <v>1417</v>
      </c>
      <c r="B1733" s="18"/>
      <c r="C1733" s="36"/>
      <c r="D1733" s="19"/>
      <c r="E1733" s="19"/>
      <c r="F1733" s="10"/>
      <c r="G1733" s="20" t="s">
        <v>1410</v>
      </c>
    </row>
    <row r="1734" ht="15.75" customHeight="1">
      <c r="A1734" s="19" t="s">
        <v>1417</v>
      </c>
      <c r="B1734" s="18"/>
      <c r="C1734" s="36"/>
      <c r="D1734" s="19"/>
      <c r="E1734" s="19"/>
      <c r="F1734" s="10"/>
      <c r="G1734" s="84">
        <v>44521.0</v>
      </c>
    </row>
    <row r="1735" ht="15.75" customHeight="1">
      <c r="A1735" s="19" t="s">
        <v>1417</v>
      </c>
      <c r="B1735" s="18"/>
      <c r="C1735" s="36"/>
      <c r="D1735" s="19"/>
      <c r="E1735" s="19"/>
      <c r="F1735" s="10"/>
      <c r="G1735" s="30">
        <v>132000.0</v>
      </c>
    </row>
    <row r="1736" ht="15.75" customHeight="1">
      <c r="A1736" s="19" t="s">
        <v>1417</v>
      </c>
      <c r="B1736" s="18"/>
      <c r="C1736" s="36"/>
      <c r="D1736" s="19"/>
      <c r="E1736" s="19"/>
      <c r="F1736" s="10"/>
      <c r="G1736" s="30"/>
    </row>
    <row r="1737" ht="15.75" customHeight="1">
      <c r="A1737" s="19" t="s">
        <v>1417</v>
      </c>
      <c r="B1737" s="18"/>
      <c r="C1737" s="36"/>
      <c r="D1737" s="19"/>
      <c r="E1737" s="19"/>
      <c r="F1737" s="10"/>
      <c r="G1737" s="30"/>
    </row>
    <row r="1738" ht="15.75" customHeight="1">
      <c r="A1738" s="19"/>
      <c r="B1738" s="18"/>
      <c r="C1738" s="36"/>
      <c r="D1738" s="19"/>
      <c r="E1738" s="19"/>
      <c r="F1738" s="10"/>
    </row>
    <row r="1739" ht="15.75" customHeight="1">
      <c r="A1739" s="19"/>
      <c r="B1739" s="18"/>
      <c r="C1739" s="36"/>
      <c r="D1739" s="19"/>
      <c r="E1739" s="19"/>
      <c r="F1739" s="10"/>
    </row>
    <row r="1740" ht="15.75" customHeight="1">
      <c r="A1740" s="19"/>
      <c r="B1740" s="18"/>
      <c r="C1740" s="36"/>
      <c r="D1740" s="19"/>
      <c r="E1740" s="19"/>
      <c r="F1740" s="10"/>
    </row>
    <row r="1741" ht="15.75" customHeight="1">
      <c r="E1741" s="1"/>
      <c r="F1741" s="54" t="s">
        <v>738</v>
      </c>
    </row>
    <row r="1742" ht="15.75" customHeight="1">
      <c r="A1742" s="14" t="s">
        <v>15</v>
      </c>
      <c r="B1742" s="14" t="s">
        <v>16</v>
      </c>
      <c r="C1742" s="2" t="s">
        <v>17</v>
      </c>
      <c r="D1742" s="14" t="s">
        <v>18</v>
      </c>
      <c r="E1742" s="14" t="s">
        <v>19</v>
      </c>
      <c r="F1742" s="34" t="s">
        <v>20</v>
      </c>
      <c r="G1742" s="43">
        <v>85.0</v>
      </c>
    </row>
    <row r="1743" ht="15.75" customHeight="1">
      <c r="A1743" s="19" t="s">
        <v>1417</v>
      </c>
      <c r="B1743" s="18">
        <v>44573.0</v>
      </c>
      <c r="C1743" s="36">
        <v>40.0</v>
      </c>
      <c r="D1743" s="19">
        <f>G1742-C1743</f>
        <v>45</v>
      </c>
      <c r="E1743" s="19"/>
      <c r="F1743" s="10"/>
      <c r="G1743" s="81" t="s">
        <v>1418</v>
      </c>
    </row>
    <row r="1744" ht="15.75" customHeight="1">
      <c r="A1744" s="19" t="s">
        <v>1417</v>
      </c>
      <c r="B1744" s="18">
        <v>44576.0</v>
      </c>
      <c r="C1744" s="36">
        <v>42.0</v>
      </c>
      <c r="D1744" s="19">
        <f t="shared" ref="D1744:D1745" si="78">D1743-C1744</f>
        <v>3</v>
      </c>
      <c r="E1744" s="19"/>
      <c r="F1744" s="10"/>
      <c r="G1744" s="64"/>
    </row>
    <row r="1745" ht="15.75" customHeight="1">
      <c r="A1745" s="19" t="s">
        <v>1417</v>
      </c>
      <c r="B1745" s="18">
        <v>44718.0</v>
      </c>
      <c r="C1745" s="36">
        <v>3.0</v>
      </c>
      <c r="D1745" s="19">
        <f t="shared" si="78"/>
        <v>0</v>
      </c>
      <c r="E1745" s="19"/>
      <c r="F1745" s="10"/>
      <c r="G1745" s="20" t="s">
        <v>1414</v>
      </c>
    </row>
    <row r="1746" ht="15.75" customHeight="1">
      <c r="A1746" s="19" t="s">
        <v>1417</v>
      </c>
      <c r="B1746" s="18"/>
      <c r="C1746" s="36"/>
      <c r="D1746" s="19"/>
      <c r="E1746" s="19"/>
      <c r="F1746" s="10"/>
      <c r="G1746" s="84">
        <v>44521.0</v>
      </c>
    </row>
    <row r="1747" ht="15.75" customHeight="1">
      <c r="A1747" s="19" t="s">
        <v>1417</v>
      </c>
      <c r="B1747" s="18"/>
      <c r="C1747" s="36"/>
      <c r="D1747" s="19"/>
      <c r="E1747" s="19"/>
      <c r="F1747" s="10"/>
      <c r="G1747" s="30">
        <v>126000.0</v>
      </c>
    </row>
    <row r="1748" ht="15.75" customHeight="1">
      <c r="A1748" s="19" t="s">
        <v>1417</v>
      </c>
      <c r="B1748" s="18"/>
      <c r="C1748" s="36"/>
      <c r="D1748" s="19"/>
      <c r="E1748" s="19"/>
      <c r="F1748" s="10"/>
      <c r="G1748" s="30"/>
    </row>
    <row r="1749" ht="15.75" customHeight="1">
      <c r="A1749" s="19"/>
      <c r="B1749" s="18"/>
      <c r="C1749" s="36"/>
      <c r="D1749" s="19"/>
      <c r="E1749" s="19"/>
      <c r="F1749" s="10"/>
      <c r="G1749" s="30"/>
    </row>
    <row r="1750" ht="15.75" customHeight="1">
      <c r="A1750" s="19"/>
      <c r="B1750" s="18"/>
      <c r="C1750" s="36"/>
      <c r="D1750" s="19"/>
      <c r="E1750" s="19"/>
      <c r="F1750" s="10"/>
    </row>
    <row r="1751" ht="15.75" customHeight="1">
      <c r="A1751" s="19"/>
      <c r="B1751" s="18"/>
      <c r="C1751" s="36"/>
      <c r="D1751" s="19"/>
      <c r="E1751" s="19"/>
      <c r="F1751" s="10"/>
    </row>
    <row r="1752" ht="15.75" customHeight="1">
      <c r="A1752" s="19"/>
      <c r="B1752" s="18"/>
      <c r="C1752" s="36"/>
      <c r="D1752" s="19"/>
      <c r="E1752" s="19"/>
      <c r="F1752" s="10"/>
    </row>
    <row r="1753" ht="15.75" customHeight="1">
      <c r="E1753" s="1"/>
      <c r="F1753" s="54" t="s">
        <v>738</v>
      </c>
    </row>
    <row r="1754" ht="15.75" customHeight="1">
      <c r="E1754" s="1"/>
    </row>
    <row r="1755" ht="15.75" customHeight="1">
      <c r="A1755" s="14" t="s">
        <v>15</v>
      </c>
      <c r="B1755" s="14" t="s">
        <v>16</v>
      </c>
      <c r="C1755" s="2" t="s">
        <v>17</v>
      </c>
      <c r="D1755" s="14" t="s">
        <v>18</v>
      </c>
      <c r="E1755" s="14" t="s">
        <v>19</v>
      </c>
      <c r="F1755" s="34" t="s">
        <v>20</v>
      </c>
      <c r="G1755" s="43">
        <v>35.0</v>
      </c>
    </row>
    <row r="1756" ht="15.75" customHeight="1">
      <c r="A1756" s="19" t="s">
        <v>1419</v>
      </c>
      <c r="B1756" s="18">
        <v>44594.0</v>
      </c>
      <c r="C1756" s="36">
        <v>13.0</v>
      </c>
      <c r="D1756" s="19">
        <f>G1755-C1756</f>
        <v>22</v>
      </c>
      <c r="E1756" s="19"/>
      <c r="F1756" s="10"/>
      <c r="G1756" s="81" t="s">
        <v>1420</v>
      </c>
    </row>
    <row r="1757" ht="15.75" customHeight="1">
      <c r="A1757" s="19" t="s">
        <v>1419</v>
      </c>
      <c r="B1757" s="18">
        <v>44596.0</v>
      </c>
      <c r="C1757" s="36">
        <v>22.0</v>
      </c>
      <c r="D1757" s="19"/>
      <c r="E1757" s="19"/>
      <c r="F1757" s="10"/>
      <c r="G1757" s="64"/>
    </row>
    <row r="1758" ht="15.75" customHeight="1">
      <c r="A1758" s="19" t="s">
        <v>1419</v>
      </c>
      <c r="B1758" s="18"/>
      <c r="C1758" s="36"/>
      <c r="D1758" s="19"/>
      <c r="E1758" s="19"/>
      <c r="F1758" s="10"/>
      <c r="G1758" s="20" t="s">
        <v>1410</v>
      </c>
    </row>
    <row r="1759" ht="15.75" customHeight="1">
      <c r="A1759" s="19" t="s">
        <v>1419</v>
      </c>
      <c r="B1759" s="18"/>
      <c r="C1759" s="36"/>
      <c r="D1759" s="19"/>
      <c r="E1759" s="19"/>
      <c r="F1759" s="10"/>
      <c r="G1759" s="84">
        <v>44583.0</v>
      </c>
    </row>
    <row r="1760" ht="15.75" customHeight="1">
      <c r="A1760" s="19" t="s">
        <v>1419</v>
      </c>
      <c r="B1760" s="18"/>
      <c r="C1760" s="36"/>
      <c r="D1760" s="19"/>
      <c r="E1760" s="19"/>
      <c r="F1760" s="10"/>
      <c r="G1760" s="53">
        <v>132000.0</v>
      </c>
    </row>
    <row r="1761" ht="15.75" customHeight="1">
      <c r="A1761" s="19" t="s">
        <v>1419</v>
      </c>
      <c r="B1761" s="18"/>
      <c r="C1761" s="36"/>
      <c r="D1761" s="19"/>
      <c r="E1761" s="19"/>
      <c r="F1761" s="10"/>
      <c r="G1761" s="77" t="s">
        <v>1421</v>
      </c>
    </row>
    <row r="1762" ht="15.75" customHeight="1">
      <c r="A1762" s="19" t="s">
        <v>1419</v>
      </c>
      <c r="B1762" s="18"/>
      <c r="C1762" s="36"/>
      <c r="D1762" s="19"/>
      <c r="E1762" s="19"/>
      <c r="F1762" s="10"/>
      <c r="G1762" s="30"/>
    </row>
    <row r="1763" ht="15.75" customHeight="1">
      <c r="A1763" s="19" t="s">
        <v>1419</v>
      </c>
      <c r="B1763" s="18"/>
      <c r="C1763" s="36"/>
      <c r="D1763" s="19"/>
      <c r="E1763" s="19"/>
      <c r="F1763" s="10"/>
    </row>
    <row r="1764" ht="15.75" customHeight="1">
      <c r="A1764" s="19"/>
      <c r="B1764" s="18"/>
      <c r="C1764" s="36"/>
      <c r="D1764" s="19"/>
      <c r="E1764" s="19"/>
      <c r="F1764" s="10"/>
    </row>
    <row r="1765" ht="15.75" customHeight="1">
      <c r="A1765" s="19"/>
      <c r="B1765" s="18"/>
      <c r="C1765" s="36"/>
      <c r="D1765" s="19"/>
      <c r="E1765" s="19"/>
      <c r="F1765" s="10"/>
    </row>
    <row r="1766" ht="15.75" customHeight="1">
      <c r="E1766" s="1"/>
    </row>
    <row r="1767" ht="15.75" customHeight="1">
      <c r="A1767" s="14" t="s">
        <v>15</v>
      </c>
      <c r="B1767" s="14" t="s">
        <v>16</v>
      </c>
      <c r="C1767" s="2" t="s">
        <v>17</v>
      </c>
      <c r="D1767" s="14" t="s">
        <v>18</v>
      </c>
      <c r="E1767" s="14" t="s">
        <v>19</v>
      </c>
      <c r="F1767" s="34" t="s">
        <v>20</v>
      </c>
      <c r="G1767" s="43">
        <v>100.0</v>
      </c>
    </row>
    <row r="1768" ht="15.75" customHeight="1">
      <c r="A1768" s="19" t="s">
        <v>1419</v>
      </c>
      <c r="B1768" s="18">
        <v>44589.0</v>
      </c>
      <c r="C1768" s="36">
        <v>15.0</v>
      </c>
      <c r="D1768" s="19">
        <f>G1767-C1768</f>
        <v>85</v>
      </c>
      <c r="E1768" s="19"/>
      <c r="F1768" s="10"/>
      <c r="G1768" s="81" t="s">
        <v>1420</v>
      </c>
    </row>
    <row r="1769" ht="15.75" customHeight="1">
      <c r="A1769" s="19" t="s">
        <v>1419</v>
      </c>
      <c r="B1769" s="18">
        <v>44594.0</v>
      </c>
      <c r="C1769" s="36">
        <v>49.0</v>
      </c>
      <c r="D1769" s="19">
        <f t="shared" ref="D1769:D1770" si="79">D1768-C1769</f>
        <v>36</v>
      </c>
      <c r="E1769" s="19"/>
      <c r="F1769" s="10"/>
      <c r="G1769" s="64"/>
    </row>
    <row r="1770" ht="15.75" customHeight="1">
      <c r="A1770" s="19" t="s">
        <v>1419</v>
      </c>
      <c r="B1770" s="18">
        <v>44596.0</v>
      </c>
      <c r="C1770" s="36">
        <v>36.0</v>
      </c>
      <c r="D1770" s="19">
        <f t="shared" si="79"/>
        <v>0</v>
      </c>
      <c r="E1770" s="19"/>
      <c r="F1770" s="10"/>
      <c r="G1770" s="20" t="s">
        <v>1414</v>
      </c>
    </row>
    <row r="1771" ht="15.75" customHeight="1">
      <c r="A1771" s="19" t="s">
        <v>1419</v>
      </c>
      <c r="B1771" s="18"/>
      <c r="C1771" s="36"/>
      <c r="D1771" s="19"/>
      <c r="E1771" s="19"/>
      <c r="F1771" s="10"/>
      <c r="G1771" s="84">
        <v>44583.0</v>
      </c>
    </row>
    <row r="1772" ht="15.75" customHeight="1">
      <c r="A1772" s="19" t="s">
        <v>1419</v>
      </c>
      <c r="B1772" s="18"/>
      <c r="C1772" s="36"/>
      <c r="D1772" s="19"/>
      <c r="E1772" s="19"/>
      <c r="F1772" s="10"/>
      <c r="G1772" s="53">
        <v>126000.0</v>
      </c>
    </row>
    <row r="1773" ht="15.75" customHeight="1">
      <c r="A1773" s="19" t="s">
        <v>1419</v>
      </c>
      <c r="B1773" s="18"/>
      <c r="C1773" s="36"/>
      <c r="D1773" s="19"/>
      <c r="E1773" s="19"/>
      <c r="F1773" s="10"/>
      <c r="G1773" s="30"/>
    </row>
    <row r="1774" ht="15.75" customHeight="1">
      <c r="A1774" s="19" t="s">
        <v>1419</v>
      </c>
      <c r="B1774" s="18"/>
      <c r="C1774" s="36"/>
      <c r="D1774" s="19"/>
      <c r="E1774" s="19"/>
      <c r="F1774" s="10"/>
      <c r="G1774" s="77" t="s">
        <v>1421</v>
      </c>
    </row>
    <row r="1775" ht="15.75" customHeight="1">
      <c r="A1775" s="19" t="s">
        <v>1419</v>
      </c>
      <c r="B1775" s="18"/>
      <c r="C1775" s="36"/>
      <c r="D1775" s="19"/>
      <c r="E1775" s="19"/>
      <c r="F1775" s="10"/>
    </row>
    <row r="1776" ht="15.75" customHeight="1">
      <c r="A1776" s="19"/>
      <c r="B1776" s="18"/>
      <c r="C1776" s="36"/>
      <c r="D1776" s="19"/>
      <c r="E1776" s="19"/>
      <c r="F1776" s="10"/>
    </row>
    <row r="1777" ht="15.75" customHeight="1">
      <c r="A1777" s="19"/>
      <c r="B1777" s="18"/>
      <c r="C1777" s="36"/>
      <c r="D1777" s="19"/>
      <c r="E1777" s="19"/>
      <c r="F1777" s="10"/>
    </row>
    <row r="1778" ht="15.75" customHeight="1">
      <c r="E1778" s="1"/>
      <c r="F1778" s="54" t="s">
        <v>738</v>
      </c>
    </row>
    <row r="1779" ht="15.75" customHeight="1">
      <c r="A1779" s="14" t="s">
        <v>15</v>
      </c>
      <c r="B1779" s="14" t="s">
        <v>16</v>
      </c>
      <c r="C1779" s="2" t="s">
        <v>17</v>
      </c>
      <c r="D1779" s="14" t="s">
        <v>18</v>
      </c>
      <c r="E1779" s="14" t="s">
        <v>19</v>
      </c>
      <c r="F1779" s="34" t="s">
        <v>20</v>
      </c>
      <c r="G1779" s="43">
        <v>35.0</v>
      </c>
    </row>
    <row r="1780" ht="15.75" customHeight="1">
      <c r="A1780" s="19" t="s">
        <v>1422</v>
      </c>
      <c r="B1780" s="18">
        <v>44582.0</v>
      </c>
      <c r="C1780" s="36">
        <v>12.0</v>
      </c>
      <c r="D1780" s="19">
        <f>G1779-C1780</f>
        <v>23</v>
      </c>
      <c r="E1780" s="19"/>
      <c r="F1780" s="10"/>
      <c r="G1780" s="81" t="s">
        <v>1423</v>
      </c>
    </row>
    <row r="1781" ht="15.75" customHeight="1">
      <c r="A1781" s="19" t="s">
        <v>1422</v>
      </c>
      <c r="B1781" s="18">
        <v>44594.0</v>
      </c>
      <c r="C1781" s="36">
        <v>23.0</v>
      </c>
      <c r="D1781" s="19">
        <f>D1780-C1781</f>
        <v>0</v>
      </c>
      <c r="E1781" s="19"/>
      <c r="F1781" s="10"/>
      <c r="G1781" s="64"/>
    </row>
    <row r="1782" ht="15.75" customHeight="1">
      <c r="A1782" s="19" t="s">
        <v>1422</v>
      </c>
      <c r="B1782" s="18"/>
      <c r="C1782" s="36"/>
      <c r="D1782" s="19"/>
      <c r="E1782" s="19"/>
      <c r="F1782" s="10"/>
      <c r="G1782" s="20" t="s">
        <v>1410</v>
      </c>
    </row>
    <row r="1783" ht="15.75" customHeight="1">
      <c r="A1783" s="19" t="s">
        <v>1422</v>
      </c>
      <c r="B1783" s="18"/>
      <c r="C1783" s="36"/>
      <c r="D1783" s="19"/>
      <c r="E1783" s="19"/>
      <c r="F1783" s="10"/>
      <c r="G1783" s="84">
        <v>44583.0</v>
      </c>
    </row>
    <row r="1784" ht="15.75" customHeight="1">
      <c r="A1784" s="19" t="s">
        <v>1422</v>
      </c>
      <c r="B1784" s="18"/>
      <c r="C1784" s="36"/>
      <c r="D1784" s="19"/>
      <c r="E1784" s="19"/>
      <c r="F1784" s="10"/>
      <c r="G1784" s="53">
        <v>132000.0</v>
      </c>
    </row>
    <row r="1785" ht="15.75" customHeight="1">
      <c r="A1785" s="19" t="s">
        <v>1422</v>
      </c>
      <c r="B1785" s="18"/>
      <c r="C1785" s="36"/>
      <c r="D1785" s="19"/>
      <c r="E1785" s="19"/>
      <c r="F1785" s="10"/>
      <c r="G1785" s="77" t="s">
        <v>1424</v>
      </c>
    </row>
    <row r="1786" ht="15.75" customHeight="1">
      <c r="A1786" s="19" t="s">
        <v>1422</v>
      </c>
      <c r="B1786" s="18"/>
      <c r="C1786" s="36"/>
      <c r="D1786" s="19"/>
      <c r="E1786" s="19"/>
      <c r="F1786" s="10"/>
      <c r="G1786" s="30"/>
    </row>
    <row r="1787" ht="15.75" customHeight="1">
      <c r="A1787" s="19" t="s">
        <v>1422</v>
      </c>
      <c r="B1787" s="18"/>
      <c r="C1787" s="36"/>
      <c r="D1787" s="19"/>
      <c r="E1787" s="19"/>
      <c r="F1787" s="10"/>
    </row>
    <row r="1788" ht="15.75" customHeight="1">
      <c r="A1788" s="19"/>
      <c r="B1788" s="18"/>
      <c r="C1788" s="36"/>
      <c r="D1788" s="19"/>
      <c r="E1788" s="19"/>
      <c r="F1788" s="10"/>
    </row>
    <row r="1789" ht="15.75" customHeight="1">
      <c r="A1789" s="19"/>
      <c r="B1789" s="18"/>
      <c r="C1789" s="36"/>
      <c r="D1789" s="19"/>
      <c r="E1789" s="19"/>
      <c r="F1789" s="10"/>
    </row>
    <row r="1790" ht="15.75" customHeight="1">
      <c r="E1790" s="1"/>
      <c r="F1790" s="54" t="s">
        <v>738</v>
      </c>
    </row>
    <row r="1791" ht="15.75" customHeight="1">
      <c r="A1791" s="14" t="s">
        <v>15</v>
      </c>
      <c r="B1791" s="14" t="s">
        <v>16</v>
      </c>
      <c r="C1791" s="2" t="s">
        <v>17</v>
      </c>
      <c r="D1791" s="14" t="s">
        <v>18</v>
      </c>
      <c r="E1791" s="14" t="s">
        <v>19</v>
      </c>
      <c r="F1791" s="34" t="s">
        <v>20</v>
      </c>
      <c r="G1791" s="43">
        <v>100.0</v>
      </c>
    </row>
    <row r="1792" ht="15.75" customHeight="1">
      <c r="A1792" s="19" t="s">
        <v>1422</v>
      </c>
      <c r="B1792" s="18">
        <v>44576.0</v>
      </c>
      <c r="C1792" s="36">
        <v>19.0</v>
      </c>
      <c r="D1792" s="19">
        <f>G1791-C1792</f>
        <v>81</v>
      </c>
      <c r="E1792" s="19"/>
      <c r="F1792" s="10"/>
      <c r="G1792" s="81" t="s">
        <v>1423</v>
      </c>
    </row>
    <row r="1793" ht="15.75" customHeight="1">
      <c r="A1793" s="19" t="s">
        <v>1422</v>
      </c>
      <c r="B1793" s="18">
        <v>44582.0</v>
      </c>
      <c r="C1793" s="36">
        <v>51.0</v>
      </c>
      <c r="D1793" s="19">
        <f t="shared" ref="D1793:D1794" si="80">D1792-C1793</f>
        <v>30</v>
      </c>
      <c r="E1793" s="19"/>
      <c r="F1793" s="10"/>
      <c r="G1793" s="64"/>
    </row>
    <row r="1794" ht="15.75" customHeight="1">
      <c r="A1794" s="19" t="s">
        <v>1422</v>
      </c>
      <c r="B1794" s="18">
        <v>44589.0</v>
      </c>
      <c r="C1794" s="36">
        <v>30.0</v>
      </c>
      <c r="D1794" s="19">
        <f t="shared" si="80"/>
        <v>0</v>
      </c>
      <c r="E1794" s="19"/>
      <c r="F1794" s="10"/>
      <c r="G1794" s="20" t="s">
        <v>1414</v>
      </c>
    </row>
    <row r="1795" ht="15.75" customHeight="1">
      <c r="A1795" s="19" t="s">
        <v>1422</v>
      </c>
      <c r="B1795" s="18"/>
      <c r="C1795" s="36"/>
      <c r="D1795" s="19"/>
      <c r="E1795" s="19"/>
      <c r="F1795" s="10"/>
      <c r="G1795" s="84">
        <v>44583.0</v>
      </c>
    </row>
    <row r="1796" ht="15.75" customHeight="1">
      <c r="A1796" s="19" t="s">
        <v>1422</v>
      </c>
      <c r="B1796" s="18"/>
      <c r="C1796" s="36"/>
      <c r="D1796" s="19"/>
      <c r="E1796" s="19"/>
      <c r="F1796" s="10"/>
      <c r="G1796" s="53">
        <v>126000.0</v>
      </c>
    </row>
    <row r="1797" ht="15.75" customHeight="1">
      <c r="A1797" s="19" t="s">
        <v>1422</v>
      </c>
      <c r="B1797" s="18"/>
      <c r="C1797" s="36"/>
      <c r="D1797" s="19"/>
      <c r="E1797" s="19"/>
      <c r="F1797" s="10"/>
      <c r="G1797" s="30"/>
    </row>
    <row r="1798" ht="15.75" customHeight="1">
      <c r="A1798" s="19" t="s">
        <v>1422</v>
      </c>
      <c r="B1798" s="18"/>
      <c r="C1798" s="36"/>
      <c r="D1798" s="19"/>
      <c r="E1798" s="19"/>
      <c r="F1798" s="10"/>
      <c r="G1798" s="77" t="s">
        <v>1424</v>
      </c>
    </row>
    <row r="1799" ht="15.75" customHeight="1">
      <c r="A1799" s="19" t="s">
        <v>1422</v>
      </c>
      <c r="B1799" s="18"/>
      <c r="C1799" s="36"/>
      <c r="D1799" s="19"/>
      <c r="E1799" s="19"/>
      <c r="F1799" s="10"/>
    </row>
    <row r="1800" ht="15.75" customHeight="1">
      <c r="A1800" s="19"/>
      <c r="B1800" s="18"/>
      <c r="C1800" s="36"/>
      <c r="D1800" s="19"/>
      <c r="E1800" s="19"/>
      <c r="F1800" s="10"/>
    </row>
    <row r="1801" ht="15.75" customHeight="1">
      <c r="A1801" s="19"/>
      <c r="B1801" s="18"/>
      <c r="C1801" s="36"/>
      <c r="D1801" s="19"/>
      <c r="E1801" s="19"/>
      <c r="F1801" s="10"/>
    </row>
    <row r="1802" ht="15.75" customHeight="1">
      <c r="E1802" s="1"/>
      <c r="F1802" s="54" t="s">
        <v>738</v>
      </c>
    </row>
    <row r="1803" ht="15.75" customHeight="1">
      <c r="A1803" s="14" t="s">
        <v>15</v>
      </c>
      <c r="B1803" s="14" t="s">
        <v>16</v>
      </c>
      <c r="C1803" s="2" t="s">
        <v>17</v>
      </c>
      <c r="D1803" s="14" t="s">
        <v>18</v>
      </c>
      <c r="E1803" s="14" t="s">
        <v>19</v>
      </c>
      <c r="F1803" s="34" t="s">
        <v>20</v>
      </c>
      <c r="G1803" s="43">
        <v>100.0</v>
      </c>
    </row>
    <row r="1804" ht="15.75" customHeight="1">
      <c r="A1804" s="19" t="s">
        <v>1425</v>
      </c>
      <c r="B1804" s="18">
        <v>44596.0</v>
      </c>
      <c r="C1804" s="36">
        <v>34.0</v>
      </c>
      <c r="D1804" s="19">
        <f>G1803-C1804</f>
        <v>66</v>
      </c>
      <c r="E1804" s="19"/>
      <c r="F1804" s="10"/>
      <c r="G1804" s="81" t="s">
        <v>1426</v>
      </c>
    </row>
    <row r="1805" ht="15.75" customHeight="1">
      <c r="A1805" s="19" t="s">
        <v>1425</v>
      </c>
      <c r="B1805" s="18">
        <v>44601.0</v>
      </c>
      <c r="C1805" s="36">
        <v>61.0</v>
      </c>
      <c r="D1805" s="19">
        <f t="shared" ref="D1805:D1806" si="81">D1804-C1805</f>
        <v>5</v>
      </c>
      <c r="E1805" s="19"/>
      <c r="F1805" s="10"/>
      <c r="G1805" s="64"/>
    </row>
    <row r="1806" ht="15.75" customHeight="1">
      <c r="A1806" s="19" t="s">
        <v>1425</v>
      </c>
      <c r="B1806" s="18">
        <v>44607.0</v>
      </c>
      <c r="C1806" s="36">
        <v>5.0</v>
      </c>
      <c r="D1806" s="19">
        <f t="shared" si="81"/>
        <v>0</v>
      </c>
      <c r="E1806" s="19"/>
      <c r="F1806" s="10"/>
      <c r="G1806" s="20" t="s">
        <v>1414</v>
      </c>
    </row>
    <row r="1807" ht="15.75" customHeight="1">
      <c r="A1807" s="19" t="s">
        <v>1425</v>
      </c>
      <c r="B1807" s="18"/>
      <c r="C1807" s="36"/>
      <c r="D1807" s="19"/>
      <c r="E1807" s="19"/>
      <c r="F1807" s="10"/>
      <c r="G1807" s="84">
        <v>44583.0</v>
      </c>
    </row>
    <row r="1808" ht="15.75" customHeight="1">
      <c r="A1808" s="19" t="s">
        <v>1425</v>
      </c>
      <c r="B1808" s="18"/>
      <c r="C1808" s="36"/>
      <c r="D1808" s="19"/>
      <c r="E1808" s="19"/>
      <c r="F1808" s="10"/>
      <c r="G1808" s="53">
        <v>126000.0</v>
      </c>
    </row>
    <row r="1809" ht="15.75" customHeight="1">
      <c r="A1809" s="19" t="s">
        <v>1425</v>
      </c>
      <c r="B1809" s="18"/>
      <c r="C1809" s="36"/>
      <c r="D1809" s="19"/>
      <c r="E1809" s="19"/>
      <c r="F1809" s="10"/>
      <c r="G1809" s="30"/>
    </row>
    <row r="1810" ht="15.75" customHeight="1">
      <c r="A1810" s="19" t="s">
        <v>1425</v>
      </c>
      <c r="B1810" s="18"/>
      <c r="C1810" s="36"/>
      <c r="D1810" s="19"/>
      <c r="E1810" s="19"/>
      <c r="F1810" s="10"/>
      <c r="G1810" s="77" t="s">
        <v>1427</v>
      </c>
    </row>
    <row r="1811" ht="15.75" customHeight="1">
      <c r="A1811" s="19" t="s">
        <v>1425</v>
      </c>
      <c r="B1811" s="18"/>
      <c r="C1811" s="36"/>
      <c r="D1811" s="19"/>
      <c r="E1811" s="19"/>
      <c r="F1811" s="10"/>
    </row>
    <row r="1812" ht="15.75" customHeight="1">
      <c r="A1812" s="19"/>
      <c r="B1812" s="18"/>
      <c r="C1812" s="36"/>
      <c r="D1812" s="19"/>
      <c r="E1812" s="19"/>
      <c r="F1812" s="10"/>
    </row>
    <row r="1813" ht="15.75" customHeight="1">
      <c r="A1813" s="19"/>
      <c r="B1813" s="18"/>
      <c r="C1813" s="36"/>
      <c r="D1813" s="19"/>
      <c r="E1813" s="19"/>
      <c r="F1813" s="10"/>
    </row>
    <row r="1814" ht="15.75" customHeight="1">
      <c r="E1814" s="1"/>
      <c r="F1814" s="54" t="s">
        <v>14</v>
      </c>
    </row>
    <row r="1815" ht="15.75" customHeight="1">
      <c r="A1815" s="14" t="s">
        <v>15</v>
      </c>
      <c r="B1815" s="14" t="s">
        <v>16</v>
      </c>
      <c r="C1815" s="2" t="s">
        <v>17</v>
      </c>
      <c r="D1815" s="14" t="s">
        <v>18</v>
      </c>
      <c r="E1815" s="14" t="s">
        <v>19</v>
      </c>
      <c r="F1815" s="34" t="s">
        <v>20</v>
      </c>
      <c r="G1815" s="43">
        <v>45.0</v>
      </c>
    </row>
    <row r="1816" ht="15.75" customHeight="1">
      <c r="A1816" s="19" t="s">
        <v>1425</v>
      </c>
      <c r="B1816" s="85">
        <v>44596.0</v>
      </c>
      <c r="C1816" s="2">
        <v>3.0</v>
      </c>
      <c r="D1816" s="14">
        <f>G1815-C1816</f>
        <v>42</v>
      </c>
      <c r="E1816" s="14"/>
      <c r="F1816" s="34"/>
      <c r="G1816" s="86"/>
    </row>
    <row r="1817" ht="15.75" customHeight="1">
      <c r="A1817" s="19" t="s">
        <v>1425</v>
      </c>
      <c r="B1817" s="18">
        <v>44601.0</v>
      </c>
      <c r="C1817" s="36">
        <v>17.0</v>
      </c>
      <c r="D1817" s="19">
        <f t="shared" ref="D1817:D1818" si="82">D1816-C1817</f>
        <v>25</v>
      </c>
      <c r="E1817" s="19"/>
      <c r="F1817" s="10"/>
      <c r="G1817" s="81" t="s">
        <v>1426</v>
      </c>
    </row>
    <row r="1818" ht="15.75" customHeight="1">
      <c r="A1818" s="19" t="s">
        <v>1425</v>
      </c>
      <c r="B1818" s="18">
        <v>44608.0</v>
      </c>
      <c r="C1818" s="36">
        <v>25.0</v>
      </c>
      <c r="D1818" s="19">
        <f t="shared" si="82"/>
        <v>0</v>
      </c>
      <c r="E1818" s="19"/>
      <c r="F1818" s="10"/>
      <c r="G1818" s="64"/>
    </row>
    <row r="1819" ht="15.75" customHeight="1">
      <c r="A1819" s="19" t="s">
        <v>1425</v>
      </c>
      <c r="B1819" s="18"/>
      <c r="C1819" s="36"/>
      <c r="D1819" s="19"/>
      <c r="E1819" s="19"/>
      <c r="F1819" s="10"/>
      <c r="G1819" s="20" t="s">
        <v>1410</v>
      </c>
    </row>
    <row r="1820" ht="15.75" customHeight="1">
      <c r="A1820" s="19" t="s">
        <v>1425</v>
      </c>
      <c r="B1820" s="18"/>
      <c r="C1820" s="36"/>
      <c r="D1820" s="19"/>
      <c r="E1820" s="19"/>
      <c r="F1820" s="10"/>
      <c r="G1820" s="84">
        <v>44583.0</v>
      </c>
    </row>
    <row r="1821" ht="15.75" customHeight="1">
      <c r="A1821" s="19" t="s">
        <v>1425</v>
      </c>
      <c r="B1821" s="18"/>
      <c r="C1821" s="36"/>
      <c r="D1821" s="19"/>
      <c r="E1821" s="19"/>
      <c r="F1821" s="10"/>
      <c r="G1821" s="53">
        <v>132000.0</v>
      </c>
    </row>
    <row r="1822" ht="15.75" customHeight="1">
      <c r="A1822" s="19" t="s">
        <v>1425</v>
      </c>
      <c r="B1822" s="18"/>
      <c r="C1822" s="36"/>
      <c r="D1822" s="19"/>
      <c r="E1822" s="19"/>
      <c r="F1822" s="10"/>
      <c r="G1822" s="30"/>
    </row>
    <row r="1823" ht="15.75" customHeight="1">
      <c r="A1823" s="19" t="s">
        <v>1425</v>
      </c>
      <c r="B1823" s="18"/>
      <c r="C1823" s="36"/>
      <c r="D1823" s="19"/>
      <c r="E1823" s="19"/>
      <c r="F1823" s="10"/>
      <c r="G1823" s="77" t="s">
        <v>1427</v>
      </c>
    </row>
    <row r="1824" ht="15.75" customHeight="1">
      <c r="A1824" s="19" t="s">
        <v>1425</v>
      </c>
      <c r="B1824" s="18"/>
      <c r="C1824" s="36"/>
      <c r="D1824" s="19"/>
      <c r="E1824" s="19"/>
      <c r="F1824" s="10"/>
    </row>
    <row r="1825" ht="15.75" customHeight="1">
      <c r="A1825" s="19"/>
      <c r="B1825" s="18"/>
      <c r="C1825" s="36"/>
      <c r="D1825" s="19"/>
      <c r="E1825" s="19"/>
      <c r="F1825" s="10"/>
    </row>
    <row r="1826" ht="15.75" customHeight="1">
      <c r="A1826" s="19"/>
      <c r="B1826" s="18"/>
      <c r="C1826" s="36"/>
      <c r="D1826" s="19"/>
      <c r="E1826" s="19"/>
      <c r="F1826" s="10"/>
    </row>
    <row r="1827" ht="15.75" customHeight="1">
      <c r="E1827" s="1"/>
      <c r="F1827" s="54" t="s">
        <v>14</v>
      </c>
    </row>
    <row r="1828" ht="15.75" customHeight="1">
      <c r="A1828" s="14" t="s">
        <v>15</v>
      </c>
      <c r="B1828" s="14" t="s">
        <v>16</v>
      </c>
      <c r="C1828" s="2" t="s">
        <v>17</v>
      </c>
      <c r="D1828" s="14" t="s">
        <v>18</v>
      </c>
      <c r="E1828" s="14" t="s">
        <v>19</v>
      </c>
      <c r="F1828" s="34" t="s">
        <v>20</v>
      </c>
      <c r="G1828" s="43">
        <v>100.0</v>
      </c>
    </row>
    <row r="1829" ht="15.75" customHeight="1">
      <c r="A1829" s="19" t="s">
        <v>1428</v>
      </c>
      <c r="B1829" s="18">
        <v>44607.0</v>
      </c>
      <c r="C1829" s="36">
        <v>95.0</v>
      </c>
      <c r="D1829" s="19">
        <f>G1828-C1829</f>
        <v>5</v>
      </c>
      <c r="E1829" s="19"/>
      <c r="F1829" s="10"/>
      <c r="G1829" s="81" t="s">
        <v>1429</v>
      </c>
    </row>
    <row r="1830" ht="15.75" customHeight="1">
      <c r="A1830" s="19" t="s">
        <v>1428</v>
      </c>
      <c r="B1830" s="18">
        <v>44608.0</v>
      </c>
      <c r="C1830" s="36">
        <v>5.0</v>
      </c>
      <c r="D1830" s="19">
        <f>D1829-C1830</f>
        <v>0</v>
      </c>
      <c r="E1830" s="19"/>
      <c r="F1830" s="10"/>
      <c r="G1830" s="64"/>
    </row>
    <row r="1831" ht="15.75" customHeight="1">
      <c r="A1831" s="19" t="s">
        <v>1428</v>
      </c>
      <c r="B1831" s="18"/>
      <c r="C1831" s="36"/>
      <c r="D1831" s="19"/>
      <c r="E1831" s="19"/>
      <c r="F1831" s="10"/>
      <c r="G1831" s="20" t="s">
        <v>1414</v>
      </c>
    </row>
    <row r="1832" ht="15.75" customHeight="1">
      <c r="A1832" s="19" t="s">
        <v>1428</v>
      </c>
      <c r="B1832" s="18"/>
      <c r="C1832" s="36"/>
      <c r="D1832" s="19"/>
      <c r="E1832" s="19"/>
      <c r="F1832" s="10"/>
      <c r="G1832" s="84">
        <v>44599.0</v>
      </c>
    </row>
    <row r="1833" ht="15.75" customHeight="1">
      <c r="A1833" s="19" t="s">
        <v>1428</v>
      </c>
      <c r="B1833" s="18"/>
      <c r="C1833" s="36"/>
      <c r="D1833" s="19"/>
      <c r="E1833" s="19"/>
      <c r="F1833" s="10"/>
      <c r="G1833" s="53">
        <v>126000.0</v>
      </c>
    </row>
    <row r="1834" ht="15.75" customHeight="1">
      <c r="A1834" s="19" t="s">
        <v>1428</v>
      </c>
      <c r="B1834" s="18"/>
      <c r="C1834" s="36"/>
      <c r="D1834" s="19"/>
      <c r="E1834" s="19"/>
      <c r="F1834" s="10"/>
      <c r="G1834" s="30"/>
    </row>
    <row r="1835" ht="15.75" customHeight="1">
      <c r="A1835" s="19" t="s">
        <v>1428</v>
      </c>
      <c r="B1835" s="18"/>
      <c r="C1835" s="36"/>
      <c r="D1835" s="19"/>
      <c r="E1835" s="19"/>
      <c r="F1835" s="10"/>
      <c r="G1835" s="77" t="s">
        <v>1430</v>
      </c>
    </row>
    <row r="1836" ht="15.75" customHeight="1">
      <c r="A1836" s="19" t="s">
        <v>1428</v>
      </c>
      <c r="B1836" s="18"/>
      <c r="C1836" s="36"/>
      <c r="D1836" s="19"/>
      <c r="E1836" s="19"/>
      <c r="F1836" s="10"/>
    </row>
    <row r="1837" ht="15.75" customHeight="1">
      <c r="A1837" s="19" t="s">
        <v>1428</v>
      </c>
      <c r="B1837" s="18"/>
      <c r="C1837" s="36"/>
      <c r="D1837" s="19"/>
      <c r="E1837" s="19"/>
      <c r="F1837" s="10"/>
    </row>
    <row r="1838" ht="15.75" customHeight="1">
      <c r="A1838" s="19"/>
      <c r="B1838" s="18"/>
      <c r="C1838" s="36"/>
      <c r="D1838" s="19"/>
      <c r="E1838" s="19"/>
      <c r="F1838" s="10"/>
    </row>
    <row r="1839" ht="15.75" customHeight="1">
      <c r="E1839" s="1"/>
      <c r="F1839" s="54" t="s">
        <v>14</v>
      </c>
    </row>
    <row r="1840" ht="15.75" customHeight="1">
      <c r="A1840" s="14" t="s">
        <v>15</v>
      </c>
      <c r="B1840" s="14" t="s">
        <v>16</v>
      </c>
      <c r="C1840" s="2" t="s">
        <v>17</v>
      </c>
      <c r="D1840" s="14" t="s">
        <v>18</v>
      </c>
      <c r="E1840" s="14" t="s">
        <v>19</v>
      </c>
      <c r="F1840" s="34" t="s">
        <v>20</v>
      </c>
      <c r="G1840" s="43">
        <v>45.0</v>
      </c>
    </row>
    <row r="1841" ht="15.75" customHeight="1">
      <c r="A1841" s="19" t="s">
        <v>1428</v>
      </c>
      <c r="B1841" s="18">
        <v>44608.0</v>
      </c>
      <c r="C1841" s="36">
        <v>15.0</v>
      </c>
      <c r="D1841" s="19">
        <f>G1840-C1841</f>
        <v>30</v>
      </c>
      <c r="E1841" s="19"/>
      <c r="F1841" s="10"/>
      <c r="G1841" s="81" t="s">
        <v>1429</v>
      </c>
    </row>
    <row r="1842" ht="15.75" customHeight="1">
      <c r="A1842" s="19" t="s">
        <v>1428</v>
      </c>
      <c r="B1842" s="18">
        <v>44613.0</v>
      </c>
      <c r="C1842" s="36">
        <v>30.0</v>
      </c>
      <c r="D1842" s="19">
        <f>D1841-C1842</f>
        <v>0</v>
      </c>
      <c r="E1842" s="19"/>
      <c r="F1842" s="10"/>
      <c r="G1842" s="64"/>
    </row>
    <row r="1843" ht="15.75" customHeight="1">
      <c r="A1843" s="19" t="s">
        <v>1428</v>
      </c>
      <c r="B1843" s="18"/>
      <c r="C1843" s="36"/>
      <c r="D1843" s="19"/>
      <c r="E1843" s="19"/>
      <c r="F1843" s="10"/>
      <c r="G1843" s="20" t="s">
        <v>1410</v>
      </c>
    </row>
    <row r="1844" ht="15.75" customHeight="1">
      <c r="A1844" s="19" t="s">
        <v>1428</v>
      </c>
      <c r="B1844" s="18"/>
      <c r="C1844" s="36"/>
      <c r="D1844" s="19"/>
      <c r="E1844" s="19"/>
      <c r="F1844" s="10"/>
      <c r="G1844" s="84">
        <v>44599.0</v>
      </c>
    </row>
    <row r="1845" ht="15.75" customHeight="1">
      <c r="A1845" s="19" t="s">
        <v>1428</v>
      </c>
      <c r="B1845" s="18"/>
      <c r="C1845" s="36"/>
      <c r="D1845" s="19"/>
      <c r="E1845" s="19"/>
      <c r="F1845" s="10"/>
      <c r="G1845" s="53">
        <v>132000.0</v>
      </c>
    </row>
    <row r="1846" ht="15.75" customHeight="1">
      <c r="A1846" s="19" t="s">
        <v>1428</v>
      </c>
      <c r="B1846" s="18"/>
      <c r="C1846" s="36"/>
      <c r="D1846" s="19"/>
      <c r="E1846" s="19"/>
      <c r="F1846" s="10"/>
      <c r="G1846" s="30"/>
    </row>
    <row r="1847" ht="15.75" customHeight="1">
      <c r="A1847" s="19" t="s">
        <v>1428</v>
      </c>
      <c r="B1847" s="18"/>
      <c r="C1847" s="36"/>
      <c r="D1847" s="19"/>
      <c r="E1847" s="19"/>
      <c r="F1847" s="10"/>
      <c r="G1847" s="77" t="s">
        <v>1430</v>
      </c>
    </row>
    <row r="1848" ht="15.75" customHeight="1">
      <c r="A1848" s="19" t="s">
        <v>1428</v>
      </c>
      <c r="B1848" s="18"/>
      <c r="C1848" s="36"/>
      <c r="D1848" s="19"/>
      <c r="E1848" s="19"/>
      <c r="F1848" s="10"/>
    </row>
    <row r="1849" ht="15.75" customHeight="1">
      <c r="A1849" s="19" t="s">
        <v>1428</v>
      </c>
      <c r="B1849" s="18"/>
      <c r="C1849" s="36"/>
      <c r="D1849" s="19"/>
      <c r="E1849" s="19"/>
      <c r="F1849" s="10"/>
    </row>
    <row r="1850" ht="15.75" customHeight="1">
      <c r="A1850" s="19"/>
      <c r="B1850" s="18"/>
      <c r="C1850" s="36"/>
      <c r="D1850" s="19"/>
      <c r="E1850" s="19"/>
      <c r="F1850" s="10"/>
    </row>
    <row r="1851" ht="15.75" customHeight="1">
      <c r="E1851" s="1"/>
      <c r="F1851" s="54" t="s">
        <v>14</v>
      </c>
    </row>
    <row r="1852" ht="15.75" customHeight="1">
      <c r="E1852" s="1"/>
    </row>
    <row r="1853" ht="15.75" customHeight="1">
      <c r="A1853" s="14" t="s">
        <v>15</v>
      </c>
      <c r="B1853" s="14" t="s">
        <v>16</v>
      </c>
      <c r="C1853" s="2" t="s">
        <v>17</v>
      </c>
      <c r="D1853" s="14" t="s">
        <v>18</v>
      </c>
      <c r="E1853" s="14" t="s">
        <v>19</v>
      </c>
      <c r="F1853" s="34" t="s">
        <v>20</v>
      </c>
      <c r="G1853" s="43">
        <v>100.0</v>
      </c>
    </row>
    <row r="1854" ht="15.75" customHeight="1">
      <c r="A1854" s="19" t="s">
        <v>1431</v>
      </c>
      <c r="B1854" s="18">
        <v>44608.0</v>
      </c>
      <c r="C1854" s="36">
        <v>25.0</v>
      </c>
      <c r="D1854" s="19">
        <f>G1853-C1854</f>
        <v>75</v>
      </c>
      <c r="E1854" s="19"/>
      <c r="F1854" s="10"/>
      <c r="G1854" s="81" t="s">
        <v>1432</v>
      </c>
    </row>
    <row r="1855" ht="15.75" customHeight="1">
      <c r="A1855" s="19" t="s">
        <v>1431</v>
      </c>
      <c r="B1855" s="18">
        <v>44613.0</v>
      </c>
      <c r="C1855" s="36">
        <v>24.0</v>
      </c>
      <c r="D1855" s="19">
        <f t="shared" ref="D1855:D1857" si="83">D1854-C1855</f>
        <v>51</v>
      </c>
      <c r="E1855" s="19"/>
      <c r="F1855" s="10"/>
      <c r="G1855" s="64"/>
    </row>
    <row r="1856" ht="15.75" customHeight="1">
      <c r="A1856" s="19" t="s">
        <v>1431</v>
      </c>
      <c r="B1856" s="18">
        <v>44617.0</v>
      </c>
      <c r="C1856" s="36">
        <v>20.0</v>
      </c>
      <c r="D1856" s="19">
        <f t="shared" si="83"/>
        <v>31</v>
      </c>
      <c r="E1856" s="19"/>
      <c r="F1856" s="10"/>
      <c r="G1856" s="20" t="s">
        <v>1433</v>
      </c>
    </row>
    <row r="1857" ht="15.75" customHeight="1">
      <c r="A1857" s="19" t="s">
        <v>1431</v>
      </c>
      <c r="B1857" s="18">
        <v>44643.0</v>
      </c>
      <c r="C1857" s="36">
        <v>31.0</v>
      </c>
      <c r="D1857" s="19">
        <f t="shared" si="83"/>
        <v>0</v>
      </c>
      <c r="E1857" s="19"/>
      <c r="F1857" s="10"/>
      <c r="G1857" s="84">
        <v>44655.0</v>
      </c>
    </row>
    <row r="1858" ht="15.75" customHeight="1">
      <c r="A1858" s="19" t="s">
        <v>1431</v>
      </c>
      <c r="B1858" s="18"/>
      <c r="C1858" s="36"/>
      <c r="D1858" s="19"/>
      <c r="E1858" s="19"/>
      <c r="F1858" s="10"/>
      <c r="G1858" s="53">
        <v>126000.0</v>
      </c>
    </row>
    <row r="1859" ht="15.75" customHeight="1">
      <c r="A1859" s="19" t="s">
        <v>1431</v>
      </c>
      <c r="B1859" s="18"/>
      <c r="C1859" s="36"/>
      <c r="D1859" s="19"/>
      <c r="E1859" s="19"/>
      <c r="F1859" s="10"/>
      <c r="G1859" s="30"/>
    </row>
    <row r="1860" ht="15.75" customHeight="1">
      <c r="A1860" s="19" t="s">
        <v>1431</v>
      </c>
      <c r="B1860" s="18"/>
      <c r="C1860" s="36"/>
      <c r="D1860" s="19"/>
      <c r="E1860" s="19"/>
      <c r="F1860" s="10"/>
      <c r="G1860" s="77" t="s">
        <v>1430</v>
      </c>
    </row>
    <row r="1861" ht="15.75" customHeight="1">
      <c r="A1861" s="19" t="s">
        <v>1431</v>
      </c>
      <c r="B1861" s="18"/>
      <c r="C1861" s="36"/>
      <c r="D1861" s="19"/>
      <c r="E1861" s="19"/>
      <c r="F1861" s="10"/>
    </row>
    <row r="1862" ht="15.75" customHeight="1">
      <c r="A1862" s="19" t="s">
        <v>1431</v>
      </c>
      <c r="B1862" s="18"/>
      <c r="C1862" s="36"/>
      <c r="D1862" s="19"/>
      <c r="E1862" s="19"/>
      <c r="F1862" s="10"/>
    </row>
    <row r="1863" ht="15.75" customHeight="1">
      <c r="A1863" s="19"/>
      <c r="B1863" s="18"/>
      <c r="C1863" s="36"/>
      <c r="D1863" s="19"/>
      <c r="E1863" s="19"/>
      <c r="F1863" s="10"/>
    </row>
    <row r="1864" ht="15.75" customHeight="1">
      <c r="E1864" s="1"/>
      <c r="F1864" s="54" t="s">
        <v>14</v>
      </c>
    </row>
    <row r="1865" ht="15.75" customHeight="1">
      <c r="A1865" s="14" t="s">
        <v>15</v>
      </c>
      <c r="B1865" s="14" t="s">
        <v>16</v>
      </c>
      <c r="C1865" s="2" t="s">
        <v>17</v>
      </c>
      <c r="D1865" s="14" t="s">
        <v>18</v>
      </c>
      <c r="E1865" s="14" t="s">
        <v>19</v>
      </c>
      <c r="F1865" s="34" t="s">
        <v>20</v>
      </c>
      <c r="G1865" s="43">
        <v>45.0</v>
      </c>
    </row>
    <row r="1866" ht="15.75" customHeight="1">
      <c r="A1866" s="19" t="s">
        <v>1431</v>
      </c>
      <c r="B1866" s="18">
        <v>44617.0</v>
      </c>
      <c r="C1866" s="36">
        <v>20.0</v>
      </c>
      <c r="D1866" s="19">
        <f>G1865-C1866</f>
        <v>25</v>
      </c>
      <c r="E1866" s="19"/>
      <c r="F1866" s="10"/>
      <c r="G1866" s="81" t="s">
        <v>1432</v>
      </c>
    </row>
    <row r="1867" ht="15.75" customHeight="1">
      <c r="A1867" s="19" t="s">
        <v>1431</v>
      </c>
      <c r="B1867" s="18">
        <v>44643.0</v>
      </c>
      <c r="C1867" s="36">
        <v>18.0</v>
      </c>
      <c r="D1867" s="19">
        <f t="shared" ref="D1867:D1868" si="84">D1866-C1867</f>
        <v>7</v>
      </c>
      <c r="E1867" s="19"/>
      <c r="F1867" s="10"/>
      <c r="G1867" s="64"/>
    </row>
    <row r="1868" ht="15.75" customHeight="1">
      <c r="A1868" s="19" t="s">
        <v>1431</v>
      </c>
      <c r="B1868" s="18">
        <v>44645.0</v>
      </c>
      <c r="C1868" s="36">
        <v>7.0</v>
      </c>
      <c r="D1868" s="19">
        <f t="shared" si="84"/>
        <v>0</v>
      </c>
      <c r="E1868" s="19"/>
      <c r="F1868" s="10"/>
      <c r="G1868" s="20" t="s">
        <v>1410</v>
      </c>
    </row>
    <row r="1869" ht="15.75" customHeight="1">
      <c r="A1869" s="19" t="s">
        <v>1431</v>
      </c>
      <c r="B1869" s="18"/>
      <c r="C1869" s="36"/>
      <c r="D1869" s="19"/>
      <c r="E1869" s="19"/>
      <c r="F1869" s="10"/>
      <c r="G1869" s="84">
        <v>44655.0</v>
      </c>
    </row>
    <row r="1870" ht="15.75" customHeight="1">
      <c r="A1870" s="19" t="s">
        <v>1431</v>
      </c>
      <c r="B1870" s="18"/>
      <c r="C1870" s="36"/>
      <c r="D1870" s="19"/>
      <c r="E1870" s="19"/>
      <c r="F1870" s="10"/>
      <c r="G1870" s="53">
        <v>132000.0</v>
      </c>
    </row>
    <row r="1871" ht="15.75" customHeight="1">
      <c r="A1871" s="19" t="s">
        <v>1431</v>
      </c>
      <c r="B1871" s="18"/>
      <c r="C1871" s="36"/>
      <c r="D1871" s="19"/>
      <c r="E1871" s="19"/>
      <c r="F1871" s="10"/>
      <c r="G1871" s="30"/>
    </row>
    <row r="1872" ht="15.75" customHeight="1">
      <c r="A1872" s="19" t="s">
        <v>1431</v>
      </c>
      <c r="B1872" s="18"/>
      <c r="C1872" s="36"/>
      <c r="D1872" s="19"/>
      <c r="E1872" s="19"/>
      <c r="F1872" s="10"/>
      <c r="G1872" s="77" t="s">
        <v>1430</v>
      </c>
    </row>
    <row r="1873" ht="15.75" customHeight="1">
      <c r="A1873" s="19" t="s">
        <v>1431</v>
      </c>
      <c r="B1873" s="18"/>
      <c r="C1873" s="36"/>
      <c r="D1873" s="19"/>
      <c r="E1873" s="19"/>
      <c r="F1873" s="10"/>
    </row>
    <row r="1874" ht="15.75" customHeight="1">
      <c r="A1874" s="19" t="s">
        <v>1431</v>
      </c>
      <c r="B1874" s="18"/>
      <c r="C1874" s="36"/>
      <c r="D1874" s="19"/>
      <c r="E1874" s="19"/>
      <c r="F1874" s="10"/>
    </row>
    <row r="1875" ht="15.75" customHeight="1">
      <c r="A1875" s="19"/>
      <c r="B1875" s="18"/>
      <c r="C1875" s="36"/>
      <c r="D1875" s="19"/>
      <c r="E1875" s="19"/>
      <c r="F1875" s="10"/>
    </row>
    <row r="1876" ht="15.75" customHeight="1">
      <c r="E1876" s="1"/>
      <c r="F1876" s="54" t="s">
        <v>14</v>
      </c>
    </row>
    <row r="1877" ht="15.75" customHeight="1">
      <c r="A1877" s="14" t="s">
        <v>15</v>
      </c>
      <c r="B1877" s="14" t="s">
        <v>16</v>
      </c>
      <c r="C1877" s="2" t="s">
        <v>17</v>
      </c>
      <c r="D1877" s="14" t="s">
        <v>18</v>
      </c>
      <c r="E1877" s="14" t="s">
        <v>19</v>
      </c>
      <c r="F1877" s="34" t="s">
        <v>20</v>
      </c>
      <c r="G1877" s="43">
        <v>100.0</v>
      </c>
    </row>
    <row r="1878" ht="15.75" customHeight="1">
      <c r="A1878" s="19" t="s">
        <v>1434</v>
      </c>
      <c r="B1878" s="18">
        <v>44643.0</v>
      </c>
      <c r="C1878" s="36">
        <v>71.0</v>
      </c>
      <c r="D1878" s="19">
        <f>G1877-C1878</f>
        <v>29</v>
      </c>
      <c r="E1878" s="19"/>
      <c r="F1878" s="10"/>
      <c r="G1878" s="81" t="s">
        <v>1435</v>
      </c>
    </row>
    <row r="1879" ht="15.75" customHeight="1">
      <c r="A1879" s="19" t="s">
        <v>1434</v>
      </c>
      <c r="B1879" s="18">
        <v>44645.0</v>
      </c>
      <c r="C1879" s="36">
        <v>29.0</v>
      </c>
      <c r="D1879" s="19">
        <f>D1878-C1879</f>
        <v>0</v>
      </c>
      <c r="E1879" s="19"/>
      <c r="F1879" s="10"/>
      <c r="G1879" s="64"/>
    </row>
    <row r="1880" ht="15.75" customHeight="1">
      <c r="A1880" s="19" t="s">
        <v>1434</v>
      </c>
      <c r="B1880" s="18"/>
      <c r="C1880" s="36"/>
      <c r="D1880" s="19"/>
      <c r="E1880" s="19"/>
      <c r="F1880" s="10"/>
      <c r="G1880" s="20" t="s">
        <v>1433</v>
      </c>
    </row>
    <row r="1881" ht="15.75" customHeight="1">
      <c r="A1881" s="19" t="s">
        <v>1434</v>
      </c>
      <c r="B1881" s="18"/>
      <c r="C1881" s="36"/>
      <c r="D1881" s="19"/>
      <c r="E1881" s="19"/>
      <c r="F1881" s="10"/>
      <c r="G1881" s="84" t="s">
        <v>1436</v>
      </c>
    </row>
    <row r="1882" ht="15.75" customHeight="1">
      <c r="A1882" s="19" t="s">
        <v>1434</v>
      </c>
      <c r="B1882" s="18"/>
      <c r="C1882" s="36"/>
      <c r="D1882" s="19"/>
      <c r="E1882" s="19"/>
      <c r="F1882" s="10"/>
      <c r="G1882" s="53">
        <v>126000.0</v>
      </c>
    </row>
    <row r="1883" ht="15.75" customHeight="1">
      <c r="A1883" s="19" t="s">
        <v>1434</v>
      </c>
      <c r="B1883" s="18"/>
      <c r="C1883" s="36"/>
      <c r="D1883" s="19"/>
      <c r="E1883" s="19"/>
      <c r="F1883" s="10"/>
      <c r="G1883" s="30"/>
    </row>
    <row r="1884" ht="15.75" customHeight="1">
      <c r="A1884" s="19" t="s">
        <v>1434</v>
      </c>
      <c r="B1884" s="18"/>
      <c r="C1884" s="36"/>
      <c r="D1884" s="19"/>
      <c r="E1884" s="19"/>
      <c r="F1884" s="10"/>
      <c r="G1884" s="77" t="s">
        <v>1437</v>
      </c>
    </row>
    <row r="1885" ht="15.75" customHeight="1">
      <c r="A1885" s="19" t="s">
        <v>1434</v>
      </c>
      <c r="B1885" s="18"/>
      <c r="C1885" s="36"/>
      <c r="D1885" s="19"/>
      <c r="E1885" s="19"/>
      <c r="F1885" s="10"/>
    </row>
    <row r="1886" ht="15.75" customHeight="1">
      <c r="A1886" s="19" t="s">
        <v>1434</v>
      </c>
      <c r="B1886" s="18"/>
      <c r="C1886" s="36"/>
      <c r="D1886" s="19"/>
      <c r="E1886" s="19"/>
      <c r="F1886" s="10"/>
    </row>
    <row r="1887" ht="15.75" customHeight="1">
      <c r="A1887" s="19"/>
      <c r="B1887" s="18"/>
      <c r="C1887" s="36"/>
      <c r="D1887" s="19"/>
      <c r="E1887" s="19"/>
      <c r="F1887" s="10"/>
    </row>
    <row r="1888" ht="15.75" customHeight="1">
      <c r="E1888" s="1"/>
      <c r="F1888" s="54" t="s">
        <v>14</v>
      </c>
    </row>
    <row r="1889" ht="15.75" customHeight="1">
      <c r="A1889" s="14" t="s">
        <v>15</v>
      </c>
      <c r="B1889" s="14" t="s">
        <v>16</v>
      </c>
      <c r="C1889" s="2" t="s">
        <v>17</v>
      </c>
      <c r="D1889" s="14" t="s">
        <v>18</v>
      </c>
      <c r="E1889" s="14" t="s">
        <v>19</v>
      </c>
      <c r="F1889" s="34" t="s">
        <v>20</v>
      </c>
      <c r="G1889" s="43">
        <v>40.0</v>
      </c>
    </row>
    <row r="1890" ht="15.75" customHeight="1">
      <c r="A1890" s="19" t="s">
        <v>1434</v>
      </c>
      <c r="B1890" s="18">
        <v>44645.0</v>
      </c>
      <c r="C1890" s="36">
        <v>15.0</v>
      </c>
      <c r="D1890" s="19">
        <f>G1889-C1890</f>
        <v>25</v>
      </c>
      <c r="E1890" s="19"/>
      <c r="F1890" s="10"/>
      <c r="G1890" s="81" t="s">
        <v>1435</v>
      </c>
    </row>
    <row r="1891" ht="15.75" customHeight="1">
      <c r="A1891" s="19" t="s">
        <v>1434</v>
      </c>
      <c r="B1891" s="18">
        <v>44650.0</v>
      </c>
      <c r="C1891" s="36">
        <v>10.0</v>
      </c>
      <c r="D1891" s="19">
        <f t="shared" ref="D1891:D1892" si="85">D1890-C1891</f>
        <v>15</v>
      </c>
      <c r="E1891" s="19"/>
      <c r="F1891" s="10"/>
      <c r="G1891" s="64"/>
    </row>
    <row r="1892" ht="15.75" customHeight="1">
      <c r="A1892" s="19" t="s">
        <v>1434</v>
      </c>
      <c r="B1892" s="18">
        <v>44665.0</v>
      </c>
      <c r="C1892" s="36">
        <v>15.0</v>
      </c>
      <c r="D1892" s="19">
        <f t="shared" si="85"/>
        <v>0</v>
      </c>
      <c r="E1892" s="19"/>
      <c r="F1892" s="10"/>
      <c r="G1892" s="20" t="s">
        <v>1410</v>
      </c>
    </row>
    <row r="1893" ht="15.75" customHeight="1">
      <c r="A1893" s="19" t="s">
        <v>1434</v>
      </c>
      <c r="B1893" s="18"/>
      <c r="C1893" s="36"/>
      <c r="D1893" s="19"/>
      <c r="E1893" s="19"/>
      <c r="F1893" s="10"/>
      <c r="G1893" s="84" t="s">
        <v>1436</v>
      </c>
    </row>
    <row r="1894" ht="15.75" customHeight="1">
      <c r="A1894" s="19" t="s">
        <v>1434</v>
      </c>
      <c r="B1894" s="18"/>
      <c r="C1894" s="36"/>
      <c r="D1894" s="19"/>
      <c r="E1894" s="19"/>
      <c r="F1894" s="10"/>
      <c r="G1894" s="53">
        <v>132000.0</v>
      </c>
    </row>
    <row r="1895" ht="15.75" customHeight="1">
      <c r="A1895" s="19" t="s">
        <v>1434</v>
      </c>
      <c r="B1895" s="18"/>
      <c r="C1895" s="36"/>
      <c r="D1895" s="19"/>
      <c r="E1895" s="19"/>
      <c r="F1895" s="10"/>
      <c r="G1895" s="30"/>
    </row>
    <row r="1896" ht="15.75" customHeight="1">
      <c r="A1896" s="19" t="s">
        <v>1434</v>
      </c>
      <c r="B1896" s="18"/>
      <c r="C1896" s="36"/>
      <c r="D1896" s="19"/>
      <c r="E1896" s="19"/>
      <c r="F1896" s="10"/>
      <c r="G1896" s="77" t="s">
        <v>1437</v>
      </c>
    </row>
    <row r="1897" ht="15.75" customHeight="1">
      <c r="A1897" s="19" t="s">
        <v>1434</v>
      </c>
      <c r="B1897" s="18"/>
      <c r="C1897" s="36"/>
      <c r="D1897" s="19"/>
      <c r="E1897" s="19"/>
      <c r="F1897" s="10"/>
    </row>
    <row r="1898" ht="15.75" customHeight="1">
      <c r="A1898" s="19" t="s">
        <v>1434</v>
      </c>
      <c r="B1898" s="18"/>
      <c r="C1898" s="36"/>
      <c r="D1898" s="19"/>
      <c r="E1898" s="19"/>
      <c r="F1898" s="10"/>
    </row>
    <row r="1899" ht="15.75" customHeight="1">
      <c r="A1899" s="19"/>
      <c r="B1899" s="18"/>
      <c r="C1899" s="36"/>
      <c r="D1899" s="19"/>
      <c r="E1899" s="19"/>
      <c r="F1899" s="10"/>
    </row>
    <row r="1900" ht="15.75" customHeight="1">
      <c r="E1900" s="1"/>
      <c r="F1900" s="54" t="s">
        <v>14</v>
      </c>
    </row>
    <row r="1901" ht="15.75" customHeight="1">
      <c r="A1901" s="14" t="s">
        <v>15</v>
      </c>
      <c r="B1901" s="14" t="s">
        <v>16</v>
      </c>
      <c r="C1901" s="2" t="s">
        <v>17</v>
      </c>
      <c r="D1901" s="14" t="s">
        <v>18</v>
      </c>
      <c r="E1901" s="14" t="s">
        <v>19</v>
      </c>
      <c r="F1901" s="34" t="s">
        <v>20</v>
      </c>
      <c r="G1901" s="43">
        <v>100.0</v>
      </c>
    </row>
    <row r="1902" ht="15.75" customHeight="1">
      <c r="A1902" s="19" t="s">
        <v>1438</v>
      </c>
      <c r="B1902" s="18">
        <v>44645.0</v>
      </c>
      <c r="C1902" s="36">
        <v>56.0</v>
      </c>
      <c r="D1902" s="19">
        <f>G1901-C1902</f>
        <v>44</v>
      </c>
      <c r="E1902" s="19"/>
      <c r="F1902" s="10"/>
      <c r="G1902" s="81" t="s">
        <v>1439</v>
      </c>
    </row>
    <row r="1903" ht="15.75" customHeight="1">
      <c r="A1903" s="19" t="s">
        <v>1438</v>
      </c>
      <c r="B1903" s="18">
        <v>44650.0</v>
      </c>
      <c r="C1903" s="36">
        <v>44.0</v>
      </c>
      <c r="D1903" s="19">
        <f>D1902-C1903</f>
        <v>0</v>
      </c>
      <c r="E1903" s="19"/>
      <c r="F1903" s="10"/>
      <c r="G1903" s="64"/>
    </row>
    <row r="1904" ht="15.75" customHeight="1">
      <c r="A1904" s="19" t="s">
        <v>1438</v>
      </c>
      <c r="B1904" s="18"/>
      <c r="C1904" s="36"/>
      <c r="D1904" s="19"/>
      <c r="E1904" s="19"/>
      <c r="F1904" s="10"/>
      <c r="G1904" s="20" t="s">
        <v>1433</v>
      </c>
    </row>
    <row r="1905" ht="15.75" customHeight="1">
      <c r="A1905" s="19" t="s">
        <v>1438</v>
      </c>
      <c r="B1905" s="18"/>
      <c r="C1905" s="36"/>
      <c r="D1905" s="19"/>
      <c r="E1905" s="19"/>
      <c r="F1905" s="10"/>
      <c r="G1905" s="84" t="s">
        <v>1436</v>
      </c>
    </row>
    <row r="1906" ht="15.75" customHeight="1">
      <c r="A1906" s="19" t="s">
        <v>1438</v>
      </c>
      <c r="B1906" s="18"/>
      <c r="C1906" s="36"/>
      <c r="D1906" s="19"/>
      <c r="E1906" s="19"/>
      <c r="F1906" s="10"/>
      <c r="G1906" s="53">
        <v>126000.0</v>
      </c>
    </row>
    <row r="1907" ht="15.75" customHeight="1">
      <c r="A1907" s="19" t="s">
        <v>1438</v>
      </c>
      <c r="B1907" s="18"/>
      <c r="C1907" s="36"/>
      <c r="D1907" s="19"/>
      <c r="E1907" s="19"/>
      <c r="F1907" s="10"/>
      <c r="G1907" s="30"/>
    </row>
    <row r="1908" ht="15.75" customHeight="1">
      <c r="A1908" s="19" t="s">
        <v>1438</v>
      </c>
      <c r="B1908" s="18"/>
      <c r="C1908" s="36"/>
      <c r="D1908" s="19"/>
      <c r="E1908" s="19"/>
      <c r="F1908" s="10"/>
      <c r="G1908" s="77" t="s">
        <v>1440</v>
      </c>
    </row>
    <row r="1909" ht="15.75" customHeight="1">
      <c r="A1909" s="19" t="s">
        <v>1438</v>
      </c>
      <c r="B1909" s="18"/>
      <c r="C1909" s="36"/>
      <c r="D1909" s="19"/>
      <c r="E1909" s="19"/>
      <c r="F1909" s="10"/>
    </row>
    <row r="1910" ht="15.75" customHeight="1">
      <c r="A1910" s="19" t="s">
        <v>1438</v>
      </c>
      <c r="B1910" s="18"/>
      <c r="C1910" s="36"/>
      <c r="D1910" s="19"/>
      <c r="E1910" s="19"/>
      <c r="F1910" s="10"/>
    </row>
    <row r="1911" ht="15.75" customHeight="1">
      <c r="A1911" s="19"/>
      <c r="B1911" s="18"/>
      <c r="C1911" s="36"/>
      <c r="D1911" s="19"/>
      <c r="E1911" s="19"/>
      <c r="F1911" s="10"/>
    </row>
    <row r="1912" ht="15.75" customHeight="1">
      <c r="E1912" s="1"/>
      <c r="F1912" s="54" t="s">
        <v>14</v>
      </c>
    </row>
    <row r="1913" ht="15.75" customHeight="1">
      <c r="A1913" s="14" t="s">
        <v>15</v>
      </c>
      <c r="B1913" s="14" t="s">
        <v>16</v>
      </c>
      <c r="C1913" s="2" t="s">
        <v>17</v>
      </c>
      <c r="D1913" s="14" t="s">
        <v>18</v>
      </c>
      <c r="E1913" s="14" t="s">
        <v>19</v>
      </c>
      <c r="F1913" s="34" t="s">
        <v>20</v>
      </c>
      <c r="G1913" s="43">
        <v>40.0</v>
      </c>
    </row>
    <row r="1914" ht="15.75" customHeight="1">
      <c r="A1914" s="19" t="s">
        <v>1438</v>
      </c>
      <c r="B1914" s="18">
        <v>44665.0</v>
      </c>
      <c r="C1914" s="36">
        <v>40.0</v>
      </c>
      <c r="D1914" s="19">
        <f>G1913-C1914</f>
        <v>0</v>
      </c>
      <c r="E1914" s="19"/>
      <c r="F1914" s="10"/>
      <c r="G1914" s="81" t="s">
        <v>1439</v>
      </c>
    </row>
    <row r="1915" ht="15.75" customHeight="1">
      <c r="A1915" s="19" t="s">
        <v>1438</v>
      </c>
      <c r="B1915" s="18"/>
      <c r="C1915" s="36"/>
      <c r="D1915" s="19"/>
      <c r="E1915" s="19"/>
      <c r="F1915" s="10"/>
      <c r="G1915" s="64"/>
    </row>
    <row r="1916" ht="15.75" customHeight="1">
      <c r="A1916" s="19" t="s">
        <v>1438</v>
      </c>
      <c r="B1916" s="18"/>
      <c r="C1916" s="36"/>
      <c r="D1916" s="19"/>
      <c r="E1916" s="19"/>
      <c r="F1916" s="10"/>
      <c r="G1916" s="20" t="s">
        <v>1410</v>
      </c>
    </row>
    <row r="1917" ht="15.75" customHeight="1">
      <c r="A1917" s="19" t="s">
        <v>1438</v>
      </c>
      <c r="B1917" s="18"/>
      <c r="C1917" s="36"/>
      <c r="D1917" s="19"/>
      <c r="E1917" s="19"/>
      <c r="F1917" s="10"/>
      <c r="G1917" s="84" t="s">
        <v>1436</v>
      </c>
    </row>
    <row r="1918" ht="15.75" customHeight="1">
      <c r="A1918" s="19" t="s">
        <v>1438</v>
      </c>
      <c r="B1918" s="18"/>
      <c r="C1918" s="36"/>
      <c r="D1918" s="19"/>
      <c r="E1918" s="19"/>
      <c r="F1918" s="10"/>
      <c r="G1918" s="53">
        <v>132000.0</v>
      </c>
    </row>
    <row r="1919" ht="15.75" customHeight="1">
      <c r="A1919" s="19" t="s">
        <v>1438</v>
      </c>
      <c r="B1919" s="18"/>
      <c r="C1919" s="36"/>
      <c r="D1919" s="19"/>
      <c r="E1919" s="19"/>
      <c r="F1919" s="10"/>
      <c r="G1919" s="30"/>
    </row>
    <row r="1920" ht="15.75" customHeight="1">
      <c r="A1920" s="19" t="s">
        <v>1438</v>
      </c>
      <c r="B1920" s="18"/>
      <c r="C1920" s="36"/>
      <c r="D1920" s="19"/>
      <c r="E1920" s="19"/>
      <c r="F1920" s="10"/>
      <c r="G1920" s="77" t="s">
        <v>1440</v>
      </c>
    </row>
    <row r="1921" ht="15.75" customHeight="1">
      <c r="A1921" s="19" t="s">
        <v>1438</v>
      </c>
      <c r="B1921" s="18"/>
      <c r="C1921" s="36"/>
      <c r="D1921" s="19"/>
      <c r="E1921" s="19"/>
      <c r="F1921" s="10"/>
    </row>
    <row r="1922" ht="15.75" customHeight="1">
      <c r="A1922" s="19" t="s">
        <v>1438</v>
      </c>
      <c r="B1922" s="18"/>
      <c r="C1922" s="36"/>
      <c r="D1922" s="19"/>
      <c r="E1922" s="19"/>
      <c r="F1922" s="10"/>
    </row>
    <row r="1923" ht="15.75" customHeight="1">
      <c r="A1923" s="19"/>
      <c r="B1923" s="18"/>
      <c r="C1923" s="36"/>
      <c r="D1923" s="19"/>
      <c r="E1923" s="19"/>
      <c r="F1923" s="10"/>
    </row>
    <row r="1924" ht="15.75" customHeight="1">
      <c r="E1924" s="1"/>
      <c r="F1924" s="54" t="s">
        <v>14</v>
      </c>
    </row>
    <row r="1925" ht="15.75" customHeight="1">
      <c r="E1925" s="1"/>
    </row>
    <row r="1926" ht="15.75" customHeight="1">
      <c r="A1926" s="14" t="s">
        <v>15</v>
      </c>
      <c r="B1926" s="14" t="s">
        <v>16</v>
      </c>
      <c r="C1926" s="2" t="s">
        <v>17</v>
      </c>
      <c r="D1926" s="14" t="s">
        <v>18</v>
      </c>
      <c r="E1926" s="14" t="s">
        <v>19</v>
      </c>
      <c r="F1926" s="34" t="s">
        <v>20</v>
      </c>
      <c r="G1926" s="43">
        <v>120.0</v>
      </c>
    </row>
    <row r="1927" ht="15.75" customHeight="1">
      <c r="A1927" s="19" t="s">
        <v>1441</v>
      </c>
      <c r="B1927" s="18">
        <v>44665.0</v>
      </c>
      <c r="C1927" s="36">
        <v>22.0</v>
      </c>
      <c r="D1927" s="19">
        <f>G1926-C1927</f>
        <v>98</v>
      </c>
      <c r="E1927" s="19"/>
      <c r="F1927" s="10"/>
      <c r="G1927" s="81" t="s">
        <v>1442</v>
      </c>
    </row>
    <row r="1928" ht="15.75" customHeight="1">
      <c r="A1928" s="19" t="s">
        <v>1441</v>
      </c>
      <c r="B1928" s="18">
        <v>44672.0</v>
      </c>
      <c r="C1928" s="36">
        <v>60.0</v>
      </c>
      <c r="D1928" s="19">
        <f t="shared" ref="D1928:D1930" si="86">D1927-C1928</f>
        <v>38</v>
      </c>
      <c r="E1928" s="19"/>
      <c r="F1928" s="10"/>
      <c r="G1928" s="64"/>
    </row>
    <row r="1929" ht="15.75" customHeight="1">
      <c r="A1929" s="19" t="s">
        <v>1441</v>
      </c>
      <c r="B1929" s="18">
        <v>44690.0</v>
      </c>
      <c r="C1929" s="36">
        <v>38.0</v>
      </c>
      <c r="D1929" s="19">
        <f t="shared" si="86"/>
        <v>0</v>
      </c>
      <c r="E1929" s="19"/>
      <c r="F1929" s="10"/>
      <c r="G1929" s="20" t="s">
        <v>1433</v>
      </c>
    </row>
    <row r="1930" ht="15.75" customHeight="1">
      <c r="A1930" s="19" t="s">
        <v>1441</v>
      </c>
      <c r="B1930" s="18"/>
      <c r="C1930" s="36"/>
      <c r="D1930" s="19">
        <f t="shared" si="86"/>
        <v>0</v>
      </c>
      <c r="E1930" s="19"/>
      <c r="F1930" s="10"/>
      <c r="G1930" s="84" t="s">
        <v>1443</v>
      </c>
    </row>
    <row r="1931" ht="15.75" customHeight="1">
      <c r="A1931" s="19" t="s">
        <v>1441</v>
      </c>
      <c r="B1931" s="18"/>
      <c r="C1931" s="36"/>
      <c r="D1931" s="19"/>
      <c r="E1931" s="19"/>
      <c r="F1931" s="10"/>
      <c r="G1931" s="53">
        <v>126000.0</v>
      </c>
    </row>
    <row r="1932" ht="15.75" customHeight="1">
      <c r="A1932" s="19" t="s">
        <v>1441</v>
      </c>
      <c r="B1932" s="18"/>
      <c r="C1932" s="36"/>
      <c r="D1932" s="19"/>
      <c r="E1932" s="19"/>
      <c r="F1932" s="10"/>
      <c r="G1932" s="30"/>
    </row>
    <row r="1933" ht="15.75" customHeight="1">
      <c r="A1933" s="19" t="s">
        <v>1441</v>
      </c>
      <c r="B1933" s="18"/>
      <c r="C1933" s="36"/>
      <c r="D1933" s="19"/>
      <c r="E1933" s="19"/>
      <c r="F1933" s="10"/>
      <c r="G1933" s="30"/>
    </row>
    <row r="1934" ht="15.75" customHeight="1">
      <c r="A1934" s="19" t="s">
        <v>1441</v>
      </c>
      <c r="B1934" s="18"/>
      <c r="C1934" s="36"/>
      <c r="D1934" s="19"/>
      <c r="E1934" s="19"/>
      <c r="F1934" s="10"/>
    </row>
    <row r="1935" ht="15.75" customHeight="1">
      <c r="A1935" s="19" t="s">
        <v>1441</v>
      </c>
      <c r="B1935" s="18"/>
      <c r="C1935" s="36"/>
      <c r="D1935" s="19"/>
      <c r="E1935" s="19"/>
      <c r="F1935" s="10"/>
    </row>
    <row r="1936" ht="15.75" customHeight="1">
      <c r="A1936" s="19"/>
      <c r="B1936" s="18"/>
      <c r="C1936" s="36"/>
      <c r="D1936" s="19"/>
      <c r="E1936" s="19"/>
      <c r="F1936" s="10"/>
    </row>
    <row r="1937" ht="15.75" customHeight="1">
      <c r="E1937" s="1"/>
      <c r="F1937" s="54" t="s">
        <v>14</v>
      </c>
    </row>
    <row r="1938" ht="15.75" customHeight="1">
      <c r="A1938" s="14" t="s">
        <v>15</v>
      </c>
      <c r="B1938" s="14" t="s">
        <v>16</v>
      </c>
      <c r="C1938" s="2" t="s">
        <v>17</v>
      </c>
      <c r="D1938" s="14" t="s">
        <v>18</v>
      </c>
      <c r="E1938" s="14" t="s">
        <v>19</v>
      </c>
      <c r="F1938" s="34" t="s">
        <v>20</v>
      </c>
      <c r="G1938" s="43">
        <v>120.0</v>
      </c>
    </row>
    <row r="1939" ht="15.75" customHeight="1">
      <c r="A1939" s="19" t="s">
        <v>1444</v>
      </c>
      <c r="B1939" s="18">
        <v>44704.0</v>
      </c>
      <c r="C1939" s="36">
        <v>51.0</v>
      </c>
      <c r="D1939" s="19">
        <f>G1938-C1939</f>
        <v>69</v>
      </c>
      <c r="E1939" s="19"/>
      <c r="F1939" s="10"/>
      <c r="G1939" s="81" t="s">
        <v>1445</v>
      </c>
    </row>
    <row r="1940" ht="15.75" customHeight="1">
      <c r="A1940" s="19" t="s">
        <v>1444</v>
      </c>
      <c r="B1940" s="18">
        <v>44711.0</v>
      </c>
      <c r="C1940" s="36">
        <v>9.0</v>
      </c>
      <c r="D1940" s="19">
        <f t="shared" ref="D1940:D1941" si="87">D1939-C1940</f>
        <v>60</v>
      </c>
      <c r="E1940" s="19"/>
      <c r="F1940" s="10"/>
      <c r="G1940" s="64"/>
    </row>
    <row r="1941" ht="15.75" customHeight="1">
      <c r="A1941" s="19" t="s">
        <v>1444</v>
      </c>
      <c r="B1941" s="18">
        <v>44690.0</v>
      </c>
      <c r="C1941" s="36">
        <v>60.0</v>
      </c>
      <c r="D1941" s="19">
        <f t="shared" si="87"/>
        <v>0</v>
      </c>
      <c r="E1941" s="19"/>
      <c r="F1941" s="10"/>
      <c r="G1941" s="20" t="s">
        <v>1433</v>
      </c>
    </row>
    <row r="1942" ht="15.75" customHeight="1">
      <c r="A1942" s="19" t="s">
        <v>1444</v>
      </c>
      <c r="B1942" s="18"/>
      <c r="C1942" s="36"/>
      <c r="D1942" s="19"/>
      <c r="E1942" s="19"/>
      <c r="F1942" s="10"/>
      <c r="G1942" s="84" t="s">
        <v>1443</v>
      </c>
    </row>
    <row r="1943" ht="15.75" customHeight="1">
      <c r="A1943" s="19" t="s">
        <v>1444</v>
      </c>
      <c r="B1943" s="18"/>
      <c r="C1943" s="36"/>
      <c r="D1943" s="19"/>
      <c r="E1943" s="19"/>
      <c r="F1943" s="10"/>
      <c r="G1943" s="53">
        <v>126000.0</v>
      </c>
    </row>
    <row r="1944" ht="15.75" customHeight="1">
      <c r="A1944" s="19" t="s">
        <v>1444</v>
      </c>
      <c r="B1944" s="18"/>
      <c r="C1944" s="36"/>
      <c r="D1944" s="19"/>
      <c r="E1944" s="19"/>
      <c r="F1944" s="10"/>
      <c r="G1944" s="30"/>
    </row>
    <row r="1945" ht="15.75" customHeight="1">
      <c r="A1945" s="19" t="s">
        <v>1444</v>
      </c>
      <c r="B1945" s="18"/>
      <c r="C1945" s="36"/>
      <c r="D1945" s="19"/>
      <c r="E1945" s="19"/>
      <c r="F1945" s="10"/>
      <c r="G1945" s="30"/>
    </row>
    <row r="1946" ht="15.75" customHeight="1">
      <c r="A1946" s="19" t="s">
        <v>1444</v>
      </c>
      <c r="B1946" s="18"/>
      <c r="C1946" s="36"/>
      <c r="D1946" s="19"/>
      <c r="E1946" s="19"/>
      <c r="F1946" s="10"/>
    </row>
    <row r="1947" ht="15.75" customHeight="1">
      <c r="A1947" s="19" t="s">
        <v>1444</v>
      </c>
      <c r="B1947" s="18"/>
      <c r="C1947" s="36"/>
      <c r="D1947" s="19"/>
      <c r="E1947" s="19"/>
      <c r="F1947" s="10"/>
    </row>
    <row r="1948" ht="15.75" customHeight="1">
      <c r="A1948" s="19" t="s">
        <v>1444</v>
      </c>
      <c r="B1948" s="18"/>
      <c r="C1948" s="36"/>
      <c r="D1948" s="19"/>
      <c r="E1948" s="19"/>
      <c r="F1948" s="10"/>
    </row>
    <row r="1949" ht="15.75" customHeight="1">
      <c r="E1949" s="1"/>
      <c r="F1949" s="54" t="s">
        <v>14</v>
      </c>
    </row>
    <row r="1950" ht="15.75" customHeight="1">
      <c r="A1950" s="14" t="s">
        <v>15</v>
      </c>
      <c r="B1950" s="14" t="s">
        <v>16</v>
      </c>
      <c r="C1950" s="2" t="s">
        <v>17</v>
      </c>
      <c r="D1950" s="14" t="s">
        <v>18</v>
      </c>
      <c r="E1950" s="14" t="s">
        <v>19</v>
      </c>
      <c r="F1950" s="34" t="s">
        <v>20</v>
      </c>
      <c r="G1950" s="43">
        <v>40.0</v>
      </c>
    </row>
    <row r="1951" ht="15.75" customHeight="1">
      <c r="A1951" s="19" t="s">
        <v>1444</v>
      </c>
      <c r="B1951" s="18">
        <v>44672.0</v>
      </c>
      <c r="C1951" s="36">
        <v>40.0</v>
      </c>
      <c r="D1951" s="19">
        <f>G1950-C1951</f>
        <v>0</v>
      </c>
      <c r="E1951" s="19"/>
      <c r="F1951" s="10"/>
      <c r="G1951" s="81" t="s">
        <v>1445</v>
      </c>
    </row>
    <row r="1952" ht="15.75" customHeight="1">
      <c r="A1952" s="19" t="s">
        <v>1444</v>
      </c>
      <c r="B1952" s="18"/>
      <c r="C1952" s="36"/>
      <c r="D1952" s="19">
        <f>D1951-C1952</f>
        <v>0</v>
      </c>
      <c r="E1952" s="19"/>
      <c r="F1952" s="10"/>
      <c r="G1952" s="64"/>
    </row>
    <row r="1953" ht="15.75" customHeight="1">
      <c r="A1953" s="19" t="s">
        <v>1444</v>
      </c>
      <c r="B1953" s="18"/>
      <c r="C1953" s="36"/>
      <c r="D1953" s="19"/>
      <c r="E1953" s="19"/>
      <c r="F1953" s="10"/>
      <c r="G1953" s="20" t="s">
        <v>996</v>
      </c>
    </row>
    <row r="1954" ht="15.75" customHeight="1">
      <c r="A1954" s="19" t="s">
        <v>1444</v>
      </c>
      <c r="B1954" s="18"/>
      <c r="C1954" s="36"/>
      <c r="D1954" s="19"/>
      <c r="E1954" s="19"/>
      <c r="F1954" s="10"/>
      <c r="G1954" s="84" t="s">
        <v>1443</v>
      </c>
    </row>
    <row r="1955" ht="15.75" customHeight="1">
      <c r="A1955" s="19" t="s">
        <v>1444</v>
      </c>
      <c r="B1955" s="18"/>
      <c r="C1955" s="36"/>
      <c r="D1955" s="19"/>
      <c r="E1955" s="19"/>
      <c r="F1955" s="10"/>
      <c r="G1955" s="53">
        <v>132000.0</v>
      </c>
    </row>
    <row r="1956" ht="15.75" customHeight="1">
      <c r="A1956" s="19" t="s">
        <v>1444</v>
      </c>
      <c r="B1956" s="18"/>
      <c r="C1956" s="36"/>
      <c r="D1956" s="19"/>
      <c r="E1956" s="19"/>
      <c r="F1956" s="10"/>
      <c r="G1956" s="30"/>
    </row>
    <row r="1957" ht="15.75" customHeight="1">
      <c r="A1957" s="19" t="s">
        <v>1444</v>
      </c>
      <c r="B1957" s="18"/>
      <c r="C1957" s="36"/>
      <c r="D1957" s="19"/>
      <c r="E1957" s="19"/>
      <c r="F1957" s="10"/>
      <c r="G1957" s="30"/>
    </row>
    <row r="1958" ht="15.75" customHeight="1">
      <c r="A1958" s="19" t="s">
        <v>1444</v>
      </c>
      <c r="B1958" s="18"/>
      <c r="C1958" s="36"/>
      <c r="D1958" s="19"/>
      <c r="E1958" s="19"/>
      <c r="F1958" s="10"/>
    </row>
    <row r="1959" ht="15.75" customHeight="1">
      <c r="A1959" s="19" t="s">
        <v>1444</v>
      </c>
      <c r="B1959" s="18"/>
      <c r="C1959" s="36"/>
      <c r="D1959" s="19"/>
      <c r="E1959" s="19"/>
      <c r="F1959" s="10"/>
    </row>
    <row r="1960" ht="15.75" customHeight="1">
      <c r="A1960" s="19" t="s">
        <v>1444</v>
      </c>
      <c r="B1960" s="18"/>
      <c r="C1960" s="36"/>
      <c r="D1960" s="19"/>
      <c r="E1960" s="19"/>
      <c r="F1960" s="10"/>
    </row>
    <row r="1961" ht="15.75" customHeight="1">
      <c r="E1961" s="1"/>
      <c r="F1961" s="54" t="s">
        <v>14</v>
      </c>
    </row>
    <row r="1962" ht="15.75" customHeight="1">
      <c r="A1962" s="14" t="s">
        <v>15</v>
      </c>
      <c r="B1962" s="14" t="s">
        <v>16</v>
      </c>
      <c r="C1962" s="2" t="s">
        <v>17</v>
      </c>
      <c r="D1962" s="14" t="s">
        <v>18</v>
      </c>
      <c r="E1962" s="14" t="s">
        <v>19</v>
      </c>
      <c r="F1962" s="34" t="s">
        <v>20</v>
      </c>
      <c r="G1962" s="43">
        <v>120.0</v>
      </c>
    </row>
    <row r="1963" ht="15.75" customHeight="1">
      <c r="A1963" s="19" t="s">
        <v>1446</v>
      </c>
      <c r="B1963" s="18">
        <v>44711.0</v>
      </c>
      <c r="C1963" s="36">
        <v>91.0</v>
      </c>
      <c r="D1963" s="19">
        <f>G1962-C1963</f>
        <v>29</v>
      </c>
      <c r="E1963" s="19"/>
      <c r="F1963" s="10"/>
      <c r="G1963" s="81" t="s">
        <v>1447</v>
      </c>
    </row>
    <row r="1964" ht="15.75" customHeight="1">
      <c r="A1964" s="19" t="s">
        <v>1446</v>
      </c>
      <c r="B1964" s="18">
        <v>44718.0</v>
      </c>
      <c r="C1964" s="36">
        <v>29.0</v>
      </c>
      <c r="D1964" s="19">
        <f>D1963-C1964</f>
        <v>0</v>
      </c>
      <c r="E1964" s="19"/>
      <c r="F1964" s="10"/>
      <c r="G1964" s="64"/>
    </row>
    <row r="1965" ht="15.75" customHeight="1">
      <c r="A1965" s="19" t="s">
        <v>1446</v>
      </c>
      <c r="B1965" s="18"/>
      <c r="C1965" s="36"/>
      <c r="D1965" s="19"/>
      <c r="E1965" s="19"/>
      <c r="F1965" s="10"/>
      <c r="G1965" s="20" t="s">
        <v>1433</v>
      </c>
    </row>
    <row r="1966" ht="15.75" customHeight="1">
      <c r="A1966" s="19" t="s">
        <v>1446</v>
      </c>
      <c r="B1966" s="18"/>
      <c r="C1966" s="36"/>
      <c r="D1966" s="19"/>
      <c r="E1966" s="19"/>
      <c r="F1966" s="10"/>
      <c r="G1966" s="84" t="s">
        <v>1443</v>
      </c>
    </row>
    <row r="1967" ht="15.75" customHeight="1">
      <c r="A1967" s="19" t="s">
        <v>1446</v>
      </c>
      <c r="B1967" s="18"/>
      <c r="C1967" s="36"/>
      <c r="D1967" s="19"/>
      <c r="E1967" s="19"/>
      <c r="F1967" s="10"/>
      <c r="G1967" s="53">
        <v>126000.0</v>
      </c>
    </row>
    <row r="1968" ht="15.75" customHeight="1">
      <c r="A1968" s="19" t="s">
        <v>1446</v>
      </c>
      <c r="B1968" s="18"/>
      <c r="C1968" s="36"/>
      <c r="D1968" s="19"/>
      <c r="E1968" s="19"/>
      <c r="F1968" s="10"/>
      <c r="G1968" s="30"/>
    </row>
    <row r="1969" ht="15.75" customHeight="1">
      <c r="A1969" s="19" t="s">
        <v>1446</v>
      </c>
      <c r="B1969" s="18"/>
      <c r="C1969" s="36"/>
      <c r="D1969" s="19"/>
      <c r="E1969" s="19"/>
      <c r="F1969" s="10"/>
      <c r="G1969" s="30"/>
    </row>
    <row r="1970" ht="15.75" customHeight="1">
      <c r="A1970" s="19" t="s">
        <v>1446</v>
      </c>
      <c r="B1970" s="18"/>
      <c r="C1970" s="36"/>
      <c r="D1970" s="19"/>
      <c r="E1970" s="19"/>
      <c r="F1970" s="10"/>
    </row>
    <row r="1971" ht="15.75" customHeight="1">
      <c r="A1971" s="19" t="s">
        <v>1446</v>
      </c>
      <c r="B1971" s="18"/>
      <c r="C1971" s="36"/>
      <c r="D1971" s="19"/>
      <c r="E1971" s="19"/>
      <c r="F1971" s="10"/>
    </row>
    <row r="1972" ht="15.75" customHeight="1">
      <c r="A1972" s="19" t="s">
        <v>1446</v>
      </c>
      <c r="B1972" s="18"/>
      <c r="C1972" s="36"/>
      <c r="D1972" s="19"/>
      <c r="E1972" s="19"/>
      <c r="F1972" s="10"/>
    </row>
    <row r="1973" ht="15.75" customHeight="1">
      <c r="E1973" s="1"/>
      <c r="F1973" s="54" t="s">
        <v>14</v>
      </c>
    </row>
    <row r="1974" ht="15.75" customHeight="1">
      <c r="A1974" s="14" t="s">
        <v>15</v>
      </c>
      <c r="B1974" s="14" t="s">
        <v>16</v>
      </c>
      <c r="C1974" s="2" t="s">
        <v>17</v>
      </c>
      <c r="D1974" s="14" t="s">
        <v>18</v>
      </c>
      <c r="E1974" s="14" t="s">
        <v>19</v>
      </c>
      <c r="F1974" s="34" t="s">
        <v>20</v>
      </c>
      <c r="G1974" s="43">
        <v>40.0</v>
      </c>
    </row>
    <row r="1975" ht="15.75" customHeight="1">
      <c r="A1975" s="19" t="s">
        <v>1446</v>
      </c>
      <c r="B1975" s="18" t="s">
        <v>1448</v>
      </c>
      <c r="C1975" s="36">
        <v>40.0</v>
      </c>
      <c r="D1975" s="19">
        <f>G1974-C1975</f>
        <v>0</v>
      </c>
      <c r="E1975" s="19"/>
      <c r="F1975" s="10"/>
      <c r="G1975" s="81" t="s">
        <v>1447</v>
      </c>
    </row>
    <row r="1976" ht="15.75" customHeight="1">
      <c r="A1976" s="19" t="s">
        <v>1446</v>
      </c>
      <c r="B1976" s="18"/>
      <c r="C1976" s="36"/>
      <c r="D1976" s="19">
        <f>D1975-C1976</f>
        <v>0</v>
      </c>
      <c r="E1976" s="19"/>
      <c r="F1976" s="10"/>
      <c r="G1976" s="64"/>
    </row>
    <row r="1977" ht="15.75" customHeight="1">
      <c r="A1977" s="19" t="s">
        <v>1446</v>
      </c>
      <c r="B1977" s="18"/>
      <c r="C1977" s="36"/>
      <c r="D1977" s="19"/>
      <c r="E1977" s="19"/>
      <c r="F1977" s="10"/>
      <c r="G1977" s="20" t="s">
        <v>996</v>
      </c>
    </row>
    <row r="1978" ht="15.75" customHeight="1">
      <c r="A1978" s="19" t="s">
        <v>1446</v>
      </c>
      <c r="B1978" s="18"/>
      <c r="C1978" s="36"/>
      <c r="D1978" s="19"/>
      <c r="E1978" s="19"/>
      <c r="F1978" s="10"/>
      <c r="G1978" s="84" t="s">
        <v>1443</v>
      </c>
    </row>
    <row r="1979" ht="15.75" customHeight="1">
      <c r="A1979" s="19" t="s">
        <v>1446</v>
      </c>
      <c r="B1979" s="18"/>
      <c r="C1979" s="36"/>
      <c r="D1979" s="19"/>
      <c r="E1979" s="19"/>
      <c r="F1979" s="10"/>
      <c r="G1979" s="53">
        <v>132000.0</v>
      </c>
    </row>
    <row r="1980" ht="15.75" customHeight="1">
      <c r="A1980" s="19" t="s">
        <v>1446</v>
      </c>
      <c r="B1980" s="18"/>
      <c r="C1980" s="36"/>
      <c r="D1980" s="19"/>
      <c r="E1980" s="19"/>
      <c r="F1980" s="10"/>
      <c r="G1980" s="30"/>
    </row>
    <row r="1981" ht="15.75" customHeight="1">
      <c r="A1981" s="19" t="s">
        <v>1446</v>
      </c>
      <c r="B1981" s="18"/>
      <c r="C1981" s="36"/>
      <c r="D1981" s="19"/>
      <c r="E1981" s="19"/>
      <c r="F1981" s="10"/>
      <c r="G1981" s="30"/>
    </row>
    <row r="1982" ht="15.75" customHeight="1">
      <c r="A1982" s="19" t="s">
        <v>1446</v>
      </c>
      <c r="B1982" s="18"/>
      <c r="C1982" s="36"/>
      <c r="D1982" s="19"/>
      <c r="E1982" s="19"/>
      <c r="F1982" s="10"/>
    </row>
    <row r="1983" ht="15.75" customHeight="1">
      <c r="A1983" s="19" t="s">
        <v>1446</v>
      </c>
      <c r="B1983" s="18"/>
      <c r="C1983" s="36"/>
      <c r="D1983" s="19"/>
      <c r="E1983" s="19"/>
      <c r="F1983" s="10"/>
    </row>
    <row r="1984" ht="15.75" customHeight="1">
      <c r="A1984" s="19" t="s">
        <v>1446</v>
      </c>
      <c r="B1984" s="18"/>
      <c r="C1984" s="36"/>
      <c r="D1984" s="19"/>
      <c r="E1984" s="19"/>
      <c r="F1984" s="10"/>
    </row>
    <row r="1985" ht="15.75" customHeight="1">
      <c r="E1985" s="1"/>
      <c r="F1985" s="54" t="s">
        <v>14</v>
      </c>
    </row>
    <row r="1986" ht="15.75" customHeight="1">
      <c r="A1986" s="14" t="s">
        <v>15</v>
      </c>
      <c r="B1986" s="14" t="s">
        <v>16</v>
      </c>
      <c r="C1986" s="2" t="s">
        <v>17</v>
      </c>
      <c r="D1986" s="14" t="s">
        <v>18</v>
      </c>
      <c r="E1986" s="14" t="s">
        <v>19</v>
      </c>
      <c r="F1986" s="34" t="s">
        <v>20</v>
      </c>
      <c r="G1986" s="43">
        <v>120.0</v>
      </c>
    </row>
    <row r="1987" ht="15.75" customHeight="1">
      <c r="A1987" s="19" t="s">
        <v>1449</v>
      </c>
      <c r="B1987" s="18">
        <v>44718.0</v>
      </c>
      <c r="C1987" s="36">
        <v>21.0</v>
      </c>
      <c r="D1987" s="19">
        <f>G1986-C1987</f>
        <v>99</v>
      </c>
      <c r="E1987" s="19"/>
      <c r="F1987" s="10"/>
      <c r="G1987" s="81" t="s">
        <v>1450</v>
      </c>
    </row>
    <row r="1988" ht="15.75" customHeight="1">
      <c r="A1988" s="19" t="s">
        <v>1449</v>
      </c>
      <c r="B1988" s="18">
        <v>44722.0</v>
      </c>
      <c r="C1988" s="36">
        <v>72.0</v>
      </c>
      <c r="D1988" s="19">
        <f t="shared" ref="D1988:D1990" si="88">D1987-C1988</f>
        <v>27</v>
      </c>
      <c r="E1988" s="19"/>
      <c r="F1988" s="10"/>
      <c r="G1988" s="64"/>
    </row>
    <row r="1989" ht="15.75" customHeight="1">
      <c r="A1989" s="19" t="s">
        <v>1449</v>
      </c>
      <c r="B1989" s="18">
        <v>44727.0</v>
      </c>
      <c r="C1989" s="36">
        <v>27.0</v>
      </c>
      <c r="D1989" s="19">
        <f t="shared" si="88"/>
        <v>0</v>
      </c>
      <c r="E1989" s="19"/>
      <c r="F1989" s="10"/>
      <c r="G1989" s="20" t="s">
        <v>1433</v>
      </c>
    </row>
    <row r="1990" ht="15.75" customHeight="1">
      <c r="A1990" s="19" t="s">
        <v>1449</v>
      </c>
      <c r="B1990" s="18"/>
      <c r="C1990" s="36"/>
      <c r="D1990" s="19">
        <f t="shared" si="88"/>
        <v>0</v>
      </c>
      <c r="E1990" s="19"/>
      <c r="F1990" s="10"/>
      <c r="G1990" s="84"/>
    </row>
    <row r="1991" ht="15.75" customHeight="1">
      <c r="A1991" s="19" t="s">
        <v>1449</v>
      </c>
      <c r="B1991" s="18"/>
      <c r="C1991" s="36"/>
      <c r="D1991" s="19"/>
      <c r="E1991" s="19"/>
      <c r="F1991" s="10"/>
      <c r="G1991" s="53">
        <v>126000.0</v>
      </c>
    </row>
    <row r="1992" ht="15.75" customHeight="1">
      <c r="A1992" s="19" t="s">
        <v>1449</v>
      </c>
      <c r="B1992" s="18"/>
      <c r="C1992" s="36"/>
      <c r="D1992" s="19"/>
      <c r="E1992" s="19"/>
      <c r="F1992" s="10"/>
      <c r="G1992" s="30"/>
    </row>
    <row r="1993" ht="15.75" customHeight="1">
      <c r="A1993" s="19" t="s">
        <v>1449</v>
      </c>
      <c r="B1993" s="18"/>
      <c r="C1993" s="36"/>
      <c r="D1993" s="19"/>
      <c r="E1993" s="19"/>
      <c r="F1993" s="10"/>
      <c r="G1993" s="30"/>
    </row>
    <row r="1994" ht="15.75" customHeight="1">
      <c r="A1994" s="19" t="s">
        <v>1449</v>
      </c>
      <c r="B1994" s="18"/>
      <c r="C1994" s="36"/>
      <c r="D1994" s="19"/>
      <c r="E1994" s="19"/>
      <c r="F1994" s="10"/>
    </row>
    <row r="1995" ht="15.75" customHeight="1">
      <c r="A1995" s="19" t="s">
        <v>1449</v>
      </c>
      <c r="B1995" s="18"/>
      <c r="C1995" s="36"/>
      <c r="D1995" s="19"/>
      <c r="E1995" s="19"/>
      <c r="F1995" s="10"/>
    </row>
    <row r="1996" ht="15.75" customHeight="1">
      <c r="A1996" s="19" t="s">
        <v>1449</v>
      </c>
      <c r="B1996" s="18"/>
      <c r="C1996" s="36"/>
      <c r="D1996" s="19"/>
      <c r="E1996" s="19"/>
      <c r="F1996" s="10"/>
    </row>
    <row r="1997" ht="15.75" customHeight="1">
      <c r="E1997" s="1"/>
      <c r="F1997" s="54" t="s">
        <v>14</v>
      </c>
    </row>
    <row r="1998" ht="15.75" customHeight="1">
      <c r="A1998" s="14" t="s">
        <v>15</v>
      </c>
      <c r="B1998" s="14" t="s">
        <v>16</v>
      </c>
      <c r="C1998" s="2" t="s">
        <v>17</v>
      </c>
      <c r="D1998" s="14" t="s">
        <v>18</v>
      </c>
      <c r="E1998" s="14" t="s">
        <v>19</v>
      </c>
      <c r="F1998" s="34" t="s">
        <v>20</v>
      </c>
      <c r="G1998" s="43">
        <v>40.0</v>
      </c>
    </row>
    <row r="1999" ht="15.75" customHeight="1">
      <c r="A1999" s="19" t="s">
        <v>1449</v>
      </c>
      <c r="B1999" s="18">
        <v>44704.0</v>
      </c>
      <c r="C1999" s="36">
        <v>40.0</v>
      </c>
      <c r="D1999" s="19">
        <f>G1998-C1999</f>
        <v>0</v>
      </c>
      <c r="E1999" s="19"/>
      <c r="F1999" s="10"/>
      <c r="G1999" s="81" t="s">
        <v>1450</v>
      </c>
    </row>
    <row r="2000" ht="15.75" customHeight="1">
      <c r="A2000" s="19" t="s">
        <v>1449</v>
      </c>
      <c r="B2000" s="18"/>
      <c r="C2000" s="36"/>
      <c r="D2000" s="19">
        <f>D1999-C2000</f>
        <v>0</v>
      </c>
      <c r="E2000" s="19"/>
      <c r="F2000" s="10"/>
      <c r="G2000" s="64"/>
    </row>
    <row r="2001" ht="15.75" customHeight="1">
      <c r="A2001" s="19" t="s">
        <v>1449</v>
      </c>
      <c r="B2001" s="18"/>
      <c r="C2001" s="36"/>
      <c r="D2001" s="19"/>
      <c r="E2001" s="19"/>
      <c r="F2001" s="10"/>
      <c r="G2001" s="20" t="s">
        <v>1410</v>
      </c>
    </row>
    <row r="2002" ht="15.75" customHeight="1">
      <c r="A2002" s="19" t="s">
        <v>1449</v>
      </c>
      <c r="B2002" s="18"/>
      <c r="C2002" s="36"/>
      <c r="D2002" s="19"/>
      <c r="E2002" s="19"/>
      <c r="F2002" s="10"/>
      <c r="G2002" s="84"/>
    </row>
    <row r="2003" ht="15.75" customHeight="1">
      <c r="A2003" s="19" t="s">
        <v>1449</v>
      </c>
      <c r="B2003" s="18"/>
      <c r="C2003" s="36"/>
      <c r="D2003" s="19"/>
      <c r="E2003" s="19"/>
      <c r="F2003" s="10"/>
      <c r="G2003" s="53">
        <v>132000.0</v>
      </c>
    </row>
    <row r="2004" ht="15.75" customHeight="1">
      <c r="A2004" s="19" t="s">
        <v>1449</v>
      </c>
      <c r="B2004" s="18"/>
      <c r="C2004" s="36"/>
      <c r="D2004" s="19"/>
      <c r="E2004" s="19"/>
      <c r="F2004" s="10"/>
      <c r="G2004" s="30"/>
    </row>
    <row r="2005" ht="15.75" customHeight="1">
      <c r="A2005" s="19" t="s">
        <v>1449</v>
      </c>
      <c r="B2005" s="18"/>
      <c r="C2005" s="36"/>
      <c r="D2005" s="19"/>
      <c r="E2005" s="19"/>
      <c r="F2005" s="10"/>
      <c r="G2005" s="30"/>
    </row>
    <row r="2006" ht="15.75" customHeight="1">
      <c r="A2006" s="19" t="s">
        <v>1449</v>
      </c>
      <c r="B2006" s="18"/>
      <c r="C2006" s="36"/>
      <c r="D2006" s="19"/>
      <c r="E2006" s="19"/>
      <c r="F2006" s="10"/>
    </row>
    <row r="2007" ht="15.75" customHeight="1">
      <c r="A2007" s="19" t="s">
        <v>1449</v>
      </c>
      <c r="B2007" s="18"/>
      <c r="C2007" s="36"/>
      <c r="D2007" s="19"/>
      <c r="E2007" s="19"/>
      <c r="F2007" s="10"/>
    </row>
    <row r="2008" ht="15.75" customHeight="1">
      <c r="A2008" s="19" t="s">
        <v>1449</v>
      </c>
      <c r="B2008" s="18"/>
      <c r="C2008" s="36"/>
      <c r="D2008" s="19"/>
      <c r="E2008" s="19"/>
      <c r="F2008" s="10"/>
    </row>
    <row r="2009" ht="15.75" customHeight="1">
      <c r="E2009" s="1"/>
      <c r="F2009" s="54" t="s">
        <v>14</v>
      </c>
    </row>
    <row r="2010" ht="15.75" customHeight="1">
      <c r="E2010" s="1"/>
    </row>
    <row r="2011" ht="15.75" customHeight="1">
      <c r="A2011" s="14" t="s">
        <v>15</v>
      </c>
      <c r="B2011" s="14" t="s">
        <v>16</v>
      </c>
      <c r="C2011" s="2" t="s">
        <v>17</v>
      </c>
      <c r="D2011" s="14" t="s">
        <v>18</v>
      </c>
      <c r="E2011" s="14" t="s">
        <v>19</v>
      </c>
      <c r="F2011" s="34" t="s">
        <v>20</v>
      </c>
      <c r="G2011" s="43">
        <v>120.0</v>
      </c>
    </row>
    <row r="2012" ht="15.75" customHeight="1">
      <c r="A2012" s="19" t="s">
        <v>1451</v>
      </c>
      <c r="B2012" s="18">
        <v>44718.0</v>
      </c>
      <c r="C2012" s="36">
        <v>50.0</v>
      </c>
      <c r="D2012" s="19">
        <f>G2011-C2012</f>
        <v>70</v>
      </c>
      <c r="E2012" s="19"/>
      <c r="F2012" s="10"/>
      <c r="G2012" s="81" t="s">
        <v>1452</v>
      </c>
    </row>
    <row r="2013" ht="15.75" customHeight="1">
      <c r="A2013" s="19" t="str">
        <f t="shared" ref="A2013:A2021" si="89">A2012</f>
        <v>SIP/PO/2205000102</v>
      </c>
      <c r="B2013" s="18">
        <v>44722.0</v>
      </c>
      <c r="C2013" s="36">
        <v>50.0</v>
      </c>
      <c r="D2013" s="19">
        <f t="shared" ref="D2013:D2014" si="90">D2012-C2013</f>
        <v>20</v>
      </c>
      <c r="E2013" s="19"/>
      <c r="F2013" s="10"/>
      <c r="G2013" s="64"/>
    </row>
    <row r="2014" ht="15.75" customHeight="1">
      <c r="A2014" s="19" t="str">
        <f t="shared" si="89"/>
        <v>SIP/PO/2205000102</v>
      </c>
      <c r="B2014" s="18">
        <v>44727.0</v>
      </c>
      <c r="C2014" s="36">
        <v>20.0</v>
      </c>
      <c r="D2014" s="19">
        <f t="shared" si="90"/>
        <v>0</v>
      </c>
      <c r="E2014" s="19"/>
      <c r="F2014" s="10"/>
      <c r="G2014" s="20" t="s">
        <v>1410</v>
      </c>
    </row>
    <row r="2015" ht="15.75" customHeight="1">
      <c r="A2015" s="19" t="str">
        <f t="shared" si="89"/>
        <v>SIP/PO/2205000102</v>
      </c>
      <c r="B2015" s="18"/>
      <c r="C2015" s="36"/>
      <c r="D2015" s="19"/>
      <c r="E2015" s="19"/>
      <c r="F2015" s="10"/>
      <c r="G2015" s="84"/>
    </row>
    <row r="2016" ht="15.75" customHeight="1">
      <c r="A2016" s="19" t="str">
        <f t="shared" si="89"/>
        <v>SIP/PO/2205000102</v>
      </c>
      <c r="B2016" s="18"/>
      <c r="C2016" s="36"/>
      <c r="D2016" s="19"/>
      <c r="E2016" s="19"/>
      <c r="F2016" s="10"/>
      <c r="G2016" s="53">
        <v>132000.0</v>
      </c>
    </row>
    <row r="2017" ht="15.75" customHeight="1">
      <c r="A2017" s="19" t="str">
        <f t="shared" si="89"/>
        <v>SIP/PO/2205000102</v>
      </c>
      <c r="B2017" s="18"/>
      <c r="C2017" s="36"/>
      <c r="D2017" s="19"/>
      <c r="E2017" s="19"/>
      <c r="F2017" s="10"/>
      <c r="G2017" s="30"/>
    </row>
    <row r="2018" ht="15.75" customHeight="1">
      <c r="A2018" s="19" t="str">
        <f t="shared" si="89"/>
        <v>SIP/PO/2205000102</v>
      </c>
      <c r="B2018" s="18"/>
      <c r="C2018" s="36"/>
      <c r="D2018" s="19"/>
      <c r="E2018" s="19"/>
      <c r="F2018" s="10"/>
      <c r="G2018" s="30"/>
    </row>
    <row r="2019" ht="15.75" customHeight="1">
      <c r="A2019" s="19" t="str">
        <f t="shared" si="89"/>
        <v>SIP/PO/2205000102</v>
      </c>
      <c r="B2019" s="18"/>
      <c r="C2019" s="36"/>
      <c r="D2019" s="19"/>
      <c r="E2019" s="19"/>
      <c r="F2019" s="10"/>
    </row>
    <row r="2020" ht="15.75" customHeight="1">
      <c r="A2020" s="19" t="str">
        <f t="shared" si="89"/>
        <v>SIP/PO/2205000102</v>
      </c>
      <c r="B2020" s="18"/>
      <c r="C2020" s="36"/>
      <c r="D2020" s="19"/>
      <c r="E2020" s="19"/>
      <c r="F2020" s="10"/>
    </row>
    <row r="2021" ht="15.75" customHeight="1">
      <c r="A2021" s="19" t="str">
        <f t="shared" si="89"/>
        <v>SIP/PO/2205000102</v>
      </c>
      <c r="B2021" s="18"/>
      <c r="C2021" s="36"/>
      <c r="D2021" s="19"/>
      <c r="E2021" s="19"/>
      <c r="F2021" s="10"/>
    </row>
    <row r="2022" ht="15.75" customHeight="1">
      <c r="E2022" s="1"/>
      <c r="F2022" s="54" t="s">
        <v>14</v>
      </c>
    </row>
    <row r="2023" ht="15.75" customHeight="1">
      <c r="E2023" s="1"/>
    </row>
    <row r="2024" ht="15.75" customHeight="1">
      <c r="A2024" s="14" t="s">
        <v>15</v>
      </c>
      <c r="B2024" s="14" t="s">
        <v>16</v>
      </c>
      <c r="C2024" s="2" t="s">
        <v>17</v>
      </c>
      <c r="D2024" s="14" t="s">
        <v>18</v>
      </c>
      <c r="E2024" s="14" t="s">
        <v>19</v>
      </c>
      <c r="F2024" s="34" t="s">
        <v>20</v>
      </c>
      <c r="G2024" s="43">
        <v>240.0</v>
      </c>
    </row>
    <row r="2025" ht="15.75" customHeight="1">
      <c r="A2025" s="19" t="s">
        <v>1453</v>
      </c>
      <c r="B2025" s="18">
        <v>44727.0</v>
      </c>
      <c r="C2025" s="36">
        <v>56.0</v>
      </c>
      <c r="D2025" s="19">
        <f>G2024-C2025</f>
        <v>184</v>
      </c>
      <c r="E2025" s="19"/>
      <c r="F2025" s="10"/>
      <c r="G2025" s="81" t="s">
        <v>1454</v>
      </c>
    </row>
    <row r="2026" ht="15.75" customHeight="1">
      <c r="A2026" s="19" t="str">
        <f t="shared" ref="A2026:A2034" si="91">A2025</f>
        <v>SIP/PO/2206000030</v>
      </c>
      <c r="B2026" s="18">
        <v>44733.0</v>
      </c>
      <c r="C2026" s="36">
        <v>100.0</v>
      </c>
      <c r="D2026" s="19">
        <f t="shared" ref="D2026:D2028" si="92">D2025-C2026</f>
        <v>84</v>
      </c>
      <c r="E2026" s="19"/>
      <c r="F2026" s="10"/>
      <c r="G2026" s="64"/>
    </row>
    <row r="2027" ht="15.75" customHeight="1">
      <c r="A2027" s="19" t="str">
        <f t="shared" si="91"/>
        <v>SIP/PO/2206000030</v>
      </c>
      <c r="B2027" s="18">
        <v>44736.0</v>
      </c>
      <c r="C2027" s="36">
        <v>50.0</v>
      </c>
      <c r="D2027" s="19">
        <f t="shared" si="92"/>
        <v>34</v>
      </c>
      <c r="E2027" s="19"/>
      <c r="F2027" s="10"/>
      <c r="G2027" s="20" t="s">
        <v>1433</v>
      </c>
    </row>
    <row r="2028" ht="15.75" customHeight="1">
      <c r="A2028" s="19" t="str">
        <f t="shared" si="91"/>
        <v>SIP/PO/2206000030</v>
      </c>
      <c r="B2028" s="18">
        <v>44742.0</v>
      </c>
      <c r="C2028" s="36">
        <v>34.0</v>
      </c>
      <c r="D2028" s="19">
        <f t="shared" si="92"/>
        <v>0</v>
      </c>
      <c r="E2028" s="19"/>
      <c r="F2028" s="10"/>
      <c r="G2028" s="84"/>
    </row>
    <row r="2029" ht="15.75" customHeight="1">
      <c r="A2029" s="19" t="str">
        <f t="shared" si="91"/>
        <v>SIP/PO/2206000030</v>
      </c>
      <c r="B2029" s="18"/>
      <c r="C2029" s="36"/>
      <c r="D2029" s="19"/>
      <c r="E2029" s="19"/>
      <c r="F2029" s="10"/>
      <c r="G2029" s="53">
        <v>126000.0</v>
      </c>
    </row>
    <row r="2030" ht="15.75" customHeight="1">
      <c r="A2030" s="19" t="str">
        <f t="shared" si="91"/>
        <v>SIP/PO/2206000030</v>
      </c>
      <c r="B2030" s="18"/>
      <c r="C2030" s="36"/>
      <c r="D2030" s="19"/>
      <c r="E2030" s="19"/>
      <c r="F2030" s="10"/>
      <c r="G2030" s="30"/>
    </row>
    <row r="2031" ht="15.75" customHeight="1">
      <c r="A2031" s="19" t="str">
        <f t="shared" si="91"/>
        <v>SIP/PO/2206000030</v>
      </c>
      <c r="B2031" s="18"/>
      <c r="C2031" s="36"/>
      <c r="D2031" s="19"/>
      <c r="E2031" s="19"/>
      <c r="F2031" s="10"/>
      <c r="G2031" s="30"/>
    </row>
    <row r="2032" ht="15.75" customHeight="1">
      <c r="A2032" s="19" t="str">
        <f t="shared" si="91"/>
        <v>SIP/PO/2206000030</v>
      </c>
      <c r="B2032" s="18"/>
      <c r="C2032" s="36"/>
      <c r="D2032" s="19"/>
      <c r="E2032" s="19"/>
      <c r="F2032" s="10"/>
    </row>
    <row r="2033" ht="15.75" customHeight="1">
      <c r="A2033" s="19" t="str">
        <f t="shared" si="91"/>
        <v>SIP/PO/2206000030</v>
      </c>
      <c r="B2033" s="18"/>
      <c r="C2033" s="36"/>
      <c r="D2033" s="19"/>
      <c r="E2033" s="19"/>
      <c r="F2033" s="10"/>
    </row>
    <row r="2034" ht="15.75" customHeight="1">
      <c r="A2034" s="19" t="str">
        <f t="shared" si="91"/>
        <v>SIP/PO/2206000030</v>
      </c>
      <c r="B2034" s="18"/>
      <c r="C2034" s="36"/>
      <c r="D2034" s="19"/>
      <c r="E2034" s="19"/>
      <c r="F2034" s="10"/>
    </row>
    <row r="2035" ht="15.75" customHeight="1">
      <c r="E2035" s="1"/>
      <c r="F2035" s="54" t="s">
        <v>14</v>
      </c>
    </row>
    <row r="2036" ht="15.75" customHeight="1">
      <c r="E2036" s="1"/>
    </row>
    <row r="2037" ht="15.75" customHeight="1">
      <c r="A2037" s="14" t="s">
        <v>15</v>
      </c>
      <c r="B2037" s="14" t="s">
        <v>16</v>
      </c>
      <c r="C2037" s="2" t="s">
        <v>17</v>
      </c>
      <c r="D2037" s="14" t="s">
        <v>18</v>
      </c>
      <c r="E2037" s="14" t="s">
        <v>19</v>
      </c>
      <c r="F2037" s="34" t="s">
        <v>20</v>
      </c>
      <c r="G2037" s="43">
        <v>120.0</v>
      </c>
    </row>
    <row r="2038" ht="15.75" customHeight="1">
      <c r="A2038" s="19" t="s">
        <v>1455</v>
      </c>
      <c r="B2038" s="18">
        <v>44727.0</v>
      </c>
      <c r="C2038" s="36">
        <v>10.0</v>
      </c>
      <c r="D2038" s="19">
        <f>G2037-C2038</f>
        <v>110</v>
      </c>
      <c r="E2038" s="19"/>
      <c r="F2038" s="10"/>
      <c r="G2038" s="81" t="s">
        <v>1456</v>
      </c>
    </row>
    <row r="2039" ht="15.75" customHeight="1">
      <c r="A2039" s="19" t="str">
        <f t="shared" ref="A2039:A2047" si="93">A2038</f>
        <v>SIP/PO/2206000072</v>
      </c>
      <c r="B2039" s="18">
        <v>44729.0</v>
      </c>
      <c r="C2039" s="36">
        <v>68.0</v>
      </c>
      <c r="D2039" s="19">
        <f t="shared" ref="D2039:D2041" si="94">D2038-C2039</f>
        <v>42</v>
      </c>
      <c r="E2039" s="19"/>
      <c r="F2039" s="10"/>
      <c r="G2039" s="64"/>
    </row>
    <row r="2040" ht="15.75" customHeight="1">
      <c r="A2040" s="19" t="str">
        <f t="shared" si="93"/>
        <v>SIP/PO/2206000072</v>
      </c>
      <c r="B2040" s="18">
        <v>44733.0</v>
      </c>
      <c r="C2040" s="36">
        <v>22.0</v>
      </c>
      <c r="D2040" s="19">
        <f t="shared" si="94"/>
        <v>20</v>
      </c>
      <c r="E2040" s="19"/>
      <c r="F2040" s="10"/>
      <c r="G2040" s="20" t="s">
        <v>1410</v>
      </c>
    </row>
    <row r="2041" ht="15.75" customHeight="1">
      <c r="A2041" s="19" t="str">
        <f t="shared" si="93"/>
        <v>SIP/PO/2206000072</v>
      </c>
      <c r="B2041" s="18">
        <v>44736.0</v>
      </c>
      <c r="C2041" s="36">
        <v>20.0</v>
      </c>
      <c r="D2041" s="19">
        <f t="shared" si="94"/>
        <v>0</v>
      </c>
      <c r="E2041" s="19"/>
      <c r="F2041" s="10"/>
      <c r="G2041" s="84"/>
    </row>
    <row r="2042" ht="15.75" customHeight="1">
      <c r="A2042" s="19" t="str">
        <f t="shared" si="93"/>
        <v>SIP/PO/2206000072</v>
      </c>
      <c r="B2042" s="18"/>
      <c r="C2042" s="36"/>
      <c r="D2042" s="19"/>
      <c r="E2042" s="19"/>
      <c r="F2042" s="10"/>
      <c r="G2042" s="53">
        <v>132000.0</v>
      </c>
    </row>
    <row r="2043" ht="15.75" customHeight="1">
      <c r="A2043" s="19" t="str">
        <f t="shared" si="93"/>
        <v>SIP/PO/2206000072</v>
      </c>
      <c r="B2043" s="18"/>
      <c r="C2043" s="36"/>
      <c r="D2043" s="19"/>
      <c r="E2043" s="19"/>
      <c r="F2043" s="10"/>
      <c r="G2043" s="30"/>
    </row>
    <row r="2044" ht="15.75" customHeight="1">
      <c r="A2044" s="19" t="str">
        <f t="shared" si="93"/>
        <v>SIP/PO/2206000072</v>
      </c>
      <c r="B2044" s="18"/>
      <c r="C2044" s="36"/>
      <c r="D2044" s="19"/>
      <c r="E2044" s="19"/>
      <c r="F2044" s="10"/>
      <c r="G2044" s="30"/>
    </row>
    <row r="2045" ht="15.75" customHeight="1">
      <c r="A2045" s="19" t="str">
        <f t="shared" si="93"/>
        <v>SIP/PO/2206000072</v>
      </c>
      <c r="B2045" s="18"/>
      <c r="C2045" s="36"/>
      <c r="D2045" s="19"/>
      <c r="E2045" s="19"/>
      <c r="F2045" s="10"/>
    </row>
    <row r="2046" ht="15.75" customHeight="1">
      <c r="A2046" s="19" t="str">
        <f t="shared" si="93"/>
        <v>SIP/PO/2206000072</v>
      </c>
      <c r="B2046" s="18"/>
      <c r="C2046" s="36"/>
      <c r="D2046" s="19"/>
      <c r="E2046" s="19"/>
      <c r="F2046" s="10"/>
    </row>
    <row r="2047" ht="15.75" customHeight="1">
      <c r="A2047" s="19" t="str">
        <f t="shared" si="93"/>
        <v>SIP/PO/2206000072</v>
      </c>
      <c r="B2047" s="18"/>
      <c r="C2047" s="36"/>
      <c r="D2047" s="19"/>
      <c r="E2047" s="19"/>
      <c r="F2047" s="10"/>
    </row>
    <row r="2048" ht="15.75" customHeight="1">
      <c r="E2048" s="1"/>
      <c r="F2048" s="54" t="s">
        <v>14</v>
      </c>
    </row>
    <row r="2049" ht="15.75" customHeight="1">
      <c r="E2049" s="1"/>
    </row>
    <row r="2050" ht="15.75" customHeight="1">
      <c r="A2050" s="14" t="s">
        <v>15</v>
      </c>
      <c r="B2050" s="14" t="s">
        <v>16</v>
      </c>
      <c r="C2050" s="2" t="s">
        <v>17</v>
      </c>
      <c r="D2050" s="14" t="s">
        <v>18</v>
      </c>
      <c r="E2050" s="14" t="s">
        <v>19</v>
      </c>
      <c r="F2050" s="34" t="s">
        <v>20</v>
      </c>
      <c r="G2050" s="43">
        <v>240.0</v>
      </c>
    </row>
    <row r="2051" ht="15.75" customHeight="1">
      <c r="A2051" s="19" t="s">
        <v>1457</v>
      </c>
      <c r="B2051" s="18">
        <v>44744.0</v>
      </c>
      <c r="C2051" s="36">
        <v>25.0</v>
      </c>
      <c r="D2051" s="19">
        <f>G2050-C2051</f>
        <v>215</v>
      </c>
      <c r="E2051" s="19"/>
      <c r="F2051" s="10"/>
      <c r="G2051" s="81" t="s">
        <v>1458</v>
      </c>
    </row>
    <row r="2052" ht="15.75" customHeight="1">
      <c r="A2052" s="19" t="str">
        <f t="shared" ref="A2052:A2060" si="95">A2051</f>
        <v>SIP/PO/2206000073</v>
      </c>
      <c r="B2052" s="18">
        <v>44748.0</v>
      </c>
      <c r="C2052" s="36">
        <v>98.0</v>
      </c>
      <c r="D2052" s="19">
        <f t="shared" ref="D2052:D2055" si="96">D2051-C2052</f>
        <v>117</v>
      </c>
      <c r="E2052" s="19"/>
      <c r="F2052" s="10"/>
      <c r="G2052" s="64"/>
    </row>
    <row r="2053" ht="15.75" customHeight="1">
      <c r="A2053" s="19" t="str">
        <f t="shared" si="95"/>
        <v>SIP/PO/2206000073</v>
      </c>
      <c r="B2053" s="18">
        <v>44755.0</v>
      </c>
      <c r="C2053" s="36">
        <v>17.0</v>
      </c>
      <c r="D2053" s="19">
        <f t="shared" si="96"/>
        <v>100</v>
      </c>
      <c r="E2053" s="19"/>
      <c r="F2053" s="10"/>
      <c r="G2053" s="20" t="s">
        <v>1433</v>
      </c>
    </row>
    <row r="2054" ht="15.75" customHeight="1">
      <c r="A2054" s="19" t="str">
        <f t="shared" si="95"/>
        <v>SIP/PO/2206000073</v>
      </c>
      <c r="B2054" s="18">
        <v>44748.0</v>
      </c>
      <c r="C2054" s="36">
        <v>100.0</v>
      </c>
      <c r="D2054" s="19">
        <f t="shared" si="96"/>
        <v>0</v>
      </c>
      <c r="E2054" s="19"/>
      <c r="F2054" s="10"/>
      <c r="G2054" s="84"/>
    </row>
    <row r="2055" ht="15.75" customHeight="1">
      <c r="A2055" s="19" t="str">
        <f t="shared" si="95"/>
        <v>SIP/PO/2206000073</v>
      </c>
      <c r="B2055" s="18"/>
      <c r="C2055" s="36"/>
      <c r="D2055" s="19">
        <f t="shared" si="96"/>
        <v>0</v>
      </c>
      <c r="E2055" s="19"/>
      <c r="F2055" s="10"/>
      <c r="G2055" s="53">
        <v>126000.0</v>
      </c>
    </row>
    <row r="2056" ht="15.75" customHeight="1">
      <c r="A2056" s="19" t="str">
        <f t="shared" si="95"/>
        <v>SIP/PO/2206000073</v>
      </c>
      <c r="B2056" s="18"/>
      <c r="C2056" s="36"/>
      <c r="D2056" s="19"/>
      <c r="E2056" s="19"/>
      <c r="F2056" s="10"/>
      <c r="G2056" s="30"/>
    </row>
    <row r="2057" ht="15.75" customHeight="1">
      <c r="A2057" s="19" t="str">
        <f t="shared" si="95"/>
        <v>SIP/PO/2206000073</v>
      </c>
      <c r="B2057" s="18"/>
      <c r="C2057" s="36"/>
      <c r="D2057" s="19"/>
      <c r="E2057" s="19"/>
      <c r="F2057" s="10"/>
      <c r="G2057" s="30"/>
    </row>
    <row r="2058" ht="15.75" customHeight="1">
      <c r="A2058" s="19" t="str">
        <f t="shared" si="95"/>
        <v>SIP/PO/2206000073</v>
      </c>
      <c r="B2058" s="18"/>
      <c r="C2058" s="36"/>
      <c r="D2058" s="19"/>
      <c r="E2058" s="19"/>
      <c r="F2058" s="10"/>
    </row>
    <row r="2059" ht="15.75" customHeight="1">
      <c r="A2059" s="19" t="str">
        <f t="shared" si="95"/>
        <v>SIP/PO/2206000073</v>
      </c>
      <c r="B2059" s="18"/>
      <c r="C2059" s="36"/>
      <c r="D2059" s="19"/>
      <c r="E2059" s="19"/>
      <c r="F2059" s="10"/>
    </row>
    <row r="2060" ht="15.75" customHeight="1">
      <c r="A2060" s="19" t="str">
        <f t="shared" si="95"/>
        <v>SIP/PO/2206000073</v>
      </c>
      <c r="B2060" s="18"/>
      <c r="C2060" s="36"/>
      <c r="D2060" s="19"/>
      <c r="E2060" s="19"/>
      <c r="F2060" s="10"/>
    </row>
    <row r="2061" ht="15.75" customHeight="1">
      <c r="E2061" s="1"/>
      <c r="F2061" s="54" t="s">
        <v>14</v>
      </c>
    </row>
    <row r="2062" ht="15.75" customHeight="1">
      <c r="E2062" s="1"/>
    </row>
    <row r="2063" ht="15.75" customHeight="1">
      <c r="A2063" s="14" t="s">
        <v>15</v>
      </c>
      <c r="B2063" s="14" t="s">
        <v>16</v>
      </c>
      <c r="C2063" s="2" t="s">
        <v>17</v>
      </c>
      <c r="D2063" s="14" t="s">
        <v>18</v>
      </c>
      <c r="E2063" s="14" t="s">
        <v>19</v>
      </c>
      <c r="F2063" s="34" t="s">
        <v>20</v>
      </c>
      <c r="G2063" s="43">
        <v>120.0</v>
      </c>
    </row>
    <row r="2064" ht="15.75" customHeight="1">
      <c r="A2064" s="19" t="s">
        <v>1457</v>
      </c>
      <c r="B2064" s="18">
        <v>44744.0</v>
      </c>
      <c r="C2064" s="36">
        <v>48.0</v>
      </c>
      <c r="D2064" s="19">
        <f>G2063-C2064</f>
        <v>72</v>
      </c>
      <c r="E2064" s="19"/>
      <c r="F2064" s="10"/>
      <c r="G2064" s="81" t="s">
        <v>1458</v>
      </c>
    </row>
    <row r="2065" ht="15.75" customHeight="1">
      <c r="A2065" s="19" t="str">
        <f t="shared" ref="A2065:A2073" si="97">A2064</f>
        <v>SIP/PO/2206000073</v>
      </c>
      <c r="B2065" s="18">
        <v>44748.0</v>
      </c>
      <c r="C2065" s="36">
        <v>12.0</v>
      </c>
      <c r="D2065" s="19">
        <f t="shared" ref="D2065:D2069" si="98">D2064-C2065</f>
        <v>60</v>
      </c>
      <c r="E2065" s="19"/>
      <c r="F2065" s="10"/>
      <c r="G2065" s="64"/>
    </row>
    <row r="2066" ht="15.75" customHeight="1">
      <c r="A2066" s="19" t="str">
        <f t="shared" si="97"/>
        <v>SIP/PO/2206000073</v>
      </c>
      <c r="B2066" s="18">
        <v>44755.0</v>
      </c>
      <c r="C2066" s="36">
        <v>60.0</v>
      </c>
      <c r="D2066" s="19">
        <f t="shared" si="98"/>
        <v>0</v>
      </c>
      <c r="E2066" s="19"/>
      <c r="F2066" s="10"/>
      <c r="G2066" s="20" t="s">
        <v>1410</v>
      </c>
    </row>
    <row r="2067" ht="15.75" customHeight="1">
      <c r="A2067" s="19" t="str">
        <f t="shared" si="97"/>
        <v>SIP/PO/2206000073</v>
      </c>
      <c r="B2067" s="18"/>
      <c r="C2067" s="36"/>
      <c r="D2067" s="19">
        <f t="shared" si="98"/>
        <v>0</v>
      </c>
      <c r="E2067" s="19"/>
      <c r="F2067" s="10"/>
      <c r="G2067" s="84"/>
    </row>
    <row r="2068" ht="15.75" customHeight="1">
      <c r="A2068" s="19" t="str">
        <f t="shared" si="97"/>
        <v>SIP/PO/2206000073</v>
      </c>
      <c r="B2068" s="18"/>
      <c r="C2068" s="36"/>
      <c r="D2068" s="19">
        <f t="shared" si="98"/>
        <v>0</v>
      </c>
      <c r="E2068" s="19"/>
      <c r="F2068" s="10"/>
      <c r="G2068" s="53">
        <v>132000.0</v>
      </c>
    </row>
    <row r="2069" ht="15.75" customHeight="1">
      <c r="A2069" s="19" t="str">
        <f t="shared" si="97"/>
        <v>SIP/PO/2206000073</v>
      </c>
      <c r="B2069" s="18"/>
      <c r="C2069" s="36"/>
      <c r="D2069" s="19">
        <f t="shared" si="98"/>
        <v>0</v>
      </c>
      <c r="E2069" s="19"/>
      <c r="F2069" s="10"/>
      <c r="G2069" s="30"/>
    </row>
    <row r="2070" ht="15.75" customHeight="1">
      <c r="A2070" s="19" t="str">
        <f t="shared" si="97"/>
        <v>SIP/PO/2206000073</v>
      </c>
      <c r="B2070" s="18"/>
      <c r="C2070" s="36"/>
      <c r="D2070" s="19"/>
      <c r="E2070" s="19"/>
      <c r="F2070" s="10"/>
      <c r="G2070" s="30"/>
    </row>
    <row r="2071" ht="15.75" customHeight="1">
      <c r="A2071" s="19" t="str">
        <f t="shared" si="97"/>
        <v>SIP/PO/2206000073</v>
      </c>
      <c r="B2071" s="18"/>
      <c r="C2071" s="36"/>
      <c r="D2071" s="19"/>
      <c r="E2071" s="19"/>
      <c r="F2071" s="10"/>
    </row>
    <row r="2072" ht="15.75" customHeight="1">
      <c r="A2072" s="19" t="str">
        <f t="shared" si="97"/>
        <v>SIP/PO/2206000073</v>
      </c>
      <c r="B2072" s="18"/>
      <c r="C2072" s="36"/>
      <c r="D2072" s="19"/>
      <c r="E2072" s="19"/>
      <c r="F2072" s="10"/>
    </row>
    <row r="2073" ht="15.75" customHeight="1">
      <c r="A2073" s="19" t="str">
        <f t="shared" si="97"/>
        <v>SIP/PO/2206000073</v>
      </c>
      <c r="B2073" s="18"/>
      <c r="C2073" s="36"/>
      <c r="D2073" s="19"/>
      <c r="E2073" s="19"/>
      <c r="F2073" s="10"/>
    </row>
    <row r="2074" ht="15.75" customHeight="1">
      <c r="E2074" s="1"/>
      <c r="F2074" s="54" t="s">
        <v>14</v>
      </c>
    </row>
    <row r="2075" ht="15.75" customHeight="1">
      <c r="A2075" s="14" t="s">
        <v>15</v>
      </c>
      <c r="B2075" s="14" t="s">
        <v>16</v>
      </c>
      <c r="C2075" s="2" t="s">
        <v>17</v>
      </c>
      <c r="D2075" s="14" t="s">
        <v>18</v>
      </c>
      <c r="E2075" s="14" t="s">
        <v>19</v>
      </c>
      <c r="F2075" s="34" t="s">
        <v>20</v>
      </c>
      <c r="G2075" s="43">
        <v>240.0</v>
      </c>
    </row>
    <row r="2076" ht="15.75" customHeight="1">
      <c r="A2076" s="19" t="s">
        <v>1459</v>
      </c>
      <c r="B2076" s="18">
        <v>44755.0</v>
      </c>
      <c r="C2076" s="36">
        <v>10.0</v>
      </c>
      <c r="D2076" s="19">
        <f>G2075-C2076</f>
        <v>230</v>
      </c>
      <c r="E2076" s="19"/>
      <c r="F2076" s="10"/>
      <c r="G2076" s="81" t="s">
        <v>1460</v>
      </c>
    </row>
    <row r="2077" ht="15.75" customHeight="1">
      <c r="A2077" s="19" t="str">
        <f t="shared" ref="A2077:A2085" si="99">A2076</f>
        <v>SIP/PO/2206000108</v>
      </c>
      <c r="B2077" s="18">
        <v>44763.0</v>
      </c>
      <c r="C2077" s="36">
        <v>70.0</v>
      </c>
      <c r="D2077" s="19">
        <f t="shared" ref="D2077:D2080" si="100">D2076-C2077</f>
        <v>160</v>
      </c>
      <c r="E2077" s="19"/>
      <c r="F2077" s="10"/>
      <c r="G2077" s="64"/>
    </row>
    <row r="2078" ht="15.75" customHeight="1">
      <c r="A2078" s="19" t="str">
        <f t="shared" si="99"/>
        <v>SIP/PO/2206000108</v>
      </c>
      <c r="B2078" s="18">
        <v>44768.0</v>
      </c>
      <c r="C2078" s="36">
        <v>99.0</v>
      </c>
      <c r="D2078" s="19">
        <f t="shared" si="100"/>
        <v>61</v>
      </c>
      <c r="E2078" s="19"/>
      <c r="F2078" s="10"/>
      <c r="G2078" s="20" t="s">
        <v>1410</v>
      </c>
    </row>
    <row r="2079" ht="15.75" customHeight="1">
      <c r="A2079" s="19" t="str">
        <f t="shared" si="99"/>
        <v>SIP/PO/2206000108</v>
      </c>
      <c r="B2079" s="18">
        <v>44770.0</v>
      </c>
      <c r="C2079" s="36">
        <v>61.0</v>
      </c>
      <c r="D2079" s="19">
        <f t="shared" si="100"/>
        <v>0</v>
      </c>
      <c r="E2079" s="19"/>
      <c r="F2079" s="10"/>
      <c r="G2079" s="84"/>
    </row>
    <row r="2080" ht="15.75" customHeight="1">
      <c r="A2080" s="19" t="str">
        <f t="shared" si="99"/>
        <v>SIP/PO/2206000108</v>
      </c>
      <c r="B2080" s="18"/>
      <c r="C2080" s="36"/>
      <c r="D2080" s="19">
        <f t="shared" si="100"/>
        <v>0</v>
      </c>
      <c r="E2080" s="19"/>
      <c r="F2080" s="10"/>
      <c r="G2080" s="53">
        <v>132000.0</v>
      </c>
    </row>
    <row r="2081" ht="15.75" customHeight="1">
      <c r="A2081" s="19" t="str">
        <f t="shared" si="99"/>
        <v>SIP/PO/2206000108</v>
      </c>
      <c r="B2081" s="18"/>
      <c r="C2081" s="36"/>
      <c r="D2081" s="19"/>
      <c r="E2081" s="19"/>
      <c r="F2081" s="10"/>
      <c r="G2081" s="30"/>
    </row>
    <row r="2082" ht="15.75" customHeight="1">
      <c r="A2082" s="19" t="str">
        <f t="shared" si="99"/>
        <v>SIP/PO/2206000108</v>
      </c>
      <c r="B2082" s="18"/>
      <c r="C2082" s="36"/>
      <c r="D2082" s="19"/>
      <c r="E2082" s="19"/>
      <c r="F2082" s="10"/>
      <c r="G2082" s="30"/>
    </row>
    <row r="2083" ht="15.75" customHeight="1">
      <c r="A2083" s="19" t="str">
        <f t="shared" si="99"/>
        <v>SIP/PO/2206000108</v>
      </c>
      <c r="B2083" s="18"/>
      <c r="C2083" s="36"/>
      <c r="D2083" s="19"/>
      <c r="E2083" s="19"/>
      <c r="F2083" s="10"/>
    </row>
    <row r="2084" ht="15.75" customHeight="1">
      <c r="A2084" s="19" t="str">
        <f t="shared" si="99"/>
        <v>SIP/PO/2206000108</v>
      </c>
      <c r="B2084" s="18"/>
      <c r="C2084" s="36"/>
      <c r="D2084" s="19"/>
      <c r="E2084" s="19"/>
      <c r="F2084" s="10"/>
    </row>
    <row r="2085" ht="15.75" customHeight="1">
      <c r="A2085" s="19" t="str">
        <f t="shared" si="99"/>
        <v>SIP/PO/2206000108</v>
      </c>
      <c r="B2085" s="18"/>
      <c r="C2085" s="36"/>
      <c r="D2085" s="19"/>
      <c r="E2085" s="19"/>
      <c r="F2085" s="10"/>
    </row>
    <row r="2086" ht="15.75" customHeight="1">
      <c r="E2086" s="1"/>
      <c r="F2086" s="54" t="s">
        <v>14</v>
      </c>
    </row>
    <row r="2087" ht="15.75" customHeight="1">
      <c r="A2087" s="14" t="s">
        <v>15</v>
      </c>
      <c r="B2087" s="14" t="s">
        <v>16</v>
      </c>
      <c r="C2087" s="2" t="s">
        <v>17</v>
      </c>
      <c r="D2087" s="14" t="s">
        <v>18</v>
      </c>
      <c r="E2087" s="14" t="s">
        <v>19</v>
      </c>
      <c r="F2087" s="34" t="s">
        <v>20</v>
      </c>
      <c r="G2087" s="43">
        <v>120.0</v>
      </c>
    </row>
    <row r="2088" ht="15.75" customHeight="1">
      <c r="A2088" s="19" t="s">
        <v>1461</v>
      </c>
      <c r="B2088" s="18">
        <v>44765.0</v>
      </c>
      <c r="C2088" s="36">
        <v>60.0</v>
      </c>
      <c r="D2088" s="19">
        <f>G2087-C2088</f>
        <v>60</v>
      </c>
      <c r="E2088" s="19" t="s">
        <v>1341</v>
      </c>
      <c r="F2088" s="10"/>
      <c r="G2088" s="81" t="s">
        <v>1462</v>
      </c>
    </row>
    <row r="2089" ht="15.75" customHeight="1">
      <c r="A2089" s="19" t="str">
        <f t="shared" ref="A2089:A2097" si="101">A2088</f>
        <v>SIP/PO/2206000109</v>
      </c>
      <c r="B2089" s="18">
        <v>44781.0</v>
      </c>
      <c r="C2089" s="36">
        <v>35.0</v>
      </c>
      <c r="D2089" s="19">
        <f t="shared" ref="D2089:D2091" si="102">D2088-C2089</f>
        <v>25</v>
      </c>
      <c r="E2089" s="19"/>
      <c r="F2089" s="10"/>
      <c r="G2089" s="64"/>
    </row>
    <row r="2090" ht="15.75" customHeight="1">
      <c r="A2090" s="19" t="str">
        <f t="shared" si="101"/>
        <v>SIP/PO/2206000109</v>
      </c>
      <c r="B2090" s="18">
        <v>44789.0</v>
      </c>
      <c r="C2090" s="36">
        <v>15.0</v>
      </c>
      <c r="D2090" s="19">
        <f t="shared" si="102"/>
        <v>10</v>
      </c>
      <c r="E2090" s="19"/>
      <c r="F2090" s="10"/>
      <c r="G2090" s="20" t="s">
        <v>1433</v>
      </c>
    </row>
    <row r="2091" ht="15.75" customHeight="1">
      <c r="A2091" s="19" t="str">
        <f t="shared" si="101"/>
        <v>SIP/PO/2206000109</v>
      </c>
      <c r="B2091" s="18">
        <v>44789.0</v>
      </c>
      <c r="C2091" s="36">
        <v>10.0</v>
      </c>
      <c r="D2091" s="19">
        <f t="shared" si="102"/>
        <v>0</v>
      </c>
      <c r="E2091" s="19"/>
      <c r="F2091" s="10"/>
      <c r="G2091" s="84"/>
    </row>
    <row r="2092" ht="15.75" customHeight="1">
      <c r="A2092" s="19" t="str">
        <f t="shared" si="101"/>
        <v>SIP/PO/2206000109</v>
      </c>
      <c r="B2092" s="18"/>
      <c r="C2092" s="36"/>
      <c r="D2092" s="19"/>
      <c r="E2092" s="19"/>
      <c r="F2092" s="10"/>
      <c r="G2092" s="53">
        <v>126000.0</v>
      </c>
    </row>
    <row r="2093" ht="15.75" customHeight="1">
      <c r="A2093" s="19" t="str">
        <f t="shared" si="101"/>
        <v>SIP/PO/2206000109</v>
      </c>
      <c r="B2093" s="18"/>
      <c r="C2093" s="36"/>
      <c r="D2093" s="19"/>
      <c r="E2093" s="19"/>
      <c r="F2093" s="10"/>
      <c r="G2093" s="30"/>
    </row>
    <row r="2094" ht="15.75" customHeight="1">
      <c r="A2094" s="19" t="str">
        <f t="shared" si="101"/>
        <v>SIP/PO/2206000109</v>
      </c>
      <c r="B2094" s="18"/>
      <c r="C2094" s="36"/>
      <c r="D2094" s="19"/>
      <c r="E2094" s="19"/>
      <c r="F2094" s="10"/>
      <c r="G2094" s="30"/>
    </row>
    <row r="2095" ht="15.75" customHeight="1">
      <c r="A2095" s="19" t="str">
        <f t="shared" si="101"/>
        <v>SIP/PO/2206000109</v>
      </c>
      <c r="B2095" s="18"/>
      <c r="C2095" s="36"/>
      <c r="D2095" s="19"/>
      <c r="E2095" s="19"/>
      <c r="F2095" s="10"/>
    </row>
    <row r="2096" ht="15.75" customHeight="1">
      <c r="A2096" s="19" t="str">
        <f t="shared" si="101"/>
        <v>SIP/PO/2206000109</v>
      </c>
      <c r="B2096" s="18"/>
      <c r="C2096" s="36"/>
      <c r="D2096" s="19"/>
      <c r="E2096" s="19"/>
      <c r="F2096" s="10"/>
    </row>
    <row r="2097" ht="15.75" customHeight="1">
      <c r="A2097" s="19" t="str">
        <f t="shared" si="101"/>
        <v>SIP/PO/2206000109</v>
      </c>
      <c r="B2097" s="18"/>
      <c r="C2097" s="36"/>
      <c r="D2097" s="19"/>
      <c r="E2097" s="19"/>
      <c r="F2097" s="10"/>
    </row>
    <row r="2098" ht="15.75" customHeight="1">
      <c r="E2098" s="1"/>
      <c r="F2098" s="54" t="s">
        <v>14</v>
      </c>
    </row>
    <row r="2099" ht="15.75" customHeight="1">
      <c r="E2099" s="1"/>
    </row>
    <row r="2100" ht="15.75" customHeight="1">
      <c r="A2100" s="14" t="s">
        <v>15</v>
      </c>
      <c r="B2100" s="14" t="s">
        <v>16</v>
      </c>
      <c r="C2100" s="2" t="s">
        <v>17</v>
      </c>
      <c r="D2100" s="14" t="s">
        <v>18</v>
      </c>
      <c r="E2100" s="14" t="s">
        <v>19</v>
      </c>
      <c r="F2100" s="34" t="s">
        <v>20</v>
      </c>
      <c r="G2100" s="43">
        <v>240.0</v>
      </c>
    </row>
    <row r="2101" ht="15.75" customHeight="1">
      <c r="A2101" s="19" t="s">
        <v>1463</v>
      </c>
      <c r="B2101" s="18">
        <v>44765.0</v>
      </c>
      <c r="C2101" s="36">
        <v>59.0</v>
      </c>
      <c r="D2101" s="19">
        <f>G2100-C2101</f>
        <v>181</v>
      </c>
      <c r="E2101" s="19"/>
      <c r="F2101" s="10"/>
      <c r="G2101" s="81" t="s">
        <v>1464</v>
      </c>
    </row>
    <row r="2102" ht="15.75" customHeight="1">
      <c r="A2102" s="19" t="str">
        <f t="shared" ref="A2102:A2105" si="103">A2101</f>
        <v>SIP/PO/2206000160</v>
      </c>
      <c r="B2102" s="18">
        <v>44769.0</v>
      </c>
      <c r="C2102" s="36">
        <v>100.0</v>
      </c>
      <c r="D2102" s="19">
        <f t="shared" ref="D2102:D2104" si="104">D2101-C2102</f>
        <v>81</v>
      </c>
      <c r="E2102" s="19"/>
      <c r="F2102" s="10"/>
      <c r="G2102" s="64"/>
    </row>
    <row r="2103" ht="15.75" customHeight="1">
      <c r="A2103" s="19" t="str">
        <f t="shared" si="103"/>
        <v>SIP/PO/2206000160</v>
      </c>
      <c r="B2103" s="18">
        <v>44758.0</v>
      </c>
      <c r="C2103" s="36">
        <v>60.0</v>
      </c>
      <c r="D2103" s="19">
        <f t="shared" si="104"/>
        <v>21</v>
      </c>
      <c r="E2103" s="19"/>
      <c r="F2103" s="10"/>
      <c r="G2103" s="20" t="s">
        <v>1433</v>
      </c>
    </row>
    <row r="2104" ht="15.75" customHeight="1">
      <c r="A2104" s="19" t="str">
        <f t="shared" si="103"/>
        <v>SIP/PO/2206000160</v>
      </c>
      <c r="B2104" s="18">
        <v>44781.0</v>
      </c>
      <c r="C2104" s="36">
        <v>21.0</v>
      </c>
      <c r="D2104" s="19">
        <f t="shared" si="104"/>
        <v>0</v>
      </c>
      <c r="E2104" s="19"/>
      <c r="F2104" s="10"/>
      <c r="G2104" s="84"/>
    </row>
    <row r="2105" ht="15.75" customHeight="1">
      <c r="A2105" s="19" t="str">
        <f t="shared" si="103"/>
        <v>SIP/PO/2206000160</v>
      </c>
      <c r="B2105" s="18"/>
      <c r="C2105" s="36"/>
      <c r="D2105" s="19"/>
      <c r="E2105" s="19"/>
      <c r="F2105" s="10"/>
      <c r="G2105" s="53">
        <v>126000.0</v>
      </c>
    </row>
    <row r="2106" ht="15.75" customHeight="1">
      <c r="E2106" s="1"/>
      <c r="F2106" s="54" t="s">
        <v>14</v>
      </c>
    </row>
    <row r="2107" ht="15.75" customHeight="1">
      <c r="E2107" s="1"/>
    </row>
    <row r="2108" ht="15.75" customHeight="1">
      <c r="A2108" s="14" t="s">
        <v>15</v>
      </c>
      <c r="B2108" s="14" t="s">
        <v>16</v>
      </c>
      <c r="C2108" s="2" t="s">
        <v>17</v>
      </c>
      <c r="D2108" s="14" t="s">
        <v>18</v>
      </c>
      <c r="E2108" s="14" t="s">
        <v>19</v>
      </c>
      <c r="F2108" s="34" t="s">
        <v>20</v>
      </c>
      <c r="G2108" s="43">
        <v>240.0</v>
      </c>
    </row>
    <row r="2109" ht="15.75" customHeight="1">
      <c r="A2109" s="19" t="s">
        <v>1463</v>
      </c>
      <c r="B2109" s="18">
        <v>44770.0</v>
      </c>
      <c r="C2109" s="36">
        <v>40.0</v>
      </c>
      <c r="D2109" s="19">
        <f>G2108-C2109</f>
        <v>200</v>
      </c>
      <c r="E2109" s="19"/>
      <c r="F2109" s="10"/>
      <c r="G2109" s="81" t="s">
        <v>1464</v>
      </c>
    </row>
    <row r="2110" ht="15.75" customHeight="1">
      <c r="A2110" s="19" t="str">
        <f t="shared" ref="A2110:A2118" si="105">A2109</f>
        <v>SIP/PO/2206000160</v>
      </c>
      <c r="B2110" s="18">
        <v>44781.0</v>
      </c>
      <c r="C2110" s="36">
        <v>79.0</v>
      </c>
      <c r="D2110" s="19">
        <f t="shared" ref="D2110:D2112" si="106">D2109-C2110</f>
        <v>121</v>
      </c>
      <c r="E2110" s="19"/>
      <c r="F2110" s="10"/>
      <c r="G2110" s="64"/>
    </row>
    <row r="2111" ht="15.75" customHeight="1">
      <c r="A2111" s="19" t="str">
        <f t="shared" si="105"/>
        <v>SIP/PO/2206000160</v>
      </c>
      <c r="B2111" s="18">
        <v>44796.0</v>
      </c>
      <c r="C2111" s="36">
        <v>110.0</v>
      </c>
      <c r="D2111" s="19">
        <f t="shared" si="106"/>
        <v>11</v>
      </c>
      <c r="E2111" s="19"/>
      <c r="F2111" s="10"/>
      <c r="G2111" s="20" t="s">
        <v>1338</v>
      </c>
    </row>
    <row r="2112" ht="15.75" customHeight="1">
      <c r="A2112" s="19" t="str">
        <f t="shared" si="105"/>
        <v>SIP/PO/2206000160</v>
      </c>
      <c r="B2112" s="18">
        <v>44860.0</v>
      </c>
      <c r="C2112" s="36">
        <v>11.0</v>
      </c>
      <c r="D2112" s="19">
        <f t="shared" si="106"/>
        <v>0</v>
      </c>
      <c r="E2112" s="19"/>
      <c r="F2112" s="10"/>
      <c r="G2112" s="84"/>
    </row>
    <row r="2113" ht="15.75" customHeight="1">
      <c r="A2113" s="19" t="str">
        <f t="shared" si="105"/>
        <v>SIP/PO/2206000160</v>
      </c>
      <c r="B2113" s="18"/>
      <c r="C2113" s="36"/>
      <c r="D2113" s="19"/>
      <c r="E2113" s="19"/>
      <c r="F2113" s="10"/>
      <c r="G2113" s="53">
        <v>132000.0</v>
      </c>
    </row>
    <row r="2114" ht="15.75" customHeight="1">
      <c r="A2114" s="19" t="str">
        <f t="shared" si="105"/>
        <v>SIP/PO/2206000160</v>
      </c>
      <c r="B2114" s="18"/>
      <c r="C2114" s="36"/>
      <c r="D2114" s="19"/>
      <c r="E2114" s="19"/>
      <c r="F2114" s="10"/>
      <c r="G2114" s="30"/>
    </row>
    <row r="2115" ht="15.75" customHeight="1">
      <c r="A2115" s="19" t="str">
        <f t="shared" si="105"/>
        <v>SIP/PO/2206000160</v>
      </c>
      <c r="B2115" s="18"/>
      <c r="C2115" s="36"/>
      <c r="D2115" s="19"/>
      <c r="E2115" s="19"/>
      <c r="F2115" s="10"/>
      <c r="G2115" s="30"/>
    </row>
    <row r="2116" ht="15.75" customHeight="1">
      <c r="A2116" s="19" t="str">
        <f t="shared" si="105"/>
        <v>SIP/PO/2206000160</v>
      </c>
      <c r="B2116" s="18"/>
      <c r="C2116" s="36"/>
      <c r="D2116" s="19"/>
      <c r="E2116" s="19"/>
      <c r="F2116" s="10"/>
    </row>
    <row r="2117" ht="15.75" customHeight="1">
      <c r="A2117" s="19" t="str">
        <f t="shared" si="105"/>
        <v>SIP/PO/2206000160</v>
      </c>
      <c r="B2117" s="18"/>
      <c r="C2117" s="36"/>
      <c r="D2117" s="19"/>
      <c r="E2117" s="19"/>
      <c r="F2117" s="10"/>
    </row>
    <row r="2118" ht="15.75" customHeight="1">
      <c r="A2118" s="19" t="str">
        <f t="shared" si="105"/>
        <v>SIP/PO/2206000160</v>
      </c>
      <c r="B2118" s="18"/>
      <c r="C2118" s="36"/>
      <c r="D2118" s="19"/>
      <c r="E2118" s="19"/>
      <c r="F2118" s="10"/>
    </row>
    <row r="2119" ht="15.75" customHeight="1">
      <c r="E2119" s="1"/>
      <c r="F2119" s="54" t="s">
        <v>14</v>
      </c>
    </row>
    <row r="2120" ht="15.75" customHeight="1">
      <c r="E2120" s="1"/>
    </row>
    <row r="2121" ht="15.75" customHeight="1">
      <c r="A2121" s="14" t="s">
        <v>15</v>
      </c>
      <c r="B2121" s="14" t="s">
        <v>16</v>
      </c>
      <c r="C2121" s="2" t="s">
        <v>17</v>
      </c>
      <c r="D2121" s="14" t="s">
        <v>18</v>
      </c>
      <c r="E2121" s="14" t="s">
        <v>19</v>
      </c>
      <c r="F2121" s="34" t="s">
        <v>20</v>
      </c>
      <c r="G2121" s="43">
        <v>240.0</v>
      </c>
    </row>
    <row r="2122" ht="15.75" customHeight="1">
      <c r="A2122" s="19" t="s">
        <v>1465</v>
      </c>
      <c r="B2122" s="18">
        <v>44779.0</v>
      </c>
      <c r="C2122" s="36">
        <v>130.0</v>
      </c>
      <c r="D2122" s="19">
        <f>G2121-C2122</f>
        <v>110</v>
      </c>
      <c r="E2122" s="19"/>
      <c r="F2122" s="10"/>
      <c r="G2122" s="81" t="s">
        <v>1466</v>
      </c>
    </row>
    <row r="2123" ht="15.75" customHeight="1">
      <c r="A2123" s="19" t="str">
        <f t="shared" ref="A2123:A2129" si="107">A2122</f>
        <v>SIP/PO/2207000106</v>
      </c>
      <c r="B2123" s="18">
        <v>44789.0</v>
      </c>
      <c r="C2123" s="36">
        <v>84.0</v>
      </c>
      <c r="D2123" s="19">
        <f t="shared" ref="D2123:D2124" si="108">D2122-C2123</f>
        <v>26</v>
      </c>
      <c r="E2123" s="19"/>
      <c r="F2123" s="10"/>
      <c r="G2123" s="64"/>
    </row>
    <row r="2124" ht="15.75" customHeight="1">
      <c r="A2124" s="19" t="str">
        <f t="shared" si="107"/>
        <v>SIP/PO/2207000106</v>
      </c>
      <c r="B2124" s="18">
        <v>44793.0</v>
      </c>
      <c r="C2124" s="36">
        <v>26.0</v>
      </c>
      <c r="D2124" s="19">
        <f t="shared" si="108"/>
        <v>0</v>
      </c>
      <c r="E2124" s="19"/>
      <c r="F2124" s="10"/>
      <c r="G2124" s="20" t="s">
        <v>1433</v>
      </c>
    </row>
    <row r="2125" ht="15.75" customHeight="1">
      <c r="A2125" s="19" t="str">
        <f t="shared" si="107"/>
        <v>SIP/PO/2207000106</v>
      </c>
      <c r="B2125" s="18"/>
      <c r="C2125" s="36"/>
      <c r="D2125" s="19"/>
      <c r="E2125" s="19"/>
      <c r="F2125" s="10"/>
      <c r="G2125" s="84"/>
    </row>
    <row r="2126" ht="15.75" customHeight="1">
      <c r="A2126" s="19" t="str">
        <f t="shared" si="107"/>
        <v>SIP/PO/2207000106</v>
      </c>
      <c r="B2126" s="18"/>
      <c r="C2126" s="36"/>
      <c r="D2126" s="19"/>
      <c r="E2126" s="19"/>
      <c r="F2126" s="10"/>
      <c r="G2126" s="53">
        <v>126000.0</v>
      </c>
    </row>
    <row r="2127" ht="15.75" customHeight="1">
      <c r="A2127" s="19" t="str">
        <f t="shared" si="107"/>
        <v>SIP/PO/2207000106</v>
      </c>
      <c r="B2127" s="18"/>
      <c r="C2127" s="36"/>
      <c r="D2127" s="19"/>
      <c r="E2127" s="19"/>
      <c r="F2127" s="10"/>
      <c r="G2127" s="30"/>
    </row>
    <row r="2128" ht="15.75" customHeight="1">
      <c r="A2128" s="19" t="str">
        <f t="shared" si="107"/>
        <v>SIP/PO/2207000106</v>
      </c>
      <c r="B2128" s="18"/>
      <c r="C2128" s="36"/>
      <c r="D2128" s="19"/>
      <c r="E2128" s="19"/>
      <c r="F2128" s="10"/>
      <c r="G2128" s="30"/>
      <c r="I2128" s="20">
        <v>129.0</v>
      </c>
      <c r="J2128" s="20">
        <f>D2133+D2111</f>
        <v>163</v>
      </c>
    </row>
    <row r="2129" ht="15.75" customHeight="1">
      <c r="A2129" s="19" t="str">
        <f t="shared" si="107"/>
        <v>SIP/PO/2207000106</v>
      </c>
      <c r="B2129" s="18"/>
      <c r="C2129" s="36"/>
      <c r="D2129" s="19"/>
      <c r="E2129" s="19"/>
      <c r="F2129" s="10"/>
      <c r="I2129" s="20">
        <v>122.0</v>
      </c>
      <c r="J2129" s="20">
        <f>D2124</f>
        <v>0</v>
      </c>
    </row>
    <row r="2130" ht="15.75" customHeight="1">
      <c r="E2130" s="1"/>
      <c r="F2130" s="54" t="s">
        <v>14</v>
      </c>
    </row>
    <row r="2131" ht="15.75" customHeight="1">
      <c r="E2131" s="1"/>
    </row>
    <row r="2132" ht="15.75" customHeight="1">
      <c r="A2132" s="14" t="s">
        <v>15</v>
      </c>
      <c r="B2132" s="14" t="s">
        <v>16</v>
      </c>
      <c r="C2132" s="2" t="s">
        <v>17</v>
      </c>
      <c r="D2132" s="14" t="s">
        <v>18</v>
      </c>
      <c r="E2132" s="14" t="s">
        <v>19</v>
      </c>
      <c r="F2132" s="34" t="s">
        <v>20</v>
      </c>
      <c r="G2132" s="43">
        <v>240.0</v>
      </c>
    </row>
    <row r="2133" ht="15.75" customHeight="1">
      <c r="A2133" s="19" t="s">
        <v>1465</v>
      </c>
      <c r="B2133" s="18">
        <v>44821.0</v>
      </c>
      <c r="C2133" s="36">
        <v>88.0</v>
      </c>
      <c r="D2133" s="19">
        <f>G2132-C2133</f>
        <v>152</v>
      </c>
      <c r="E2133" s="19"/>
      <c r="F2133" s="10"/>
      <c r="G2133" s="81" t="s">
        <v>1466</v>
      </c>
    </row>
    <row r="2134" ht="15.75" customHeight="1">
      <c r="A2134" s="19" t="str">
        <f t="shared" ref="A2134:A2140" si="109">A2133</f>
        <v>SIP/PO/2207000106</v>
      </c>
      <c r="B2134" s="18">
        <v>44848.0</v>
      </c>
      <c r="C2134" s="36">
        <v>100.0</v>
      </c>
      <c r="D2134" s="19">
        <f t="shared" ref="D2134:D2135" si="110">D2133-C2134</f>
        <v>52</v>
      </c>
      <c r="E2134" s="19"/>
      <c r="F2134" s="10"/>
      <c r="G2134" s="64"/>
    </row>
    <row r="2135" ht="15.75" customHeight="1">
      <c r="A2135" s="19" t="str">
        <f t="shared" si="109"/>
        <v>SIP/PO/2207000106</v>
      </c>
      <c r="B2135" s="18">
        <v>44860.0</v>
      </c>
      <c r="C2135" s="36">
        <v>52.0</v>
      </c>
      <c r="D2135" s="19">
        <f t="shared" si="110"/>
        <v>0</v>
      </c>
      <c r="E2135" s="19"/>
      <c r="F2135" s="10"/>
      <c r="G2135" s="20" t="s">
        <v>996</v>
      </c>
    </row>
    <row r="2136" ht="15.75" customHeight="1">
      <c r="A2136" s="19" t="str">
        <f t="shared" si="109"/>
        <v>SIP/PO/2207000106</v>
      </c>
      <c r="B2136" s="18"/>
      <c r="C2136" s="36"/>
      <c r="D2136" s="19"/>
      <c r="E2136" s="19"/>
      <c r="F2136" s="10"/>
      <c r="G2136" s="84"/>
    </row>
    <row r="2137" ht="15.75" customHeight="1">
      <c r="A2137" s="19" t="str">
        <f t="shared" si="109"/>
        <v>SIP/PO/2207000106</v>
      </c>
      <c r="B2137" s="18"/>
      <c r="C2137" s="36"/>
      <c r="D2137" s="19"/>
      <c r="E2137" s="19"/>
      <c r="F2137" s="10"/>
      <c r="G2137" s="53">
        <v>132000.0</v>
      </c>
    </row>
    <row r="2138" ht="15.75" customHeight="1">
      <c r="A2138" s="19" t="str">
        <f t="shared" si="109"/>
        <v>SIP/PO/2207000106</v>
      </c>
      <c r="B2138" s="18"/>
      <c r="C2138" s="36"/>
      <c r="D2138" s="19"/>
      <c r="E2138" s="19"/>
      <c r="F2138" s="10"/>
      <c r="G2138" s="30"/>
    </row>
    <row r="2139" ht="15.75" customHeight="1">
      <c r="A2139" s="19" t="str">
        <f t="shared" si="109"/>
        <v>SIP/PO/2207000106</v>
      </c>
      <c r="B2139" s="18"/>
      <c r="C2139" s="36"/>
      <c r="D2139" s="19"/>
      <c r="E2139" s="19"/>
      <c r="F2139" s="10"/>
      <c r="G2139" s="30"/>
    </row>
    <row r="2140" ht="15.75" customHeight="1">
      <c r="A2140" s="19" t="str">
        <f t="shared" si="109"/>
        <v>SIP/PO/2207000106</v>
      </c>
      <c r="B2140" s="18"/>
      <c r="C2140" s="36"/>
      <c r="D2140" s="19"/>
      <c r="E2140" s="19"/>
      <c r="F2140" s="10"/>
    </row>
    <row r="2141" ht="15.75" customHeight="1">
      <c r="E2141" s="1"/>
      <c r="F2141" s="54" t="s">
        <v>14</v>
      </c>
      <c r="J2141" s="20">
        <f>D2135+11+D2166</f>
        <v>224</v>
      </c>
    </row>
    <row r="2142" ht="15.75" customHeight="1">
      <c r="E2142" s="1"/>
    </row>
    <row r="2143" ht="15.75" customHeight="1">
      <c r="A2143" s="14" t="s">
        <v>15</v>
      </c>
      <c r="B2143" s="14" t="s">
        <v>16</v>
      </c>
      <c r="C2143" s="2" t="s">
        <v>17</v>
      </c>
      <c r="D2143" s="14" t="s">
        <v>18</v>
      </c>
      <c r="E2143" s="14" t="s">
        <v>19</v>
      </c>
      <c r="F2143" s="34" t="s">
        <v>20</v>
      </c>
      <c r="G2143" s="43">
        <v>300.0</v>
      </c>
    </row>
    <row r="2144" ht="15.75" customHeight="1">
      <c r="A2144" s="19" t="s">
        <v>1467</v>
      </c>
      <c r="B2144" s="18">
        <v>44792.0</v>
      </c>
      <c r="C2144" s="36">
        <v>61.0</v>
      </c>
      <c r="D2144" s="19">
        <f>G2143-C2144</f>
        <v>239</v>
      </c>
      <c r="E2144" s="19"/>
      <c r="F2144" s="10"/>
      <c r="G2144" s="81" t="s">
        <v>1468</v>
      </c>
    </row>
    <row r="2145" ht="15.75" customHeight="1">
      <c r="A2145" s="19" t="str">
        <f t="shared" ref="A2145:A2151" si="111">A2144</f>
        <v>SIP/PO/2208000095</v>
      </c>
      <c r="B2145" s="18">
        <v>44795.0</v>
      </c>
      <c r="C2145" s="36">
        <v>100.0</v>
      </c>
      <c r="D2145" s="19">
        <f t="shared" ref="D2145:D2148" si="112">D2144-C2145</f>
        <v>139</v>
      </c>
      <c r="E2145" s="19"/>
      <c r="F2145" s="10"/>
      <c r="G2145" s="64"/>
    </row>
    <row r="2146" ht="15.75" customHeight="1">
      <c r="A2146" s="19" t="str">
        <f t="shared" si="111"/>
        <v>SIP/PO/2208000095</v>
      </c>
      <c r="B2146" s="18">
        <v>44812.0</v>
      </c>
      <c r="C2146" s="36">
        <v>100.0</v>
      </c>
      <c r="D2146" s="19">
        <f t="shared" si="112"/>
        <v>39</v>
      </c>
      <c r="E2146" s="19"/>
      <c r="F2146" s="10"/>
      <c r="G2146" s="20" t="s">
        <v>1433</v>
      </c>
    </row>
    <row r="2147" ht="15.75" customHeight="1">
      <c r="A2147" s="19" t="str">
        <f t="shared" si="111"/>
        <v>SIP/PO/2208000095</v>
      </c>
      <c r="B2147" s="18">
        <v>44819.0</v>
      </c>
      <c r="C2147" s="36">
        <v>34.0</v>
      </c>
      <c r="D2147" s="19">
        <f t="shared" si="112"/>
        <v>5</v>
      </c>
      <c r="E2147" s="19">
        <v>5.0</v>
      </c>
      <c r="F2147" s="10" t="s">
        <v>1469</v>
      </c>
      <c r="G2147" s="84"/>
    </row>
    <row r="2148" ht="15.75" customHeight="1">
      <c r="A2148" s="19" t="str">
        <f t="shared" si="111"/>
        <v>SIP/PO/2208000095</v>
      </c>
      <c r="B2148" s="18">
        <v>44831.0</v>
      </c>
      <c r="C2148" s="36">
        <v>5.0</v>
      </c>
      <c r="D2148" s="19">
        <f t="shared" si="112"/>
        <v>0</v>
      </c>
      <c r="E2148" s="19"/>
      <c r="F2148" s="10"/>
      <c r="G2148" s="53">
        <v>126000.0</v>
      </c>
    </row>
    <row r="2149" ht="15.75" customHeight="1">
      <c r="A2149" s="19" t="str">
        <f t="shared" si="111"/>
        <v>SIP/PO/2208000095</v>
      </c>
      <c r="B2149" s="18"/>
      <c r="C2149" s="36"/>
      <c r="D2149" s="19"/>
      <c r="E2149" s="19"/>
      <c r="F2149" s="10"/>
      <c r="G2149" s="30"/>
    </row>
    <row r="2150" ht="15.75" customHeight="1">
      <c r="A2150" s="19" t="str">
        <f t="shared" si="111"/>
        <v>SIP/PO/2208000095</v>
      </c>
      <c r="B2150" s="18"/>
      <c r="C2150" s="36"/>
      <c r="D2150" s="19"/>
      <c r="E2150" s="19"/>
      <c r="F2150" s="10"/>
      <c r="G2150" s="30"/>
    </row>
    <row r="2151" ht="15.75" customHeight="1">
      <c r="A2151" s="19" t="str">
        <f t="shared" si="111"/>
        <v>SIP/PO/2208000095</v>
      </c>
      <c r="B2151" s="18"/>
      <c r="C2151" s="36"/>
      <c r="D2151" s="19"/>
      <c r="E2151" s="19"/>
      <c r="F2151" s="10"/>
    </row>
    <row r="2152" ht="15.75" customHeight="1">
      <c r="E2152" s="1"/>
      <c r="F2152" s="54" t="s">
        <v>14</v>
      </c>
    </row>
    <row r="2153" ht="15.75" customHeight="1">
      <c r="E2153" s="1"/>
    </row>
    <row r="2154" ht="15.75" customHeight="1">
      <c r="A2154" s="14" t="s">
        <v>15</v>
      </c>
      <c r="B2154" s="14" t="s">
        <v>16</v>
      </c>
      <c r="C2154" s="2" t="s">
        <v>17</v>
      </c>
      <c r="D2154" s="14" t="s">
        <v>18</v>
      </c>
      <c r="E2154" s="14" t="s">
        <v>19</v>
      </c>
      <c r="F2154" s="34" t="s">
        <v>20</v>
      </c>
      <c r="G2154" s="43">
        <v>500.0</v>
      </c>
    </row>
    <row r="2155" ht="15.75" customHeight="1">
      <c r="A2155" s="19" t="s">
        <v>1470</v>
      </c>
      <c r="B2155" s="18">
        <v>44819.0</v>
      </c>
      <c r="C2155" s="36">
        <v>58.0</v>
      </c>
      <c r="D2155" s="19">
        <f>G2154-C2155</f>
        <v>442</v>
      </c>
      <c r="E2155" s="19"/>
      <c r="F2155" s="10"/>
      <c r="G2155" s="81" t="s">
        <v>1471</v>
      </c>
    </row>
    <row r="2156" ht="15.75" customHeight="1">
      <c r="A2156" s="19" t="str">
        <f t="shared" ref="A2156:A2162" si="113">A2155</f>
        <v>SIP/PO/2208000113</v>
      </c>
      <c r="B2156" s="18">
        <v>44831.0</v>
      </c>
      <c r="C2156" s="36">
        <v>95.0</v>
      </c>
      <c r="D2156" s="19">
        <f t="shared" ref="D2156:D2161" si="114">D2155-C2156</f>
        <v>347</v>
      </c>
      <c r="E2156" s="19"/>
      <c r="F2156" s="10"/>
      <c r="G2156" s="64"/>
    </row>
    <row r="2157" ht="15.75" customHeight="1">
      <c r="A2157" s="19" t="str">
        <f t="shared" si="113"/>
        <v>SIP/PO/2208000113</v>
      </c>
      <c r="B2157" s="18">
        <v>44837.0</v>
      </c>
      <c r="C2157" s="36">
        <v>100.0</v>
      </c>
      <c r="D2157" s="19">
        <f t="shared" si="114"/>
        <v>247</v>
      </c>
      <c r="E2157" s="19"/>
      <c r="F2157" s="10"/>
      <c r="G2157" s="20" t="s">
        <v>1433</v>
      </c>
    </row>
    <row r="2158" ht="15.75" customHeight="1">
      <c r="A2158" s="19" t="str">
        <f t="shared" si="113"/>
        <v>SIP/PO/2208000113</v>
      </c>
      <c r="B2158" s="18">
        <v>44845.0</v>
      </c>
      <c r="C2158" s="36">
        <v>100.0</v>
      </c>
      <c r="D2158" s="19">
        <f t="shared" si="114"/>
        <v>147</v>
      </c>
      <c r="E2158" s="19"/>
      <c r="F2158" s="10"/>
      <c r="G2158" s="84"/>
    </row>
    <row r="2159" ht="15.75" customHeight="1">
      <c r="A2159" s="19" t="str">
        <f t="shared" si="113"/>
        <v>SIP/PO/2208000113</v>
      </c>
      <c r="B2159" s="18">
        <v>44851.0</v>
      </c>
      <c r="C2159" s="36">
        <v>100.0</v>
      </c>
      <c r="D2159" s="19">
        <f t="shared" si="114"/>
        <v>47</v>
      </c>
      <c r="E2159" s="19"/>
      <c r="F2159" s="10"/>
      <c r="G2159" s="53">
        <v>126000.0</v>
      </c>
    </row>
    <row r="2160" ht="15.75" customHeight="1">
      <c r="A2160" s="19" t="str">
        <f t="shared" si="113"/>
        <v>SIP/PO/2208000113</v>
      </c>
      <c r="B2160" s="18">
        <v>44855.0</v>
      </c>
      <c r="C2160" s="36">
        <v>47.0</v>
      </c>
      <c r="D2160" s="19">
        <f t="shared" si="114"/>
        <v>0</v>
      </c>
      <c r="E2160" s="19"/>
      <c r="F2160" s="10"/>
      <c r="G2160" s="30"/>
    </row>
    <row r="2161" ht="15.75" customHeight="1">
      <c r="A2161" s="19" t="str">
        <f t="shared" si="113"/>
        <v>SIP/PO/2208000113</v>
      </c>
      <c r="B2161" s="18"/>
      <c r="C2161" s="36"/>
      <c r="D2161" s="19">
        <f t="shared" si="114"/>
        <v>0</v>
      </c>
      <c r="E2161" s="19"/>
      <c r="F2161" s="10"/>
      <c r="G2161" s="30"/>
    </row>
    <row r="2162" ht="15.75" customHeight="1">
      <c r="A2162" s="19" t="str">
        <f t="shared" si="113"/>
        <v>SIP/PO/2208000113</v>
      </c>
      <c r="B2162" s="18"/>
      <c r="C2162" s="36"/>
      <c r="D2162" s="19"/>
      <c r="E2162" s="19"/>
      <c r="F2162" s="10"/>
    </row>
    <row r="2163" ht="15.75" customHeight="1">
      <c r="E2163" s="1"/>
      <c r="F2163" s="54" t="s">
        <v>14</v>
      </c>
    </row>
    <row r="2164" ht="15.75" customHeight="1">
      <c r="E2164" s="1"/>
    </row>
    <row r="2165" ht="15.75" customHeight="1">
      <c r="A2165" s="14" t="s">
        <v>15</v>
      </c>
      <c r="B2165" s="14" t="s">
        <v>16</v>
      </c>
      <c r="C2165" s="2" t="s">
        <v>17</v>
      </c>
      <c r="D2165" s="14" t="s">
        <v>18</v>
      </c>
      <c r="E2165" s="14" t="s">
        <v>19</v>
      </c>
      <c r="F2165" s="34" t="s">
        <v>20</v>
      </c>
      <c r="G2165" s="43">
        <v>250.0</v>
      </c>
    </row>
    <row r="2166" ht="15.75" customHeight="1">
      <c r="A2166" s="19" t="s">
        <v>1470</v>
      </c>
      <c r="B2166" s="18">
        <v>44860.0</v>
      </c>
      <c r="C2166" s="36">
        <v>37.0</v>
      </c>
      <c r="D2166" s="19">
        <f>G2165-C2166</f>
        <v>213</v>
      </c>
      <c r="E2166" s="19"/>
      <c r="F2166" s="10"/>
      <c r="G2166" s="81" t="s">
        <v>1471</v>
      </c>
    </row>
    <row r="2167" ht="15.75" customHeight="1">
      <c r="A2167" s="19" t="str">
        <f t="shared" ref="A2167:A2173" si="115">A2166</f>
        <v>SIP/PO/2208000113</v>
      </c>
      <c r="B2167" s="18">
        <v>44904.0</v>
      </c>
      <c r="C2167" s="36">
        <v>95.0</v>
      </c>
      <c r="D2167" s="19">
        <f t="shared" ref="D2167:D2168" si="116">D2166-C2167</f>
        <v>118</v>
      </c>
      <c r="E2167" s="19"/>
      <c r="F2167" s="10"/>
      <c r="G2167" s="64"/>
    </row>
    <row r="2168" ht="15.75" customHeight="1">
      <c r="A2168" s="19" t="str">
        <f t="shared" si="115"/>
        <v>SIP/PO/2208000113</v>
      </c>
      <c r="B2168" s="18">
        <v>44943.0</v>
      </c>
      <c r="C2168" s="36">
        <v>118.0</v>
      </c>
      <c r="D2168" s="19">
        <f t="shared" si="116"/>
        <v>0</v>
      </c>
      <c r="E2168" s="19"/>
      <c r="F2168" s="10"/>
      <c r="G2168" s="20" t="s">
        <v>996</v>
      </c>
    </row>
    <row r="2169" ht="15.75" customHeight="1">
      <c r="A2169" s="19" t="str">
        <f t="shared" si="115"/>
        <v>SIP/PO/2208000113</v>
      </c>
      <c r="B2169" s="18"/>
      <c r="C2169" s="36"/>
      <c r="D2169" s="19"/>
      <c r="E2169" s="19"/>
      <c r="F2169" s="10"/>
      <c r="G2169" s="84"/>
    </row>
    <row r="2170" ht="15.75" customHeight="1">
      <c r="A2170" s="19" t="str">
        <f t="shared" si="115"/>
        <v>SIP/PO/2208000113</v>
      </c>
      <c r="B2170" s="18"/>
      <c r="C2170" s="36"/>
      <c r="D2170" s="19"/>
      <c r="E2170" s="19"/>
      <c r="F2170" s="10"/>
      <c r="G2170" s="53">
        <v>132000.0</v>
      </c>
    </row>
    <row r="2171" ht="15.75" customHeight="1">
      <c r="A2171" s="19" t="str">
        <f t="shared" si="115"/>
        <v>SIP/PO/2208000113</v>
      </c>
      <c r="B2171" s="18"/>
      <c r="C2171" s="36"/>
      <c r="D2171" s="19"/>
      <c r="E2171" s="19"/>
      <c r="F2171" s="10"/>
      <c r="G2171" s="30"/>
      <c r="K2171" s="20">
        <v>122.0</v>
      </c>
      <c r="L2171" s="20">
        <f>D2191+D2209</f>
        <v>239</v>
      </c>
    </row>
    <row r="2172" ht="15.75" customHeight="1">
      <c r="A2172" s="19" t="str">
        <f t="shared" si="115"/>
        <v>SIP/PO/2208000113</v>
      </c>
      <c r="B2172" s="18"/>
      <c r="C2172" s="36"/>
      <c r="D2172" s="19"/>
      <c r="E2172" s="19"/>
      <c r="F2172" s="10"/>
      <c r="G2172" s="30"/>
      <c r="K2172" s="20">
        <v>129.0</v>
      </c>
      <c r="L2172" s="20">
        <f>D2202+D2168</f>
        <v>59</v>
      </c>
    </row>
    <row r="2173" ht="15.75" customHeight="1">
      <c r="A2173" s="19" t="str">
        <f t="shared" si="115"/>
        <v>SIP/PO/2208000113</v>
      </c>
      <c r="B2173" s="18"/>
      <c r="C2173" s="36"/>
      <c r="D2173" s="19"/>
      <c r="E2173" s="19"/>
      <c r="F2173" s="10"/>
    </row>
    <row r="2174" ht="15.75" customHeight="1">
      <c r="E2174" s="1"/>
      <c r="F2174" s="54" t="s">
        <v>14</v>
      </c>
    </row>
    <row r="2175" ht="15.75" customHeight="1">
      <c r="E2175" s="1"/>
    </row>
    <row r="2176" ht="15.75" customHeight="1">
      <c r="A2176" s="14" t="s">
        <v>15</v>
      </c>
      <c r="B2176" s="14" t="s">
        <v>16</v>
      </c>
      <c r="C2176" s="2" t="s">
        <v>17</v>
      </c>
      <c r="D2176" s="14" t="s">
        <v>18</v>
      </c>
      <c r="E2176" s="14" t="s">
        <v>19</v>
      </c>
      <c r="F2176" s="34" t="s">
        <v>20</v>
      </c>
      <c r="G2176" s="43">
        <v>150.0</v>
      </c>
    </row>
    <row r="2177" ht="15.75" customHeight="1">
      <c r="A2177" s="19" t="s">
        <v>1472</v>
      </c>
      <c r="B2177" s="18">
        <v>44855.0</v>
      </c>
      <c r="C2177" s="36">
        <v>51.0</v>
      </c>
      <c r="D2177" s="19">
        <f>G2176-C2177</f>
        <v>99</v>
      </c>
      <c r="E2177" s="19"/>
      <c r="F2177" s="10"/>
      <c r="G2177" s="81" t="s">
        <v>1473</v>
      </c>
    </row>
    <row r="2178" ht="15.75" customHeight="1">
      <c r="A2178" s="19" t="str">
        <f t="shared" ref="A2178:A2184" si="117">A2177</f>
        <v>SIP/PO/2210000086</v>
      </c>
      <c r="B2178" s="18">
        <v>44861.0</v>
      </c>
      <c r="C2178" s="36">
        <v>97.0</v>
      </c>
      <c r="D2178" s="19">
        <f t="shared" ref="D2178:D2181" si="118">D2177-C2178</f>
        <v>2</v>
      </c>
      <c r="E2178" s="19"/>
      <c r="F2178" s="10"/>
      <c r="G2178" s="64"/>
    </row>
    <row r="2179" ht="15.75" customHeight="1">
      <c r="A2179" s="19" t="str">
        <f t="shared" si="117"/>
        <v>SIP/PO/2210000086</v>
      </c>
      <c r="B2179" s="18">
        <v>44875.0</v>
      </c>
      <c r="C2179" s="36">
        <v>2.0</v>
      </c>
      <c r="D2179" s="19">
        <f t="shared" si="118"/>
        <v>0</v>
      </c>
      <c r="E2179" s="19"/>
      <c r="F2179" s="10"/>
      <c r="G2179" s="20" t="s">
        <v>1433</v>
      </c>
    </row>
    <row r="2180" ht="15.75" customHeight="1">
      <c r="A2180" s="19" t="str">
        <f t="shared" si="117"/>
        <v>SIP/PO/2210000086</v>
      </c>
      <c r="B2180" s="18"/>
      <c r="C2180" s="36"/>
      <c r="D2180" s="19">
        <f t="shared" si="118"/>
        <v>0</v>
      </c>
      <c r="E2180" s="19"/>
      <c r="F2180" s="10"/>
      <c r="G2180" s="84"/>
    </row>
    <row r="2181" ht="15.75" customHeight="1">
      <c r="A2181" s="19" t="str">
        <f t="shared" si="117"/>
        <v>SIP/PO/2210000086</v>
      </c>
      <c r="B2181" s="18"/>
      <c r="C2181" s="36"/>
      <c r="D2181" s="19">
        <f t="shared" si="118"/>
        <v>0</v>
      </c>
      <c r="E2181" s="19"/>
      <c r="F2181" s="10"/>
      <c r="G2181" s="53">
        <v>126000.0</v>
      </c>
    </row>
    <row r="2182" ht="15.75" customHeight="1">
      <c r="A2182" s="19" t="str">
        <f t="shared" si="117"/>
        <v>SIP/PO/2210000086</v>
      </c>
      <c r="B2182" s="18"/>
      <c r="C2182" s="36"/>
      <c r="D2182" s="19"/>
      <c r="E2182" s="19"/>
      <c r="F2182" s="10"/>
      <c r="G2182" s="30"/>
    </row>
    <row r="2183" ht="15.75" customHeight="1">
      <c r="A2183" s="19" t="str">
        <f t="shared" si="117"/>
        <v>SIP/PO/2210000086</v>
      </c>
      <c r="B2183" s="18"/>
      <c r="C2183" s="36"/>
      <c r="D2183" s="19"/>
      <c r="E2183" s="19"/>
      <c r="F2183" s="10"/>
      <c r="G2183" s="30"/>
    </row>
    <row r="2184" ht="15.75" customHeight="1">
      <c r="A2184" s="19" t="str">
        <f t="shared" si="117"/>
        <v>SIP/PO/2210000086</v>
      </c>
      <c r="B2184" s="18"/>
      <c r="C2184" s="36"/>
      <c r="D2184" s="19"/>
      <c r="E2184" s="19"/>
      <c r="F2184" s="10"/>
    </row>
    <row r="2185" ht="15.75" customHeight="1">
      <c r="E2185" s="1"/>
      <c r="F2185" s="54" t="s">
        <v>14</v>
      </c>
    </row>
    <row r="2186" ht="15.75" customHeight="1">
      <c r="E2186" s="1"/>
    </row>
    <row r="2187" ht="15.75" customHeight="1">
      <c r="A2187" s="14" t="s">
        <v>15</v>
      </c>
      <c r="B2187" s="14" t="s">
        <v>16</v>
      </c>
      <c r="C2187" s="2" t="s">
        <v>17</v>
      </c>
      <c r="D2187" s="14" t="s">
        <v>18</v>
      </c>
      <c r="E2187" s="14" t="s">
        <v>19</v>
      </c>
      <c r="F2187" s="34" t="s">
        <v>20</v>
      </c>
      <c r="G2187" s="43">
        <v>420.0</v>
      </c>
    </row>
    <row r="2188" ht="15.75" customHeight="1">
      <c r="A2188" s="19" t="s">
        <v>1474</v>
      </c>
      <c r="B2188" s="18">
        <v>44875.0</v>
      </c>
      <c r="C2188" s="36">
        <v>98.0</v>
      </c>
      <c r="D2188" s="19">
        <f>G2187-C2188</f>
        <v>322</v>
      </c>
      <c r="E2188" s="19"/>
      <c r="F2188" s="10"/>
      <c r="G2188" s="81" t="s">
        <v>1475</v>
      </c>
    </row>
    <row r="2189" ht="15.75" customHeight="1">
      <c r="A2189" s="19" t="str">
        <f t="shared" ref="A2189:A2195" si="119">A2188</f>
        <v>SIP/PO/2210000121</v>
      </c>
      <c r="B2189" s="18">
        <v>44883.0</v>
      </c>
      <c r="C2189" s="36">
        <v>100.0</v>
      </c>
      <c r="D2189" s="19">
        <f t="shared" ref="D2189:D2193" si="120">D2188-C2189</f>
        <v>222</v>
      </c>
      <c r="E2189" s="19"/>
      <c r="F2189" s="10"/>
      <c r="G2189" s="64"/>
    </row>
    <row r="2190" ht="15.75" customHeight="1">
      <c r="A2190" s="19" t="str">
        <f t="shared" si="119"/>
        <v>SIP/PO/2210000121</v>
      </c>
      <c r="B2190" s="18">
        <v>44901.0</v>
      </c>
      <c r="C2190" s="36">
        <v>100.0</v>
      </c>
      <c r="D2190" s="19">
        <f t="shared" si="120"/>
        <v>122</v>
      </c>
      <c r="E2190" s="19"/>
      <c r="F2190" s="10"/>
      <c r="G2190" s="20" t="s">
        <v>1433</v>
      </c>
    </row>
    <row r="2191" ht="15.75" customHeight="1">
      <c r="A2191" s="19" t="str">
        <f t="shared" si="119"/>
        <v>SIP/PO/2210000121</v>
      </c>
      <c r="B2191" s="18">
        <v>44908.0</v>
      </c>
      <c r="C2191" s="36">
        <v>100.0</v>
      </c>
      <c r="D2191" s="19">
        <f t="shared" si="120"/>
        <v>22</v>
      </c>
      <c r="E2191" s="19"/>
      <c r="F2191" s="10"/>
      <c r="G2191" s="84"/>
    </row>
    <row r="2192" ht="15.75" customHeight="1">
      <c r="A2192" s="19" t="str">
        <f t="shared" si="119"/>
        <v>SIP/PO/2210000121</v>
      </c>
      <c r="B2192" s="18">
        <v>44917.0</v>
      </c>
      <c r="C2192" s="36">
        <v>22.0</v>
      </c>
      <c r="D2192" s="19">
        <f t="shared" si="120"/>
        <v>0</v>
      </c>
      <c r="E2192" s="19"/>
      <c r="F2192" s="10"/>
      <c r="G2192" s="53">
        <v>126000.0</v>
      </c>
    </row>
    <row r="2193" ht="15.75" customHeight="1">
      <c r="A2193" s="19" t="str">
        <f t="shared" si="119"/>
        <v>SIP/PO/2210000121</v>
      </c>
      <c r="B2193" s="18"/>
      <c r="C2193" s="36"/>
      <c r="D2193" s="19">
        <f t="shared" si="120"/>
        <v>0</v>
      </c>
      <c r="E2193" s="19"/>
      <c r="F2193" s="10"/>
      <c r="G2193" s="30"/>
    </row>
    <row r="2194" ht="15.75" customHeight="1">
      <c r="A2194" s="19" t="str">
        <f t="shared" si="119"/>
        <v>SIP/PO/2210000121</v>
      </c>
      <c r="B2194" s="18"/>
      <c r="C2194" s="36"/>
      <c r="D2194" s="19"/>
      <c r="E2194" s="19"/>
      <c r="F2194" s="10"/>
      <c r="G2194" s="30"/>
    </row>
    <row r="2195" ht="15.75" customHeight="1">
      <c r="A2195" s="19" t="str">
        <f t="shared" si="119"/>
        <v>SIP/PO/2210000121</v>
      </c>
      <c r="B2195" s="18"/>
      <c r="C2195" s="36"/>
      <c r="D2195" s="19"/>
      <c r="E2195" s="19"/>
      <c r="F2195" s="10"/>
    </row>
    <row r="2196" ht="15.75" customHeight="1">
      <c r="E2196" s="1"/>
      <c r="F2196" s="54" t="s">
        <v>14</v>
      </c>
    </row>
    <row r="2197" ht="15.75" customHeight="1">
      <c r="A2197" s="14" t="s">
        <v>15</v>
      </c>
      <c r="B2197" s="14" t="s">
        <v>16</v>
      </c>
      <c r="C2197" s="2" t="s">
        <v>17</v>
      </c>
      <c r="D2197" s="14" t="s">
        <v>18</v>
      </c>
      <c r="E2197" s="14" t="s">
        <v>19</v>
      </c>
      <c r="F2197" s="34" t="s">
        <v>20</v>
      </c>
      <c r="G2197" s="43">
        <v>320.0</v>
      </c>
    </row>
    <row r="2198" ht="15.75" customHeight="1">
      <c r="A2198" s="19" t="s">
        <v>1474</v>
      </c>
      <c r="B2198" s="18">
        <v>45014.0</v>
      </c>
      <c r="C2198" s="36">
        <v>94.0</v>
      </c>
      <c r="D2198" s="19">
        <f>G2197-C2198</f>
        <v>226</v>
      </c>
      <c r="E2198" s="19"/>
      <c r="F2198" s="10"/>
      <c r="G2198" s="81" t="s">
        <v>1475</v>
      </c>
    </row>
    <row r="2199" ht="15.75" customHeight="1">
      <c r="A2199" s="19" t="str">
        <f t="shared" ref="A2199:A2205" si="121">A2198</f>
        <v>SIP/PO/2210000121</v>
      </c>
      <c r="B2199" s="18">
        <v>45055.0</v>
      </c>
      <c r="C2199" s="36">
        <v>25.0</v>
      </c>
      <c r="D2199" s="19">
        <f t="shared" ref="D2199:D2204" si="122">D2198-C2199</f>
        <v>201</v>
      </c>
      <c r="E2199" s="19"/>
      <c r="F2199" s="10"/>
      <c r="G2199" s="64"/>
    </row>
    <row r="2200" ht="15.75" customHeight="1">
      <c r="A2200" s="19" t="str">
        <f t="shared" si="121"/>
        <v>SIP/PO/2210000121</v>
      </c>
      <c r="B2200" s="18">
        <v>45059.0</v>
      </c>
      <c r="C2200" s="36">
        <v>32.0</v>
      </c>
      <c r="D2200" s="19">
        <f t="shared" si="122"/>
        <v>169</v>
      </c>
      <c r="E2200" s="19"/>
      <c r="F2200" s="10"/>
      <c r="G2200" s="20" t="s">
        <v>996</v>
      </c>
    </row>
    <row r="2201" ht="15.75" customHeight="1">
      <c r="A2201" s="19" t="str">
        <f t="shared" si="121"/>
        <v>SIP/PO/2210000121</v>
      </c>
      <c r="B2201" s="18">
        <v>45063.0</v>
      </c>
      <c r="C2201" s="36">
        <v>60.0</v>
      </c>
      <c r="D2201" s="19">
        <f t="shared" si="122"/>
        <v>109</v>
      </c>
      <c r="E2201" s="19"/>
      <c r="F2201" s="10"/>
      <c r="G2201" s="84"/>
    </row>
    <row r="2202" ht="15.75" customHeight="1">
      <c r="A2202" s="19" t="str">
        <f t="shared" si="121"/>
        <v>SIP/PO/2210000121</v>
      </c>
      <c r="B2202" s="18">
        <v>45083.0</v>
      </c>
      <c r="C2202" s="36">
        <v>50.0</v>
      </c>
      <c r="D2202" s="19">
        <f t="shared" si="122"/>
        <v>59</v>
      </c>
      <c r="E2202" s="19"/>
      <c r="F2202" s="10"/>
      <c r="G2202" s="53">
        <v>132000.0</v>
      </c>
    </row>
    <row r="2203" ht="15.75" customHeight="1">
      <c r="A2203" s="19" t="str">
        <f t="shared" si="121"/>
        <v>SIP/PO/2210000121</v>
      </c>
      <c r="B2203" s="18">
        <v>45097.0</v>
      </c>
      <c r="C2203" s="36">
        <v>50.0</v>
      </c>
      <c r="D2203" s="19">
        <f t="shared" si="122"/>
        <v>9</v>
      </c>
      <c r="E2203" s="19"/>
      <c r="F2203" s="10"/>
      <c r="G2203" s="30"/>
    </row>
    <row r="2204" ht="15.75" customHeight="1">
      <c r="A2204" s="19" t="str">
        <f t="shared" si="121"/>
        <v>SIP/PO/2210000121</v>
      </c>
      <c r="B2204" s="18">
        <v>45107.0</v>
      </c>
      <c r="C2204" s="36">
        <v>9.0</v>
      </c>
      <c r="D2204" s="19">
        <f t="shared" si="122"/>
        <v>0</v>
      </c>
      <c r="E2204" s="19"/>
      <c r="F2204" s="10"/>
      <c r="G2204" s="30"/>
    </row>
    <row r="2205" ht="15.75" customHeight="1">
      <c r="A2205" s="19" t="str">
        <f t="shared" si="121"/>
        <v>SIP/PO/2210000121</v>
      </c>
      <c r="B2205" s="18"/>
      <c r="C2205" s="36"/>
      <c r="D2205" s="19"/>
      <c r="E2205" s="19"/>
      <c r="F2205" s="10"/>
    </row>
    <row r="2206" ht="15.75" customHeight="1">
      <c r="E2206" s="1"/>
      <c r="F2206" s="54" t="s">
        <v>14</v>
      </c>
    </row>
    <row r="2207" ht="15.75" customHeight="1">
      <c r="E2207" s="1"/>
    </row>
    <row r="2208" ht="15.75" customHeight="1">
      <c r="A2208" s="14" t="s">
        <v>15</v>
      </c>
      <c r="B2208" s="14" t="s">
        <v>16</v>
      </c>
      <c r="C2208" s="2" t="s">
        <v>17</v>
      </c>
      <c r="D2208" s="14" t="s">
        <v>18</v>
      </c>
      <c r="E2208" s="14" t="s">
        <v>19</v>
      </c>
      <c r="F2208" s="34" t="s">
        <v>20</v>
      </c>
      <c r="G2208" s="43">
        <v>250.0</v>
      </c>
    </row>
    <row r="2209" ht="15.75" customHeight="1">
      <c r="A2209" s="19" t="s">
        <v>1476</v>
      </c>
      <c r="B2209" s="18">
        <v>44917.0</v>
      </c>
      <c r="C2209" s="36">
        <v>33.0</v>
      </c>
      <c r="D2209" s="19">
        <f>G2208-C2209</f>
        <v>217</v>
      </c>
      <c r="E2209" s="19"/>
      <c r="F2209" s="10"/>
      <c r="G2209" s="81" t="s">
        <v>1477</v>
      </c>
    </row>
    <row r="2210" ht="15.75" customHeight="1">
      <c r="A2210" s="19" t="str">
        <f t="shared" ref="A2210:A2216" si="123">A2209</f>
        <v>SIP/PO/2211200022</v>
      </c>
      <c r="B2210" s="18">
        <v>44918.0</v>
      </c>
      <c r="C2210" s="36">
        <v>47.0</v>
      </c>
      <c r="D2210" s="19">
        <f t="shared" ref="D2210:D2213" si="124">D2209-C2210</f>
        <v>170</v>
      </c>
      <c r="E2210" s="19"/>
      <c r="F2210" s="10"/>
      <c r="G2210" s="64"/>
    </row>
    <row r="2211" ht="15.75" customHeight="1">
      <c r="A2211" s="19" t="str">
        <f t="shared" si="123"/>
        <v>SIP/PO/2211200022</v>
      </c>
      <c r="B2211" s="18">
        <v>44923.0</v>
      </c>
      <c r="C2211" s="36">
        <v>50.0</v>
      </c>
      <c r="D2211" s="19">
        <f t="shared" si="124"/>
        <v>120</v>
      </c>
      <c r="E2211" s="19"/>
      <c r="F2211" s="10"/>
      <c r="G2211" s="20" t="s">
        <v>1433</v>
      </c>
    </row>
    <row r="2212" ht="15.75" customHeight="1">
      <c r="A2212" s="19" t="str">
        <f t="shared" si="123"/>
        <v>SIP/PO/2211200022</v>
      </c>
      <c r="B2212" s="18">
        <v>44930.0</v>
      </c>
      <c r="C2212" s="36">
        <v>50.0</v>
      </c>
      <c r="D2212" s="19">
        <f t="shared" si="124"/>
        <v>70</v>
      </c>
      <c r="E2212" s="19"/>
      <c r="F2212" s="10"/>
      <c r="G2212" s="84"/>
    </row>
    <row r="2213" ht="15.75" customHeight="1">
      <c r="A2213" s="19" t="str">
        <f t="shared" si="123"/>
        <v>SIP/PO/2211200022</v>
      </c>
      <c r="B2213" s="18">
        <v>44931.0</v>
      </c>
      <c r="C2213" s="36">
        <v>70.0</v>
      </c>
      <c r="D2213" s="19">
        <f t="shared" si="124"/>
        <v>0</v>
      </c>
      <c r="E2213" s="19"/>
      <c r="F2213" s="10"/>
      <c r="G2213" s="53"/>
    </row>
    <row r="2214" ht="15.75" customHeight="1">
      <c r="A2214" s="19" t="str">
        <f t="shared" si="123"/>
        <v>SIP/PO/2211200022</v>
      </c>
      <c r="B2214" s="18"/>
      <c r="C2214" s="36"/>
      <c r="D2214" s="19"/>
      <c r="E2214" s="19"/>
      <c r="F2214" s="10"/>
      <c r="G2214" s="30"/>
    </row>
    <row r="2215" ht="15.75" customHeight="1">
      <c r="A2215" s="19" t="str">
        <f t="shared" si="123"/>
        <v>SIP/PO/2211200022</v>
      </c>
      <c r="B2215" s="18"/>
      <c r="C2215" s="36"/>
      <c r="D2215" s="19"/>
      <c r="E2215" s="19"/>
      <c r="F2215" s="10"/>
      <c r="G2215" s="30"/>
    </row>
    <row r="2216" ht="15.75" customHeight="1">
      <c r="A2216" s="19" t="str">
        <f t="shared" si="123"/>
        <v>SIP/PO/2211200022</v>
      </c>
      <c r="B2216" s="18"/>
      <c r="C2216" s="36"/>
      <c r="D2216" s="19"/>
      <c r="E2216" s="19"/>
      <c r="F2216" s="10"/>
    </row>
    <row r="2217" ht="15.75" customHeight="1">
      <c r="E2217" s="1"/>
      <c r="F2217" s="54" t="s">
        <v>14</v>
      </c>
    </row>
    <row r="2218" ht="15.75" customHeight="1">
      <c r="E2218" s="1"/>
    </row>
    <row r="2219" ht="15.75" customHeight="1">
      <c r="A2219" s="14" t="s">
        <v>15</v>
      </c>
      <c r="B2219" s="14" t="s">
        <v>16</v>
      </c>
      <c r="C2219" s="2" t="s">
        <v>17</v>
      </c>
      <c r="D2219" s="14" t="s">
        <v>18</v>
      </c>
      <c r="E2219" s="14" t="s">
        <v>19</v>
      </c>
      <c r="F2219" s="34" t="s">
        <v>575</v>
      </c>
      <c r="G2219" s="43">
        <v>300.0</v>
      </c>
    </row>
    <row r="2220" ht="15.75" customHeight="1">
      <c r="A2220" s="19" t="s">
        <v>1478</v>
      </c>
      <c r="B2220" s="18">
        <v>44933.0</v>
      </c>
      <c r="C2220" s="36">
        <v>60.0</v>
      </c>
      <c r="D2220" s="19">
        <f>G2219-C2220</f>
        <v>240</v>
      </c>
      <c r="E2220" s="19"/>
      <c r="F2220" s="10"/>
      <c r="G2220" s="81" t="s">
        <v>1479</v>
      </c>
    </row>
    <row r="2221" ht="15.75" customHeight="1">
      <c r="A2221" s="19" t="str">
        <f t="shared" ref="A2221:A2227" si="125">A2220</f>
        <v>SIP/PO/2301000016</v>
      </c>
      <c r="B2221" s="18">
        <v>44944.0</v>
      </c>
      <c r="C2221" s="36">
        <v>100.0</v>
      </c>
      <c r="D2221" s="19">
        <f t="shared" ref="D2221:D2224" si="126">D2220-C2221</f>
        <v>140</v>
      </c>
      <c r="E2221" s="19"/>
      <c r="F2221" s="10"/>
      <c r="G2221" s="64"/>
    </row>
    <row r="2222" ht="15.75" customHeight="1">
      <c r="A2222" s="19" t="str">
        <f t="shared" si="125"/>
        <v>SIP/PO/2301000016</v>
      </c>
      <c r="B2222" s="18">
        <v>44951.0</v>
      </c>
      <c r="C2222" s="36">
        <v>90.0</v>
      </c>
      <c r="D2222" s="19">
        <f t="shared" si="126"/>
        <v>50</v>
      </c>
      <c r="E2222" s="19"/>
      <c r="F2222" s="10"/>
      <c r="G2222" s="20" t="s">
        <v>1433</v>
      </c>
    </row>
    <row r="2223" ht="15.75" customHeight="1">
      <c r="A2223" s="19" t="str">
        <f t="shared" si="125"/>
        <v>SIP/PO/2301000016</v>
      </c>
      <c r="B2223" s="18">
        <v>44967.0</v>
      </c>
      <c r="C2223" s="36">
        <v>50.0</v>
      </c>
      <c r="D2223" s="19">
        <f t="shared" si="126"/>
        <v>0</v>
      </c>
      <c r="E2223" s="19"/>
      <c r="F2223" s="10"/>
      <c r="G2223" s="84"/>
    </row>
    <row r="2224" ht="15.75" customHeight="1">
      <c r="A2224" s="19" t="str">
        <f t="shared" si="125"/>
        <v>SIP/PO/2301000016</v>
      </c>
      <c r="B2224" s="18"/>
      <c r="C2224" s="36"/>
      <c r="D2224" s="19">
        <f t="shared" si="126"/>
        <v>0</v>
      </c>
      <c r="E2224" s="19"/>
      <c r="F2224" s="10"/>
      <c r="G2224" s="53"/>
    </row>
    <row r="2225" ht="15.75" customHeight="1">
      <c r="A2225" s="19" t="str">
        <f t="shared" si="125"/>
        <v>SIP/PO/2301000016</v>
      </c>
      <c r="B2225" s="18"/>
      <c r="C2225" s="36"/>
      <c r="D2225" s="19"/>
      <c r="E2225" s="19"/>
      <c r="F2225" s="10"/>
      <c r="G2225" s="30"/>
    </row>
    <row r="2226" ht="15.75" customHeight="1">
      <c r="A2226" s="19" t="str">
        <f t="shared" si="125"/>
        <v>SIP/PO/2301000016</v>
      </c>
      <c r="B2226" s="18"/>
      <c r="C2226" s="36"/>
      <c r="D2226" s="19"/>
      <c r="E2226" s="19"/>
      <c r="F2226" s="10"/>
      <c r="G2226" s="30"/>
    </row>
    <row r="2227" ht="15.75" customHeight="1">
      <c r="A2227" s="19" t="str">
        <f t="shared" si="125"/>
        <v>SIP/PO/2301000016</v>
      </c>
      <c r="B2227" s="18"/>
      <c r="C2227" s="36"/>
      <c r="D2227" s="19"/>
      <c r="E2227" s="19"/>
      <c r="F2227" s="10"/>
    </row>
    <row r="2228" ht="15.75" customHeight="1">
      <c r="E2228" s="1"/>
      <c r="F2228" s="54" t="s">
        <v>14</v>
      </c>
    </row>
    <row r="2229" ht="15.75" customHeight="1">
      <c r="E2229" s="1"/>
    </row>
    <row r="2230" ht="15.75" customHeight="1">
      <c r="A2230" s="14" t="s">
        <v>15</v>
      </c>
      <c r="B2230" s="14" t="s">
        <v>16</v>
      </c>
      <c r="C2230" s="2" t="s">
        <v>17</v>
      </c>
      <c r="D2230" s="14" t="s">
        <v>18</v>
      </c>
      <c r="E2230" s="14" t="s">
        <v>19</v>
      </c>
      <c r="F2230" s="34" t="s">
        <v>20</v>
      </c>
      <c r="G2230" s="43">
        <v>200.0</v>
      </c>
    </row>
    <row r="2231" ht="15.75" customHeight="1">
      <c r="A2231" s="19" t="s">
        <v>1480</v>
      </c>
      <c r="B2231" s="18">
        <v>44967.0</v>
      </c>
      <c r="C2231" s="36">
        <v>50.0</v>
      </c>
      <c r="D2231" s="19">
        <f>G2230-C2231</f>
        <v>150</v>
      </c>
      <c r="E2231" s="19"/>
      <c r="F2231" s="10"/>
      <c r="G2231" s="81" t="s">
        <v>1481</v>
      </c>
    </row>
    <row r="2232" ht="15.75" customHeight="1">
      <c r="A2232" s="19" t="str">
        <f t="shared" ref="A2232:A2238" si="127">A2231</f>
        <v>SIP/PO/2301000123</v>
      </c>
      <c r="B2232" s="18">
        <v>44999.0</v>
      </c>
      <c r="C2232" s="36">
        <v>111.0</v>
      </c>
      <c r="D2232" s="19">
        <f t="shared" ref="D2232:D2235" si="128">D2231-C2232</f>
        <v>39</v>
      </c>
      <c r="E2232" s="19"/>
      <c r="F2232" s="10"/>
      <c r="G2232" s="64"/>
    </row>
    <row r="2233" ht="15.75" customHeight="1">
      <c r="A2233" s="19" t="str">
        <f t="shared" si="127"/>
        <v>SIP/PO/2301000123</v>
      </c>
      <c r="B2233" s="18">
        <v>45016.0</v>
      </c>
      <c r="C2233" s="36">
        <v>39.0</v>
      </c>
      <c r="D2233" s="19">
        <f t="shared" si="128"/>
        <v>0</v>
      </c>
      <c r="E2233" s="19"/>
      <c r="F2233" s="10"/>
      <c r="G2233" s="20" t="s">
        <v>1433</v>
      </c>
    </row>
    <row r="2234" ht="15.75" customHeight="1">
      <c r="A2234" s="19" t="str">
        <f t="shared" si="127"/>
        <v>SIP/PO/2301000123</v>
      </c>
      <c r="B2234" s="18"/>
      <c r="C2234" s="36"/>
      <c r="D2234" s="19">
        <f t="shared" si="128"/>
        <v>0</v>
      </c>
      <c r="E2234" s="19"/>
      <c r="F2234" s="10"/>
      <c r="G2234" s="84"/>
    </row>
    <row r="2235" ht="15.75" customHeight="1">
      <c r="A2235" s="19" t="str">
        <f t="shared" si="127"/>
        <v>SIP/PO/2301000123</v>
      </c>
      <c r="B2235" s="18"/>
      <c r="C2235" s="36"/>
      <c r="D2235" s="19">
        <f t="shared" si="128"/>
        <v>0</v>
      </c>
      <c r="E2235" s="19"/>
      <c r="F2235" s="10"/>
      <c r="G2235" s="53"/>
    </row>
    <row r="2236" ht="15.75" customHeight="1">
      <c r="A2236" s="19" t="str">
        <f t="shared" si="127"/>
        <v>SIP/PO/2301000123</v>
      </c>
      <c r="B2236" s="18"/>
      <c r="C2236" s="36"/>
      <c r="D2236" s="19"/>
      <c r="E2236" s="19"/>
      <c r="F2236" s="10"/>
      <c r="G2236" s="30"/>
    </row>
    <row r="2237" ht="15.75" customHeight="1">
      <c r="A2237" s="19" t="str">
        <f t="shared" si="127"/>
        <v>SIP/PO/2301000123</v>
      </c>
      <c r="B2237" s="18"/>
      <c r="C2237" s="36"/>
      <c r="D2237" s="19"/>
      <c r="E2237" s="19"/>
      <c r="F2237" s="10"/>
      <c r="G2237" s="30"/>
    </row>
    <row r="2238" ht="15.75" customHeight="1">
      <c r="A2238" s="19" t="str">
        <f t="shared" si="127"/>
        <v>SIP/PO/2301000123</v>
      </c>
      <c r="B2238" s="18"/>
      <c r="C2238" s="36"/>
      <c r="D2238" s="19"/>
      <c r="E2238" s="19"/>
      <c r="F2238" s="10"/>
    </row>
    <row r="2239" ht="15.75" customHeight="1">
      <c r="E2239" s="1"/>
      <c r="F2239" s="54" t="s">
        <v>14</v>
      </c>
    </row>
    <row r="2240" ht="15.75" customHeight="1">
      <c r="E2240" s="1"/>
    </row>
    <row r="2241" ht="15.75" customHeight="1">
      <c r="A2241" s="14" t="s">
        <v>15</v>
      </c>
      <c r="B2241" s="14" t="s">
        <v>16</v>
      </c>
      <c r="C2241" s="2" t="s">
        <v>17</v>
      </c>
      <c r="D2241" s="14" t="s">
        <v>18</v>
      </c>
      <c r="E2241" s="14" t="s">
        <v>19</v>
      </c>
      <c r="F2241" s="34" t="s">
        <v>20</v>
      </c>
      <c r="G2241" s="43">
        <v>200.0</v>
      </c>
    </row>
    <row r="2242" ht="15.75" customHeight="1">
      <c r="A2242" s="19" t="s">
        <v>1482</v>
      </c>
      <c r="B2242" s="18">
        <v>45016.0</v>
      </c>
      <c r="C2242" s="36">
        <v>40.0</v>
      </c>
      <c r="D2242" s="19">
        <f>G2241-C2242</f>
        <v>160</v>
      </c>
      <c r="E2242" s="19"/>
      <c r="F2242" s="10"/>
      <c r="G2242" s="81" t="s">
        <v>1483</v>
      </c>
    </row>
    <row r="2243" ht="15.75" customHeight="1">
      <c r="A2243" s="19" t="str">
        <f t="shared" ref="A2243:A2249" si="129">A2242</f>
        <v>SIP/PO/2302000116</v>
      </c>
      <c r="B2243" s="18">
        <v>45030.0</v>
      </c>
      <c r="C2243" s="36">
        <v>100.0</v>
      </c>
      <c r="D2243" s="19">
        <f t="shared" ref="D2243:D2246" si="130">D2242-C2243</f>
        <v>60</v>
      </c>
      <c r="E2243" s="19"/>
      <c r="F2243" s="10"/>
      <c r="G2243" s="64"/>
    </row>
    <row r="2244" ht="15.75" customHeight="1">
      <c r="A2244" s="19" t="str">
        <f t="shared" si="129"/>
        <v>SIP/PO/2302000116</v>
      </c>
      <c r="B2244" s="18">
        <v>45045.0</v>
      </c>
      <c r="C2244" s="36">
        <v>25.0</v>
      </c>
      <c r="D2244" s="19">
        <f t="shared" si="130"/>
        <v>35</v>
      </c>
      <c r="E2244" s="19"/>
      <c r="F2244" s="10"/>
      <c r="G2244" s="20" t="s">
        <v>1433</v>
      </c>
    </row>
    <row r="2245" ht="15.75" customHeight="1">
      <c r="A2245" s="19" t="str">
        <f t="shared" si="129"/>
        <v>SIP/PO/2302000116</v>
      </c>
      <c r="B2245" s="18">
        <v>45055.0</v>
      </c>
      <c r="C2245" s="36">
        <v>35.0</v>
      </c>
      <c r="D2245" s="19">
        <f t="shared" si="130"/>
        <v>0</v>
      </c>
      <c r="E2245" s="19"/>
      <c r="F2245" s="10"/>
      <c r="G2245" s="84"/>
    </row>
    <row r="2246" ht="15.75" customHeight="1">
      <c r="A2246" s="19" t="str">
        <f t="shared" si="129"/>
        <v>SIP/PO/2302000116</v>
      </c>
      <c r="B2246" s="18"/>
      <c r="C2246" s="36"/>
      <c r="D2246" s="19">
        <f t="shared" si="130"/>
        <v>0</v>
      </c>
      <c r="E2246" s="19"/>
      <c r="F2246" s="10"/>
      <c r="G2246" s="53"/>
    </row>
    <row r="2247" ht="15.75" customHeight="1">
      <c r="A2247" s="19" t="str">
        <f t="shared" si="129"/>
        <v>SIP/PO/2302000116</v>
      </c>
      <c r="B2247" s="18"/>
      <c r="C2247" s="36"/>
      <c r="D2247" s="19"/>
      <c r="E2247" s="19"/>
      <c r="F2247" s="10"/>
      <c r="G2247" s="30"/>
    </row>
    <row r="2248" ht="15.75" customHeight="1">
      <c r="A2248" s="19" t="str">
        <f t="shared" si="129"/>
        <v>SIP/PO/2302000116</v>
      </c>
      <c r="B2248" s="18"/>
      <c r="C2248" s="36"/>
      <c r="D2248" s="19"/>
      <c r="E2248" s="19"/>
      <c r="F2248" s="10"/>
      <c r="G2248" s="30"/>
    </row>
    <row r="2249" ht="15.75" customHeight="1">
      <c r="A2249" s="19" t="str">
        <f t="shared" si="129"/>
        <v>SIP/PO/2302000116</v>
      </c>
      <c r="B2249" s="18"/>
      <c r="C2249" s="36"/>
      <c r="D2249" s="19"/>
      <c r="E2249" s="19"/>
      <c r="F2249" s="10"/>
    </row>
    <row r="2250" ht="15.75" customHeight="1">
      <c r="E2250" s="1"/>
      <c r="F2250" s="54" t="s">
        <v>14</v>
      </c>
    </row>
    <row r="2251" ht="15.75" customHeight="1">
      <c r="E2251" s="1"/>
    </row>
    <row r="2252" ht="15.75" customHeight="1">
      <c r="A2252" s="14" t="s">
        <v>15</v>
      </c>
      <c r="B2252" s="14" t="s">
        <v>16</v>
      </c>
      <c r="C2252" s="2" t="s">
        <v>17</v>
      </c>
      <c r="D2252" s="14" t="s">
        <v>18</v>
      </c>
      <c r="E2252" s="14" t="s">
        <v>19</v>
      </c>
      <c r="F2252" s="34" t="s">
        <v>20</v>
      </c>
      <c r="G2252" s="43">
        <v>200.0</v>
      </c>
    </row>
    <row r="2253" ht="15.75" customHeight="1">
      <c r="A2253" s="19" t="s">
        <v>1484</v>
      </c>
      <c r="B2253" s="18">
        <v>45059.0</v>
      </c>
      <c r="C2253" s="36">
        <v>50.0</v>
      </c>
      <c r="D2253" s="19">
        <f>G2252-C2253</f>
        <v>150</v>
      </c>
      <c r="E2253" s="19"/>
      <c r="F2253" s="10"/>
      <c r="G2253" s="81" t="s">
        <v>1485</v>
      </c>
    </row>
    <row r="2254" ht="15.75" customHeight="1">
      <c r="A2254" s="19" t="str">
        <f t="shared" ref="A2254:A2260" si="131">A2253</f>
        <v>SIP/PO/2304000040</v>
      </c>
      <c r="B2254" s="18">
        <v>45068.0</v>
      </c>
      <c r="C2254" s="36">
        <v>74.0</v>
      </c>
      <c r="D2254" s="19">
        <f t="shared" ref="D2254:D2257" si="132">D2253-C2254</f>
        <v>76</v>
      </c>
      <c r="E2254" s="19"/>
      <c r="F2254" s="10"/>
      <c r="G2254" s="64"/>
    </row>
    <row r="2255" ht="15.75" customHeight="1">
      <c r="A2255" s="19" t="str">
        <f t="shared" si="131"/>
        <v>SIP/PO/2304000040</v>
      </c>
      <c r="B2255" s="18">
        <v>45070.0</v>
      </c>
      <c r="C2255" s="36">
        <v>76.0</v>
      </c>
      <c r="D2255" s="19">
        <f t="shared" si="132"/>
        <v>0</v>
      </c>
      <c r="E2255" s="19"/>
      <c r="F2255" s="10"/>
      <c r="G2255" s="20" t="s">
        <v>1433</v>
      </c>
    </row>
    <row r="2256" ht="15.75" customHeight="1">
      <c r="A2256" s="19" t="str">
        <f t="shared" si="131"/>
        <v>SIP/PO/2304000040</v>
      </c>
      <c r="B2256" s="18"/>
      <c r="C2256" s="36"/>
      <c r="D2256" s="19">
        <f t="shared" si="132"/>
        <v>0</v>
      </c>
      <c r="E2256" s="19"/>
      <c r="F2256" s="10"/>
      <c r="G2256" s="84"/>
    </row>
    <row r="2257" ht="15.75" customHeight="1">
      <c r="A2257" s="19" t="str">
        <f t="shared" si="131"/>
        <v>SIP/PO/2304000040</v>
      </c>
      <c r="B2257" s="18"/>
      <c r="C2257" s="36"/>
      <c r="D2257" s="19">
        <f t="shared" si="132"/>
        <v>0</v>
      </c>
      <c r="E2257" s="19"/>
      <c r="F2257" s="10"/>
      <c r="G2257" s="53"/>
    </row>
    <row r="2258" ht="15.75" customHeight="1">
      <c r="A2258" s="19" t="str">
        <f t="shared" si="131"/>
        <v>SIP/PO/2304000040</v>
      </c>
      <c r="B2258" s="18"/>
      <c r="C2258" s="36"/>
      <c r="D2258" s="19"/>
      <c r="E2258" s="19"/>
      <c r="F2258" s="10"/>
      <c r="G2258" s="30"/>
    </row>
    <row r="2259" ht="15.75" customHeight="1">
      <c r="A2259" s="19" t="str">
        <f t="shared" si="131"/>
        <v>SIP/PO/2304000040</v>
      </c>
      <c r="B2259" s="18"/>
      <c r="C2259" s="36"/>
      <c r="D2259" s="19"/>
      <c r="E2259" s="19"/>
      <c r="F2259" s="10"/>
      <c r="G2259" s="30"/>
    </row>
    <row r="2260" ht="15.75" customHeight="1">
      <c r="A2260" s="19" t="str">
        <f t="shared" si="131"/>
        <v>SIP/PO/2304000040</v>
      </c>
      <c r="B2260" s="18"/>
      <c r="C2260" s="36"/>
      <c r="D2260" s="19"/>
      <c r="E2260" s="19"/>
      <c r="F2260" s="10"/>
    </row>
    <row r="2261" ht="15.75" customHeight="1">
      <c r="E2261" s="1"/>
      <c r="F2261" s="54" t="s">
        <v>14</v>
      </c>
    </row>
    <row r="2262" ht="15.75" customHeight="1">
      <c r="A2262" s="14" t="s">
        <v>15</v>
      </c>
      <c r="B2262" s="14" t="s">
        <v>16</v>
      </c>
      <c r="C2262" s="2" t="s">
        <v>17</v>
      </c>
      <c r="D2262" s="14" t="s">
        <v>18</v>
      </c>
      <c r="E2262" s="14" t="s">
        <v>19</v>
      </c>
      <c r="F2262" s="34" t="s">
        <v>20</v>
      </c>
      <c r="G2262" s="43">
        <v>100.0</v>
      </c>
    </row>
    <row r="2263" ht="15.75" customHeight="1">
      <c r="A2263" s="19" t="s">
        <v>1484</v>
      </c>
      <c r="B2263" s="18">
        <v>45107.0</v>
      </c>
      <c r="C2263" s="36">
        <v>21.0</v>
      </c>
      <c r="D2263" s="19">
        <f>G2262-C2263</f>
        <v>79</v>
      </c>
      <c r="E2263" s="19"/>
      <c r="F2263" s="10"/>
      <c r="G2263" s="81" t="s">
        <v>1485</v>
      </c>
    </row>
    <row r="2264" ht="15.75" customHeight="1">
      <c r="A2264" s="19" t="str">
        <f t="shared" ref="A2264:A2270" si="133">A2263</f>
        <v>SIP/PO/2304000040</v>
      </c>
      <c r="B2264" s="18">
        <v>45122.0</v>
      </c>
      <c r="C2264" s="36">
        <v>70.0</v>
      </c>
      <c r="D2264" s="19">
        <f t="shared" ref="D2264:D2267" si="134">D2263-C2264</f>
        <v>9</v>
      </c>
      <c r="E2264" s="19"/>
      <c r="F2264" s="10"/>
      <c r="G2264" s="64"/>
    </row>
    <row r="2265" ht="15.75" customHeight="1">
      <c r="A2265" s="19" t="str">
        <f t="shared" si="133"/>
        <v>SIP/PO/2304000040</v>
      </c>
      <c r="B2265" s="18">
        <v>45131.0</v>
      </c>
      <c r="C2265" s="36">
        <v>9.0</v>
      </c>
      <c r="D2265" s="19">
        <f t="shared" si="134"/>
        <v>0</v>
      </c>
      <c r="E2265" s="19"/>
      <c r="F2265" s="10"/>
      <c r="G2265" s="20" t="s">
        <v>996</v>
      </c>
    </row>
    <row r="2266" ht="15.75" customHeight="1">
      <c r="A2266" s="19" t="str">
        <f t="shared" si="133"/>
        <v>SIP/PO/2304000040</v>
      </c>
      <c r="B2266" s="18"/>
      <c r="C2266" s="36"/>
      <c r="D2266" s="19">
        <f t="shared" si="134"/>
        <v>0</v>
      </c>
      <c r="E2266" s="19"/>
      <c r="F2266" s="10"/>
      <c r="G2266" s="84"/>
    </row>
    <row r="2267" ht="15.75" customHeight="1">
      <c r="A2267" s="19" t="str">
        <f t="shared" si="133"/>
        <v>SIP/PO/2304000040</v>
      </c>
      <c r="B2267" s="18"/>
      <c r="C2267" s="36"/>
      <c r="D2267" s="19">
        <f t="shared" si="134"/>
        <v>0</v>
      </c>
      <c r="E2267" s="19"/>
      <c r="F2267" s="10"/>
      <c r="G2267" s="53"/>
    </row>
    <row r="2268" ht="15.75" customHeight="1">
      <c r="A2268" s="19" t="str">
        <f t="shared" si="133"/>
        <v>SIP/PO/2304000040</v>
      </c>
      <c r="B2268" s="18"/>
      <c r="C2268" s="36"/>
      <c r="D2268" s="19"/>
      <c r="E2268" s="19"/>
      <c r="F2268" s="10"/>
      <c r="G2268" s="30"/>
    </row>
    <row r="2269" ht="15.75" customHeight="1">
      <c r="A2269" s="19" t="str">
        <f t="shared" si="133"/>
        <v>SIP/PO/2304000040</v>
      </c>
      <c r="B2269" s="18"/>
      <c r="C2269" s="36"/>
      <c r="D2269" s="19"/>
      <c r="E2269" s="19"/>
      <c r="F2269" s="10"/>
      <c r="G2269" s="30"/>
    </row>
    <row r="2270" ht="15.75" customHeight="1">
      <c r="A2270" s="19" t="str">
        <f t="shared" si="133"/>
        <v>SIP/PO/2304000040</v>
      </c>
      <c r="B2270" s="18"/>
      <c r="C2270" s="36"/>
      <c r="D2270" s="19"/>
      <c r="E2270" s="19"/>
      <c r="F2270" s="10"/>
    </row>
    <row r="2271" ht="15.75" customHeight="1">
      <c r="E2271" s="1"/>
      <c r="F2271" s="54" t="s">
        <v>14</v>
      </c>
    </row>
    <row r="2272" ht="15.75" customHeight="1">
      <c r="E2272" s="1"/>
    </row>
    <row r="2273" ht="15.75" customHeight="1">
      <c r="A2273" s="14" t="s">
        <v>15</v>
      </c>
      <c r="B2273" s="14" t="s">
        <v>16</v>
      </c>
      <c r="C2273" s="2" t="s">
        <v>17</v>
      </c>
      <c r="D2273" s="14" t="s">
        <v>18</v>
      </c>
      <c r="E2273" s="14" t="s">
        <v>19</v>
      </c>
      <c r="F2273" s="34" t="s">
        <v>20</v>
      </c>
      <c r="G2273" s="43">
        <v>200.0</v>
      </c>
    </row>
    <row r="2274" ht="15.75" customHeight="1">
      <c r="A2274" s="19" t="s">
        <v>1486</v>
      </c>
      <c r="B2274" s="18">
        <v>45072.0</v>
      </c>
      <c r="C2274" s="36">
        <v>40.0</v>
      </c>
      <c r="D2274" s="19">
        <f>G2273-C2274</f>
        <v>160</v>
      </c>
      <c r="E2274" s="19"/>
      <c r="F2274" s="10"/>
      <c r="G2274" s="81" t="s">
        <v>1487</v>
      </c>
    </row>
    <row r="2275" ht="15.75" customHeight="1">
      <c r="A2275" s="19" t="str">
        <f t="shared" ref="A2275:A2281" si="135">A2274</f>
        <v>SIP/PO/2305000067</v>
      </c>
      <c r="B2275" s="18">
        <v>45082.0</v>
      </c>
      <c r="C2275" s="36">
        <v>50.0</v>
      </c>
      <c r="D2275" s="19">
        <f t="shared" ref="D2275:D2278" si="136">D2274-C2275</f>
        <v>110</v>
      </c>
      <c r="E2275" s="19"/>
      <c r="F2275" s="10"/>
      <c r="G2275" s="64"/>
    </row>
    <row r="2276" ht="15.75" customHeight="1">
      <c r="A2276" s="19" t="str">
        <f t="shared" si="135"/>
        <v>SIP/PO/2305000067</v>
      </c>
      <c r="B2276" s="18">
        <v>45089.0</v>
      </c>
      <c r="C2276" s="36">
        <v>75.0</v>
      </c>
      <c r="D2276" s="19">
        <f t="shared" si="136"/>
        <v>35</v>
      </c>
      <c r="E2276" s="19"/>
      <c r="F2276" s="10"/>
      <c r="G2276" s="20" t="s">
        <v>1348</v>
      </c>
    </row>
    <row r="2277" ht="15.75" customHeight="1">
      <c r="A2277" s="19" t="str">
        <f t="shared" si="135"/>
        <v>SIP/PO/2305000067</v>
      </c>
      <c r="B2277" s="18">
        <v>45098.0</v>
      </c>
      <c r="C2277" s="36">
        <v>35.0</v>
      </c>
      <c r="D2277" s="19">
        <f t="shared" si="136"/>
        <v>0</v>
      </c>
      <c r="E2277" s="19"/>
      <c r="F2277" s="10"/>
      <c r="G2277" s="84"/>
    </row>
    <row r="2278" ht="15.75" customHeight="1">
      <c r="A2278" s="19" t="str">
        <f t="shared" si="135"/>
        <v>SIP/PO/2305000067</v>
      </c>
      <c r="B2278" s="18"/>
      <c r="C2278" s="36"/>
      <c r="D2278" s="19">
        <f t="shared" si="136"/>
        <v>0</v>
      </c>
      <c r="E2278" s="19"/>
      <c r="F2278" s="10"/>
      <c r="G2278" s="53"/>
    </row>
    <row r="2279" ht="15.75" customHeight="1">
      <c r="A2279" s="19" t="str">
        <f t="shared" si="135"/>
        <v>SIP/PO/2305000067</v>
      </c>
      <c r="B2279" s="18"/>
      <c r="C2279" s="36"/>
      <c r="D2279" s="19"/>
      <c r="E2279" s="19"/>
      <c r="F2279" s="10"/>
      <c r="G2279" s="30"/>
    </row>
    <row r="2280" ht="15.75" customHeight="1">
      <c r="A2280" s="19" t="str">
        <f t="shared" si="135"/>
        <v>SIP/PO/2305000067</v>
      </c>
      <c r="B2280" s="18"/>
      <c r="C2280" s="36"/>
      <c r="D2280" s="19"/>
      <c r="E2280" s="19"/>
      <c r="F2280" s="10"/>
      <c r="G2280" s="30"/>
    </row>
    <row r="2281" ht="15.75" customHeight="1">
      <c r="A2281" s="19" t="str">
        <f t="shared" si="135"/>
        <v>SIP/PO/2305000067</v>
      </c>
      <c r="B2281" s="18"/>
      <c r="C2281" s="36"/>
      <c r="D2281" s="19"/>
      <c r="E2281" s="19"/>
      <c r="F2281" s="10"/>
    </row>
    <row r="2282" ht="15.75" customHeight="1">
      <c r="E2282" s="1"/>
      <c r="F2282" s="54" t="s">
        <v>14</v>
      </c>
    </row>
    <row r="2283" ht="15.75" customHeight="1">
      <c r="E2283" s="1"/>
    </row>
    <row r="2284" ht="15.75" customHeight="1">
      <c r="A2284" s="14" t="s">
        <v>15</v>
      </c>
      <c r="B2284" s="14" t="s">
        <v>16</v>
      </c>
      <c r="C2284" s="2" t="s">
        <v>17</v>
      </c>
      <c r="D2284" s="14" t="s">
        <v>18</v>
      </c>
      <c r="E2284" s="14" t="s">
        <v>19</v>
      </c>
      <c r="F2284" s="34" t="s">
        <v>20</v>
      </c>
      <c r="G2284" s="43">
        <v>200.0</v>
      </c>
    </row>
    <row r="2285" ht="15.75" customHeight="1">
      <c r="A2285" s="19" t="s">
        <v>1488</v>
      </c>
      <c r="B2285" s="18">
        <v>45131.0</v>
      </c>
      <c r="C2285" s="36">
        <v>31.0</v>
      </c>
      <c r="D2285" s="19">
        <f>G2284-C2285</f>
        <v>169</v>
      </c>
      <c r="E2285" s="19"/>
      <c r="F2285" s="10"/>
      <c r="G2285" s="81" t="s">
        <v>1489</v>
      </c>
    </row>
    <row r="2286" ht="15.75" customHeight="1">
      <c r="A2286" s="19" t="str">
        <f t="shared" ref="A2286:A2292" si="137">A2285</f>
        <v>SIP/PO/2306000011</v>
      </c>
      <c r="B2286" s="18">
        <v>45133.0</v>
      </c>
      <c r="C2286" s="36">
        <v>60.0</v>
      </c>
      <c r="D2286" s="19">
        <f t="shared" ref="D2286:D2289" si="138">D2285-C2286</f>
        <v>109</v>
      </c>
      <c r="E2286" s="19"/>
      <c r="F2286" s="10"/>
      <c r="G2286" s="64"/>
    </row>
    <row r="2287" ht="15.75" customHeight="1">
      <c r="A2287" s="19" t="str">
        <f t="shared" si="137"/>
        <v>SIP/PO/2306000011</v>
      </c>
      <c r="B2287" s="18">
        <v>45138.0</v>
      </c>
      <c r="C2287" s="36">
        <v>35.0</v>
      </c>
      <c r="D2287" s="19">
        <f t="shared" si="138"/>
        <v>74</v>
      </c>
      <c r="E2287" s="19"/>
      <c r="F2287" s="10"/>
      <c r="G2287" s="20" t="s">
        <v>996</v>
      </c>
    </row>
    <row r="2288" ht="15.75" customHeight="1">
      <c r="A2288" s="19" t="str">
        <f t="shared" si="137"/>
        <v>SIP/PO/2306000011</v>
      </c>
      <c r="B2288" s="18">
        <v>45142.0</v>
      </c>
      <c r="C2288" s="36">
        <v>68.0</v>
      </c>
      <c r="D2288" s="19">
        <f t="shared" si="138"/>
        <v>6</v>
      </c>
      <c r="E2288" s="19"/>
      <c r="F2288" s="10"/>
      <c r="G2288" s="84"/>
    </row>
    <row r="2289" ht="15.75" customHeight="1">
      <c r="A2289" s="19" t="str">
        <f t="shared" si="137"/>
        <v>SIP/PO/2306000011</v>
      </c>
      <c r="B2289" s="18">
        <v>45152.0</v>
      </c>
      <c r="C2289" s="36">
        <v>6.0</v>
      </c>
      <c r="D2289" s="19">
        <f t="shared" si="138"/>
        <v>0</v>
      </c>
      <c r="E2289" s="19"/>
      <c r="F2289" s="10"/>
      <c r="G2289" s="53"/>
    </row>
    <row r="2290" ht="15.75" customHeight="1">
      <c r="A2290" s="19" t="str">
        <f t="shared" si="137"/>
        <v>SIP/PO/2306000011</v>
      </c>
      <c r="B2290" s="18"/>
      <c r="C2290" s="36"/>
      <c r="D2290" s="19"/>
      <c r="E2290" s="19"/>
      <c r="F2290" s="10"/>
      <c r="G2290" s="30"/>
    </row>
    <row r="2291" ht="15.75" customHeight="1">
      <c r="A2291" s="19" t="str">
        <f t="shared" si="137"/>
        <v>SIP/PO/2306000011</v>
      </c>
      <c r="B2291" s="18"/>
      <c r="C2291" s="36"/>
      <c r="D2291" s="19"/>
      <c r="E2291" s="19"/>
      <c r="F2291" s="10"/>
      <c r="G2291" s="30"/>
    </row>
    <row r="2292" ht="15.75" customHeight="1">
      <c r="A2292" s="19" t="str">
        <f t="shared" si="137"/>
        <v>SIP/PO/2306000011</v>
      </c>
      <c r="B2292" s="18"/>
      <c r="C2292" s="36"/>
      <c r="D2292" s="19"/>
      <c r="E2292" s="19"/>
      <c r="F2292" s="10"/>
    </row>
    <row r="2293" ht="15.75" customHeight="1">
      <c r="E2293" s="1"/>
      <c r="F2293" s="54" t="s">
        <v>14</v>
      </c>
    </row>
    <row r="2294" ht="15.75" customHeight="1">
      <c r="A2294" s="14" t="s">
        <v>15</v>
      </c>
      <c r="B2294" s="14" t="s">
        <v>16</v>
      </c>
      <c r="C2294" s="2" t="s">
        <v>17</v>
      </c>
      <c r="D2294" s="14" t="s">
        <v>18</v>
      </c>
      <c r="E2294" s="14" t="s">
        <v>19</v>
      </c>
      <c r="F2294" s="34" t="s">
        <v>20</v>
      </c>
      <c r="G2294" s="43">
        <v>150.0</v>
      </c>
    </row>
    <row r="2295" ht="15.75" customHeight="1">
      <c r="A2295" s="19" t="s">
        <v>1488</v>
      </c>
      <c r="B2295" s="18">
        <v>45098.0</v>
      </c>
      <c r="C2295" s="36">
        <v>15.0</v>
      </c>
      <c r="D2295" s="19">
        <f>G2294-C2295</f>
        <v>135</v>
      </c>
      <c r="E2295" s="19"/>
      <c r="F2295" s="10"/>
      <c r="G2295" s="81" t="s">
        <v>1489</v>
      </c>
    </row>
    <row r="2296" ht="15.75" customHeight="1">
      <c r="A2296" s="19" t="str">
        <f t="shared" ref="A2296:A2302" si="139">A2295</f>
        <v>SIP/PO/2306000011</v>
      </c>
      <c r="B2296" s="18">
        <v>45100.0</v>
      </c>
      <c r="C2296" s="36">
        <v>50.0</v>
      </c>
      <c r="D2296" s="19">
        <f t="shared" ref="D2296:D2299" si="140">D2295-C2296</f>
        <v>85</v>
      </c>
      <c r="E2296" s="19"/>
      <c r="F2296" s="10"/>
      <c r="G2296" s="64"/>
    </row>
    <row r="2297" ht="15.75" customHeight="1">
      <c r="A2297" s="19" t="str">
        <f t="shared" si="139"/>
        <v>SIP/PO/2306000011</v>
      </c>
      <c r="B2297" s="18">
        <v>45104.0</v>
      </c>
      <c r="C2297" s="36">
        <v>60.0</v>
      </c>
      <c r="D2297" s="19">
        <f t="shared" si="140"/>
        <v>25</v>
      </c>
      <c r="E2297" s="19"/>
      <c r="F2297" s="10"/>
      <c r="G2297" s="20" t="s">
        <v>1433</v>
      </c>
    </row>
    <row r="2298" ht="15.75" customHeight="1">
      <c r="A2298" s="19" t="str">
        <f t="shared" si="139"/>
        <v>SIP/PO/2306000011</v>
      </c>
      <c r="B2298" s="18">
        <v>45107.0</v>
      </c>
      <c r="C2298" s="36">
        <v>25.0</v>
      </c>
      <c r="D2298" s="19">
        <f t="shared" si="140"/>
        <v>0</v>
      </c>
      <c r="E2298" s="19"/>
      <c r="F2298" s="10"/>
      <c r="G2298" s="84"/>
    </row>
    <row r="2299" ht="15.75" customHeight="1">
      <c r="A2299" s="19" t="str">
        <f t="shared" si="139"/>
        <v>SIP/PO/2306000011</v>
      </c>
      <c r="B2299" s="18"/>
      <c r="C2299" s="36"/>
      <c r="D2299" s="19">
        <f t="shared" si="140"/>
        <v>0</v>
      </c>
      <c r="E2299" s="19"/>
      <c r="F2299" s="10"/>
      <c r="G2299" s="53"/>
    </row>
    <row r="2300" ht="15.75" customHeight="1">
      <c r="A2300" s="19" t="str">
        <f t="shared" si="139"/>
        <v>SIP/PO/2306000011</v>
      </c>
      <c r="B2300" s="18"/>
      <c r="C2300" s="36"/>
      <c r="D2300" s="19"/>
      <c r="E2300" s="19"/>
      <c r="F2300" s="10"/>
      <c r="G2300" s="30"/>
    </row>
    <row r="2301" ht="15.75" customHeight="1">
      <c r="A2301" s="19" t="str">
        <f t="shared" si="139"/>
        <v>SIP/PO/2306000011</v>
      </c>
      <c r="B2301" s="18"/>
      <c r="C2301" s="36"/>
      <c r="D2301" s="19"/>
      <c r="E2301" s="19"/>
      <c r="F2301" s="10"/>
      <c r="G2301" s="30"/>
    </row>
    <row r="2302" ht="15.75" customHeight="1">
      <c r="A2302" s="19" t="str">
        <f t="shared" si="139"/>
        <v>SIP/PO/2306000011</v>
      </c>
      <c r="B2302" s="18"/>
      <c r="C2302" s="36"/>
      <c r="D2302" s="19"/>
      <c r="E2302" s="19"/>
      <c r="F2302" s="10"/>
    </row>
    <row r="2303" ht="15.75" customHeight="1">
      <c r="E2303" s="1"/>
      <c r="F2303" s="54" t="s">
        <v>14</v>
      </c>
    </row>
    <row r="2304" ht="15.75" customHeight="1">
      <c r="E2304" s="1"/>
    </row>
    <row r="2305" ht="15.75" customHeight="1">
      <c r="A2305" s="14" t="s">
        <v>15</v>
      </c>
      <c r="B2305" s="14" t="s">
        <v>16</v>
      </c>
      <c r="C2305" s="2" t="s">
        <v>17</v>
      </c>
      <c r="D2305" s="14" t="s">
        <v>18</v>
      </c>
      <c r="E2305" s="14" t="s">
        <v>19</v>
      </c>
      <c r="F2305" s="34" t="s">
        <v>20</v>
      </c>
      <c r="G2305" s="43">
        <v>400.0</v>
      </c>
    </row>
    <row r="2306" ht="15.75" customHeight="1">
      <c r="A2306" s="19" t="s">
        <v>1490</v>
      </c>
      <c r="B2306" s="18">
        <v>45107.0</v>
      </c>
      <c r="C2306" s="36">
        <v>49.0</v>
      </c>
      <c r="D2306" s="19">
        <f>G2305-C2306</f>
        <v>351</v>
      </c>
      <c r="E2306" s="19"/>
      <c r="F2306" s="10"/>
      <c r="G2306" s="81" t="s">
        <v>1491</v>
      </c>
    </row>
    <row r="2307" ht="15.75" customHeight="1">
      <c r="A2307" s="19" t="str">
        <f t="shared" ref="A2307:A2313" si="141">A2306</f>
        <v>SIP/PO/2306000122</v>
      </c>
      <c r="B2307" s="18">
        <v>45118.0</v>
      </c>
      <c r="C2307" s="36">
        <v>50.0</v>
      </c>
      <c r="D2307" s="19">
        <f t="shared" ref="D2307:D2313" si="142">D2306-C2307</f>
        <v>301</v>
      </c>
      <c r="E2307" s="19"/>
      <c r="F2307" s="10"/>
      <c r="G2307" s="64"/>
    </row>
    <row r="2308" ht="15.75" customHeight="1">
      <c r="A2308" s="19" t="str">
        <f t="shared" si="141"/>
        <v>SIP/PO/2306000122</v>
      </c>
      <c r="B2308" s="18">
        <v>45122.0</v>
      </c>
      <c r="C2308" s="36">
        <v>15.0</v>
      </c>
      <c r="D2308" s="19">
        <f t="shared" si="142"/>
        <v>286</v>
      </c>
      <c r="E2308" s="19"/>
      <c r="F2308" s="10"/>
      <c r="G2308" s="20" t="s">
        <v>1433</v>
      </c>
    </row>
    <row r="2309" ht="15.75" customHeight="1">
      <c r="A2309" s="19" t="str">
        <f t="shared" si="141"/>
        <v>SIP/PO/2306000122</v>
      </c>
      <c r="B2309" s="18">
        <v>45127.0</v>
      </c>
      <c r="C2309" s="36">
        <v>85.0</v>
      </c>
      <c r="D2309" s="19">
        <f t="shared" si="142"/>
        <v>201</v>
      </c>
      <c r="E2309" s="19"/>
      <c r="F2309" s="10"/>
      <c r="G2309" s="84"/>
    </row>
    <row r="2310" ht="15.75" customHeight="1">
      <c r="A2310" s="19" t="str">
        <f t="shared" si="141"/>
        <v>SIP/PO/2306000122</v>
      </c>
      <c r="B2310" s="18">
        <v>45131.0</v>
      </c>
      <c r="C2310" s="36">
        <v>60.0</v>
      </c>
      <c r="D2310" s="19">
        <f t="shared" si="142"/>
        <v>141</v>
      </c>
      <c r="E2310" s="19"/>
      <c r="F2310" s="10"/>
      <c r="G2310" s="53"/>
    </row>
    <row r="2311" ht="15.75" customHeight="1">
      <c r="A2311" s="19" t="str">
        <f t="shared" si="141"/>
        <v>SIP/PO/2306000122</v>
      </c>
      <c r="B2311" s="18">
        <v>45133.0</v>
      </c>
      <c r="C2311" s="36">
        <v>40.0</v>
      </c>
      <c r="D2311" s="19">
        <f t="shared" si="142"/>
        <v>101</v>
      </c>
      <c r="E2311" s="19"/>
      <c r="F2311" s="10"/>
      <c r="G2311" s="30"/>
    </row>
    <row r="2312" ht="15.75" customHeight="1">
      <c r="A2312" s="19" t="str">
        <f t="shared" si="141"/>
        <v>SIP/PO/2306000122</v>
      </c>
      <c r="B2312" s="18">
        <v>45138.0</v>
      </c>
      <c r="C2312" s="36">
        <v>100.0</v>
      </c>
      <c r="D2312" s="19">
        <f t="shared" si="142"/>
        <v>1</v>
      </c>
      <c r="E2312" s="19"/>
      <c r="F2312" s="10"/>
      <c r="G2312" s="30"/>
    </row>
    <row r="2313" ht="15.75" customHeight="1">
      <c r="A2313" s="19" t="str">
        <f t="shared" si="141"/>
        <v>SIP/PO/2306000122</v>
      </c>
      <c r="B2313" s="18">
        <v>45147.0</v>
      </c>
      <c r="C2313" s="36">
        <v>1.0</v>
      </c>
      <c r="D2313" s="19">
        <f t="shared" si="142"/>
        <v>0</v>
      </c>
      <c r="E2313" s="19"/>
      <c r="F2313" s="10"/>
    </row>
    <row r="2314" ht="15.75" customHeight="1">
      <c r="E2314" s="1"/>
      <c r="F2314" s="54" t="s">
        <v>14</v>
      </c>
    </row>
    <row r="2315" ht="15.75" customHeight="1">
      <c r="E2315" s="1"/>
    </row>
    <row r="2316" ht="15.75" customHeight="1">
      <c r="A2316" s="14" t="s">
        <v>15</v>
      </c>
      <c r="B2316" s="14" t="s">
        <v>16</v>
      </c>
      <c r="C2316" s="2" t="s">
        <v>17</v>
      </c>
      <c r="D2316" s="14" t="s">
        <v>18</v>
      </c>
      <c r="E2316" s="14" t="s">
        <v>19</v>
      </c>
      <c r="F2316" s="34" t="s">
        <v>20</v>
      </c>
      <c r="G2316" s="43">
        <v>100.0</v>
      </c>
    </row>
    <row r="2317" ht="15.75" customHeight="1">
      <c r="A2317" s="19" t="s">
        <v>1492</v>
      </c>
      <c r="B2317" s="18">
        <v>45152.0</v>
      </c>
      <c r="C2317" s="36">
        <v>69.0</v>
      </c>
      <c r="D2317" s="19">
        <f>G2316-C2317</f>
        <v>31</v>
      </c>
      <c r="E2317" s="19"/>
      <c r="F2317" s="10"/>
      <c r="G2317" s="81" t="s">
        <v>1493</v>
      </c>
    </row>
    <row r="2318" ht="15.75" customHeight="1">
      <c r="A2318" s="19" t="str">
        <f t="shared" ref="A2318:A2324" si="143">A2317</f>
        <v>SIP/PO/2307000031</v>
      </c>
      <c r="B2318" s="18">
        <v>45161.0</v>
      </c>
      <c r="C2318" s="36">
        <v>31.0</v>
      </c>
      <c r="D2318" s="19">
        <f t="shared" ref="D2318:D2321" si="144">D2317-C2318</f>
        <v>0</v>
      </c>
      <c r="E2318" s="19"/>
      <c r="F2318" s="10"/>
      <c r="G2318" s="64"/>
    </row>
    <row r="2319" ht="15.75" customHeight="1">
      <c r="A2319" s="19" t="str">
        <f t="shared" si="143"/>
        <v>SIP/PO/2307000031</v>
      </c>
      <c r="B2319" s="18"/>
      <c r="C2319" s="36"/>
      <c r="D2319" s="19">
        <f t="shared" si="144"/>
        <v>0</v>
      </c>
      <c r="E2319" s="19"/>
      <c r="F2319" s="10"/>
      <c r="G2319" s="20" t="s">
        <v>996</v>
      </c>
    </row>
    <row r="2320" ht="15.75" customHeight="1">
      <c r="A2320" s="19" t="str">
        <f t="shared" si="143"/>
        <v>SIP/PO/2307000031</v>
      </c>
      <c r="B2320" s="18"/>
      <c r="C2320" s="36"/>
      <c r="D2320" s="19">
        <f t="shared" si="144"/>
        <v>0</v>
      </c>
      <c r="E2320" s="19"/>
      <c r="F2320" s="10"/>
      <c r="G2320" s="84"/>
    </row>
    <row r="2321" ht="15.75" customHeight="1">
      <c r="A2321" s="19" t="str">
        <f t="shared" si="143"/>
        <v>SIP/PO/2307000031</v>
      </c>
      <c r="B2321" s="18"/>
      <c r="C2321" s="36"/>
      <c r="D2321" s="19">
        <f t="shared" si="144"/>
        <v>0</v>
      </c>
      <c r="E2321" s="19"/>
      <c r="F2321" s="10"/>
      <c r="G2321" s="53"/>
    </row>
    <row r="2322" ht="15.75" customHeight="1">
      <c r="A2322" s="19" t="str">
        <f t="shared" si="143"/>
        <v>SIP/PO/2307000031</v>
      </c>
      <c r="B2322" s="18"/>
      <c r="C2322" s="36"/>
      <c r="D2322" s="19"/>
      <c r="E2322" s="19"/>
      <c r="F2322" s="10"/>
      <c r="G2322" s="30"/>
    </row>
    <row r="2323" ht="15.75" customHeight="1">
      <c r="A2323" s="19" t="str">
        <f t="shared" si="143"/>
        <v>SIP/PO/2307000031</v>
      </c>
      <c r="B2323" s="18"/>
      <c r="C2323" s="36"/>
      <c r="D2323" s="19"/>
      <c r="E2323" s="19"/>
      <c r="F2323" s="10"/>
      <c r="G2323" s="30"/>
    </row>
    <row r="2324" ht="15.75" customHeight="1">
      <c r="A2324" s="19" t="str">
        <f t="shared" si="143"/>
        <v>SIP/PO/2307000031</v>
      </c>
      <c r="B2324" s="18"/>
      <c r="C2324" s="36"/>
      <c r="D2324" s="19"/>
      <c r="E2324" s="19"/>
      <c r="F2324" s="10"/>
    </row>
    <row r="2325" ht="15.75" customHeight="1">
      <c r="E2325" s="1"/>
      <c r="F2325" s="54" t="s">
        <v>14</v>
      </c>
    </row>
    <row r="2326" ht="15.75" customHeight="1">
      <c r="E2326" s="1"/>
    </row>
    <row r="2327" ht="15.75" customHeight="1">
      <c r="A2327" s="14" t="s">
        <v>15</v>
      </c>
      <c r="B2327" s="14" t="s">
        <v>16</v>
      </c>
      <c r="C2327" s="2" t="s">
        <v>17</v>
      </c>
      <c r="D2327" s="14" t="s">
        <v>18</v>
      </c>
      <c r="E2327" s="14" t="s">
        <v>19</v>
      </c>
      <c r="F2327" s="34" t="s">
        <v>20</v>
      </c>
      <c r="G2327" s="43">
        <v>250.0</v>
      </c>
    </row>
    <row r="2328" ht="15.75" customHeight="1">
      <c r="A2328" s="19" t="s">
        <v>1494</v>
      </c>
      <c r="B2328" s="18">
        <v>45161.0</v>
      </c>
      <c r="C2328" s="36">
        <v>69.0</v>
      </c>
      <c r="D2328" s="19">
        <f>G2327-C2328</f>
        <v>181</v>
      </c>
      <c r="E2328" s="19"/>
      <c r="F2328" s="10"/>
      <c r="G2328" s="81" t="s">
        <v>1495</v>
      </c>
    </row>
    <row r="2329" ht="15.75" customHeight="1">
      <c r="A2329" s="19" t="str">
        <f t="shared" ref="A2329:A2335" si="145">A2328</f>
        <v>SIP/PO/2307000047</v>
      </c>
      <c r="B2329" s="18">
        <v>45166.0</v>
      </c>
      <c r="C2329" s="36">
        <v>25.0</v>
      </c>
      <c r="D2329" s="19">
        <f t="shared" ref="D2329:D2335" si="146">D2328-C2329</f>
        <v>156</v>
      </c>
      <c r="E2329" s="19"/>
      <c r="F2329" s="10"/>
      <c r="G2329" s="64"/>
    </row>
    <row r="2330" ht="15.75" customHeight="1">
      <c r="A2330" s="19" t="str">
        <f t="shared" si="145"/>
        <v>SIP/PO/2307000047</v>
      </c>
      <c r="B2330" s="18">
        <v>45177.0</v>
      </c>
      <c r="C2330" s="36">
        <v>25.0</v>
      </c>
      <c r="D2330" s="19">
        <f t="shared" si="146"/>
        <v>131</v>
      </c>
      <c r="E2330" s="19"/>
      <c r="F2330" s="10"/>
      <c r="G2330" s="20" t="s">
        <v>996</v>
      </c>
    </row>
    <row r="2331" ht="15.75" customHeight="1">
      <c r="A2331" s="19" t="str">
        <f t="shared" si="145"/>
        <v>SIP/PO/2307000047</v>
      </c>
      <c r="B2331" s="18">
        <v>45182.0</v>
      </c>
      <c r="C2331" s="36">
        <v>25.0</v>
      </c>
      <c r="D2331" s="19">
        <f t="shared" si="146"/>
        <v>106</v>
      </c>
      <c r="E2331" s="19"/>
      <c r="F2331" s="10"/>
      <c r="G2331" s="84"/>
    </row>
    <row r="2332" ht="15.75" customHeight="1">
      <c r="A2332" s="19" t="str">
        <f t="shared" si="145"/>
        <v>SIP/PO/2307000047</v>
      </c>
      <c r="B2332" s="18">
        <v>45189.0</v>
      </c>
      <c r="C2332" s="36">
        <v>25.0</v>
      </c>
      <c r="D2332" s="19">
        <f t="shared" si="146"/>
        <v>81</v>
      </c>
      <c r="E2332" s="19"/>
      <c r="F2332" s="10"/>
      <c r="G2332" s="53"/>
    </row>
    <row r="2333" ht="15.75" customHeight="1">
      <c r="A2333" s="19" t="str">
        <f t="shared" si="145"/>
        <v>SIP/PO/2307000047</v>
      </c>
      <c r="B2333" s="18">
        <v>45198.0</v>
      </c>
      <c r="C2333" s="36">
        <v>40.0</v>
      </c>
      <c r="D2333" s="19">
        <f t="shared" si="146"/>
        <v>41</v>
      </c>
      <c r="E2333" s="19"/>
      <c r="F2333" s="10"/>
      <c r="G2333" s="30"/>
    </row>
    <row r="2334" ht="15.75" customHeight="1">
      <c r="A2334" s="19" t="str">
        <f t="shared" si="145"/>
        <v>SIP/PO/2307000047</v>
      </c>
      <c r="B2334" s="18">
        <v>45203.0</v>
      </c>
      <c r="C2334" s="36">
        <v>30.0</v>
      </c>
      <c r="D2334" s="19">
        <f t="shared" si="146"/>
        <v>11</v>
      </c>
      <c r="E2334" s="19"/>
      <c r="F2334" s="10"/>
      <c r="G2334" s="30"/>
    </row>
    <row r="2335" ht="15.75" customHeight="1">
      <c r="A2335" s="19" t="str">
        <f t="shared" si="145"/>
        <v>SIP/PO/2307000047</v>
      </c>
      <c r="B2335" s="18">
        <v>45211.0</v>
      </c>
      <c r="C2335" s="36">
        <v>11.0</v>
      </c>
      <c r="D2335" s="19">
        <f t="shared" si="146"/>
        <v>0</v>
      </c>
      <c r="E2335" s="19"/>
      <c r="F2335" s="10"/>
    </row>
    <row r="2336" ht="15.75" customHeight="1">
      <c r="E2336" s="1"/>
      <c r="F2336" s="54" t="s">
        <v>14</v>
      </c>
    </row>
    <row r="2337" ht="15.75" customHeight="1">
      <c r="E2337" s="1"/>
    </row>
    <row r="2338" ht="15.75" customHeight="1">
      <c r="A2338" s="14" t="s">
        <v>15</v>
      </c>
      <c r="B2338" s="14" t="s">
        <v>16</v>
      </c>
      <c r="C2338" s="2" t="s">
        <v>17</v>
      </c>
      <c r="D2338" s="14" t="s">
        <v>18</v>
      </c>
      <c r="E2338" s="14" t="s">
        <v>19</v>
      </c>
      <c r="F2338" s="34" t="s">
        <v>20</v>
      </c>
      <c r="G2338" s="43">
        <v>600.0</v>
      </c>
    </row>
    <row r="2339" ht="15.75" customHeight="1">
      <c r="A2339" s="19" t="s">
        <v>1494</v>
      </c>
      <c r="B2339" s="18">
        <v>45147.0</v>
      </c>
      <c r="C2339" s="36">
        <v>75.0</v>
      </c>
      <c r="D2339" s="19">
        <f>G2338-C2339</f>
        <v>525</v>
      </c>
      <c r="E2339" s="19"/>
      <c r="F2339" s="10"/>
      <c r="G2339" s="81" t="s">
        <v>1495</v>
      </c>
    </row>
    <row r="2340" ht="15.75" customHeight="1">
      <c r="A2340" s="19" t="str">
        <f t="shared" ref="A2340:A2346" si="147">A2339</f>
        <v>SIP/PO/2307000047</v>
      </c>
      <c r="B2340" s="18">
        <v>45148.0</v>
      </c>
      <c r="C2340" s="36">
        <v>76.0</v>
      </c>
      <c r="D2340" s="19">
        <f t="shared" ref="D2340:D2346" si="148">D2339-C2340</f>
        <v>449</v>
      </c>
      <c r="E2340" s="19"/>
      <c r="F2340" s="10"/>
      <c r="G2340" s="64"/>
    </row>
    <row r="2341" ht="15.75" customHeight="1">
      <c r="A2341" s="19" t="str">
        <f t="shared" si="147"/>
        <v>SIP/PO/2307000047</v>
      </c>
      <c r="B2341" s="18">
        <v>45149.0</v>
      </c>
      <c r="C2341" s="36">
        <v>60.0</v>
      </c>
      <c r="D2341" s="19">
        <f t="shared" si="148"/>
        <v>389</v>
      </c>
      <c r="E2341" s="19"/>
      <c r="F2341" s="10"/>
      <c r="G2341" s="20" t="s">
        <v>1348</v>
      </c>
    </row>
    <row r="2342" ht="15.75" customHeight="1">
      <c r="A2342" s="19" t="str">
        <f t="shared" si="147"/>
        <v>SIP/PO/2307000047</v>
      </c>
      <c r="B2342" s="18">
        <v>45159.0</v>
      </c>
      <c r="C2342" s="36">
        <v>100.0</v>
      </c>
      <c r="D2342" s="19">
        <f t="shared" si="148"/>
        <v>289</v>
      </c>
      <c r="E2342" s="19"/>
      <c r="F2342" s="10"/>
      <c r="G2342" s="84"/>
    </row>
    <row r="2343" ht="15.75" customHeight="1">
      <c r="A2343" s="19" t="str">
        <f t="shared" si="147"/>
        <v>SIP/PO/2307000047</v>
      </c>
      <c r="B2343" s="18">
        <v>45162.0</v>
      </c>
      <c r="C2343" s="36">
        <v>100.0</v>
      </c>
      <c r="D2343" s="19">
        <f t="shared" si="148"/>
        <v>189</v>
      </c>
      <c r="E2343" s="19"/>
      <c r="F2343" s="10"/>
      <c r="G2343" s="53"/>
    </row>
    <row r="2344" ht="15.75" customHeight="1">
      <c r="A2344" s="19" t="str">
        <f t="shared" si="147"/>
        <v>SIP/PO/2307000047</v>
      </c>
      <c r="B2344" s="18">
        <v>45166.0</v>
      </c>
      <c r="C2344" s="36">
        <v>75.0</v>
      </c>
      <c r="D2344" s="19">
        <f t="shared" si="148"/>
        <v>114</v>
      </c>
      <c r="E2344" s="19"/>
      <c r="F2344" s="10"/>
      <c r="G2344" s="30"/>
    </row>
    <row r="2345" ht="15.75" customHeight="1">
      <c r="A2345" s="19" t="str">
        <f t="shared" si="147"/>
        <v>SIP/PO/2307000047</v>
      </c>
      <c r="B2345" s="18">
        <v>45167.0</v>
      </c>
      <c r="C2345" s="36">
        <v>100.0</v>
      </c>
      <c r="D2345" s="19">
        <f t="shared" si="148"/>
        <v>14</v>
      </c>
      <c r="E2345" s="19"/>
      <c r="F2345" s="10"/>
      <c r="G2345" s="30"/>
    </row>
    <row r="2346" ht="15.75" customHeight="1">
      <c r="A2346" s="19" t="str">
        <f t="shared" si="147"/>
        <v>SIP/PO/2307000047</v>
      </c>
      <c r="B2346" s="18">
        <v>45170.0</v>
      </c>
      <c r="C2346" s="36">
        <v>14.0</v>
      </c>
      <c r="D2346" s="19">
        <f t="shared" si="148"/>
        <v>0</v>
      </c>
      <c r="E2346" s="19"/>
      <c r="F2346" s="10"/>
    </row>
    <row r="2347" ht="15.75" customHeight="1">
      <c r="E2347" s="1"/>
      <c r="F2347" s="54" t="s">
        <v>14</v>
      </c>
    </row>
    <row r="2348" ht="15.75" customHeight="1">
      <c r="E2348" s="1"/>
    </row>
    <row r="2349" ht="15.75" customHeight="1">
      <c r="A2349" s="14" t="s">
        <v>15</v>
      </c>
      <c r="B2349" s="14" t="s">
        <v>16</v>
      </c>
      <c r="C2349" s="2" t="s">
        <v>17</v>
      </c>
      <c r="D2349" s="14" t="s">
        <v>18</v>
      </c>
      <c r="E2349" s="14" t="s">
        <v>19</v>
      </c>
      <c r="F2349" s="34" t="s">
        <v>20</v>
      </c>
      <c r="G2349" s="43">
        <v>450.0</v>
      </c>
    </row>
    <row r="2350" ht="15.75" customHeight="1">
      <c r="A2350" s="19" t="s">
        <v>1496</v>
      </c>
      <c r="B2350" s="18">
        <v>45170.0</v>
      </c>
      <c r="C2350" s="36">
        <v>63.0</v>
      </c>
      <c r="D2350" s="19">
        <f>G2349-C2350</f>
        <v>387</v>
      </c>
      <c r="E2350" s="19"/>
      <c r="F2350" s="10"/>
      <c r="G2350" s="81" t="s">
        <v>1497</v>
      </c>
    </row>
    <row r="2351" ht="15.75" customHeight="1">
      <c r="A2351" s="19" t="str">
        <f t="shared" ref="A2351:A2357" si="149">A2350</f>
        <v>SIP/PO/2308000019</v>
      </c>
      <c r="B2351" s="18">
        <v>45174.0</v>
      </c>
      <c r="C2351" s="36">
        <v>75.0</v>
      </c>
      <c r="D2351" s="19">
        <f t="shared" ref="D2351:D2356" si="150">D2350-C2351</f>
        <v>312</v>
      </c>
      <c r="E2351" s="19"/>
      <c r="F2351" s="10"/>
      <c r="G2351" s="64"/>
    </row>
    <row r="2352" ht="15.75" customHeight="1">
      <c r="A2352" s="19" t="str">
        <f t="shared" si="149"/>
        <v>SIP/PO/2308000019</v>
      </c>
      <c r="B2352" s="18">
        <v>45177.0</v>
      </c>
      <c r="C2352" s="36">
        <v>76.0</v>
      </c>
      <c r="D2352" s="19">
        <f t="shared" si="150"/>
        <v>236</v>
      </c>
      <c r="E2352" s="19"/>
      <c r="F2352" s="10"/>
      <c r="G2352" s="20" t="s">
        <v>1348</v>
      </c>
    </row>
    <row r="2353" ht="15.75" customHeight="1">
      <c r="A2353" s="19" t="str">
        <f t="shared" si="149"/>
        <v>SIP/PO/2308000019</v>
      </c>
      <c r="B2353" s="18">
        <v>45182.0</v>
      </c>
      <c r="C2353" s="36">
        <v>75.0</v>
      </c>
      <c r="D2353" s="19">
        <f t="shared" si="150"/>
        <v>161</v>
      </c>
      <c r="E2353" s="19"/>
      <c r="F2353" s="10"/>
      <c r="G2353" s="84"/>
    </row>
    <row r="2354" ht="15.75" customHeight="1">
      <c r="A2354" s="19" t="str">
        <f t="shared" si="149"/>
        <v>SIP/PO/2308000019</v>
      </c>
      <c r="B2354" s="18">
        <v>45189.0</v>
      </c>
      <c r="C2354" s="36">
        <v>125.0</v>
      </c>
      <c r="D2354" s="19">
        <f t="shared" si="150"/>
        <v>36</v>
      </c>
      <c r="E2354" s="19"/>
      <c r="F2354" s="10"/>
      <c r="G2354" s="53"/>
    </row>
    <row r="2355" ht="15.75" customHeight="1">
      <c r="A2355" s="19" t="str">
        <f t="shared" si="149"/>
        <v>SIP/PO/2308000019</v>
      </c>
      <c r="B2355" s="18">
        <v>45191.0</v>
      </c>
      <c r="C2355" s="36">
        <v>36.0</v>
      </c>
      <c r="D2355" s="19">
        <f t="shared" si="150"/>
        <v>0</v>
      </c>
      <c r="E2355" s="19"/>
      <c r="F2355" s="10"/>
      <c r="G2355" s="30"/>
    </row>
    <row r="2356" ht="15.75" customHeight="1">
      <c r="A2356" s="19" t="str">
        <f t="shared" si="149"/>
        <v>SIP/PO/2308000019</v>
      </c>
      <c r="B2356" s="18"/>
      <c r="C2356" s="36"/>
      <c r="D2356" s="19">
        <f t="shared" si="150"/>
        <v>0</v>
      </c>
      <c r="E2356" s="19"/>
      <c r="F2356" s="10"/>
      <c r="G2356" s="30"/>
    </row>
    <row r="2357" ht="15.75" customHeight="1">
      <c r="A2357" s="19" t="str">
        <f t="shared" si="149"/>
        <v>SIP/PO/2308000019</v>
      </c>
      <c r="B2357" s="18"/>
      <c r="C2357" s="36"/>
      <c r="D2357" s="19"/>
      <c r="E2357" s="19"/>
      <c r="F2357" s="10"/>
    </row>
    <row r="2358" ht="15.75" customHeight="1">
      <c r="E2358" s="1"/>
      <c r="F2358" s="54" t="s">
        <v>14</v>
      </c>
    </row>
    <row r="2359" ht="15.75" customHeight="1">
      <c r="E2359" s="1"/>
    </row>
    <row r="2360" ht="15.75" customHeight="1">
      <c r="A2360" s="14" t="s">
        <v>15</v>
      </c>
      <c r="B2360" s="14" t="s">
        <v>16</v>
      </c>
      <c r="C2360" s="2" t="s">
        <v>17</v>
      </c>
      <c r="D2360" s="14" t="s">
        <v>18</v>
      </c>
      <c r="E2360" s="14" t="s">
        <v>19</v>
      </c>
      <c r="F2360" s="34" t="s">
        <v>20</v>
      </c>
      <c r="G2360" s="43">
        <v>240.0</v>
      </c>
    </row>
    <row r="2361" ht="15.75" customHeight="1">
      <c r="A2361" s="19" t="s">
        <v>1496</v>
      </c>
      <c r="B2361" s="18">
        <v>45211.0</v>
      </c>
      <c r="C2361" s="36">
        <v>19.0</v>
      </c>
      <c r="D2361" s="19">
        <f>G2360-C2361</f>
        <v>221</v>
      </c>
      <c r="E2361" s="19"/>
      <c r="F2361" s="10"/>
      <c r="G2361" s="81" t="s">
        <v>1497</v>
      </c>
    </row>
    <row r="2362" ht="15.75" customHeight="1">
      <c r="A2362" s="19" t="str">
        <f t="shared" ref="A2362:A2368" si="151">A2361</f>
        <v>SIP/PO/2308000019</v>
      </c>
      <c r="B2362" s="18">
        <v>45219.0</v>
      </c>
      <c r="C2362" s="36">
        <v>25.0</v>
      </c>
      <c r="D2362" s="19">
        <f t="shared" ref="D2362:D2367" si="152">D2361-C2362</f>
        <v>196</v>
      </c>
      <c r="E2362" s="19"/>
      <c r="F2362" s="10"/>
      <c r="G2362" s="64"/>
    </row>
    <row r="2363" ht="15.75" customHeight="1">
      <c r="A2363" s="19" t="str">
        <f t="shared" si="151"/>
        <v>SIP/PO/2308000019</v>
      </c>
      <c r="B2363" s="18">
        <v>45246.0</v>
      </c>
      <c r="C2363" s="36">
        <v>150.0</v>
      </c>
      <c r="D2363" s="19">
        <f t="shared" si="152"/>
        <v>46</v>
      </c>
      <c r="E2363" s="19"/>
      <c r="F2363" s="10"/>
      <c r="G2363" s="20" t="s">
        <v>996</v>
      </c>
    </row>
    <row r="2364" ht="15.75" customHeight="1">
      <c r="A2364" s="19" t="str">
        <f t="shared" si="151"/>
        <v>SIP/PO/2308000019</v>
      </c>
      <c r="B2364" s="18">
        <v>45254.0</v>
      </c>
      <c r="C2364" s="36">
        <v>41.0</v>
      </c>
      <c r="D2364" s="19">
        <f t="shared" si="152"/>
        <v>5</v>
      </c>
      <c r="E2364" s="19"/>
      <c r="F2364" s="10"/>
      <c r="G2364" s="84"/>
    </row>
    <row r="2365" ht="15.75" customHeight="1">
      <c r="A2365" s="19" t="str">
        <f t="shared" si="151"/>
        <v>SIP/PO/2308000019</v>
      </c>
      <c r="B2365" s="18">
        <v>45266.0</v>
      </c>
      <c r="C2365" s="36">
        <v>5.0</v>
      </c>
      <c r="D2365" s="19">
        <f t="shared" si="152"/>
        <v>0</v>
      </c>
      <c r="E2365" s="19"/>
      <c r="F2365" s="10"/>
      <c r="G2365" s="53"/>
    </row>
    <row r="2366" ht="15.75" customHeight="1">
      <c r="A2366" s="19" t="str">
        <f t="shared" si="151"/>
        <v>SIP/PO/2308000019</v>
      </c>
      <c r="B2366" s="18"/>
      <c r="C2366" s="36"/>
      <c r="D2366" s="19">
        <f t="shared" si="152"/>
        <v>0</v>
      </c>
      <c r="E2366" s="19"/>
      <c r="F2366" s="10"/>
      <c r="G2366" s="30"/>
    </row>
    <row r="2367" ht="15.75" customHeight="1">
      <c r="A2367" s="19" t="str">
        <f t="shared" si="151"/>
        <v>SIP/PO/2308000019</v>
      </c>
      <c r="B2367" s="18"/>
      <c r="C2367" s="36"/>
      <c r="D2367" s="19">
        <f t="shared" si="152"/>
        <v>0</v>
      </c>
      <c r="E2367" s="19"/>
      <c r="F2367" s="10"/>
      <c r="G2367" s="30"/>
    </row>
    <row r="2368" ht="15.75" customHeight="1">
      <c r="A2368" s="19" t="str">
        <f t="shared" si="151"/>
        <v>SIP/PO/2308000019</v>
      </c>
      <c r="B2368" s="18"/>
      <c r="C2368" s="36"/>
      <c r="D2368" s="19"/>
      <c r="E2368" s="19"/>
      <c r="F2368" s="10"/>
    </row>
    <row r="2369" ht="15.75" customHeight="1">
      <c r="E2369" s="1"/>
    </row>
    <row r="2370" ht="15.75" customHeight="1">
      <c r="E2370" s="1"/>
    </row>
    <row r="2371" ht="15.75" customHeight="1">
      <c r="A2371" s="14" t="s">
        <v>15</v>
      </c>
      <c r="B2371" s="14" t="s">
        <v>16</v>
      </c>
      <c r="C2371" s="2" t="s">
        <v>17</v>
      </c>
      <c r="D2371" s="14" t="s">
        <v>18</v>
      </c>
      <c r="E2371" s="14" t="s">
        <v>19</v>
      </c>
      <c r="F2371" s="34" t="s">
        <v>20</v>
      </c>
      <c r="G2371" s="43">
        <v>220.0</v>
      </c>
    </row>
    <row r="2372" ht="15.75" customHeight="1">
      <c r="A2372" s="19" t="s">
        <v>1498</v>
      </c>
      <c r="B2372" s="18">
        <v>45266.0</v>
      </c>
      <c r="C2372" s="36">
        <v>1.0</v>
      </c>
      <c r="D2372" s="19">
        <f>G2371-C2372</f>
        <v>219</v>
      </c>
      <c r="E2372" s="19"/>
      <c r="F2372" s="10"/>
      <c r="G2372" s="81" t="s">
        <v>1499</v>
      </c>
    </row>
    <row r="2373" ht="15.75" customHeight="1">
      <c r="A2373" s="19" t="str">
        <f t="shared" ref="A2373:A2382" si="153">A2372</f>
        <v>SIP/PO/2309000017</v>
      </c>
      <c r="B2373" s="18">
        <v>45271.0</v>
      </c>
      <c r="C2373" s="36">
        <v>20.0</v>
      </c>
      <c r="D2373" s="19">
        <f t="shared" ref="D2373:D2382" si="154">D2372-C2373</f>
        <v>199</v>
      </c>
      <c r="E2373" s="19"/>
      <c r="F2373" s="10"/>
      <c r="G2373" s="64"/>
    </row>
    <row r="2374" ht="15.75" customHeight="1">
      <c r="A2374" s="19" t="str">
        <f t="shared" si="153"/>
        <v>SIP/PO/2309000017</v>
      </c>
      <c r="B2374" s="18">
        <v>45289.0</v>
      </c>
      <c r="C2374" s="36">
        <v>20.0</v>
      </c>
      <c r="D2374" s="19">
        <f t="shared" si="154"/>
        <v>179</v>
      </c>
      <c r="E2374" s="19"/>
      <c r="F2374" s="10"/>
      <c r="G2374" s="20" t="s">
        <v>996</v>
      </c>
    </row>
    <row r="2375" ht="15.75" customHeight="1">
      <c r="A2375" s="19" t="str">
        <f t="shared" si="153"/>
        <v>SIP/PO/2309000017</v>
      </c>
      <c r="B2375" s="18">
        <v>45295.0</v>
      </c>
      <c r="C2375" s="36">
        <v>10.0</v>
      </c>
      <c r="D2375" s="19">
        <f t="shared" si="154"/>
        <v>169</v>
      </c>
      <c r="E2375" s="19"/>
      <c r="F2375" s="10"/>
      <c r="G2375" s="84"/>
    </row>
    <row r="2376" ht="15.75" customHeight="1">
      <c r="A2376" s="19" t="str">
        <f t="shared" si="153"/>
        <v>SIP/PO/2309000017</v>
      </c>
      <c r="B2376" s="18">
        <v>45299.0</v>
      </c>
      <c r="C2376" s="36">
        <v>25.0</v>
      </c>
      <c r="D2376" s="19">
        <f t="shared" si="154"/>
        <v>144</v>
      </c>
      <c r="E2376" s="19"/>
      <c r="F2376" s="10"/>
      <c r="G2376" s="53"/>
    </row>
    <row r="2377" ht="15.75" customHeight="1">
      <c r="A2377" s="19" t="str">
        <f t="shared" si="153"/>
        <v>SIP/PO/2309000017</v>
      </c>
      <c r="B2377" s="18">
        <v>45302.0</v>
      </c>
      <c r="C2377" s="36">
        <v>25.0</v>
      </c>
      <c r="D2377" s="19">
        <f t="shared" si="154"/>
        <v>119</v>
      </c>
      <c r="E2377" s="19"/>
      <c r="F2377" s="10"/>
      <c r="G2377" s="30"/>
    </row>
    <row r="2378" ht="15.75" customHeight="1">
      <c r="A2378" s="19" t="str">
        <f t="shared" si="153"/>
        <v>SIP/PO/2309000017</v>
      </c>
      <c r="B2378" s="18">
        <v>45306.0</v>
      </c>
      <c r="C2378" s="36">
        <v>25.0</v>
      </c>
      <c r="D2378" s="19">
        <f t="shared" si="154"/>
        <v>94</v>
      </c>
      <c r="E2378" s="19"/>
      <c r="F2378" s="10"/>
      <c r="G2378" s="30"/>
    </row>
    <row r="2379" ht="15.75" customHeight="1">
      <c r="A2379" s="19" t="str">
        <f t="shared" si="153"/>
        <v>SIP/PO/2309000017</v>
      </c>
      <c r="B2379" s="18">
        <v>45329.0</v>
      </c>
      <c r="C2379" s="36">
        <v>30.0</v>
      </c>
      <c r="D2379" s="19">
        <f t="shared" si="154"/>
        <v>64</v>
      </c>
      <c r="E2379" s="19"/>
      <c r="F2379" s="10"/>
    </row>
    <row r="2380" ht="15.75" customHeight="1">
      <c r="A2380" s="19" t="str">
        <f t="shared" si="153"/>
        <v>SIP/PO/2309000017</v>
      </c>
      <c r="B2380" s="9">
        <v>45337.0</v>
      </c>
      <c r="C2380" s="10">
        <v>25.0</v>
      </c>
      <c r="D2380" s="19">
        <f t="shared" si="154"/>
        <v>39</v>
      </c>
      <c r="E2380" s="19"/>
      <c r="F2380" s="10"/>
    </row>
    <row r="2381" ht="15.75" customHeight="1">
      <c r="A2381" s="19" t="str">
        <f t="shared" si="153"/>
        <v>SIP/PO/2309000017</v>
      </c>
      <c r="B2381" s="9">
        <v>45349.0</v>
      </c>
      <c r="C2381" s="10">
        <v>39.0</v>
      </c>
      <c r="D2381" s="19">
        <f t="shared" si="154"/>
        <v>0</v>
      </c>
      <c r="E2381" s="19"/>
      <c r="F2381" s="10"/>
    </row>
    <row r="2382" ht="15.75" customHeight="1">
      <c r="A2382" s="19" t="str">
        <f t="shared" si="153"/>
        <v>SIP/PO/2309000017</v>
      </c>
      <c r="B2382" s="10"/>
      <c r="C2382" s="10"/>
      <c r="D2382" s="19">
        <f t="shared" si="154"/>
        <v>0</v>
      </c>
      <c r="E2382" s="19"/>
      <c r="F2382" s="10"/>
    </row>
    <row r="2383" ht="15.75" customHeight="1">
      <c r="E2383" s="1"/>
      <c r="F2383" s="54" t="s">
        <v>14</v>
      </c>
    </row>
    <row r="2384" ht="15.75" customHeight="1">
      <c r="E2384" s="1"/>
    </row>
    <row r="2385" ht="15.75" customHeight="1">
      <c r="E2385" s="1"/>
    </row>
    <row r="2386" ht="15.75" customHeight="1">
      <c r="A2386" s="14" t="s">
        <v>15</v>
      </c>
      <c r="B2386" s="14" t="s">
        <v>16</v>
      </c>
      <c r="C2386" s="2" t="s">
        <v>17</v>
      </c>
      <c r="D2386" s="14" t="s">
        <v>18</v>
      </c>
      <c r="E2386" s="14" t="s">
        <v>19</v>
      </c>
      <c r="F2386" s="34" t="s">
        <v>20</v>
      </c>
      <c r="G2386" s="43">
        <v>260.0</v>
      </c>
    </row>
    <row r="2387" ht="15.75" customHeight="1">
      <c r="A2387" s="19" t="s">
        <v>1498</v>
      </c>
      <c r="B2387" s="18">
        <v>45191.0</v>
      </c>
      <c r="C2387" s="36">
        <v>34.0</v>
      </c>
      <c r="D2387" s="19">
        <f>G2386-C2387</f>
        <v>226</v>
      </c>
      <c r="E2387" s="19"/>
      <c r="F2387" s="10"/>
      <c r="G2387" s="81" t="s">
        <v>1499</v>
      </c>
    </row>
    <row r="2388" ht="15.75" customHeight="1">
      <c r="A2388" s="19" t="str">
        <f t="shared" ref="A2388:A2394" si="155">A2387</f>
        <v>SIP/PO/2309000017</v>
      </c>
      <c r="B2388" s="18">
        <v>45196.0</v>
      </c>
      <c r="C2388" s="36">
        <v>100.0</v>
      </c>
      <c r="D2388" s="19">
        <f t="shared" ref="D2388:D2393" si="156">D2387-C2388</f>
        <v>126</v>
      </c>
      <c r="E2388" s="19"/>
      <c r="F2388" s="10"/>
      <c r="G2388" s="64"/>
    </row>
    <row r="2389" ht="15.75" customHeight="1">
      <c r="A2389" s="19" t="str">
        <f t="shared" si="155"/>
        <v>SIP/PO/2309000017</v>
      </c>
      <c r="B2389" s="18">
        <v>45198.0</v>
      </c>
      <c r="C2389" s="36">
        <v>20.0</v>
      </c>
      <c r="D2389" s="19">
        <f t="shared" si="156"/>
        <v>106</v>
      </c>
      <c r="E2389" s="19"/>
      <c r="F2389" s="10"/>
      <c r="G2389" s="20" t="s">
        <v>1348</v>
      </c>
    </row>
    <row r="2390" ht="15.75" customHeight="1">
      <c r="A2390" s="19" t="str">
        <f t="shared" si="155"/>
        <v>SIP/PO/2309000017</v>
      </c>
      <c r="B2390" s="18">
        <v>45198.0</v>
      </c>
      <c r="C2390" s="36">
        <v>106.0</v>
      </c>
      <c r="D2390" s="19">
        <f t="shared" si="156"/>
        <v>0</v>
      </c>
      <c r="E2390" s="19"/>
      <c r="F2390" s="10"/>
      <c r="G2390" s="84"/>
    </row>
    <row r="2391" ht="15.75" customHeight="1">
      <c r="A2391" s="19" t="str">
        <f t="shared" si="155"/>
        <v>SIP/PO/2309000017</v>
      </c>
      <c r="B2391" s="18"/>
      <c r="C2391" s="36"/>
      <c r="D2391" s="19">
        <f t="shared" si="156"/>
        <v>0</v>
      </c>
      <c r="E2391" s="19"/>
      <c r="F2391" s="10"/>
      <c r="G2391" s="53"/>
    </row>
    <row r="2392" ht="15.75" customHeight="1">
      <c r="A2392" s="19" t="str">
        <f t="shared" si="155"/>
        <v>SIP/PO/2309000017</v>
      </c>
      <c r="B2392" s="18"/>
      <c r="C2392" s="36"/>
      <c r="D2392" s="19">
        <f t="shared" si="156"/>
        <v>0</v>
      </c>
      <c r="E2392" s="19"/>
      <c r="F2392" s="10"/>
      <c r="G2392" s="30"/>
    </row>
    <row r="2393" ht="15.75" customHeight="1">
      <c r="A2393" s="19" t="str">
        <f t="shared" si="155"/>
        <v>SIP/PO/2309000017</v>
      </c>
      <c r="B2393" s="18"/>
      <c r="C2393" s="36"/>
      <c r="D2393" s="19">
        <f t="shared" si="156"/>
        <v>0</v>
      </c>
      <c r="E2393" s="19"/>
      <c r="F2393" s="10"/>
      <c r="G2393" s="30"/>
    </row>
    <row r="2394" ht="15.75" customHeight="1">
      <c r="A2394" s="19" t="str">
        <f t="shared" si="155"/>
        <v>SIP/PO/2309000017</v>
      </c>
      <c r="B2394" s="18"/>
      <c r="C2394" s="36"/>
      <c r="D2394" s="19"/>
      <c r="E2394" s="19"/>
      <c r="F2394" s="10"/>
    </row>
    <row r="2395" ht="15.75" customHeight="1">
      <c r="E2395" s="1"/>
      <c r="F2395" s="54" t="s">
        <v>14</v>
      </c>
    </row>
    <row r="2396" ht="15.75" customHeight="1">
      <c r="A2396" s="14" t="s">
        <v>15</v>
      </c>
      <c r="B2396" s="14" t="s">
        <v>16</v>
      </c>
      <c r="C2396" s="2" t="s">
        <v>17</v>
      </c>
      <c r="D2396" s="14" t="s">
        <v>18</v>
      </c>
      <c r="E2396" s="14" t="s">
        <v>19</v>
      </c>
      <c r="F2396" s="34" t="s">
        <v>20</v>
      </c>
      <c r="G2396" s="43">
        <v>200.0</v>
      </c>
    </row>
    <row r="2397" ht="15.75" customHeight="1">
      <c r="A2397" s="19" t="s">
        <v>1500</v>
      </c>
      <c r="B2397" s="18">
        <v>45349.0</v>
      </c>
      <c r="C2397" s="36">
        <v>11.0</v>
      </c>
      <c r="D2397" s="19">
        <f>G2396-C2397</f>
        <v>189</v>
      </c>
      <c r="E2397" s="19"/>
      <c r="F2397" s="10"/>
      <c r="G2397" s="81" t="s">
        <v>1501</v>
      </c>
    </row>
    <row r="2398" ht="15.75" customHeight="1">
      <c r="A2398" s="19" t="str">
        <f t="shared" ref="A2398:A2404" si="157">A2397</f>
        <v>SIP/PO/2309000093</v>
      </c>
      <c r="B2398" s="18">
        <v>45350.0</v>
      </c>
      <c r="C2398" s="36">
        <v>70.0</v>
      </c>
      <c r="D2398" s="19">
        <f t="shared" ref="D2398:D2403" si="158">D2397-C2398</f>
        <v>119</v>
      </c>
      <c r="E2398" s="19"/>
      <c r="F2398" s="10"/>
      <c r="G2398" s="64"/>
    </row>
    <row r="2399" ht="15.75" customHeight="1">
      <c r="A2399" s="19" t="str">
        <f t="shared" si="157"/>
        <v>SIP/PO/2309000093</v>
      </c>
      <c r="B2399" s="18">
        <v>45351.0</v>
      </c>
      <c r="C2399" s="36">
        <v>50.0</v>
      </c>
      <c r="D2399" s="19">
        <f t="shared" si="158"/>
        <v>69</v>
      </c>
      <c r="E2399" s="19"/>
      <c r="F2399" s="10"/>
      <c r="G2399" s="20" t="s">
        <v>996</v>
      </c>
    </row>
    <row r="2400" ht="15.75" customHeight="1">
      <c r="A2400" s="19" t="str">
        <f t="shared" si="157"/>
        <v>SIP/PO/2309000093</v>
      </c>
      <c r="B2400" s="18">
        <v>45356.0</v>
      </c>
      <c r="C2400" s="36">
        <v>30.0</v>
      </c>
      <c r="D2400" s="19">
        <f t="shared" si="158"/>
        <v>39</v>
      </c>
      <c r="E2400" s="19"/>
      <c r="F2400" s="10"/>
      <c r="G2400" s="84"/>
    </row>
    <row r="2401" ht="15.75" customHeight="1">
      <c r="A2401" s="19" t="str">
        <f t="shared" si="157"/>
        <v>SIP/PO/2309000093</v>
      </c>
      <c r="B2401" s="18">
        <v>45386.0</v>
      </c>
      <c r="C2401" s="36">
        <v>39.0</v>
      </c>
      <c r="D2401" s="19">
        <f t="shared" si="158"/>
        <v>0</v>
      </c>
      <c r="E2401" s="19"/>
      <c r="F2401" s="10"/>
      <c r="G2401" s="53"/>
    </row>
    <row r="2402" ht="15.75" customHeight="1">
      <c r="A2402" s="19" t="str">
        <f t="shared" si="157"/>
        <v>SIP/PO/2309000093</v>
      </c>
      <c r="B2402" s="18"/>
      <c r="C2402" s="36"/>
      <c r="D2402" s="19">
        <f t="shared" si="158"/>
        <v>0</v>
      </c>
      <c r="E2402" s="19"/>
      <c r="F2402" s="10"/>
      <c r="G2402" s="30"/>
      <c r="I2402" s="20">
        <f>D2403+D2372+D2361+11</f>
        <v>451</v>
      </c>
    </row>
    <row r="2403" ht="15.75" customHeight="1">
      <c r="A2403" s="19" t="str">
        <f t="shared" si="157"/>
        <v>SIP/PO/2309000093</v>
      </c>
      <c r="B2403" s="18"/>
      <c r="C2403" s="36"/>
      <c r="D2403" s="19">
        <f t="shared" si="158"/>
        <v>0</v>
      </c>
      <c r="E2403" s="19"/>
      <c r="F2403" s="10"/>
      <c r="G2403" s="30"/>
    </row>
    <row r="2404" ht="15.75" customHeight="1">
      <c r="A2404" s="19" t="str">
        <f t="shared" si="157"/>
        <v>SIP/PO/2309000093</v>
      </c>
      <c r="B2404" s="18"/>
      <c r="C2404" s="36"/>
      <c r="D2404" s="19"/>
      <c r="E2404" s="19"/>
      <c r="F2404" s="10"/>
    </row>
    <row r="2405" ht="15.75" customHeight="1">
      <c r="E2405" s="1"/>
      <c r="F2405" s="54" t="s">
        <v>14</v>
      </c>
    </row>
    <row r="2406" ht="15.75" customHeight="1">
      <c r="A2406" s="14" t="s">
        <v>15</v>
      </c>
      <c r="B2406" s="14" t="s">
        <v>16</v>
      </c>
      <c r="C2406" s="2" t="s">
        <v>17</v>
      </c>
      <c r="D2406" s="14" t="s">
        <v>18</v>
      </c>
      <c r="E2406" s="14" t="s">
        <v>19</v>
      </c>
      <c r="F2406" s="34" t="s">
        <v>20</v>
      </c>
      <c r="G2406" s="43">
        <v>400.0</v>
      </c>
    </row>
    <row r="2407" ht="15.75" customHeight="1">
      <c r="A2407" s="19" t="s">
        <v>1500</v>
      </c>
      <c r="B2407" s="18">
        <v>45208.0</v>
      </c>
      <c r="C2407" s="36">
        <v>100.0</v>
      </c>
      <c r="D2407" s="19">
        <f>G2406-C2407</f>
        <v>300</v>
      </c>
      <c r="E2407" s="19"/>
      <c r="F2407" s="10"/>
      <c r="G2407" s="81" t="s">
        <v>1501</v>
      </c>
    </row>
    <row r="2408" ht="15.75" customHeight="1">
      <c r="A2408" s="19" t="str">
        <f t="shared" ref="A2408:A2414" si="159">A2407</f>
        <v>SIP/PO/2309000093</v>
      </c>
      <c r="B2408" s="18">
        <v>45211.0</v>
      </c>
      <c r="C2408" s="36">
        <v>30.0</v>
      </c>
      <c r="D2408" s="19">
        <f t="shared" ref="D2408:D2413" si="160">D2407-C2408</f>
        <v>270</v>
      </c>
      <c r="E2408" s="19"/>
      <c r="F2408" s="10"/>
      <c r="G2408" s="64"/>
    </row>
    <row r="2409" ht="15.75" customHeight="1">
      <c r="A2409" s="19" t="str">
        <f t="shared" si="159"/>
        <v>SIP/PO/2309000093</v>
      </c>
      <c r="B2409" s="18">
        <v>45219.0</v>
      </c>
      <c r="C2409" s="36">
        <v>94.0</v>
      </c>
      <c r="D2409" s="19">
        <f t="shared" si="160"/>
        <v>176</v>
      </c>
      <c r="E2409" s="19"/>
      <c r="F2409" s="10"/>
      <c r="G2409" s="20" t="s">
        <v>1348</v>
      </c>
    </row>
    <row r="2410" ht="15.75" customHeight="1">
      <c r="A2410" s="19" t="str">
        <f t="shared" si="159"/>
        <v>SIP/PO/2309000093</v>
      </c>
      <c r="B2410" s="18">
        <v>45229.0</v>
      </c>
      <c r="C2410" s="36">
        <v>102.0</v>
      </c>
      <c r="D2410" s="19">
        <f t="shared" si="160"/>
        <v>74</v>
      </c>
      <c r="E2410" s="19"/>
      <c r="F2410" s="10"/>
      <c r="G2410" s="84"/>
    </row>
    <row r="2411" ht="15.75" customHeight="1">
      <c r="A2411" s="19" t="str">
        <f t="shared" si="159"/>
        <v>SIP/PO/2309000093</v>
      </c>
      <c r="B2411" s="18">
        <v>45254.0</v>
      </c>
      <c r="C2411" s="36">
        <v>74.0</v>
      </c>
      <c r="D2411" s="19">
        <f t="shared" si="160"/>
        <v>0</v>
      </c>
      <c r="E2411" s="19"/>
      <c r="F2411" s="10"/>
      <c r="G2411" s="53"/>
    </row>
    <row r="2412" ht="15.75" customHeight="1">
      <c r="A2412" s="19" t="str">
        <f t="shared" si="159"/>
        <v>SIP/PO/2309000093</v>
      </c>
      <c r="B2412" s="18"/>
      <c r="C2412" s="36"/>
      <c r="D2412" s="19">
        <f t="shared" si="160"/>
        <v>0</v>
      </c>
      <c r="E2412" s="19"/>
      <c r="F2412" s="10"/>
      <c r="G2412" s="30"/>
    </row>
    <row r="2413" ht="15.75" customHeight="1">
      <c r="A2413" s="19" t="str">
        <f t="shared" si="159"/>
        <v>SIP/PO/2309000093</v>
      </c>
      <c r="B2413" s="18"/>
      <c r="C2413" s="36"/>
      <c r="D2413" s="19">
        <f t="shared" si="160"/>
        <v>0</v>
      </c>
      <c r="E2413" s="19"/>
      <c r="F2413" s="10"/>
      <c r="G2413" s="30"/>
    </row>
    <row r="2414" ht="15.75" customHeight="1">
      <c r="A2414" s="19" t="str">
        <f t="shared" si="159"/>
        <v>SIP/PO/2309000093</v>
      </c>
      <c r="B2414" s="18"/>
      <c r="C2414" s="36"/>
      <c r="D2414" s="19"/>
      <c r="E2414" s="19"/>
      <c r="F2414" s="10"/>
    </row>
    <row r="2415" ht="15.75" customHeight="1">
      <c r="E2415" s="1"/>
      <c r="F2415" s="54" t="s">
        <v>14</v>
      </c>
    </row>
    <row r="2416" ht="15.75" customHeight="1">
      <c r="E2416" s="1"/>
    </row>
    <row r="2417" ht="15.75" customHeight="1">
      <c r="A2417" s="14" t="s">
        <v>15</v>
      </c>
      <c r="B2417" s="14" t="s">
        <v>16</v>
      </c>
      <c r="C2417" s="2" t="s">
        <v>17</v>
      </c>
      <c r="D2417" s="14" t="s">
        <v>18</v>
      </c>
      <c r="E2417" s="14" t="s">
        <v>19</v>
      </c>
      <c r="F2417" s="34" t="s">
        <v>20</v>
      </c>
      <c r="G2417" s="43">
        <v>400.0</v>
      </c>
    </row>
    <row r="2418" ht="15.75" customHeight="1">
      <c r="A2418" s="19" t="s">
        <v>1502</v>
      </c>
      <c r="B2418" s="18">
        <v>45266.0</v>
      </c>
      <c r="C2418" s="36">
        <v>29.0</v>
      </c>
      <c r="D2418" s="19">
        <f>G2417-C2418</f>
        <v>371</v>
      </c>
      <c r="E2418" s="19"/>
      <c r="F2418" s="10"/>
      <c r="G2418" s="81" t="s">
        <v>1503</v>
      </c>
    </row>
    <row r="2419" ht="15.75" customHeight="1">
      <c r="A2419" s="19" t="str">
        <f t="shared" ref="A2419:A2425" si="161">A2418</f>
        <v>SIP/PO/2311000086</v>
      </c>
      <c r="B2419" s="18">
        <v>45271.0</v>
      </c>
      <c r="C2419" s="36">
        <v>68.0</v>
      </c>
      <c r="D2419" s="19">
        <f t="shared" ref="D2419:D2425" si="162">D2418-C2419</f>
        <v>303</v>
      </c>
      <c r="E2419" s="19"/>
      <c r="F2419" s="10"/>
      <c r="G2419" s="64"/>
    </row>
    <row r="2420" ht="15.75" customHeight="1">
      <c r="A2420" s="19" t="str">
        <f t="shared" si="161"/>
        <v>SIP/PO/2311000086</v>
      </c>
      <c r="B2420" s="18">
        <v>45273.0</v>
      </c>
      <c r="C2420" s="36">
        <v>75.0</v>
      </c>
      <c r="D2420" s="19">
        <f t="shared" si="162"/>
        <v>228</v>
      </c>
      <c r="E2420" s="19"/>
      <c r="F2420" s="10"/>
      <c r="G2420" s="20" t="s">
        <v>1348</v>
      </c>
    </row>
    <row r="2421" ht="15.75" customHeight="1">
      <c r="A2421" s="19" t="str">
        <f t="shared" si="161"/>
        <v>SIP/PO/2311000086</v>
      </c>
      <c r="B2421" s="18">
        <v>45274.0</v>
      </c>
      <c r="C2421" s="36">
        <v>80.0</v>
      </c>
      <c r="D2421" s="19">
        <f t="shared" si="162"/>
        <v>148</v>
      </c>
      <c r="E2421" s="19"/>
      <c r="F2421" s="10"/>
      <c r="G2421" s="84"/>
    </row>
    <row r="2422" ht="15.75" customHeight="1">
      <c r="A2422" s="19" t="str">
        <f t="shared" si="161"/>
        <v>SIP/PO/2311000086</v>
      </c>
      <c r="B2422" s="18">
        <v>45275.0</v>
      </c>
      <c r="C2422" s="36">
        <v>50.0</v>
      </c>
      <c r="D2422" s="19">
        <f t="shared" si="162"/>
        <v>98</v>
      </c>
      <c r="E2422" s="19"/>
      <c r="F2422" s="10"/>
      <c r="G2422" s="53"/>
    </row>
    <row r="2423" ht="15.75" customHeight="1">
      <c r="A2423" s="19" t="str">
        <f t="shared" si="161"/>
        <v>SIP/PO/2311000086</v>
      </c>
      <c r="B2423" s="18">
        <v>45279.0</v>
      </c>
      <c r="C2423" s="36">
        <v>40.0</v>
      </c>
      <c r="D2423" s="19">
        <f t="shared" si="162"/>
        <v>58</v>
      </c>
      <c r="E2423" s="19"/>
      <c r="F2423" s="10"/>
      <c r="G2423" s="30"/>
    </row>
    <row r="2424" ht="15.75" customHeight="1">
      <c r="A2424" s="19" t="str">
        <f t="shared" si="161"/>
        <v>SIP/PO/2311000086</v>
      </c>
      <c r="B2424" s="18">
        <v>45280.0</v>
      </c>
      <c r="C2424" s="36">
        <v>30.0</v>
      </c>
      <c r="D2424" s="19">
        <f t="shared" si="162"/>
        <v>28</v>
      </c>
      <c r="E2424" s="19"/>
      <c r="F2424" s="10"/>
      <c r="G2424" s="30"/>
    </row>
    <row r="2425" ht="15.75" customHeight="1">
      <c r="A2425" s="19" t="str">
        <f t="shared" si="161"/>
        <v>SIP/PO/2311000086</v>
      </c>
      <c r="B2425" s="18">
        <v>45289.0</v>
      </c>
      <c r="C2425" s="36">
        <v>28.0</v>
      </c>
      <c r="D2425" s="19">
        <f t="shared" si="162"/>
        <v>0</v>
      </c>
      <c r="E2425" s="19"/>
      <c r="F2425" s="10"/>
    </row>
    <row r="2426" ht="15.75" customHeight="1">
      <c r="E2426" s="1"/>
      <c r="F2426" s="54" t="s">
        <v>14</v>
      </c>
    </row>
    <row r="2427" ht="15.75" customHeight="1">
      <c r="A2427" s="14" t="s">
        <v>15</v>
      </c>
      <c r="B2427" s="14" t="s">
        <v>16</v>
      </c>
      <c r="C2427" s="2" t="s">
        <v>17</v>
      </c>
      <c r="D2427" s="14" t="s">
        <v>18</v>
      </c>
      <c r="E2427" s="14" t="s">
        <v>19</v>
      </c>
      <c r="F2427" s="34" t="s">
        <v>20</v>
      </c>
      <c r="G2427" s="43">
        <v>200.0</v>
      </c>
    </row>
    <row r="2428" ht="15.75" customHeight="1">
      <c r="A2428" s="19" t="s">
        <v>1504</v>
      </c>
      <c r="B2428" s="18">
        <v>45289.0</v>
      </c>
      <c r="C2428" s="36">
        <v>47.0</v>
      </c>
      <c r="D2428" s="19">
        <f>G2427-C2428</f>
        <v>153</v>
      </c>
      <c r="E2428" s="19"/>
      <c r="F2428" s="10"/>
      <c r="G2428" s="81" t="s">
        <v>1505</v>
      </c>
    </row>
    <row r="2429" ht="15.75" customHeight="1">
      <c r="A2429" s="19" t="str">
        <f t="shared" ref="A2429:A2435" si="163">A2428</f>
        <v>SIP/PO/2312000018</v>
      </c>
      <c r="B2429" s="18">
        <v>45294.0</v>
      </c>
      <c r="C2429" s="36">
        <v>40.0</v>
      </c>
      <c r="D2429" s="19">
        <f t="shared" ref="D2429:D2434" si="164">D2428-C2429</f>
        <v>113</v>
      </c>
      <c r="E2429" s="19"/>
      <c r="F2429" s="10"/>
      <c r="G2429" s="64"/>
    </row>
    <row r="2430" ht="15.75" customHeight="1">
      <c r="A2430" s="19" t="str">
        <f t="shared" si="163"/>
        <v>SIP/PO/2312000018</v>
      </c>
      <c r="B2430" s="18">
        <v>45295.0</v>
      </c>
      <c r="C2430" s="36">
        <v>40.0</v>
      </c>
      <c r="D2430" s="19">
        <f t="shared" si="164"/>
        <v>73</v>
      </c>
      <c r="E2430" s="19"/>
      <c r="F2430" s="10"/>
      <c r="G2430" s="20" t="s">
        <v>1348</v>
      </c>
    </row>
    <row r="2431" ht="15.75" customHeight="1">
      <c r="A2431" s="19" t="str">
        <f t="shared" si="163"/>
        <v>SIP/PO/2312000018</v>
      </c>
      <c r="B2431" s="18">
        <v>45299.0</v>
      </c>
      <c r="C2431" s="36">
        <v>73.0</v>
      </c>
      <c r="D2431" s="19">
        <f t="shared" si="164"/>
        <v>0</v>
      </c>
      <c r="E2431" s="19"/>
      <c r="F2431" s="10"/>
      <c r="G2431" s="84"/>
    </row>
    <row r="2432" ht="15.75" customHeight="1">
      <c r="A2432" s="19" t="str">
        <f t="shared" si="163"/>
        <v>SIP/PO/2312000018</v>
      </c>
      <c r="B2432" s="18"/>
      <c r="C2432" s="36"/>
      <c r="D2432" s="19">
        <f t="shared" si="164"/>
        <v>0</v>
      </c>
      <c r="E2432" s="19"/>
      <c r="F2432" s="10"/>
      <c r="G2432" s="53"/>
    </row>
    <row r="2433" ht="15.75" customHeight="1">
      <c r="A2433" s="19" t="str">
        <f t="shared" si="163"/>
        <v>SIP/PO/2312000018</v>
      </c>
      <c r="B2433" s="18"/>
      <c r="C2433" s="36"/>
      <c r="D2433" s="19">
        <f t="shared" si="164"/>
        <v>0</v>
      </c>
      <c r="E2433" s="19"/>
      <c r="F2433" s="10"/>
      <c r="G2433" s="30"/>
    </row>
    <row r="2434" ht="15.75" customHeight="1">
      <c r="A2434" s="19" t="str">
        <f t="shared" si="163"/>
        <v>SIP/PO/2312000018</v>
      </c>
      <c r="B2434" s="18"/>
      <c r="C2434" s="36"/>
      <c r="D2434" s="19">
        <f t="shared" si="164"/>
        <v>0</v>
      </c>
      <c r="E2434" s="19"/>
      <c r="F2434" s="10"/>
      <c r="G2434" s="30"/>
    </row>
    <row r="2435" ht="15.75" customHeight="1">
      <c r="A2435" s="19" t="str">
        <f t="shared" si="163"/>
        <v>SIP/PO/2312000018</v>
      </c>
      <c r="B2435" s="18"/>
      <c r="C2435" s="36"/>
      <c r="D2435" s="19"/>
      <c r="E2435" s="19"/>
      <c r="F2435" s="10"/>
    </row>
    <row r="2436" ht="15.75" customHeight="1">
      <c r="E2436" s="1"/>
      <c r="F2436" s="54" t="s">
        <v>14</v>
      </c>
    </row>
    <row r="2437" ht="15.75" customHeight="1">
      <c r="E2437" s="1"/>
    </row>
    <row r="2438" ht="15.75" customHeight="1">
      <c r="A2438" s="14" t="s">
        <v>15</v>
      </c>
      <c r="B2438" s="14" t="s">
        <v>16</v>
      </c>
      <c r="C2438" s="2" t="s">
        <v>17</v>
      </c>
      <c r="D2438" s="14" t="s">
        <v>18</v>
      </c>
      <c r="E2438" s="14" t="s">
        <v>19</v>
      </c>
      <c r="F2438" s="34" t="s">
        <v>20</v>
      </c>
      <c r="G2438" s="43">
        <v>200.0</v>
      </c>
    </row>
    <row r="2439" ht="15.75" customHeight="1">
      <c r="A2439" s="19" t="s">
        <v>1506</v>
      </c>
      <c r="B2439" s="18">
        <v>45299.0</v>
      </c>
      <c r="C2439" s="36">
        <v>2.0</v>
      </c>
      <c r="D2439" s="19">
        <f>G2438-C2439</f>
        <v>198</v>
      </c>
      <c r="E2439" s="19"/>
      <c r="F2439" s="10"/>
      <c r="G2439" s="81" t="s">
        <v>1507</v>
      </c>
    </row>
    <row r="2440" ht="15.75" customHeight="1">
      <c r="A2440" s="19" t="str">
        <f t="shared" ref="A2440:A2446" si="165">A2439</f>
        <v>SIP/PO/2312000086</v>
      </c>
      <c r="B2440" s="18">
        <v>45301.0</v>
      </c>
      <c r="C2440" s="36">
        <v>50.0</v>
      </c>
      <c r="D2440" s="19">
        <f t="shared" ref="D2440:D2445" si="166">D2439-C2440</f>
        <v>148</v>
      </c>
      <c r="E2440" s="19"/>
      <c r="F2440" s="10"/>
      <c r="G2440" s="64"/>
    </row>
    <row r="2441" ht="15.75" customHeight="1">
      <c r="A2441" s="19" t="str">
        <f t="shared" si="165"/>
        <v>SIP/PO/2312000086</v>
      </c>
      <c r="B2441" s="18">
        <v>45302.0</v>
      </c>
      <c r="C2441" s="36">
        <v>40.0</v>
      </c>
      <c r="D2441" s="19">
        <f t="shared" si="166"/>
        <v>108</v>
      </c>
      <c r="E2441" s="19"/>
      <c r="F2441" s="10"/>
      <c r="G2441" s="20" t="s">
        <v>1348</v>
      </c>
    </row>
    <row r="2442" ht="15.75" customHeight="1">
      <c r="A2442" s="19" t="str">
        <f t="shared" si="165"/>
        <v>SIP/PO/2312000086</v>
      </c>
      <c r="B2442" s="18">
        <v>45306.0</v>
      </c>
      <c r="C2442" s="36">
        <v>75.0</v>
      </c>
      <c r="D2442" s="19">
        <f t="shared" si="166"/>
        <v>33</v>
      </c>
      <c r="E2442" s="19"/>
      <c r="F2442" s="10"/>
      <c r="G2442" s="84"/>
    </row>
    <row r="2443" ht="15.75" customHeight="1">
      <c r="A2443" s="19" t="str">
        <f t="shared" si="165"/>
        <v>SIP/PO/2312000086</v>
      </c>
      <c r="B2443" s="18">
        <v>45303.0</v>
      </c>
      <c r="C2443" s="36">
        <v>30.0</v>
      </c>
      <c r="D2443" s="19">
        <f t="shared" si="166"/>
        <v>3</v>
      </c>
      <c r="E2443" s="19"/>
      <c r="F2443" s="10"/>
      <c r="G2443" s="53"/>
    </row>
    <row r="2444" ht="15.75" customHeight="1">
      <c r="A2444" s="19" t="str">
        <f t="shared" si="165"/>
        <v>SIP/PO/2312000086</v>
      </c>
      <c r="B2444" s="18">
        <v>45309.0</v>
      </c>
      <c r="C2444" s="36">
        <v>3.0</v>
      </c>
      <c r="D2444" s="19">
        <f t="shared" si="166"/>
        <v>0</v>
      </c>
      <c r="E2444" s="19"/>
      <c r="F2444" s="10"/>
      <c r="G2444" s="30"/>
    </row>
    <row r="2445" ht="15.75" customHeight="1">
      <c r="A2445" s="19" t="str">
        <f t="shared" si="165"/>
        <v>SIP/PO/2312000086</v>
      </c>
      <c r="B2445" s="18"/>
      <c r="C2445" s="36"/>
      <c r="D2445" s="19">
        <f t="shared" si="166"/>
        <v>0</v>
      </c>
      <c r="E2445" s="19"/>
      <c r="F2445" s="10"/>
      <c r="G2445" s="30"/>
    </row>
    <row r="2446" ht="15.75" customHeight="1">
      <c r="A2446" s="19" t="str">
        <f t="shared" si="165"/>
        <v>SIP/PO/2312000086</v>
      </c>
      <c r="B2446" s="18"/>
      <c r="C2446" s="36"/>
      <c r="D2446" s="19"/>
      <c r="E2446" s="19"/>
      <c r="F2446" s="10"/>
    </row>
    <row r="2447" ht="15.75" customHeight="1">
      <c r="E2447" s="1"/>
      <c r="F2447" s="54" t="s">
        <v>14</v>
      </c>
    </row>
    <row r="2448" ht="15.75" customHeight="1">
      <c r="E2448" s="1"/>
    </row>
    <row r="2449" ht="15.75" customHeight="1">
      <c r="A2449" s="14" t="s">
        <v>15</v>
      </c>
      <c r="B2449" s="14" t="s">
        <v>16</v>
      </c>
      <c r="C2449" s="2" t="s">
        <v>17</v>
      </c>
      <c r="D2449" s="14" t="s">
        <v>18</v>
      </c>
      <c r="E2449" s="14" t="s">
        <v>19</v>
      </c>
      <c r="F2449" s="34" t="s">
        <v>20</v>
      </c>
      <c r="G2449" s="43">
        <v>300.0</v>
      </c>
    </row>
    <row r="2450" ht="15.75" customHeight="1">
      <c r="A2450" s="19" t="s">
        <v>1508</v>
      </c>
      <c r="B2450" s="18">
        <v>45309.0</v>
      </c>
      <c r="C2450" s="36">
        <v>50.0</v>
      </c>
      <c r="D2450" s="19">
        <f>G2449-C2450</f>
        <v>250</v>
      </c>
      <c r="E2450" s="19"/>
      <c r="F2450" s="10"/>
      <c r="G2450" s="81" t="s">
        <v>1509</v>
      </c>
    </row>
    <row r="2451" ht="15.75" customHeight="1">
      <c r="A2451" s="19" t="str">
        <f t="shared" ref="A2451:A2457" si="167">A2450</f>
        <v>SIP/PO/2312000110</v>
      </c>
      <c r="B2451" s="18">
        <v>45314.0</v>
      </c>
      <c r="C2451" s="36">
        <v>60.0</v>
      </c>
      <c r="D2451" s="19">
        <f t="shared" ref="D2451:D2456" si="168">D2450-C2451</f>
        <v>190</v>
      </c>
      <c r="E2451" s="19"/>
      <c r="F2451" s="10"/>
      <c r="G2451" s="64"/>
    </row>
    <row r="2452" ht="15.75" customHeight="1">
      <c r="A2452" s="19" t="str">
        <f t="shared" si="167"/>
        <v>SIP/PO/2312000110</v>
      </c>
      <c r="B2452" s="18">
        <v>45315.0</v>
      </c>
      <c r="C2452" s="36">
        <v>40.0</v>
      </c>
      <c r="D2452" s="19">
        <f t="shared" si="168"/>
        <v>150</v>
      </c>
      <c r="E2452" s="19"/>
      <c r="F2452" s="10"/>
      <c r="G2452" s="20" t="s">
        <v>1348</v>
      </c>
    </row>
    <row r="2453" ht="15.75" customHeight="1">
      <c r="A2453" s="19" t="str">
        <f t="shared" si="167"/>
        <v>SIP/PO/2312000110</v>
      </c>
      <c r="B2453" s="18">
        <v>45316.0</v>
      </c>
      <c r="C2453" s="36">
        <v>50.0</v>
      </c>
      <c r="D2453" s="19">
        <f t="shared" si="168"/>
        <v>100</v>
      </c>
      <c r="E2453" s="19"/>
      <c r="F2453" s="10"/>
      <c r="G2453" s="84"/>
    </row>
    <row r="2454" ht="15.75" customHeight="1">
      <c r="A2454" s="19" t="str">
        <f t="shared" si="167"/>
        <v>SIP/PO/2312000110</v>
      </c>
      <c r="B2454" s="18">
        <v>45313.0</v>
      </c>
      <c r="C2454" s="36">
        <v>40.0</v>
      </c>
      <c r="D2454" s="19">
        <f t="shared" si="168"/>
        <v>60</v>
      </c>
      <c r="E2454" s="19"/>
      <c r="F2454" s="10"/>
      <c r="G2454" s="53"/>
    </row>
    <row r="2455" ht="15.75" customHeight="1">
      <c r="A2455" s="19" t="str">
        <f t="shared" si="167"/>
        <v>SIP/PO/2312000110</v>
      </c>
      <c r="B2455" s="18">
        <v>45322.0</v>
      </c>
      <c r="C2455" s="36">
        <v>50.0</v>
      </c>
      <c r="D2455" s="19">
        <f t="shared" si="168"/>
        <v>10</v>
      </c>
      <c r="E2455" s="19"/>
      <c r="F2455" s="10"/>
      <c r="G2455" s="30"/>
    </row>
    <row r="2456" ht="15.75" customHeight="1">
      <c r="A2456" s="19" t="str">
        <f t="shared" si="167"/>
        <v>SIP/PO/2312000110</v>
      </c>
      <c r="B2456" s="18">
        <v>45329.0</v>
      </c>
      <c r="C2456" s="36">
        <v>10.0</v>
      </c>
      <c r="D2456" s="19">
        <f t="shared" si="168"/>
        <v>0</v>
      </c>
      <c r="E2456" s="19"/>
      <c r="F2456" s="10"/>
      <c r="G2456" s="30"/>
    </row>
    <row r="2457" ht="15.75" customHeight="1">
      <c r="A2457" s="19" t="str">
        <f t="shared" si="167"/>
        <v>SIP/PO/2312000110</v>
      </c>
      <c r="B2457" s="18"/>
      <c r="C2457" s="36"/>
      <c r="D2457" s="19"/>
      <c r="E2457" s="19"/>
      <c r="F2457" s="10"/>
    </row>
    <row r="2458" ht="15.75" customHeight="1">
      <c r="E2458" s="1"/>
      <c r="F2458" s="54" t="s">
        <v>14</v>
      </c>
    </row>
    <row r="2459" ht="15.75" customHeight="1">
      <c r="A2459" s="14" t="s">
        <v>15</v>
      </c>
      <c r="B2459" s="14" t="s">
        <v>16</v>
      </c>
      <c r="C2459" s="2" t="s">
        <v>17</v>
      </c>
      <c r="D2459" s="14" t="s">
        <v>18</v>
      </c>
      <c r="E2459" s="14" t="s">
        <v>19</v>
      </c>
      <c r="F2459" s="34" t="s">
        <v>20</v>
      </c>
      <c r="G2459" s="43">
        <v>200.0</v>
      </c>
    </row>
    <row r="2460" ht="15.75" customHeight="1">
      <c r="A2460" s="19" t="s">
        <v>1508</v>
      </c>
      <c r="B2460" s="18">
        <v>45386.0</v>
      </c>
      <c r="C2460" s="36">
        <v>29.0</v>
      </c>
      <c r="D2460" s="19">
        <f>G2459-C2460</f>
        <v>171</v>
      </c>
      <c r="E2460" s="19"/>
      <c r="F2460" s="10"/>
      <c r="G2460" s="81" t="s">
        <v>1509</v>
      </c>
    </row>
    <row r="2461" ht="15.75" customHeight="1">
      <c r="A2461" s="19" t="str">
        <f t="shared" ref="A2461:A2467" si="169">A2460</f>
        <v>SIP/PO/2312000110</v>
      </c>
      <c r="B2461" s="18">
        <v>45412.0</v>
      </c>
      <c r="C2461" s="36">
        <v>41.0</v>
      </c>
      <c r="D2461" s="19">
        <f t="shared" ref="D2461:D2466" si="170">D2460-C2461</f>
        <v>130</v>
      </c>
      <c r="E2461" s="19"/>
      <c r="F2461" s="10"/>
      <c r="G2461" s="64"/>
    </row>
    <row r="2462" ht="15.75" customHeight="1">
      <c r="A2462" s="19" t="str">
        <f t="shared" si="169"/>
        <v>SIP/PO/2312000110</v>
      </c>
      <c r="B2462" s="18">
        <v>45433.0</v>
      </c>
      <c r="C2462" s="36">
        <v>58.0</v>
      </c>
      <c r="D2462" s="19">
        <f t="shared" si="170"/>
        <v>72</v>
      </c>
      <c r="E2462" s="19"/>
      <c r="F2462" s="10"/>
      <c r="G2462" s="20" t="s">
        <v>1338</v>
      </c>
    </row>
    <row r="2463" ht="15.75" customHeight="1">
      <c r="A2463" s="19" t="str">
        <f t="shared" si="169"/>
        <v>SIP/PO/2312000110</v>
      </c>
      <c r="B2463" s="18">
        <v>45436.0</v>
      </c>
      <c r="C2463" s="36">
        <v>50.0</v>
      </c>
      <c r="D2463" s="19">
        <f t="shared" si="170"/>
        <v>22</v>
      </c>
      <c r="E2463" s="19"/>
      <c r="F2463" s="10"/>
      <c r="G2463" s="84"/>
    </row>
    <row r="2464" ht="15.75" customHeight="1">
      <c r="A2464" s="19" t="str">
        <f t="shared" si="169"/>
        <v>SIP/PO/2312000110</v>
      </c>
      <c r="B2464" s="18">
        <v>45443.0</v>
      </c>
      <c r="C2464" s="36">
        <v>22.0</v>
      </c>
      <c r="D2464" s="19">
        <f t="shared" si="170"/>
        <v>0</v>
      </c>
      <c r="E2464" s="19"/>
      <c r="F2464" s="10"/>
      <c r="G2464" s="53"/>
    </row>
    <row r="2465" ht="15.75" customHeight="1">
      <c r="A2465" s="19" t="str">
        <f t="shared" si="169"/>
        <v>SIP/PO/2312000110</v>
      </c>
      <c r="B2465" s="18"/>
      <c r="C2465" s="36"/>
      <c r="D2465" s="19">
        <f t="shared" si="170"/>
        <v>0</v>
      </c>
      <c r="E2465" s="19"/>
      <c r="F2465" s="10"/>
      <c r="G2465" s="30"/>
    </row>
    <row r="2466" ht="15.75" customHeight="1">
      <c r="A2466" s="19" t="str">
        <f t="shared" si="169"/>
        <v>SIP/PO/2312000110</v>
      </c>
      <c r="B2466" s="18"/>
      <c r="C2466" s="36"/>
      <c r="D2466" s="19">
        <f t="shared" si="170"/>
        <v>0</v>
      </c>
      <c r="E2466" s="19"/>
      <c r="F2466" s="10"/>
      <c r="G2466" s="30"/>
    </row>
    <row r="2467" ht="15.75" customHeight="1">
      <c r="A2467" s="19" t="str">
        <f t="shared" si="169"/>
        <v>SIP/PO/2312000110</v>
      </c>
      <c r="B2467" s="18"/>
      <c r="C2467" s="36"/>
      <c r="D2467" s="19"/>
      <c r="E2467" s="19"/>
      <c r="F2467" s="10"/>
    </row>
    <row r="2468" ht="15.75" customHeight="1">
      <c r="E2468" s="1"/>
    </row>
    <row r="2469" ht="15.75" customHeight="1">
      <c r="E2469" s="1"/>
    </row>
    <row r="2470" ht="15.75" customHeight="1">
      <c r="A2470" s="14" t="s">
        <v>15</v>
      </c>
      <c r="B2470" s="14" t="s">
        <v>16</v>
      </c>
      <c r="C2470" s="2" t="s">
        <v>17</v>
      </c>
      <c r="D2470" s="14" t="s">
        <v>18</v>
      </c>
      <c r="E2470" s="14" t="s">
        <v>19</v>
      </c>
      <c r="F2470" s="34" t="s">
        <v>20</v>
      </c>
      <c r="G2470" s="43">
        <v>300.0</v>
      </c>
    </row>
    <row r="2471" ht="15.75" customHeight="1">
      <c r="A2471" s="19" t="s">
        <v>1510</v>
      </c>
      <c r="B2471" s="18">
        <v>45329.0</v>
      </c>
      <c r="C2471" s="36">
        <v>20.0</v>
      </c>
      <c r="D2471" s="19">
        <f>G2470-C2471</f>
        <v>280</v>
      </c>
      <c r="E2471" s="19"/>
      <c r="F2471" s="10"/>
      <c r="G2471" s="81" t="s">
        <v>1511</v>
      </c>
    </row>
    <row r="2472" ht="15.75" customHeight="1">
      <c r="A2472" s="19" t="str">
        <f t="shared" ref="A2472:A2478" si="171">A2471</f>
        <v>SIP/PO/2312000115</v>
      </c>
      <c r="B2472" s="18">
        <v>45337.0</v>
      </c>
      <c r="C2472" s="36">
        <v>50.0</v>
      </c>
      <c r="D2472" s="19">
        <f t="shared" ref="D2472:D2477" si="172">D2471-C2472</f>
        <v>230</v>
      </c>
      <c r="E2472" s="19"/>
      <c r="F2472" s="10"/>
      <c r="G2472" s="64"/>
    </row>
    <row r="2473" ht="15.75" customHeight="1">
      <c r="A2473" s="19" t="str">
        <f t="shared" si="171"/>
        <v>SIP/PO/2312000115</v>
      </c>
      <c r="B2473" s="18">
        <v>45338.0</v>
      </c>
      <c r="C2473" s="36">
        <v>50.0</v>
      </c>
      <c r="D2473" s="19">
        <f t="shared" si="172"/>
        <v>180</v>
      </c>
      <c r="E2473" s="19"/>
      <c r="F2473" s="10"/>
      <c r="G2473" s="20" t="s">
        <v>1348</v>
      </c>
    </row>
    <row r="2474" ht="15.75" customHeight="1">
      <c r="A2474" s="19" t="str">
        <f t="shared" si="171"/>
        <v>SIP/PO/2312000115</v>
      </c>
      <c r="B2474" s="18">
        <v>45342.0</v>
      </c>
      <c r="C2474" s="36">
        <v>37.0</v>
      </c>
      <c r="D2474" s="19">
        <f t="shared" si="172"/>
        <v>143</v>
      </c>
      <c r="E2474" s="19"/>
      <c r="F2474" s="10"/>
      <c r="G2474" s="84"/>
    </row>
    <row r="2475" ht="15.75" customHeight="1">
      <c r="A2475" s="19" t="str">
        <f t="shared" si="171"/>
        <v>SIP/PO/2312000115</v>
      </c>
      <c r="B2475" s="18">
        <v>45345.0</v>
      </c>
      <c r="C2475" s="36">
        <v>60.0</v>
      </c>
      <c r="D2475" s="19">
        <f t="shared" si="172"/>
        <v>83</v>
      </c>
      <c r="E2475" s="19"/>
      <c r="F2475" s="10"/>
      <c r="G2475" s="53"/>
    </row>
    <row r="2476" ht="15.75" customHeight="1">
      <c r="A2476" s="19" t="str">
        <f t="shared" si="171"/>
        <v>SIP/PO/2312000115</v>
      </c>
      <c r="B2476" s="18">
        <v>45349.0</v>
      </c>
      <c r="C2476" s="36">
        <v>50.0</v>
      </c>
      <c r="D2476" s="19">
        <f t="shared" si="172"/>
        <v>33</v>
      </c>
      <c r="E2476" s="19"/>
      <c r="F2476" s="10"/>
      <c r="G2476" s="30"/>
    </row>
    <row r="2477" ht="15.75" customHeight="1">
      <c r="A2477" s="19" t="str">
        <f t="shared" si="171"/>
        <v>SIP/PO/2312000115</v>
      </c>
      <c r="B2477" s="18">
        <v>45350.0</v>
      </c>
      <c r="C2477" s="36">
        <v>33.0</v>
      </c>
      <c r="D2477" s="19">
        <f t="shared" si="172"/>
        <v>0</v>
      </c>
      <c r="E2477" s="19"/>
      <c r="F2477" s="10"/>
      <c r="G2477" s="30"/>
    </row>
    <row r="2478" ht="15.75" customHeight="1">
      <c r="A2478" s="19" t="str">
        <f t="shared" si="171"/>
        <v>SIP/PO/2312000115</v>
      </c>
      <c r="B2478" s="18"/>
      <c r="C2478" s="36"/>
      <c r="D2478" s="19"/>
      <c r="E2478" s="19"/>
      <c r="F2478" s="10"/>
    </row>
    <row r="2479" ht="15.75" customHeight="1">
      <c r="E2479" s="1"/>
      <c r="F2479" s="54" t="s">
        <v>14</v>
      </c>
    </row>
    <row r="2480" ht="15.75" customHeight="1">
      <c r="A2480" s="14" t="s">
        <v>15</v>
      </c>
      <c r="B2480" s="14" t="s">
        <v>16</v>
      </c>
      <c r="C2480" s="2" t="s">
        <v>17</v>
      </c>
      <c r="D2480" s="14" t="s">
        <v>18</v>
      </c>
      <c r="E2480" s="14" t="s">
        <v>19</v>
      </c>
      <c r="F2480" s="34" t="s">
        <v>20</v>
      </c>
      <c r="G2480" s="43">
        <v>400.0</v>
      </c>
    </row>
    <row r="2481" ht="15.75" customHeight="1">
      <c r="A2481" s="19" t="s">
        <v>1510</v>
      </c>
      <c r="B2481" s="18">
        <v>45443.0</v>
      </c>
      <c r="C2481" s="36">
        <v>28.0</v>
      </c>
      <c r="D2481" s="19">
        <f>G2480-C2481</f>
        <v>372</v>
      </c>
      <c r="E2481" s="19"/>
      <c r="F2481" s="10"/>
      <c r="G2481" s="81" t="s">
        <v>1511</v>
      </c>
    </row>
    <row r="2482" ht="15.75" customHeight="1">
      <c r="A2482" s="19" t="str">
        <f t="shared" ref="A2482:A2491" si="173">A2481</f>
        <v>SIP/PO/2312000115</v>
      </c>
      <c r="B2482" s="18">
        <v>45457.0</v>
      </c>
      <c r="C2482" s="36">
        <v>12.0</v>
      </c>
      <c r="D2482" s="19">
        <f t="shared" ref="D2482:D2491" si="174">D2481-C2482</f>
        <v>360</v>
      </c>
      <c r="E2482" s="19"/>
      <c r="F2482" s="10"/>
      <c r="G2482" s="64"/>
    </row>
    <row r="2483" ht="15.75" customHeight="1">
      <c r="A2483" s="19" t="str">
        <f t="shared" si="173"/>
        <v>SIP/PO/2312000115</v>
      </c>
      <c r="B2483" s="18">
        <v>45462.0</v>
      </c>
      <c r="C2483" s="36">
        <v>32.0</v>
      </c>
      <c r="D2483" s="19">
        <f t="shared" si="174"/>
        <v>328</v>
      </c>
      <c r="E2483" s="19"/>
      <c r="F2483" s="10"/>
      <c r="G2483" s="20" t="s">
        <v>1338</v>
      </c>
    </row>
    <row r="2484" ht="15.75" customHeight="1">
      <c r="A2484" s="19" t="str">
        <f t="shared" si="173"/>
        <v>SIP/PO/2312000115</v>
      </c>
      <c r="B2484" s="18">
        <v>45468.0</v>
      </c>
      <c r="C2484" s="36">
        <v>10.0</v>
      </c>
      <c r="D2484" s="19">
        <f t="shared" si="174"/>
        <v>318</v>
      </c>
      <c r="E2484" s="19"/>
      <c r="F2484" s="10"/>
      <c r="G2484" s="84"/>
    </row>
    <row r="2485" ht="15.75" customHeight="1">
      <c r="A2485" s="19" t="str">
        <f t="shared" si="173"/>
        <v>SIP/PO/2312000115</v>
      </c>
      <c r="B2485" s="18">
        <v>45505.0</v>
      </c>
      <c r="C2485" s="36">
        <v>50.0</v>
      </c>
      <c r="D2485" s="19">
        <f t="shared" si="174"/>
        <v>268</v>
      </c>
      <c r="E2485" s="19"/>
      <c r="F2485" s="10"/>
      <c r="G2485" s="53"/>
    </row>
    <row r="2486" ht="15.75" customHeight="1">
      <c r="A2486" s="19" t="str">
        <f t="shared" si="173"/>
        <v>SIP/PO/2312000115</v>
      </c>
      <c r="B2486" s="18">
        <v>45516.0</v>
      </c>
      <c r="C2486" s="36">
        <v>75.0</v>
      </c>
      <c r="D2486" s="19">
        <f t="shared" si="174"/>
        <v>193</v>
      </c>
      <c r="E2486" s="19"/>
      <c r="F2486" s="10"/>
      <c r="G2486" s="30"/>
    </row>
    <row r="2487" ht="15.75" customHeight="1">
      <c r="A2487" s="19" t="str">
        <f t="shared" si="173"/>
        <v>SIP/PO/2312000115</v>
      </c>
      <c r="B2487" s="18">
        <v>45526.0</v>
      </c>
      <c r="C2487" s="36">
        <v>50.0</v>
      </c>
      <c r="D2487" s="19">
        <f t="shared" si="174"/>
        <v>143</v>
      </c>
      <c r="E2487" s="19"/>
      <c r="F2487" s="10"/>
      <c r="G2487" s="30"/>
    </row>
    <row r="2488" ht="15.75" customHeight="1">
      <c r="A2488" s="19" t="str">
        <f t="shared" si="173"/>
        <v>SIP/PO/2312000115</v>
      </c>
      <c r="B2488" s="18">
        <v>45533.0</v>
      </c>
      <c r="C2488" s="36">
        <v>50.0</v>
      </c>
      <c r="D2488" s="19">
        <f t="shared" si="174"/>
        <v>93</v>
      </c>
      <c r="E2488" s="19"/>
      <c r="F2488" s="10"/>
    </row>
    <row r="2489" ht="15.75" customHeight="1">
      <c r="A2489" s="19" t="str">
        <f t="shared" si="173"/>
        <v>SIP/PO/2312000115</v>
      </c>
      <c r="B2489" s="56">
        <v>45567.0</v>
      </c>
      <c r="C2489" s="69">
        <v>6.0</v>
      </c>
      <c r="D2489" s="19">
        <f t="shared" si="174"/>
        <v>87</v>
      </c>
      <c r="E2489" s="1"/>
    </row>
    <row r="2490" ht="15.75" customHeight="1">
      <c r="A2490" s="19" t="str">
        <f t="shared" si="173"/>
        <v>SIP/PO/2312000115</v>
      </c>
      <c r="D2490" s="19">
        <f t="shared" si="174"/>
        <v>87</v>
      </c>
      <c r="E2490" s="1"/>
    </row>
    <row r="2491" ht="15.75" customHeight="1">
      <c r="A2491" s="19" t="str">
        <f t="shared" si="173"/>
        <v>SIP/PO/2312000115</v>
      </c>
      <c r="D2491" s="19">
        <f t="shared" si="174"/>
        <v>87</v>
      </c>
      <c r="E2491" s="1"/>
    </row>
    <row r="2492" ht="15.75" customHeight="1">
      <c r="E2492" s="1"/>
    </row>
    <row r="2493" ht="15.75" customHeight="1">
      <c r="E2493" s="1"/>
    </row>
    <row r="2494" ht="15.75" customHeight="1">
      <c r="E2494" s="1"/>
    </row>
    <row r="2495" ht="15.75" customHeight="1">
      <c r="A2495" s="14" t="s">
        <v>15</v>
      </c>
      <c r="B2495" s="14" t="s">
        <v>16</v>
      </c>
      <c r="C2495" s="2" t="s">
        <v>17</v>
      </c>
      <c r="D2495" s="14" t="s">
        <v>18</v>
      </c>
      <c r="E2495" s="14" t="s">
        <v>19</v>
      </c>
      <c r="F2495" s="34" t="s">
        <v>20</v>
      </c>
      <c r="G2495" s="43">
        <v>300.0</v>
      </c>
    </row>
    <row r="2496" ht="15.75" customHeight="1">
      <c r="A2496" s="19" t="s">
        <v>1512</v>
      </c>
      <c r="B2496" s="18">
        <v>45351.0</v>
      </c>
      <c r="C2496" s="36">
        <v>100.0</v>
      </c>
      <c r="D2496" s="19">
        <f>G2495-C2496</f>
        <v>200</v>
      </c>
      <c r="E2496" s="19"/>
      <c r="F2496" s="10"/>
      <c r="G2496" s="81" t="s">
        <v>1513</v>
      </c>
    </row>
    <row r="2497" ht="15.75" customHeight="1">
      <c r="A2497" s="19" t="str">
        <f t="shared" ref="A2497:A2503" si="175">A2496</f>
        <v>SIP/PO/2312000123</v>
      </c>
      <c r="B2497" s="18">
        <v>45356.0</v>
      </c>
      <c r="C2497" s="36">
        <v>80.0</v>
      </c>
      <c r="D2497" s="19">
        <f t="shared" ref="D2497:D2502" si="176">D2496-C2497</f>
        <v>120</v>
      </c>
      <c r="E2497" s="19"/>
      <c r="F2497" s="10"/>
      <c r="G2497" s="64"/>
    </row>
    <row r="2498" ht="15.75" customHeight="1">
      <c r="A2498" s="19" t="str">
        <f t="shared" si="175"/>
        <v>SIP/PO/2312000123</v>
      </c>
      <c r="B2498" s="18">
        <v>45386.0</v>
      </c>
      <c r="C2498" s="36">
        <v>100.0</v>
      </c>
      <c r="D2498" s="19">
        <f t="shared" si="176"/>
        <v>20</v>
      </c>
      <c r="E2498" s="19"/>
      <c r="F2498" s="10"/>
      <c r="G2498" s="20" t="s">
        <v>1348</v>
      </c>
    </row>
    <row r="2499" ht="15.75" customHeight="1">
      <c r="A2499" s="19" t="str">
        <f t="shared" si="175"/>
        <v>SIP/PO/2312000123</v>
      </c>
      <c r="B2499" s="18">
        <v>45405.0</v>
      </c>
      <c r="C2499" s="36">
        <v>20.0</v>
      </c>
      <c r="D2499" s="19">
        <f t="shared" si="176"/>
        <v>0</v>
      </c>
      <c r="E2499" s="19"/>
      <c r="F2499" s="10"/>
      <c r="G2499" s="84"/>
    </row>
    <row r="2500" ht="15.75" customHeight="1">
      <c r="A2500" s="19" t="str">
        <f t="shared" si="175"/>
        <v>SIP/PO/2312000123</v>
      </c>
      <c r="B2500" s="18"/>
      <c r="C2500" s="36"/>
      <c r="D2500" s="19">
        <f t="shared" si="176"/>
        <v>0</v>
      </c>
      <c r="E2500" s="19"/>
      <c r="F2500" s="10"/>
      <c r="G2500" s="53"/>
    </row>
    <row r="2501" ht="15.75" customHeight="1">
      <c r="A2501" s="19" t="str">
        <f t="shared" si="175"/>
        <v>SIP/PO/2312000123</v>
      </c>
      <c r="B2501" s="18"/>
      <c r="C2501" s="36"/>
      <c r="D2501" s="19">
        <f t="shared" si="176"/>
        <v>0</v>
      </c>
      <c r="E2501" s="19"/>
      <c r="F2501" s="10"/>
      <c r="G2501" s="30"/>
    </row>
    <row r="2502" ht="15.75" customHeight="1">
      <c r="A2502" s="19" t="str">
        <f t="shared" si="175"/>
        <v>SIP/PO/2312000123</v>
      </c>
      <c r="B2502" s="18"/>
      <c r="C2502" s="36"/>
      <c r="D2502" s="19">
        <f t="shared" si="176"/>
        <v>0</v>
      </c>
      <c r="E2502" s="19"/>
      <c r="F2502" s="10"/>
      <c r="G2502" s="30"/>
    </row>
    <row r="2503" ht="15.75" customHeight="1">
      <c r="A2503" s="19" t="str">
        <f t="shared" si="175"/>
        <v>SIP/PO/2312000123</v>
      </c>
      <c r="B2503" s="18"/>
      <c r="C2503" s="36"/>
      <c r="D2503" s="19"/>
      <c r="E2503" s="19"/>
      <c r="F2503" s="10"/>
    </row>
    <row r="2504" ht="15.75" customHeight="1">
      <c r="E2504" s="1"/>
      <c r="F2504" s="54" t="s">
        <v>14</v>
      </c>
    </row>
    <row r="2505" ht="15.75" customHeight="1">
      <c r="A2505" s="14" t="s">
        <v>15</v>
      </c>
      <c r="B2505" s="14" t="s">
        <v>16</v>
      </c>
      <c r="C2505" s="2" t="s">
        <v>17</v>
      </c>
      <c r="D2505" s="14" t="s">
        <v>18</v>
      </c>
      <c r="E2505" s="14" t="s">
        <v>19</v>
      </c>
      <c r="F2505" s="34" t="s">
        <v>20</v>
      </c>
      <c r="G2505" s="43">
        <v>15.0</v>
      </c>
    </row>
    <row r="2506" ht="15.75" customHeight="1">
      <c r="A2506" s="19" t="s">
        <v>1514</v>
      </c>
      <c r="B2506" s="18">
        <v>45405.0</v>
      </c>
      <c r="C2506" s="36">
        <v>15.0</v>
      </c>
      <c r="D2506" s="19">
        <f>G2505-C2506</f>
        <v>0</v>
      </c>
      <c r="E2506" s="19"/>
      <c r="F2506" s="10"/>
      <c r="G2506" s="81" t="s">
        <v>1515</v>
      </c>
    </row>
    <row r="2507" ht="15.75" customHeight="1">
      <c r="A2507" s="19" t="str">
        <f t="shared" ref="A2507:A2508" si="177">A2506</f>
        <v>SIP/PO/2402000040</v>
      </c>
      <c r="B2507" s="18"/>
      <c r="C2507" s="36"/>
      <c r="D2507" s="19">
        <f t="shared" ref="D2507:D2508" si="178">D2506-C2507</f>
        <v>0</v>
      </c>
      <c r="E2507" s="19"/>
      <c r="F2507" s="10"/>
      <c r="G2507" s="64"/>
    </row>
    <row r="2508" ht="15.75" customHeight="1">
      <c r="A2508" s="19" t="str">
        <f t="shared" si="177"/>
        <v>SIP/PO/2402000040</v>
      </c>
      <c r="B2508" s="18"/>
      <c r="C2508" s="36"/>
      <c r="D2508" s="19">
        <f t="shared" si="178"/>
        <v>0</v>
      </c>
      <c r="E2508" s="19"/>
      <c r="F2508" s="10"/>
      <c r="G2508" s="20" t="s">
        <v>1348</v>
      </c>
    </row>
    <row r="2509" ht="15.75" customHeight="1">
      <c r="E2509" s="1"/>
      <c r="F2509" s="54" t="s">
        <v>14</v>
      </c>
    </row>
    <row r="2510" ht="15.75" customHeight="1">
      <c r="A2510" s="14" t="s">
        <v>15</v>
      </c>
      <c r="B2510" s="14" t="s">
        <v>16</v>
      </c>
      <c r="C2510" s="2" t="s">
        <v>17</v>
      </c>
      <c r="D2510" s="14" t="s">
        <v>18</v>
      </c>
      <c r="E2510" s="14" t="s">
        <v>19</v>
      </c>
      <c r="F2510" s="34" t="s">
        <v>20</v>
      </c>
      <c r="G2510" s="43">
        <v>300.0</v>
      </c>
    </row>
    <row r="2511" ht="15.75" customHeight="1">
      <c r="A2511" s="19" t="s">
        <v>1516</v>
      </c>
      <c r="B2511" s="18">
        <v>45405.0</v>
      </c>
      <c r="C2511" s="36">
        <v>45.0</v>
      </c>
      <c r="D2511" s="19">
        <f>G2510-C2511</f>
        <v>255</v>
      </c>
      <c r="E2511" s="19"/>
      <c r="F2511" s="10"/>
      <c r="G2511" s="81" t="s">
        <v>1517</v>
      </c>
    </row>
    <row r="2512" ht="15.75" customHeight="1">
      <c r="A2512" s="19" t="str">
        <f t="shared" ref="A2512:A2518" si="179">A2511</f>
        <v>SIP/PO/2312000160</v>
      </c>
      <c r="B2512" s="18">
        <v>45412.0</v>
      </c>
      <c r="C2512" s="36">
        <v>50.0</v>
      </c>
      <c r="D2512" s="19">
        <f t="shared" ref="D2512:D2517" si="180">D2511-C2512</f>
        <v>205</v>
      </c>
      <c r="E2512" s="19"/>
      <c r="F2512" s="10"/>
      <c r="G2512" s="64"/>
    </row>
    <row r="2513" ht="15.75" customHeight="1">
      <c r="A2513" s="19" t="str">
        <f t="shared" si="179"/>
        <v>SIP/PO/2312000160</v>
      </c>
      <c r="B2513" s="18">
        <v>45434.0</v>
      </c>
      <c r="C2513" s="36">
        <v>100.0</v>
      </c>
      <c r="D2513" s="19">
        <f t="shared" si="180"/>
        <v>105</v>
      </c>
      <c r="E2513" s="19"/>
      <c r="F2513" s="10"/>
      <c r="G2513" s="20" t="s">
        <v>1348</v>
      </c>
    </row>
    <row r="2514" ht="15.75" customHeight="1">
      <c r="A2514" s="19" t="str">
        <f t="shared" si="179"/>
        <v>SIP/PO/2312000160</v>
      </c>
      <c r="B2514" s="18">
        <v>45436.0</v>
      </c>
      <c r="C2514" s="36">
        <v>50.0</v>
      </c>
      <c r="D2514" s="19">
        <f t="shared" si="180"/>
        <v>55</v>
      </c>
      <c r="E2514" s="19"/>
      <c r="F2514" s="10"/>
      <c r="G2514" s="84"/>
    </row>
    <row r="2515" ht="15.75" customHeight="1">
      <c r="A2515" s="19" t="str">
        <f t="shared" si="179"/>
        <v>SIP/PO/2312000160</v>
      </c>
      <c r="B2515" s="18">
        <v>45443.0</v>
      </c>
      <c r="C2515" s="36">
        <v>55.0</v>
      </c>
      <c r="D2515" s="19">
        <f t="shared" si="180"/>
        <v>0</v>
      </c>
      <c r="E2515" s="19"/>
      <c r="F2515" s="10"/>
      <c r="G2515" s="53"/>
    </row>
    <row r="2516" ht="15.75" customHeight="1">
      <c r="A2516" s="19" t="str">
        <f t="shared" si="179"/>
        <v>SIP/PO/2312000160</v>
      </c>
      <c r="B2516" s="18"/>
      <c r="C2516" s="36"/>
      <c r="D2516" s="19">
        <f t="shared" si="180"/>
        <v>0</v>
      </c>
      <c r="E2516" s="19"/>
      <c r="F2516" s="10"/>
      <c r="G2516" s="30"/>
    </row>
    <row r="2517" ht="15.75" customHeight="1">
      <c r="A2517" s="19" t="str">
        <f t="shared" si="179"/>
        <v>SIP/PO/2312000160</v>
      </c>
      <c r="B2517" s="18"/>
      <c r="C2517" s="36"/>
      <c r="D2517" s="19">
        <f t="shared" si="180"/>
        <v>0</v>
      </c>
      <c r="E2517" s="19"/>
      <c r="F2517" s="10"/>
      <c r="G2517" s="30"/>
    </row>
    <row r="2518" ht="15.75" customHeight="1">
      <c r="A2518" s="19" t="str">
        <f t="shared" si="179"/>
        <v>SIP/PO/2312000160</v>
      </c>
      <c r="B2518" s="18"/>
      <c r="C2518" s="36"/>
      <c r="D2518" s="19"/>
      <c r="E2518" s="19"/>
      <c r="F2518" s="10"/>
    </row>
    <row r="2519" ht="15.75" customHeight="1">
      <c r="E2519" s="1"/>
      <c r="F2519" s="54" t="s">
        <v>14</v>
      </c>
    </row>
    <row r="2520" ht="15.75" customHeight="1">
      <c r="A2520" s="14" t="s">
        <v>15</v>
      </c>
      <c r="B2520" s="14" t="s">
        <v>16</v>
      </c>
      <c r="C2520" s="2" t="s">
        <v>17</v>
      </c>
      <c r="D2520" s="14" t="s">
        <v>18</v>
      </c>
      <c r="E2520" s="14" t="s">
        <v>19</v>
      </c>
      <c r="F2520" s="34" t="s">
        <v>20</v>
      </c>
      <c r="G2520" s="43">
        <v>200.0</v>
      </c>
    </row>
    <row r="2521" ht="15.75" customHeight="1">
      <c r="A2521" s="19" t="s">
        <v>1518</v>
      </c>
      <c r="B2521" s="18">
        <v>45443.0</v>
      </c>
      <c r="C2521" s="36">
        <v>45.0</v>
      </c>
      <c r="D2521" s="19">
        <f>G2520-C2521</f>
        <v>155</v>
      </c>
      <c r="E2521" s="19"/>
      <c r="F2521" s="10"/>
      <c r="G2521" s="81" t="s">
        <v>1519</v>
      </c>
    </row>
    <row r="2522" ht="15.75" customHeight="1">
      <c r="A2522" s="19" t="str">
        <f t="shared" ref="A2522:A2527" si="181">A2521</f>
        <v>SIP/PO/2405000092</v>
      </c>
      <c r="B2522" s="18">
        <v>45457.0</v>
      </c>
      <c r="C2522" s="36">
        <v>69.0</v>
      </c>
      <c r="D2522" s="19">
        <f t="shared" ref="D2522:D2527" si="182">D2521-C2522</f>
        <v>86</v>
      </c>
      <c r="E2522" s="19"/>
      <c r="F2522" s="10"/>
      <c r="G2522" s="64"/>
    </row>
    <row r="2523" ht="15.75" customHeight="1">
      <c r="A2523" s="19" t="str">
        <f t="shared" si="181"/>
        <v>SIP/PO/2405000092</v>
      </c>
      <c r="B2523" s="18">
        <v>45462.0</v>
      </c>
      <c r="C2523" s="36">
        <v>18.0</v>
      </c>
      <c r="D2523" s="19">
        <f t="shared" si="182"/>
        <v>68</v>
      </c>
      <c r="E2523" s="19"/>
      <c r="F2523" s="10"/>
      <c r="G2523" s="20" t="s">
        <v>1348</v>
      </c>
    </row>
    <row r="2524" ht="15.75" customHeight="1">
      <c r="A2524" s="19" t="str">
        <f t="shared" si="181"/>
        <v>SIP/PO/2405000092</v>
      </c>
      <c r="B2524" s="18">
        <v>45463.0</v>
      </c>
      <c r="C2524" s="36">
        <v>68.0</v>
      </c>
      <c r="D2524" s="19">
        <f t="shared" si="182"/>
        <v>0</v>
      </c>
      <c r="E2524" s="19"/>
      <c r="F2524" s="10"/>
      <c r="G2524" s="84"/>
    </row>
    <row r="2525" ht="15.75" customHeight="1">
      <c r="A2525" s="19" t="str">
        <f t="shared" si="181"/>
        <v>SIP/PO/2405000092</v>
      </c>
      <c r="B2525" s="18"/>
      <c r="C2525" s="36"/>
      <c r="D2525" s="19">
        <f t="shared" si="182"/>
        <v>0</v>
      </c>
      <c r="E2525" s="19"/>
      <c r="F2525" s="10"/>
      <c r="G2525" s="53"/>
    </row>
    <row r="2526" ht="15.75" customHeight="1">
      <c r="A2526" s="19" t="str">
        <f t="shared" si="181"/>
        <v>SIP/PO/2405000092</v>
      </c>
      <c r="B2526" s="18"/>
      <c r="C2526" s="36"/>
      <c r="D2526" s="19">
        <f t="shared" si="182"/>
        <v>0</v>
      </c>
      <c r="E2526" s="19"/>
      <c r="F2526" s="10"/>
      <c r="G2526" s="30"/>
    </row>
    <row r="2527" ht="15.75" customHeight="1">
      <c r="A2527" s="19" t="str">
        <f t="shared" si="181"/>
        <v>SIP/PO/2405000092</v>
      </c>
      <c r="B2527" s="18"/>
      <c r="C2527" s="36"/>
      <c r="D2527" s="19">
        <f t="shared" si="182"/>
        <v>0</v>
      </c>
      <c r="E2527" s="19"/>
      <c r="F2527" s="10"/>
      <c r="G2527" s="30"/>
    </row>
    <row r="2528" ht="15.75" customHeight="1">
      <c r="E2528" s="1"/>
      <c r="F2528" s="54" t="s">
        <v>14</v>
      </c>
    </row>
    <row r="2529" ht="15.75" customHeight="1">
      <c r="E2529" s="1"/>
    </row>
    <row r="2530" ht="15.75" customHeight="1">
      <c r="A2530" s="14" t="s">
        <v>15</v>
      </c>
      <c r="B2530" s="14" t="s">
        <v>16</v>
      </c>
      <c r="C2530" s="2" t="s">
        <v>17</v>
      </c>
      <c r="D2530" s="14" t="s">
        <v>18</v>
      </c>
      <c r="E2530" s="14" t="s">
        <v>19</v>
      </c>
      <c r="F2530" s="34" t="s">
        <v>20</v>
      </c>
      <c r="G2530" s="43">
        <v>300.0</v>
      </c>
    </row>
    <row r="2531" ht="15.75" customHeight="1">
      <c r="A2531" s="19" t="s">
        <v>1520</v>
      </c>
      <c r="B2531" s="18">
        <v>45468.0</v>
      </c>
      <c r="C2531" s="36">
        <v>80.0</v>
      </c>
      <c r="D2531" s="19">
        <f>G2530-C2531</f>
        <v>220</v>
      </c>
      <c r="E2531" s="19"/>
      <c r="F2531" s="10"/>
      <c r="G2531" s="81" t="s">
        <v>1521</v>
      </c>
    </row>
    <row r="2532" ht="15.75" customHeight="1">
      <c r="A2532" s="19" t="str">
        <f t="shared" ref="A2532:A2537" si="183">A2531</f>
        <v>SIP/PO/2406000060</v>
      </c>
      <c r="B2532" s="18">
        <v>45471.0</v>
      </c>
      <c r="C2532" s="36">
        <v>40.0</v>
      </c>
      <c r="D2532" s="19">
        <f t="shared" ref="D2532:D2537" si="184">D2531-C2532</f>
        <v>180</v>
      </c>
      <c r="E2532" s="19"/>
      <c r="F2532" s="10"/>
      <c r="G2532" s="64"/>
    </row>
    <row r="2533" ht="15.75" customHeight="1">
      <c r="A2533" s="19" t="str">
        <f t="shared" si="183"/>
        <v>SIP/PO/2406000060</v>
      </c>
      <c r="B2533" s="18">
        <v>45484.0</v>
      </c>
      <c r="C2533" s="36">
        <v>93.0</v>
      </c>
      <c r="D2533" s="19">
        <f t="shared" si="184"/>
        <v>87</v>
      </c>
      <c r="E2533" s="19"/>
      <c r="F2533" s="10"/>
      <c r="G2533" s="20" t="s">
        <v>1348</v>
      </c>
    </row>
    <row r="2534" ht="15.75" customHeight="1">
      <c r="A2534" s="19" t="str">
        <f t="shared" si="183"/>
        <v>SIP/PO/2406000060</v>
      </c>
      <c r="B2534" s="18">
        <v>45499.0</v>
      </c>
      <c r="C2534" s="36">
        <v>87.0</v>
      </c>
      <c r="D2534" s="19">
        <f t="shared" si="184"/>
        <v>0</v>
      </c>
      <c r="E2534" s="19"/>
      <c r="F2534" s="10"/>
      <c r="G2534" s="84"/>
    </row>
    <row r="2535" ht="15.75" customHeight="1">
      <c r="A2535" s="19" t="str">
        <f t="shared" si="183"/>
        <v>SIP/PO/2406000060</v>
      </c>
      <c r="B2535" s="18"/>
      <c r="C2535" s="36"/>
      <c r="D2535" s="19">
        <f t="shared" si="184"/>
        <v>0</v>
      </c>
      <c r="E2535" s="19"/>
      <c r="F2535" s="10"/>
      <c r="G2535" s="53"/>
    </row>
    <row r="2536" ht="15.75" customHeight="1">
      <c r="A2536" s="19" t="str">
        <f t="shared" si="183"/>
        <v>SIP/PO/2406000060</v>
      </c>
      <c r="B2536" s="18"/>
      <c r="C2536" s="36"/>
      <c r="D2536" s="19">
        <f t="shared" si="184"/>
        <v>0</v>
      </c>
      <c r="E2536" s="19"/>
      <c r="F2536" s="10"/>
      <c r="G2536" s="30"/>
    </row>
    <row r="2537" ht="15.75" customHeight="1">
      <c r="A2537" s="19" t="str">
        <f t="shared" si="183"/>
        <v>SIP/PO/2406000060</v>
      </c>
      <c r="B2537" s="18"/>
      <c r="C2537" s="36"/>
      <c r="D2537" s="19">
        <f t="shared" si="184"/>
        <v>0</v>
      </c>
      <c r="E2537" s="19"/>
      <c r="F2537" s="10"/>
      <c r="G2537" s="30"/>
    </row>
    <row r="2538" ht="15.75" customHeight="1">
      <c r="E2538" s="1"/>
      <c r="F2538" s="54" t="s">
        <v>14</v>
      </c>
    </row>
    <row r="2539" ht="15.75" customHeight="1">
      <c r="A2539" s="14" t="s">
        <v>15</v>
      </c>
      <c r="B2539" s="14" t="s">
        <v>16</v>
      </c>
      <c r="C2539" s="2" t="s">
        <v>17</v>
      </c>
      <c r="D2539" s="14" t="s">
        <v>18</v>
      </c>
      <c r="E2539" s="14" t="s">
        <v>19</v>
      </c>
      <c r="F2539" s="34" t="s">
        <v>20</v>
      </c>
      <c r="G2539" s="43">
        <v>100.0</v>
      </c>
    </row>
    <row r="2540" ht="15.75" customHeight="1">
      <c r="A2540" s="19" t="s">
        <v>1520</v>
      </c>
      <c r="B2540" s="18"/>
      <c r="C2540" s="36"/>
      <c r="D2540" s="19">
        <f>G2539-C2540</f>
        <v>100</v>
      </c>
      <c r="E2540" s="19"/>
      <c r="F2540" s="10"/>
      <c r="G2540" s="81" t="s">
        <v>1521</v>
      </c>
    </row>
    <row r="2541" ht="15.75" customHeight="1">
      <c r="A2541" s="19" t="str">
        <f t="shared" ref="A2541:A2546" si="185">A2540</f>
        <v>SIP/PO/2406000060</v>
      </c>
      <c r="B2541" s="18"/>
      <c r="C2541" s="36"/>
      <c r="D2541" s="19">
        <f t="shared" ref="D2541:D2546" si="186">D2540-C2541</f>
        <v>100</v>
      </c>
      <c r="E2541" s="19"/>
      <c r="F2541" s="10"/>
      <c r="G2541" s="64"/>
    </row>
    <row r="2542" ht="15.75" customHeight="1">
      <c r="A2542" s="19" t="str">
        <f t="shared" si="185"/>
        <v>SIP/PO/2406000060</v>
      </c>
      <c r="B2542" s="18"/>
      <c r="C2542" s="36"/>
      <c r="D2542" s="19">
        <f t="shared" si="186"/>
        <v>100</v>
      </c>
      <c r="E2542" s="19"/>
      <c r="F2542" s="10"/>
      <c r="G2542" s="20" t="s">
        <v>996</v>
      </c>
    </row>
    <row r="2543" ht="15.75" customHeight="1">
      <c r="A2543" s="19" t="str">
        <f t="shared" si="185"/>
        <v>SIP/PO/2406000060</v>
      </c>
      <c r="B2543" s="18"/>
      <c r="C2543" s="36"/>
      <c r="D2543" s="19">
        <f t="shared" si="186"/>
        <v>100</v>
      </c>
      <c r="E2543" s="19"/>
      <c r="F2543" s="10"/>
      <c r="G2543" s="84"/>
    </row>
    <row r="2544" ht="15.75" customHeight="1">
      <c r="A2544" s="19" t="str">
        <f t="shared" si="185"/>
        <v>SIP/PO/2406000060</v>
      </c>
      <c r="B2544" s="18"/>
      <c r="C2544" s="36"/>
      <c r="D2544" s="19">
        <f t="shared" si="186"/>
        <v>100</v>
      </c>
      <c r="E2544" s="19"/>
      <c r="F2544" s="10"/>
      <c r="G2544" s="53"/>
    </row>
    <row r="2545" ht="15.75" customHeight="1">
      <c r="A2545" s="19" t="str">
        <f t="shared" si="185"/>
        <v>SIP/PO/2406000060</v>
      </c>
      <c r="B2545" s="18"/>
      <c r="C2545" s="36"/>
      <c r="D2545" s="19">
        <f t="shared" si="186"/>
        <v>100</v>
      </c>
      <c r="E2545" s="19"/>
      <c r="F2545" s="10"/>
      <c r="G2545" s="30"/>
    </row>
    <row r="2546" ht="15.75" customHeight="1">
      <c r="A2546" s="19" t="str">
        <f t="shared" si="185"/>
        <v>SIP/PO/2406000060</v>
      </c>
      <c r="B2546" s="18"/>
      <c r="C2546" s="36"/>
      <c r="D2546" s="19">
        <f t="shared" si="186"/>
        <v>100</v>
      </c>
      <c r="E2546" s="19"/>
      <c r="F2546" s="10"/>
      <c r="G2546" s="30"/>
    </row>
    <row r="2547" ht="15.75" customHeight="1">
      <c r="E2547" s="1"/>
    </row>
    <row r="2548" ht="15.75" customHeight="1">
      <c r="A2548" s="14" t="s">
        <v>15</v>
      </c>
      <c r="B2548" s="14" t="s">
        <v>16</v>
      </c>
      <c r="C2548" s="2" t="s">
        <v>17</v>
      </c>
      <c r="D2548" s="14" t="s">
        <v>18</v>
      </c>
      <c r="E2548" s="14" t="s">
        <v>19</v>
      </c>
      <c r="F2548" s="34" t="s">
        <v>20</v>
      </c>
      <c r="G2548" s="43">
        <v>200.0</v>
      </c>
    </row>
    <row r="2549" ht="15.75" customHeight="1">
      <c r="A2549" s="19" t="s">
        <v>1522</v>
      </c>
      <c r="B2549" s="18">
        <v>45499.0</v>
      </c>
      <c r="C2549" s="36">
        <v>13.0</v>
      </c>
      <c r="D2549" s="19">
        <f>G2548-C2549</f>
        <v>187</v>
      </c>
      <c r="E2549" s="19"/>
      <c r="F2549" s="10"/>
      <c r="G2549" s="81" t="s">
        <v>1523</v>
      </c>
    </row>
    <row r="2550" ht="15.75" customHeight="1">
      <c r="A2550" s="19" t="str">
        <f t="shared" ref="A2550:A2555" si="187">A2549</f>
        <v>SIP/PO/2407000033</v>
      </c>
      <c r="B2550" s="18">
        <v>45505.0</v>
      </c>
      <c r="C2550" s="36">
        <v>75.0</v>
      </c>
      <c r="D2550" s="19">
        <f t="shared" ref="D2550:D2555" si="188">D2549-C2550</f>
        <v>112</v>
      </c>
      <c r="E2550" s="19"/>
      <c r="F2550" s="10"/>
      <c r="G2550" s="64"/>
    </row>
    <row r="2551" ht="15.75" customHeight="1">
      <c r="A2551" s="19" t="str">
        <f t="shared" si="187"/>
        <v>SIP/PO/2407000033</v>
      </c>
      <c r="B2551" s="18">
        <v>45516.0</v>
      </c>
      <c r="C2551" s="36">
        <v>100.0</v>
      </c>
      <c r="D2551" s="19">
        <f t="shared" si="188"/>
        <v>12</v>
      </c>
      <c r="E2551" s="19"/>
      <c r="F2551" s="10"/>
      <c r="G2551" s="20" t="s">
        <v>1348</v>
      </c>
    </row>
    <row r="2552" ht="15.75" customHeight="1">
      <c r="A2552" s="19" t="str">
        <f t="shared" si="187"/>
        <v>SIP/PO/2407000033</v>
      </c>
      <c r="B2552" s="18">
        <v>45530.0</v>
      </c>
      <c r="C2552" s="36">
        <v>12.0</v>
      </c>
      <c r="D2552" s="19">
        <f t="shared" si="188"/>
        <v>0</v>
      </c>
      <c r="E2552" s="19"/>
      <c r="F2552" s="10"/>
      <c r="G2552" s="84"/>
    </row>
    <row r="2553" ht="15.75" customHeight="1">
      <c r="A2553" s="19" t="str">
        <f t="shared" si="187"/>
        <v>SIP/PO/2407000033</v>
      </c>
      <c r="B2553" s="18"/>
      <c r="C2553" s="36"/>
      <c r="D2553" s="19">
        <f t="shared" si="188"/>
        <v>0</v>
      </c>
      <c r="E2553" s="19"/>
      <c r="F2553" s="10"/>
      <c r="G2553" s="53"/>
    </row>
    <row r="2554" ht="15.75" customHeight="1">
      <c r="A2554" s="19" t="str">
        <f t="shared" si="187"/>
        <v>SIP/PO/2407000033</v>
      </c>
      <c r="B2554" s="18"/>
      <c r="C2554" s="36"/>
      <c r="D2554" s="19">
        <f t="shared" si="188"/>
        <v>0</v>
      </c>
      <c r="E2554" s="19"/>
      <c r="F2554" s="10"/>
      <c r="G2554" s="30"/>
    </row>
    <row r="2555" ht="15.75" customHeight="1">
      <c r="A2555" s="19" t="str">
        <f t="shared" si="187"/>
        <v>SIP/PO/2407000033</v>
      </c>
      <c r="B2555" s="18"/>
      <c r="C2555" s="36"/>
      <c r="D2555" s="19">
        <f t="shared" si="188"/>
        <v>0</v>
      </c>
      <c r="E2555" s="19"/>
      <c r="F2555" s="10"/>
      <c r="G2555" s="30"/>
    </row>
    <row r="2556" ht="15.75" customHeight="1">
      <c r="E2556" s="1"/>
      <c r="F2556" s="54" t="s">
        <v>14</v>
      </c>
    </row>
    <row r="2557" ht="15.75" customHeight="1">
      <c r="A2557" s="14" t="s">
        <v>15</v>
      </c>
      <c r="B2557" s="14" t="s">
        <v>16</v>
      </c>
      <c r="C2557" s="2" t="s">
        <v>17</v>
      </c>
      <c r="D2557" s="14" t="s">
        <v>18</v>
      </c>
      <c r="E2557" s="14" t="s">
        <v>19</v>
      </c>
      <c r="F2557" s="34" t="s">
        <v>20</v>
      </c>
      <c r="G2557" s="43">
        <v>350.0</v>
      </c>
    </row>
    <row r="2558" ht="15.75" customHeight="1">
      <c r="A2558" s="19" t="s">
        <v>1524</v>
      </c>
      <c r="B2558" s="18">
        <v>45530.0</v>
      </c>
      <c r="C2558" s="36">
        <v>38.0</v>
      </c>
      <c r="D2558" s="19">
        <f>G2557-C2558</f>
        <v>312</v>
      </c>
      <c r="E2558" s="19"/>
      <c r="F2558" s="10"/>
      <c r="G2558" s="81" t="s">
        <v>1525</v>
      </c>
    </row>
    <row r="2559" ht="15.75" customHeight="1">
      <c r="A2559" s="19" t="str">
        <f t="shared" ref="A2559:A2564" si="189">A2558</f>
        <v>SIP/PO/2407000108</v>
      </c>
      <c r="B2559" s="18">
        <v>45534.0</v>
      </c>
      <c r="C2559" s="36">
        <v>50.0</v>
      </c>
      <c r="D2559" s="19">
        <f t="shared" ref="D2559:D2565" si="190">D2558-C2559</f>
        <v>262</v>
      </c>
      <c r="E2559" s="19"/>
      <c r="F2559" s="10"/>
      <c r="G2559" s="64"/>
    </row>
    <row r="2560" ht="15.75" customHeight="1">
      <c r="A2560" s="19" t="str">
        <f t="shared" si="189"/>
        <v>SIP/PO/2407000108</v>
      </c>
      <c r="B2560" s="18">
        <v>45538.0</v>
      </c>
      <c r="C2560" s="36">
        <v>44.0</v>
      </c>
      <c r="D2560" s="19">
        <f t="shared" si="190"/>
        <v>218</v>
      </c>
      <c r="E2560" s="19"/>
      <c r="F2560" s="10"/>
      <c r="G2560" s="20" t="s">
        <v>1348</v>
      </c>
    </row>
    <row r="2561" ht="15.75" customHeight="1">
      <c r="A2561" s="19" t="str">
        <f t="shared" si="189"/>
        <v>SIP/PO/2407000108</v>
      </c>
      <c r="B2561" s="18">
        <v>45540.0</v>
      </c>
      <c r="C2561" s="36">
        <v>50.0</v>
      </c>
      <c r="D2561" s="19">
        <f t="shared" si="190"/>
        <v>168</v>
      </c>
      <c r="E2561" s="19"/>
      <c r="F2561" s="10"/>
      <c r="G2561" s="84"/>
    </row>
    <row r="2562" ht="15.75" customHeight="1">
      <c r="A2562" s="19" t="str">
        <f t="shared" si="189"/>
        <v>SIP/PO/2407000108</v>
      </c>
      <c r="B2562" s="18">
        <v>45542.0</v>
      </c>
      <c r="C2562" s="36">
        <v>67.0</v>
      </c>
      <c r="D2562" s="19">
        <f t="shared" si="190"/>
        <v>101</v>
      </c>
      <c r="E2562" s="19"/>
      <c r="F2562" s="10"/>
      <c r="G2562" s="53"/>
    </row>
    <row r="2563" ht="15.75" customHeight="1">
      <c r="A2563" s="19" t="str">
        <f t="shared" si="189"/>
        <v>SIP/PO/2407000108</v>
      </c>
      <c r="B2563" s="18">
        <v>45545.0</v>
      </c>
      <c r="C2563" s="36">
        <v>19.0</v>
      </c>
      <c r="D2563" s="19">
        <f t="shared" si="190"/>
        <v>82</v>
      </c>
      <c r="E2563" s="19"/>
      <c r="F2563" s="10"/>
      <c r="G2563" s="30"/>
    </row>
    <row r="2564" ht="15.75" customHeight="1">
      <c r="A2564" s="19" t="str">
        <f t="shared" si="189"/>
        <v>SIP/PO/2407000108</v>
      </c>
      <c r="B2564" s="18">
        <v>45546.0</v>
      </c>
      <c r="C2564" s="36">
        <v>50.0</v>
      </c>
      <c r="D2564" s="19">
        <f t="shared" si="190"/>
        <v>32</v>
      </c>
      <c r="E2564" s="19"/>
      <c r="F2564" s="10"/>
      <c r="G2564" s="30"/>
    </row>
    <row r="2565" ht="15.75" customHeight="1">
      <c r="B2565" s="56">
        <v>45552.0</v>
      </c>
      <c r="C2565" s="69">
        <v>32.0</v>
      </c>
      <c r="D2565" s="19">
        <f t="shared" si="190"/>
        <v>0</v>
      </c>
      <c r="E2565" s="1"/>
      <c r="F2565" s="54" t="s">
        <v>14</v>
      </c>
    </row>
    <row r="2566" ht="15.75" customHeight="1">
      <c r="A2566" s="14" t="s">
        <v>15</v>
      </c>
      <c r="B2566" s="14" t="s">
        <v>16</v>
      </c>
      <c r="C2566" s="2" t="s">
        <v>17</v>
      </c>
      <c r="D2566" s="14" t="s">
        <v>18</v>
      </c>
      <c r="E2566" s="14" t="s">
        <v>19</v>
      </c>
      <c r="F2566" s="34" t="s">
        <v>20</v>
      </c>
      <c r="G2566" s="43">
        <v>100.0</v>
      </c>
    </row>
    <row r="2567" ht="15.75" customHeight="1">
      <c r="A2567" s="19" t="s">
        <v>1526</v>
      </c>
      <c r="B2567" s="18">
        <v>45552.0</v>
      </c>
      <c r="C2567" s="36">
        <v>23.0</v>
      </c>
      <c r="D2567" s="19">
        <f>G2566-C2567</f>
        <v>77</v>
      </c>
      <c r="E2567" s="19"/>
      <c r="F2567" s="10"/>
      <c r="G2567" s="81" t="s">
        <v>1527</v>
      </c>
    </row>
    <row r="2568" ht="15.75" customHeight="1">
      <c r="A2568" s="19" t="str">
        <f t="shared" ref="A2568:A2570" si="191">A2567</f>
        <v>SIP/PO/2408000116</v>
      </c>
      <c r="B2568" s="18">
        <v>45555.0</v>
      </c>
      <c r="C2568" s="36">
        <v>31.0</v>
      </c>
      <c r="D2568" s="19">
        <f t="shared" ref="D2568:D2569" si="192">D2567-C2568</f>
        <v>46</v>
      </c>
      <c r="E2568" s="19"/>
      <c r="F2568" s="10"/>
      <c r="G2568" s="64"/>
    </row>
    <row r="2569" ht="15.75" customHeight="1">
      <c r="A2569" s="19" t="str">
        <f t="shared" si="191"/>
        <v>SIP/PO/2408000116</v>
      </c>
      <c r="B2569" s="18">
        <v>45558.0</v>
      </c>
      <c r="C2569" s="36">
        <v>46.0</v>
      </c>
      <c r="D2569" s="19">
        <f t="shared" si="192"/>
        <v>0</v>
      </c>
      <c r="E2569" s="19"/>
      <c r="F2569" s="10"/>
      <c r="G2569" s="20" t="s">
        <v>1348</v>
      </c>
    </row>
    <row r="2570" ht="15.75" customHeight="1">
      <c r="A2570" s="19" t="str">
        <f t="shared" si="191"/>
        <v>SIP/PO/2408000116</v>
      </c>
      <c r="B2570" s="18"/>
      <c r="C2570" s="36"/>
      <c r="D2570" s="19">
        <f>D2569</f>
        <v>0</v>
      </c>
      <c r="E2570" s="19"/>
      <c r="F2570" s="10"/>
      <c r="G2570" s="30"/>
    </row>
    <row r="2571" ht="15.75" customHeight="1">
      <c r="E2571" s="1"/>
      <c r="F2571" s="54" t="s">
        <v>14</v>
      </c>
    </row>
    <row r="2572" ht="15.75" customHeight="1">
      <c r="A2572" s="14" t="s">
        <v>15</v>
      </c>
      <c r="B2572" s="14" t="s">
        <v>16</v>
      </c>
      <c r="C2572" s="2" t="s">
        <v>17</v>
      </c>
      <c r="D2572" s="14" t="s">
        <v>18</v>
      </c>
      <c r="E2572" s="14" t="s">
        <v>19</v>
      </c>
      <c r="F2572" s="34" t="s">
        <v>20</v>
      </c>
      <c r="G2572" s="43">
        <v>100.0</v>
      </c>
    </row>
    <row r="2573" ht="15.75" customHeight="1">
      <c r="A2573" s="19" t="s">
        <v>1528</v>
      </c>
      <c r="B2573" s="18">
        <v>45567.0</v>
      </c>
      <c r="C2573" s="36">
        <v>60.0</v>
      </c>
      <c r="D2573" s="19">
        <f>G2572-C2573</f>
        <v>40</v>
      </c>
      <c r="E2573" s="19"/>
      <c r="F2573" s="10"/>
      <c r="G2573" s="81" t="s">
        <v>1529</v>
      </c>
    </row>
    <row r="2574" ht="15.75" customHeight="1">
      <c r="A2574" s="19" t="str">
        <f t="shared" ref="A2574:A2576" si="193">A2573</f>
        <v>SIP/PO/2409000052</v>
      </c>
      <c r="B2574" s="18">
        <v>45580.0</v>
      </c>
      <c r="C2574" s="36">
        <v>40.0</v>
      </c>
      <c r="D2574" s="19">
        <f t="shared" ref="D2574:D2575" si="194">D2573-C2574</f>
        <v>0</v>
      </c>
      <c r="E2574" s="19"/>
      <c r="F2574" s="10"/>
      <c r="G2574" s="64"/>
    </row>
    <row r="2575" ht="15.75" customHeight="1">
      <c r="A2575" s="19" t="str">
        <f t="shared" si="193"/>
        <v>SIP/PO/2409000052</v>
      </c>
      <c r="B2575" s="18"/>
      <c r="C2575" s="36"/>
      <c r="D2575" s="19">
        <f t="shared" si="194"/>
        <v>0</v>
      </c>
      <c r="E2575" s="19"/>
      <c r="F2575" s="10"/>
      <c r="G2575" s="20" t="s">
        <v>1348</v>
      </c>
    </row>
    <row r="2576" ht="15.75" customHeight="1">
      <c r="A2576" s="19" t="str">
        <f t="shared" si="193"/>
        <v>SIP/PO/2409000052</v>
      </c>
      <c r="B2576" s="18"/>
      <c r="C2576" s="36"/>
      <c r="D2576" s="19">
        <f>D2575</f>
        <v>0</v>
      </c>
      <c r="E2576" s="19"/>
      <c r="F2576" s="10"/>
      <c r="G2576" s="30"/>
    </row>
    <row r="2577" ht="15.75" customHeight="1">
      <c r="E2577" s="1"/>
      <c r="F2577" s="54" t="s">
        <v>14</v>
      </c>
    </row>
    <row r="2578" ht="15.75" customHeight="1">
      <c r="A2578" s="14" t="s">
        <v>15</v>
      </c>
      <c r="B2578" s="14" t="s">
        <v>16</v>
      </c>
      <c r="C2578" s="2" t="s">
        <v>17</v>
      </c>
      <c r="D2578" s="14" t="s">
        <v>18</v>
      </c>
      <c r="E2578" s="14" t="s">
        <v>19</v>
      </c>
      <c r="F2578" s="34" t="s">
        <v>20</v>
      </c>
      <c r="G2578" s="43">
        <v>100.0</v>
      </c>
    </row>
    <row r="2579" ht="15.75" customHeight="1">
      <c r="A2579" s="19" t="s">
        <v>1530</v>
      </c>
      <c r="B2579" s="18">
        <v>45589.0</v>
      </c>
      <c r="C2579" s="36">
        <v>50.0</v>
      </c>
      <c r="D2579" s="19">
        <f>G2578-C2579</f>
        <v>50</v>
      </c>
      <c r="E2579" s="19"/>
      <c r="F2579" s="10"/>
      <c r="G2579" s="81" t="s">
        <v>1531</v>
      </c>
    </row>
    <row r="2580" ht="15.75" customHeight="1">
      <c r="A2580" s="19" t="str">
        <f t="shared" ref="A2580:A2582" si="195">A2579</f>
        <v>SIP/PO/2409000116</v>
      </c>
      <c r="B2580" s="18">
        <v>45601.0</v>
      </c>
      <c r="C2580" s="36">
        <v>50.0</v>
      </c>
      <c r="D2580" s="19">
        <f t="shared" ref="D2580:D2581" si="196">D2579-C2580</f>
        <v>0</v>
      </c>
      <c r="E2580" s="19"/>
      <c r="F2580" s="10"/>
      <c r="G2580" s="64"/>
    </row>
    <row r="2581" ht="15.75" customHeight="1">
      <c r="A2581" s="19" t="str">
        <f t="shared" si="195"/>
        <v>SIP/PO/2409000116</v>
      </c>
      <c r="B2581" s="18"/>
      <c r="C2581" s="36"/>
      <c r="D2581" s="19">
        <f t="shared" si="196"/>
        <v>0</v>
      </c>
      <c r="E2581" s="19"/>
      <c r="F2581" s="10"/>
      <c r="G2581" s="20" t="s">
        <v>1348</v>
      </c>
    </row>
    <row r="2582" ht="15.75" customHeight="1">
      <c r="A2582" s="19" t="str">
        <f t="shared" si="195"/>
        <v>SIP/PO/2409000116</v>
      </c>
      <c r="B2582" s="18"/>
      <c r="C2582" s="36"/>
      <c r="D2582" s="19">
        <f>D2581</f>
        <v>0</v>
      </c>
      <c r="E2582" s="19"/>
      <c r="F2582" s="10"/>
      <c r="G2582" s="30"/>
    </row>
    <row r="2583" ht="15.75" customHeight="1">
      <c r="E2583" s="1"/>
      <c r="F2583" s="54" t="s">
        <v>14</v>
      </c>
    </row>
    <row r="2584" ht="15.75" customHeight="1">
      <c r="A2584" s="14" t="s">
        <v>15</v>
      </c>
      <c r="B2584" s="14" t="s">
        <v>16</v>
      </c>
      <c r="C2584" s="2" t="s">
        <v>17</v>
      </c>
      <c r="D2584" s="14" t="s">
        <v>18</v>
      </c>
      <c r="E2584" s="14" t="s">
        <v>19</v>
      </c>
      <c r="F2584" s="34" t="s">
        <v>20</v>
      </c>
      <c r="G2584" s="43">
        <v>150.0</v>
      </c>
    </row>
    <row r="2585" ht="15.75" customHeight="1">
      <c r="A2585" s="19" t="s">
        <v>1532</v>
      </c>
      <c r="B2585" s="18">
        <v>45611.0</v>
      </c>
      <c r="C2585" s="36">
        <v>40.0</v>
      </c>
      <c r="D2585" s="19">
        <f>G2584-C2585</f>
        <v>110</v>
      </c>
      <c r="E2585" s="19"/>
      <c r="F2585" s="10"/>
      <c r="G2585" s="81" t="s">
        <v>1533</v>
      </c>
    </row>
    <row r="2586" ht="15.75" customHeight="1">
      <c r="A2586" s="19" t="str">
        <f t="shared" ref="A2586:A2588" si="197">A2585</f>
        <v>SIP/PO/2410000089</v>
      </c>
      <c r="B2586" s="18">
        <v>45614.0</v>
      </c>
      <c r="C2586" s="36">
        <v>60.0</v>
      </c>
      <c r="D2586" s="19">
        <f t="shared" ref="D2586:D2589" si="198">D2585-C2586</f>
        <v>50</v>
      </c>
      <c r="E2586" s="19"/>
      <c r="F2586" s="10"/>
      <c r="G2586" s="64"/>
    </row>
    <row r="2587" ht="15.75" customHeight="1">
      <c r="A2587" s="19" t="str">
        <f t="shared" si="197"/>
        <v>SIP/PO/2410000089</v>
      </c>
      <c r="B2587" s="18">
        <v>45618.0</v>
      </c>
      <c r="C2587" s="36">
        <v>20.0</v>
      </c>
      <c r="D2587" s="19">
        <f t="shared" si="198"/>
        <v>30</v>
      </c>
      <c r="E2587" s="19"/>
      <c r="F2587" s="10"/>
      <c r="G2587" s="20" t="s">
        <v>1348</v>
      </c>
    </row>
    <row r="2588" ht="15.75" customHeight="1">
      <c r="A2588" s="19" t="str">
        <f t="shared" si="197"/>
        <v>SIP/PO/2410000089</v>
      </c>
      <c r="B2588" s="18">
        <v>45625.0</v>
      </c>
      <c r="C2588" s="36">
        <v>23.0</v>
      </c>
      <c r="D2588" s="19">
        <f t="shared" si="198"/>
        <v>7</v>
      </c>
      <c r="E2588" s="19"/>
      <c r="F2588" s="10"/>
      <c r="G2588" s="30"/>
    </row>
    <row r="2589" ht="15.75" customHeight="1">
      <c r="B2589" s="56">
        <v>45632.0</v>
      </c>
      <c r="C2589" s="69">
        <v>7.0</v>
      </c>
      <c r="D2589" s="19">
        <f t="shared" si="198"/>
        <v>0</v>
      </c>
      <c r="E2589" s="1"/>
      <c r="F2589" s="54" t="s">
        <v>14</v>
      </c>
    </row>
    <row r="2590" ht="15.75" customHeight="1">
      <c r="A2590" s="14" t="s">
        <v>15</v>
      </c>
      <c r="B2590" s="14" t="s">
        <v>16</v>
      </c>
      <c r="C2590" s="2" t="s">
        <v>17</v>
      </c>
      <c r="D2590" s="14" t="s">
        <v>18</v>
      </c>
      <c r="E2590" s="14" t="s">
        <v>19</v>
      </c>
      <c r="F2590" s="34" t="s">
        <v>20</v>
      </c>
      <c r="G2590" s="43">
        <v>200.0</v>
      </c>
    </row>
    <row r="2591" ht="15.75" customHeight="1">
      <c r="A2591" s="19" t="s">
        <v>1534</v>
      </c>
      <c r="B2591" s="18">
        <v>45632.0</v>
      </c>
      <c r="C2591" s="36">
        <v>33.0</v>
      </c>
      <c r="D2591" s="19">
        <f>G2590-C2591</f>
        <v>167</v>
      </c>
      <c r="E2591" s="19"/>
      <c r="F2591" s="10"/>
      <c r="G2591" s="81" t="s">
        <v>1535</v>
      </c>
    </row>
    <row r="2592" ht="15.75" customHeight="1">
      <c r="A2592" s="19" t="str">
        <f t="shared" ref="A2592:A2594" si="199">A2591</f>
        <v>SIP/PO/2411000073</v>
      </c>
      <c r="B2592" s="18">
        <v>45638.0</v>
      </c>
      <c r="C2592" s="36">
        <v>80.0</v>
      </c>
      <c r="D2592" s="19">
        <f t="shared" ref="D2592:D2593" si="200">D2591-C2592</f>
        <v>87</v>
      </c>
      <c r="E2592" s="19"/>
      <c r="F2592" s="10"/>
      <c r="G2592" s="64"/>
    </row>
    <row r="2593" ht="15.75" customHeight="1">
      <c r="A2593" s="19" t="str">
        <f t="shared" si="199"/>
        <v>SIP/PO/2411000073</v>
      </c>
      <c r="B2593" s="18">
        <v>45645.0</v>
      </c>
      <c r="C2593" s="36">
        <v>87.0</v>
      </c>
      <c r="D2593" s="19">
        <f t="shared" si="200"/>
        <v>0</v>
      </c>
      <c r="E2593" s="19"/>
      <c r="F2593" s="10"/>
      <c r="G2593" s="20" t="s">
        <v>1348</v>
      </c>
    </row>
    <row r="2594" ht="15.75" customHeight="1">
      <c r="A2594" s="19" t="str">
        <f t="shared" si="199"/>
        <v>SIP/PO/2411000073</v>
      </c>
      <c r="B2594" s="18"/>
      <c r="C2594" s="36"/>
      <c r="D2594" s="19">
        <f>D2593</f>
        <v>0</v>
      </c>
      <c r="E2594" s="19"/>
      <c r="F2594" s="10"/>
      <c r="G2594" s="30"/>
    </row>
    <row r="2595" ht="15.75" customHeight="1">
      <c r="E2595" s="1"/>
      <c r="F2595" s="68" t="s">
        <v>14</v>
      </c>
    </row>
    <row r="2596" ht="15.75" customHeight="1">
      <c r="E2596" s="1"/>
    </row>
    <row r="2597" ht="15.75" customHeight="1">
      <c r="A2597" s="14" t="s">
        <v>0</v>
      </c>
      <c r="B2597" s="3" t="s">
        <v>1239</v>
      </c>
      <c r="C2597" s="14" t="s">
        <v>1024</v>
      </c>
      <c r="D2597" s="14" t="s">
        <v>3</v>
      </c>
      <c r="E2597" s="2" t="s">
        <v>1025</v>
      </c>
      <c r="F2597" s="2" t="s">
        <v>1026</v>
      </c>
      <c r="G2597" s="14" t="s">
        <v>18</v>
      </c>
      <c r="H2597" s="14" t="s">
        <v>19</v>
      </c>
      <c r="I2597" s="14" t="s">
        <v>1027</v>
      </c>
    </row>
    <row r="2598" ht="15.75" customHeight="1">
      <c r="A2598" s="37" t="s">
        <v>1348</v>
      </c>
      <c r="B2598" s="37" t="s">
        <v>1536</v>
      </c>
      <c r="C2598" s="19" t="s">
        <v>1537</v>
      </c>
      <c r="D2598" s="19">
        <v>100.0</v>
      </c>
      <c r="E2598" s="72">
        <v>45656.0</v>
      </c>
      <c r="F2598" s="36">
        <v>70.0</v>
      </c>
      <c r="G2598" s="19">
        <f>D2598-F2598</f>
        <v>30</v>
      </c>
      <c r="H2598" s="19"/>
      <c r="I2598" s="10"/>
    </row>
    <row r="2599" ht="15.75" customHeight="1">
      <c r="A2599" s="11"/>
      <c r="B2599" s="11"/>
      <c r="C2599" s="19" t="str">
        <f t="shared" ref="C2599:C2600" si="201">C2598</f>
        <v>SIP/PO/2412000056</v>
      </c>
      <c r="D2599" s="18"/>
      <c r="E2599" s="72">
        <v>45656.0</v>
      </c>
      <c r="F2599" s="36">
        <v>30.0</v>
      </c>
      <c r="G2599" s="19">
        <f t="shared" ref="G2599:G2600" si="202">G2598-F2599</f>
        <v>0</v>
      </c>
      <c r="H2599" s="19"/>
      <c r="I2599" s="10"/>
    </row>
    <row r="2600" ht="15.75" customHeight="1">
      <c r="A2600" s="12"/>
      <c r="B2600" s="12"/>
      <c r="C2600" s="19" t="str">
        <f t="shared" si="201"/>
        <v>SIP/PO/2412000056</v>
      </c>
      <c r="D2600" s="18"/>
      <c r="E2600" s="72"/>
      <c r="F2600" s="36"/>
      <c r="G2600" s="19">
        <f t="shared" si="202"/>
        <v>0</v>
      </c>
      <c r="H2600" s="19"/>
      <c r="I2600" s="10"/>
    </row>
    <row r="2601" ht="15.75" customHeight="1">
      <c r="E2601" s="1"/>
      <c r="F2601" s="68" t="s">
        <v>14</v>
      </c>
    </row>
    <row r="2602" ht="15.75" customHeight="1">
      <c r="A2602" s="14" t="s">
        <v>0</v>
      </c>
      <c r="B2602" s="3" t="s">
        <v>1239</v>
      </c>
      <c r="C2602" s="14" t="s">
        <v>1024</v>
      </c>
      <c r="D2602" s="14" t="s">
        <v>3</v>
      </c>
      <c r="E2602" s="2" t="s">
        <v>1025</v>
      </c>
      <c r="F2602" s="2" t="s">
        <v>1026</v>
      </c>
      <c r="G2602" s="14" t="s">
        <v>18</v>
      </c>
      <c r="H2602" s="14" t="s">
        <v>19</v>
      </c>
      <c r="I2602" s="14" t="s">
        <v>1027</v>
      </c>
    </row>
    <row r="2603" ht="15.75" customHeight="1">
      <c r="A2603" s="37" t="s">
        <v>1348</v>
      </c>
      <c r="B2603" s="37" t="s">
        <v>1538</v>
      </c>
      <c r="C2603" s="19" t="s">
        <v>1539</v>
      </c>
      <c r="D2603" s="19">
        <v>200.0</v>
      </c>
      <c r="E2603" s="72">
        <v>45656.0</v>
      </c>
      <c r="F2603" s="36">
        <v>50.0</v>
      </c>
      <c r="G2603" s="19">
        <f>D2603-F2603</f>
        <v>150</v>
      </c>
      <c r="H2603" s="19"/>
      <c r="I2603" s="10" t="s">
        <v>1538</v>
      </c>
    </row>
    <row r="2604" ht="15.75" customHeight="1">
      <c r="A2604" s="11"/>
      <c r="B2604" s="11"/>
      <c r="C2604" s="19" t="str">
        <f t="shared" ref="C2604:C2605" si="203">C2603</f>
        <v>SIP/PO/2412000098</v>
      </c>
      <c r="D2604" s="18"/>
      <c r="E2604" s="72">
        <v>45665.0</v>
      </c>
      <c r="F2604" s="36">
        <v>75.0</v>
      </c>
      <c r="G2604" s="19">
        <f t="shared" ref="G2604:G2605" si="204">G2603-F2604</f>
        <v>75</v>
      </c>
      <c r="H2604" s="19"/>
      <c r="I2604" s="10" t="s">
        <v>1538</v>
      </c>
    </row>
    <row r="2605" ht="15.75" customHeight="1">
      <c r="A2605" s="12"/>
      <c r="B2605" s="12"/>
      <c r="C2605" s="19" t="str">
        <f t="shared" si="203"/>
        <v>SIP/PO/2412000098</v>
      </c>
      <c r="D2605" s="18"/>
      <c r="E2605" s="72">
        <v>45672.0</v>
      </c>
      <c r="F2605" s="36">
        <v>75.0</v>
      </c>
      <c r="G2605" s="19">
        <f t="shared" si="204"/>
        <v>0</v>
      </c>
      <c r="H2605" s="19"/>
      <c r="I2605" s="10" t="s">
        <v>1538</v>
      </c>
    </row>
    <row r="2606" ht="15.75" customHeight="1">
      <c r="E2606" s="1"/>
      <c r="F2606" s="68" t="s">
        <v>14</v>
      </c>
    </row>
    <row r="2607" ht="15.75" customHeight="1">
      <c r="A2607" s="14" t="s">
        <v>0</v>
      </c>
      <c r="B2607" s="3" t="s">
        <v>1239</v>
      </c>
      <c r="C2607" s="14" t="s">
        <v>1024</v>
      </c>
      <c r="D2607" s="14" t="s">
        <v>3</v>
      </c>
      <c r="E2607" s="2" t="s">
        <v>1025</v>
      </c>
      <c r="F2607" s="2" t="s">
        <v>1026</v>
      </c>
      <c r="G2607" s="14" t="s">
        <v>18</v>
      </c>
      <c r="H2607" s="14" t="s">
        <v>19</v>
      </c>
      <c r="I2607" s="14" t="s">
        <v>1027</v>
      </c>
    </row>
    <row r="2608" ht="15.75" customHeight="1">
      <c r="A2608" s="37" t="s">
        <v>1348</v>
      </c>
      <c r="B2608" s="37" t="s">
        <v>1540</v>
      </c>
      <c r="C2608" s="19" t="s">
        <v>1541</v>
      </c>
      <c r="D2608" s="19">
        <v>200.0</v>
      </c>
      <c r="E2608" s="72">
        <v>45680.0</v>
      </c>
      <c r="F2608" s="36">
        <v>50.0</v>
      </c>
      <c r="G2608" s="19">
        <f>D2608-F2608</f>
        <v>150</v>
      </c>
      <c r="H2608" s="19"/>
      <c r="I2608" s="10" t="s">
        <v>1540</v>
      </c>
    </row>
    <row r="2609" ht="15.75" customHeight="1">
      <c r="A2609" s="11"/>
      <c r="B2609" s="11"/>
      <c r="C2609" s="19" t="str">
        <f t="shared" ref="C2609:C2610" si="205">C2608</f>
        <v>SIP/PO/2501000045</v>
      </c>
      <c r="D2609" s="18"/>
      <c r="E2609" s="72">
        <v>45688.0</v>
      </c>
      <c r="F2609" s="36">
        <v>50.0</v>
      </c>
      <c r="G2609" s="19">
        <f t="shared" ref="G2609:G2611" si="206">G2608-F2609</f>
        <v>100</v>
      </c>
      <c r="H2609" s="19"/>
      <c r="I2609" s="10" t="s">
        <v>1540</v>
      </c>
    </row>
    <row r="2610" ht="15.75" customHeight="1">
      <c r="A2610" s="12"/>
      <c r="B2610" s="12"/>
      <c r="C2610" s="19" t="str">
        <f t="shared" si="205"/>
        <v>SIP/PO/2501000045</v>
      </c>
      <c r="D2610" s="18"/>
      <c r="E2610" s="72">
        <v>45693.0</v>
      </c>
      <c r="F2610" s="36">
        <v>50.0</v>
      </c>
      <c r="G2610" s="19">
        <f t="shared" si="206"/>
        <v>50</v>
      </c>
      <c r="H2610" s="19"/>
      <c r="I2610" s="10" t="s">
        <v>1542</v>
      </c>
    </row>
    <row r="2611" ht="15.75" customHeight="1">
      <c r="A2611" s="10"/>
      <c r="B2611" s="10"/>
      <c r="C2611" s="10"/>
      <c r="D2611" s="10"/>
      <c r="E2611" s="72">
        <v>45705.0</v>
      </c>
      <c r="F2611" s="10">
        <v>50.0</v>
      </c>
      <c r="G2611" s="19">
        <f t="shared" si="206"/>
        <v>0</v>
      </c>
      <c r="H2611" s="10"/>
      <c r="I2611" s="10" t="s">
        <v>1543</v>
      </c>
    </row>
    <row r="2612" ht="15.75" customHeight="1">
      <c r="E2612" s="1"/>
      <c r="G2612" s="68" t="s">
        <v>14</v>
      </c>
    </row>
    <row r="2613" ht="15.75" customHeight="1">
      <c r="A2613" s="14" t="s">
        <v>0</v>
      </c>
      <c r="B2613" s="3" t="s">
        <v>1239</v>
      </c>
      <c r="C2613" s="14" t="s">
        <v>1024</v>
      </c>
      <c r="D2613" s="14" t="s">
        <v>3</v>
      </c>
      <c r="E2613" s="2" t="s">
        <v>1025</v>
      </c>
      <c r="F2613" s="2" t="s">
        <v>1026</v>
      </c>
      <c r="G2613" s="14" t="s">
        <v>18</v>
      </c>
      <c r="H2613" s="14" t="s">
        <v>19</v>
      </c>
      <c r="I2613" s="14" t="s">
        <v>1027</v>
      </c>
    </row>
    <row r="2614" ht="15.75" customHeight="1">
      <c r="A2614" s="37" t="s">
        <v>1348</v>
      </c>
      <c r="B2614" s="37" t="s">
        <v>1544</v>
      </c>
      <c r="C2614" s="19" t="s">
        <v>1545</v>
      </c>
      <c r="D2614" s="19">
        <v>150.0</v>
      </c>
      <c r="E2614" s="72">
        <v>45714.0</v>
      </c>
      <c r="F2614" s="36">
        <v>50.0</v>
      </c>
      <c r="G2614" s="19">
        <f>D2614-F2614</f>
        <v>100</v>
      </c>
      <c r="H2614" s="19"/>
      <c r="I2614" s="10" t="s">
        <v>1546</v>
      </c>
    </row>
    <row r="2615" ht="15.75" customHeight="1">
      <c r="A2615" s="11"/>
      <c r="B2615" s="11"/>
      <c r="C2615" s="19" t="str">
        <f t="shared" ref="C2615:C2616" si="207">C2614</f>
        <v>SIP/PO/2501000082</v>
      </c>
      <c r="D2615" s="18"/>
      <c r="E2615" s="72">
        <v>45715.0</v>
      </c>
      <c r="F2615" s="36">
        <v>49.0</v>
      </c>
      <c r="G2615" s="19">
        <f t="shared" ref="G2615:G2616" si="208">G2614-F2615</f>
        <v>51</v>
      </c>
      <c r="H2615" s="19"/>
      <c r="I2615" s="10" t="s">
        <v>1547</v>
      </c>
    </row>
    <row r="2616" ht="15.75" customHeight="1">
      <c r="A2616" s="12"/>
      <c r="B2616" s="12"/>
      <c r="C2616" s="19" t="str">
        <f t="shared" si="207"/>
        <v>SIP/PO/2501000082</v>
      </c>
      <c r="D2616" s="18"/>
      <c r="E2616" s="72">
        <v>45721.0</v>
      </c>
      <c r="F2616" s="36">
        <v>51.0</v>
      </c>
      <c r="G2616" s="19">
        <f t="shared" si="208"/>
        <v>0</v>
      </c>
      <c r="H2616" s="19"/>
      <c r="I2616" s="10" t="s">
        <v>1544</v>
      </c>
    </row>
    <row r="2617" ht="15.75" customHeight="1">
      <c r="E2617" s="1"/>
      <c r="G2617" s="68" t="s">
        <v>14</v>
      </c>
    </row>
    <row r="2618" ht="15.75" customHeight="1">
      <c r="A2618" s="14" t="s">
        <v>0</v>
      </c>
      <c r="B2618" s="3" t="s">
        <v>1239</v>
      </c>
      <c r="C2618" s="14" t="s">
        <v>1024</v>
      </c>
      <c r="D2618" s="14" t="s">
        <v>3</v>
      </c>
      <c r="E2618" s="2" t="s">
        <v>1025</v>
      </c>
      <c r="F2618" s="2" t="s">
        <v>1026</v>
      </c>
      <c r="G2618" s="14" t="s">
        <v>18</v>
      </c>
      <c r="H2618" s="14" t="s">
        <v>19</v>
      </c>
      <c r="I2618" s="14" t="s">
        <v>1027</v>
      </c>
    </row>
    <row r="2619" ht="15.75" customHeight="1">
      <c r="A2619" s="37" t="s">
        <v>996</v>
      </c>
      <c r="B2619" s="37" t="s">
        <v>996</v>
      </c>
      <c r="C2619" s="19" t="s">
        <v>1545</v>
      </c>
      <c r="D2619" s="19">
        <v>25.0</v>
      </c>
      <c r="E2619" s="72">
        <v>45688.0</v>
      </c>
      <c r="F2619" s="36">
        <v>10.0</v>
      </c>
      <c r="G2619" s="19">
        <f>D2619-F2619</f>
        <v>15</v>
      </c>
      <c r="H2619" s="19"/>
      <c r="I2619" s="10" t="s">
        <v>1546</v>
      </c>
    </row>
    <row r="2620" ht="15.75" customHeight="1">
      <c r="A2620" s="11"/>
      <c r="B2620" s="11"/>
      <c r="C2620" s="19" t="str">
        <f t="shared" ref="C2620:C2621" si="209">C2619</f>
        <v>SIP/PO/2501000082</v>
      </c>
      <c r="D2620" s="18"/>
      <c r="E2620" s="72">
        <v>45693.0</v>
      </c>
      <c r="F2620" s="36">
        <v>15.0</v>
      </c>
      <c r="G2620" s="19">
        <f t="shared" ref="G2620:G2621" si="210">G2619-F2620</f>
        <v>0</v>
      </c>
      <c r="H2620" s="19"/>
      <c r="I2620" s="10" t="s">
        <v>1547</v>
      </c>
    </row>
    <row r="2621" ht="15.75" customHeight="1">
      <c r="A2621" s="12"/>
      <c r="B2621" s="12"/>
      <c r="C2621" s="19" t="str">
        <f t="shared" si="209"/>
        <v>SIP/PO/2501000082</v>
      </c>
      <c r="D2621" s="18"/>
      <c r="E2621" s="72"/>
      <c r="F2621" s="36"/>
      <c r="G2621" s="19">
        <f t="shared" si="210"/>
        <v>0</v>
      </c>
      <c r="H2621" s="19"/>
      <c r="I2621" s="10"/>
    </row>
    <row r="2622" ht="15.75" customHeight="1">
      <c r="E2622" s="1"/>
      <c r="G2622" s="68" t="s">
        <v>14</v>
      </c>
    </row>
    <row r="2623" ht="15.75" customHeight="1">
      <c r="E2623" s="1"/>
    </row>
    <row r="2624" ht="15.75" customHeight="1">
      <c r="A2624" s="2" t="s">
        <v>0</v>
      </c>
      <c r="B2624" s="2" t="s">
        <v>1</v>
      </c>
      <c r="C2624" s="3" t="s">
        <v>2</v>
      </c>
      <c r="D2624" s="3" t="s">
        <v>3</v>
      </c>
      <c r="E2624" s="3" t="s">
        <v>4</v>
      </c>
      <c r="F2624" s="3" t="s">
        <v>5</v>
      </c>
      <c r="G2624" s="3" t="s">
        <v>6</v>
      </c>
      <c r="H2624" s="3" t="s">
        <v>7</v>
      </c>
      <c r="I2624" s="3" t="s">
        <v>8</v>
      </c>
    </row>
    <row r="2625" ht="15.75" customHeight="1">
      <c r="A2625" s="4" t="s">
        <v>1348</v>
      </c>
      <c r="B2625" s="5" t="s">
        <v>1548</v>
      </c>
      <c r="C2625" s="6">
        <v>45712.0</v>
      </c>
      <c r="D2625" s="7">
        <v>100.0</v>
      </c>
      <c r="E2625" s="8" t="s">
        <v>1549</v>
      </c>
      <c r="F2625" s="9">
        <v>45722.0</v>
      </c>
      <c r="G2625" s="10">
        <v>50.0</v>
      </c>
      <c r="H2625" s="8">
        <f>D2625-G2625</f>
        <v>50</v>
      </c>
      <c r="I2625" s="10"/>
    </row>
    <row r="2626" ht="15.75" customHeight="1">
      <c r="A2626" s="11"/>
      <c r="B2626" s="11"/>
      <c r="C2626" s="11"/>
      <c r="D2626" s="11"/>
      <c r="E2626" s="8" t="s">
        <v>1550</v>
      </c>
      <c r="F2626" s="9">
        <v>45729.0</v>
      </c>
      <c r="G2626" s="10">
        <v>50.0</v>
      </c>
      <c r="H2626" s="8">
        <f t="shared" ref="H2626:H2627" si="211">H2625-G2626</f>
        <v>0</v>
      </c>
      <c r="I2626" s="10"/>
    </row>
    <row r="2627" ht="15.75" customHeight="1">
      <c r="A2627" s="12"/>
      <c r="B2627" s="12"/>
      <c r="C2627" s="12"/>
      <c r="D2627" s="12"/>
      <c r="E2627" s="8" t="s">
        <v>1551</v>
      </c>
      <c r="F2627" s="10"/>
      <c r="G2627" s="10"/>
      <c r="H2627" s="8">
        <f t="shared" si="211"/>
        <v>0</v>
      </c>
      <c r="I2627" s="10"/>
    </row>
    <row r="2628" ht="15.75" customHeight="1">
      <c r="E2628" s="1"/>
      <c r="H2628" s="68" t="s">
        <v>14</v>
      </c>
    </row>
    <row r="2629" ht="15.75" customHeight="1">
      <c r="E2629" s="1"/>
    </row>
    <row r="2630" ht="15.75" customHeight="1">
      <c r="A2630" s="2" t="s">
        <v>0</v>
      </c>
      <c r="B2630" s="2" t="s">
        <v>1</v>
      </c>
      <c r="C2630" s="3" t="s">
        <v>2</v>
      </c>
      <c r="D2630" s="3" t="s">
        <v>3</v>
      </c>
      <c r="E2630" s="3" t="s">
        <v>4</v>
      </c>
      <c r="F2630" s="3" t="s">
        <v>5</v>
      </c>
      <c r="G2630" s="3" t="s">
        <v>6</v>
      </c>
      <c r="H2630" s="3" t="s">
        <v>7</v>
      </c>
      <c r="I2630" s="3" t="s">
        <v>8</v>
      </c>
    </row>
    <row r="2631" ht="15.75" customHeight="1">
      <c r="A2631" s="4" t="s">
        <v>1348</v>
      </c>
      <c r="B2631" s="5" t="s">
        <v>1552</v>
      </c>
      <c r="C2631" s="6">
        <v>45728.0</v>
      </c>
      <c r="D2631" s="7">
        <v>100.0</v>
      </c>
      <c r="E2631" s="8" t="s">
        <v>1553</v>
      </c>
      <c r="F2631" s="9">
        <v>45735.0</v>
      </c>
      <c r="G2631" s="10">
        <v>60.0</v>
      </c>
      <c r="H2631" s="8">
        <f>D2631-G2631</f>
        <v>40</v>
      </c>
      <c r="I2631" s="10"/>
    </row>
    <row r="2632" ht="15.75" customHeight="1">
      <c r="A2632" s="11"/>
      <c r="B2632" s="11"/>
      <c r="C2632" s="11"/>
      <c r="D2632" s="11"/>
      <c r="E2632" s="8" t="s">
        <v>1554</v>
      </c>
      <c r="F2632" s="9">
        <v>45743.0</v>
      </c>
      <c r="G2632" s="10">
        <v>40.0</v>
      </c>
      <c r="H2632" s="8">
        <f t="shared" ref="H2632:H2633" si="212">H2631-G2632</f>
        <v>0</v>
      </c>
      <c r="I2632" s="10"/>
    </row>
    <row r="2633" ht="15.75" customHeight="1">
      <c r="A2633" s="12"/>
      <c r="B2633" s="12"/>
      <c r="C2633" s="12"/>
      <c r="D2633" s="12"/>
      <c r="E2633" s="8" t="s">
        <v>1555</v>
      </c>
      <c r="F2633" s="10"/>
      <c r="G2633" s="10"/>
      <c r="H2633" s="8">
        <f t="shared" si="212"/>
        <v>0</v>
      </c>
      <c r="I2633" s="10"/>
    </row>
    <row r="2634" ht="15.75" customHeight="1">
      <c r="E2634" s="1"/>
      <c r="H2634" s="68" t="s">
        <v>14</v>
      </c>
    </row>
    <row r="2635" ht="15.75" customHeight="1">
      <c r="A2635" s="2" t="s">
        <v>0</v>
      </c>
      <c r="B2635" s="2" t="s">
        <v>1</v>
      </c>
      <c r="C2635" s="3" t="s">
        <v>2</v>
      </c>
      <c r="D2635" s="3" t="s">
        <v>3</v>
      </c>
      <c r="E2635" s="3" t="s">
        <v>4</v>
      </c>
      <c r="F2635" s="3" t="s">
        <v>5</v>
      </c>
      <c r="G2635" s="3" t="s">
        <v>6</v>
      </c>
      <c r="H2635" s="3" t="s">
        <v>7</v>
      </c>
      <c r="I2635" s="3" t="s">
        <v>8</v>
      </c>
    </row>
    <row r="2636" ht="15.75" customHeight="1">
      <c r="A2636" s="4" t="s">
        <v>1348</v>
      </c>
      <c r="B2636" s="5" t="s">
        <v>1556</v>
      </c>
      <c r="C2636" s="6"/>
      <c r="D2636" s="7">
        <v>200.0</v>
      </c>
      <c r="E2636" s="8" t="s">
        <v>1557</v>
      </c>
      <c r="F2636" s="9">
        <v>45758.0</v>
      </c>
      <c r="G2636" s="10">
        <v>70.0</v>
      </c>
      <c r="H2636" s="8">
        <f>D2636-G2636</f>
        <v>130</v>
      </c>
      <c r="I2636" s="10"/>
    </row>
    <row r="2637" ht="15.75" customHeight="1">
      <c r="A2637" s="11"/>
      <c r="B2637" s="11"/>
      <c r="C2637" s="11"/>
      <c r="D2637" s="11"/>
      <c r="E2637" s="8" t="s">
        <v>1558</v>
      </c>
      <c r="F2637" s="9">
        <v>45763.0</v>
      </c>
      <c r="G2637" s="10">
        <v>80.0</v>
      </c>
      <c r="H2637" s="8">
        <f t="shared" ref="H2637:H2638" si="213">H2636-G2637</f>
        <v>50</v>
      </c>
      <c r="I2637" s="10"/>
    </row>
    <row r="2638" ht="15.75" customHeight="1">
      <c r="A2638" s="12"/>
      <c r="B2638" s="12"/>
      <c r="C2638" s="12"/>
      <c r="D2638" s="12"/>
      <c r="E2638" s="8" t="s">
        <v>1559</v>
      </c>
      <c r="F2638" s="57">
        <v>45770.0</v>
      </c>
      <c r="G2638" s="10">
        <v>50.0</v>
      </c>
      <c r="H2638" s="8">
        <f t="shared" si="213"/>
        <v>0</v>
      </c>
      <c r="I2638" s="10"/>
    </row>
    <row r="2639" ht="15.75" customHeight="1">
      <c r="E2639" s="1"/>
      <c r="H2639" s="68" t="s">
        <v>14</v>
      </c>
    </row>
    <row r="2640" ht="15.75" customHeight="1">
      <c r="A2640" s="2" t="s">
        <v>0</v>
      </c>
      <c r="B2640" s="2" t="s">
        <v>1</v>
      </c>
      <c r="C2640" s="3" t="s">
        <v>2</v>
      </c>
      <c r="D2640" s="3" t="s">
        <v>3</v>
      </c>
      <c r="E2640" s="3" t="s">
        <v>4</v>
      </c>
      <c r="F2640" s="3" t="s">
        <v>5</v>
      </c>
      <c r="G2640" s="3" t="s">
        <v>6</v>
      </c>
      <c r="H2640" s="3" t="s">
        <v>7</v>
      </c>
      <c r="I2640" s="3" t="s">
        <v>8</v>
      </c>
    </row>
    <row r="2641" ht="15.75" customHeight="1">
      <c r="A2641" s="4" t="s">
        <v>1348</v>
      </c>
      <c r="B2641" s="5" t="s">
        <v>1560</v>
      </c>
      <c r="C2641" s="6"/>
      <c r="D2641" s="7">
        <v>250.0</v>
      </c>
      <c r="E2641" s="8" t="s">
        <v>1561</v>
      </c>
      <c r="F2641" s="9">
        <v>45772.0</v>
      </c>
      <c r="G2641" s="10">
        <v>55.0</v>
      </c>
      <c r="H2641" s="8">
        <f>D2641-G2641</f>
        <v>195</v>
      </c>
      <c r="I2641" s="10"/>
    </row>
    <row r="2642" ht="15.75" customHeight="1">
      <c r="A2642" s="11"/>
      <c r="B2642" s="11"/>
      <c r="C2642" s="11"/>
      <c r="D2642" s="11"/>
      <c r="E2642" s="8" t="s">
        <v>1562</v>
      </c>
      <c r="F2642" s="9">
        <v>45776.0</v>
      </c>
      <c r="G2642" s="10">
        <v>30.0</v>
      </c>
      <c r="H2642" s="8">
        <f t="shared" ref="H2642:H2646" si="214">H2641-G2642</f>
        <v>165</v>
      </c>
      <c r="I2642" s="10"/>
    </row>
    <row r="2643" ht="15.75" customHeight="1">
      <c r="A2643" s="12"/>
      <c r="B2643" s="12"/>
      <c r="C2643" s="12"/>
      <c r="D2643" s="12"/>
      <c r="E2643" s="8" t="s">
        <v>1563</v>
      </c>
      <c r="F2643" s="57">
        <v>45783.0</v>
      </c>
      <c r="G2643" s="10">
        <v>35.0</v>
      </c>
      <c r="H2643" s="8">
        <f t="shared" si="214"/>
        <v>130</v>
      </c>
      <c r="I2643" s="10"/>
    </row>
    <row r="2644" ht="15.75" customHeight="1">
      <c r="E2644" s="8" t="s">
        <v>1564</v>
      </c>
      <c r="F2644" s="58">
        <v>45790.0</v>
      </c>
      <c r="G2644" s="30">
        <v>60.0</v>
      </c>
      <c r="H2644" s="8">
        <f t="shared" si="214"/>
        <v>70</v>
      </c>
    </row>
    <row r="2645" ht="15.75" customHeight="1">
      <c r="E2645" s="8" t="s">
        <v>1565</v>
      </c>
      <c r="F2645" s="58">
        <v>45793.0</v>
      </c>
      <c r="G2645" s="30">
        <v>60.0</v>
      </c>
      <c r="H2645" s="8">
        <f t="shared" si="214"/>
        <v>10</v>
      </c>
    </row>
    <row r="2646" ht="15.75" customHeight="1">
      <c r="E2646" s="8" t="s">
        <v>1566</v>
      </c>
      <c r="F2646" s="58">
        <v>45797.0</v>
      </c>
      <c r="G2646" s="30">
        <v>10.0</v>
      </c>
      <c r="H2646" s="8">
        <f t="shared" si="214"/>
        <v>0</v>
      </c>
    </row>
    <row r="2647" ht="15.75" customHeight="1">
      <c r="E2647" s="1"/>
      <c r="H2647" s="68" t="s">
        <v>14</v>
      </c>
    </row>
    <row r="2648" ht="15.75" customHeight="1">
      <c r="E2648" s="1"/>
    </row>
    <row r="2649" ht="15.75" customHeight="1">
      <c r="E2649" s="1"/>
    </row>
    <row r="2650" ht="15.75" customHeight="1">
      <c r="A2650" s="2" t="s">
        <v>0</v>
      </c>
      <c r="B2650" s="2" t="s">
        <v>1</v>
      </c>
      <c r="C2650" s="3" t="s">
        <v>2</v>
      </c>
      <c r="D2650" s="3" t="s">
        <v>3</v>
      </c>
      <c r="E2650" s="3" t="s">
        <v>4</v>
      </c>
      <c r="F2650" s="3" t="s">
        <v>5</v>
      </c>
      <c r="G2650" s="3" t="s">
        <v>6</v>
      </c>
      <c r="H2650" s="3" t="s">
        <v>7</v>
      </c>
      <c r="I2650" s="3" t="s">
        <v>8</v>
      </c>
    </row>
    <row r="2651" ht="15.75" customHeight="1">
      <c r="A2651" s="4" t="s">
        <v>996</v>
      </c>
      <c r="B2651" s="5" t="s">
        <v>1560</v>
      </c>
      <c r="C2651" s="6"/>
      <c r="D2651" s="7">
        <v>35.0</v>
      </c>
      <c r="E2651" s="8" t="s">
        <v>1561</v>
      </c>
      <c r="F2651" s="9">
        <v>45775.0</v>
      </c>
      <c r="G2651" s="10">
        <v>35.0</v>
      </c>
      <c r="H2651" s="8">
        <f>D2651-G2651</f>
        <v>0</v>
      </c>
      <c r="I2651" s="10"/>
    </row>
    <row r="2652" ht="15.75" customHeight="1">
      <c r="A2652" s="11"/>
      <c r="B2652" s="11"/>
      <c r="C2652" s="11"/>
      <c r="D2652" s="11"/>
      <c r="E2652" s="8" t="s">
        <v>1562</v>
      </c>
      <c r="F2652" s="9"/>
      <c r="G2652" s="10"/>
      <c r="H2652" s="8">
        <f t="shared" ref="H2652:H2653" si="215">H2651-G2652</f>
        <v>0</v>
      </c>
      <c r="I2652" s="10"/>
    </row>
    <row r="2653" ht="15.75" customHeight="1">
      <c r="A2653" s="12"/>
      <c r="B2653" s="12"/>
      <c r="C2653" s="12"/>
      <c r="D2653" s="12"/>
      <c r="E2653" s="8" t="s">
        <v>1563</v>
      </c>
      <c r="F2653" s="10"/>
      <c r="G2653" s="10"/>
      <c r="H2653" s="8">
        <f t="shared" si="215"/>
        <v>0</v>
      </c>
      <c r="I2653" s="10"/>
    </row>
    <row r="2654" ht="15.75" customHeight="1">
      <c r="E2654" s="1"/>
      <c r="H2654" s="68" t="s">
        <v>14</v>
      </c>
    </row>
    <row r="2655" ht="15.75" customHeight="1">
      <c r="E2655" s="1"/>
    </row>
    <row r="2656" ht="15.75" customHeight="1">
      <c r="A2656" s="2" t="s">
        <v>0</v>
      </c>
      <c r="B2656" s="2" t="s">
        <v>1</v>
      </c>
      <c r="C2656" s="3" t="s">
        <v>2</v>
      </c>
      <c r="D2656" s="3" t="s">
        <v>3</v>
      </c>
      <c r="E2656" s="3" t="s">
        <v>4</v>
      </c>
      <c r="F2656" s="3" t="s">
        <v>5</v>
      </c>
      <c r="G2656" s="3" t="s">
        <v>6</v>
      </c>
      <c r="H2656" s="3" t="s">
        <v>7</v>
      </c>
      <c r="I2656" s="3" t="s">
        <v>8</v>
      </c>
    </row>
    <row r="2657" ht="15.75" customHeight="1">
      <c r="A2657" s="4" t="s">
        <v>1348</v>
      </c>
      <c r="B2657" s="5" t="s">
        <v>1567</v>
      </c>
      <c r="C2657" s="6"/>
      <c r="D2657" s="7">
        <v>150.0</v>
      </c>
      <c r="E2657" s="8" t="s">
        <v>1568</v>
      </c>
      <c r="F2657" s="9">
        <v>45797.0</v>
      </c>
      <c r="G2657" s="10">
        <v>40.0</v>
      </c>
      <c r="H2657" s="8">
        <f>D2657-G2657</f>
        <v>110</v>
      </c>
      <c r="I2657" s="10"/>
    </row>
    <row r="2658" ht="15.75" customHeight="1">
      <c r="A2658" s="11"/>
      <c r="B2658" s="11"/>
      <c r="C2658" s="11"/>
      <c r="D2658" s="11"/>
      <c r="E2658" s="8" t="s">
        <v>1569</v>
      </c>
      <c r="F2658" s="9">
        <v>45799.0</v>
      </c>
      <c r="G2658" s="10">
        <v>20.0</v>
      </c>
      <c r="H2658" s="8">
        <f t="shared" ref="H2658:H2661" si="216">H2657-G2658</f>
        <v>90</v>
      </c>
      <c r="I2658" s="10"/>
    </row>
    <row r="2659" ht="15.75" customHeight="1">
      <c r="A2659" s="11"/>
      <c r="B2659" s="11"/>
      <c r="C2659" s="11"/>
      <c r="D2659" s="11"/>
      <c r="E2659" s="8" t="s">
        <v>1570</v>
      </c>
      <c r="F2659" s="57">
        <v>45801.0</v>
      </c>
      <c r="G2659" s="10">
        <v>50.0</v>
      </c>
      <c r="H2659" s="8">
        <f t="shared" si="216"/>
        <v>40</v>
      </c>
      <c r="I2659" s="10"/>
    </row>
    <row r="2660" ht="15.75" customHeight="1">
      <c r="A2660" s="11"/>
      <c r="B2660" s="11"/>
      <c r="C2660" s="11"/>
      <c r="D2660" s="11"/>
      <c r="E2660" s="8" t="s">
        <v>1571</v>
      </c>
      <c r="F2660" s="57">
        <v>45807.0</v>
      </c>
      <c r="G2660" s="10">
        <v>40.0</v>
      </c>
      <c r="H2660" s="8">
        <f t="shared" si="216"/>
        <v>0</v>
      </c>
      <c r="I2660" s="10"/>
    </row>
    <row r="2661" ht="15.75" customHeight="1">
      <c r="A2661" s="12"/>
      <c r="B2661" s="12"/>
      <c r="C2661" s="12"/>
      <c r="D2661" s="12"/>
      <c r="E2661" s="8" t="s">
        <v>1572</v>
      </c>
      <c r="F2661" s="57"/>
      <c r="G2661" s="10"/>
      <c r="H2661" s="8">
        <f t="shared" si="216"/>
        <v>0</v>
      </c>
      <c r="I2661" s="10"/>
    </row>
    <row r="2662" ht="15.75" customHeight="1">
      <c r="E2662" s="1"/>
      <c r="H2662" s="68" t="s">
        <v>14</v>
      </c>
    </row>
    <row r="2663" ht="15.75" customHeight="1">
      <c r="A2663" s="2" t="s">
        <v>0</v>
      </c>
      <c r="B2663" s="2" t="s">
        <v>1</v>
      </c>
      <c r="C2663" s="3" t="s">
        <v>2</v>
      </c>
      <c r="D2663" s="3" t="s">
        <v>3</v>
      </c>
      <c r="E2663" s="3" t="s">
        <v>4</v>
      </c>
      <c r="F2663" s="3" t="s">
        <v>5</v>
      </c>
      <c r="G2663" s="3" t="s">
        <v>6</v>
      </c>
      <c r="H2663" s="3" t="s">
        <v>7</v>
      </c>
      <c r="I2663" s="3" t="s">
        <v>8</v>
      </c>
    </row>
    <row r="2664" ht="15.75" customHeight="1">
      <c r="A2664" s="4" t="s">
        <v>1348</v>
      </c>
      <c r="B2664" s="5" t="s">
        <v>1573</v>
      </c>
      <c r="C2664" s="6"/>
      <c r="D2664" s="7">
        <v>550.0</v>
      </c>
      <c r="E2664" s="8" t="s">
        <v>1574</v>
      </c>
      <c r="F2664" s="9">
        <v>45807.0</v>
      </c>
      <c r="G2664" s="10">
        <v>50.0</v>
      </c>
      <c r="H2664" s="8">
        <f>D2664-G2664</f>
        <v>500</v>
      </c>
      <c r="I2664" s="10"/>
    </row>
    <row r="2665" ht="15.75" customHeight="1">
      <c r="A2665" s="11"/>
      <c r="B2665" s="11"/>
      <c r="C2665" s="11"/>
      <c r="D2665" s="11"/>
      <c r="E2665" s="8" t="s">
        <v>1575</v>
      </c>
      <c r="F2665" s="9">
        <v>45810.0</v>
      </c>
      <c r="G2665" s="10">
        <v>100.0</v>
      </c>
      <c r="H2665" s="8">
        <f t="shared" ref="H2665:H2670" si="217">H2664-G2665</f>
        <v>400</v>
      </c>
      <c r="I2665" s="10"/>
    </row>
    <row r="2666" ht="15.75" customHeight="1">
      <c r="A2666" s="11"/>
      <c r="B2666" s="11"/>
      <c r="C2666" s="11"/>
      <c r="D2666" s="11"/>
      <c r="E2666" s="8" t="s">
        <v>1576</v>
      </c>
      <c r="F2666" s="57">
        <v>45815.0</v>
      </c>
      <c r="G2666" s="10">
        <v>100.0</v>
      </c>
      <c r="H2666" s="8">
        <f t="shared" si="217"/>
        <v>300</v>
      </c>
      <c r="I2666" s="10"/>
    </row>
    <row r="2667" ht="15.75" customHeight="1">
      <c r="A2667" s="11"/>
      <c r="B2667" s="11"/>
      <c r="C2667" s="11"/>
      <c r="D2667" s="11"/>
      <c r="E2667" s="8" t="s">
        <v>1577</v>
      </c>
      <c r="F2667" s="57">
        <v>45820.0</v>
      </c>
      <c r="G2667" s="10">
        <v>75.0</v>
      </c>
      <c r="H2667" s="8">
        <f t="shared" si="217"/>
        <v>225</v>
      </c>
      <c r="I2667" s="10"/>
    </row>
    <row r="2668" ht="15.75" customHeight="1">
      <c r="A2668" s="11"/>
      <c r="B2668" s="11"/>
      <c r="C2668" s="11"/>
      <c r="D2668" s="11"/>
      <c r="E2668" s="8" t="s">
        <v>1578</v>
      </c>
      <c r="F2668" s="57">
        <v>45826.0</v>
      </c>
      <c r="G2668" s="10">
        <v>61.0</v>
      </c>
      <c r="H2668" s="8">
        <f t="shared" si="217"/>
        <v>164</v>
      </c>
      <c r="I2668" s="10"/>
    </row>
    <row r="2669" ht="15.75" customHeight="1">
      <c r="A2669" s="11"/>
      <c r="B2669" s="11"/>
      <c r="C2669" s="11"/>
      <c r="D2669" s="11"/>
      <c r="E2669" s="8" t="s">
        <v>1579</v>
      </c>
      <c r="F2669" s="57">
        <v>45831.0</v>
      </c>
      <c r="G2669" s="10">
        <v>100.0</v>
      </c>
      <c r="H2669" s="8">
        <f t="shared" si="217"/>
        <v>64</v>
      </c>
      <c r="I2669" s="10"/>
    </row>
    <row r="2670" ht="15.75" customHeight="1">
      <c r="A2670" s="12"/>
      <c r="B2670" s="12"/>
      <c r="C2670" s="12"/>
      <c r="D2670" s="12"/>
      <c r="E2670" s="8" t="s">
        <v>1580</v>
      </c>
      <c r="F2670" s="57">
        <v>45834.0</v>
      </c>
      <c r="G2670" s="10">
        <v>64.0</v>
      </c>
      <c r="H2670" s="8">
        <f t="shared" si="217"/>
        <v>0</v>
      </c>
      <c r="I2670" s="10"/>
    </row>
    <row r="2671" ht="15.75" customHeight="1">
      <c r="E2671" s="1"/>
      <c r="H2671" s="68" t="s">
        <v>14</v>
      </c>
    </row>
    <row r="2672" ht="15.75" customHeight="1">
      <c r="A2672" s="2" t="s">
        <v>0</v>
      </c>
      <c r="B2672" s="2" t="s">
        <v>1</v>
      </c>
      <c r="C2672" s="3" t="s">
        <v>2</v>
      </c>
      <c r="D2672" s="3" t="s">
        <v>3</v>
      </c>
      <c r="E2672" s="3" t="s">
        <v>4</v>
      </c>
      <c r="F2672" s="3" t="s">
        <v>5</v>
      </c>
      <c r="G2672" s="3" t="s">
        <v>6</v>
      </c>
      <c r="H2672" s="3" t="s">
        <v>7</v>
      </c>
      <c r="I2672" s="3" t="s">
        <v>8</v>
      </c>
    </row>
    <row r="2673" ht="15.75" customHeight="1">
      <c r="A2673" s="4" t="s">
        <v>1348</v>
      </c>
      <c r="B2673" s="5" t="s">
        <v>1581</v>
      </c>
      <c r="C2673" s="6"/>
      <c r="D2673" s="7">
        <v>1600.0</v>
      </c>
      <c r="E2673" s="8" t="s">
        <v>1582</v>
      </c>
      <c r="F2673" s="9">
        <v>45834.0</v>
      </c>
      <c r="G2673" s="10">
        <v>16.0</v>
      </c>
      <c r="H2673" s="8">
        <f>D2673-G2673</f>
        <v>1584</v>
      </c>
      <c r="I2673" s="10"/>
    </row>
    <row r="2674" ht="15.75" customHeight="1">
      <c r="A2674" s="11"/>
      <c r="B2674" s="11"/>
      <c r="C2674" s="11"/>
      <c r="D2674" s="11"/>
      <c r="E2674" s="8" t="s">
        <v>1583</v>
      </c>
      <c r="F2674" s="9">
        <v>45838.0</v>
      </c>
      <c r="G2674" s="10">
        <v>112.0</v>
      </c>
      <c r="H2674" s="8">
        <f t="shared" ref="H2674:H2690" si="218">H2673-G2674</f>
        <v>1472</v>
      </c>
      <c r="I2674" s="10"/>
    </row>
    <row r="2675" ht="15.75" customHeight="1">
      <c r="A2675" s="11"/>
      <c r="B2675" s="11"/>
      <c r="C2675" s="11"/>
      <c r="D2675" s="11"/>
      <c r="E2675" s="8" t="s">
        <v>1584</v>
      </c>
      <c r="F2675" s="57">
        <v>45841.0</v>
      </c>
      <c r="G2675" s="10">
        <v>75.0</v>
      </c>
      <c r="H2675" s="8">
        <f t="shared" si="218"/>
        <v>1397</v>
      </c>
      <c r="I2675" s="10"/>
    </row>
    <row r="2676" ht="15.75" customHeight="1">
      <c r="A2676" s="11"/>
      <c r="B2676" s="11"/>
      <c r="C2676" s="11"/>
      <c r="D2676" s="11"/>
      <c r="E2676" s="8" t="s">
        <v>1585</v>
      </c>
      <c r="F2676" s="57">
        <v>45846.0</v>
      </c>
      <c r="G2676" s="10">
        <v>121.0</v>
      </c>
      <c r="H2676" s="8">
        <f t="shared" si="218"/>
        <v>1276</v>
      </c>
      <c r="I2676" s="10"/>
    </row>
    <row r="2677" ht="15.75" customHeight="1">
      <c r="A2677" s="11"/>
      <c r="B2677" s="11"/>
      <c r="C2677" s="11"/>
      <c r="D2677" s="11"/>
      <c r="E2677" s="8" t="s">
        <v>1586</v>
      </c>
      <c r="F2677" s="57">
        <v>45848.0</v>
      </c>
      <c r="G2677" s="10">
        <v>110.0</v>
      </c>
      <c r="H2677" s="8">
        <f t="shared" si="218"/>
        <v>1166</v>
      </c>
      <c r="I2677" s="10"/>
    </row>
    <row r="2678" ht="15.75" customHeight="1">
      <c r="A2678" s="11"/>
      <c r="B2678" s="11"/>
      <c r="C2678" s="11"/>
      <c r="D2678" s="11"/>
      <c r="E2678" s="8" t="s">
        <v>1587</v>
      </c>
      <c r="F2678" s="57">
        <v>45867.0</v>
      </c>
      <c r="G2678" s="10">
        <v>100.0</v>
      </c>
      <c r="H2678" s="8">
        <f t="shared" si="218"/>
        <v>1066</v>
      </c>
      <c r="I2678" s="10"/>
    </row>
    <row r="2679" ht="15.75" customHeight="1">
      <c r="A2679" s="11"/>
      <c r="B2679" s="11"/>
      <c r="C2679" s="11"/>
      <c r="D2679" s="11"/>
      <c r="E2679" s="8" t="s">
        <v>1588</v>
      </c>
      <c r="F2679" s="57">
        <v>45868.0</v>
      </c>
      <c r="G2679" s="10">
        <v>110.0</v>
      </c>
      <c r="H2679" s="8">
        <f t="shared" si="218"/>
        <v>956</v>
      </c>
      <c r="I2679" s="10"/>
    </row>
    <row r="2680" ht="15.75" customHeight="1">
      <c r="A2680" s="11"/>
      <c r="B2680" s="11"/>
      <c r="C2680" s="11"/>
      <c r="D2680" s="11"/>
      <c r="E2680" s="8" t="s">
        <v>1588</v>
      </c>
      <c r="F2680" s="57">
        <v>45881.0</v>
      </c>
      <c r="G2680" s="10">
        <v>100.0</v>
      </c>
      <c r="H2680" s="8">
        <f t="shared" si="218"/>
        <v>856</v>
      </c>
      <c r="I2680" s="10"/>
    </row>
    <row r="2681" ht="15.75" customHeight="1">
      <c r="A2681" s="11"/>
      <c r="B2681" s="11"/>
      <c r="C2681" s="11"/>
      <c r="D2681" s="11"/>
      <c r="E2681" s="8" t="s">
        <v>1589</v>
      </c>
      <c r="F2681" s="57">
        <v>45882.0</v>
      </c>
      <c r="G2681" s="10">
        <v>60.0</v>
      </c>
      <c r="H2681" s="8">
        <f t="shared" si="218"/>
        <v>796</v>
      </c>
      <c r="I2681" s="10"/>
    </row>
    <row r="2682" ht="15.75" customHeight="1">
      <c r="A2682" s="11"/>
      <c r="B2682" s="11"/>
      <c r="C2682" s="11"/>
      <c r="D2682" s="11"/>
      <c r="E2682" s="8" t="s">
        <v>1590</v>
      </c>
      <c r="F2682" s="57">
        <v>45888.0</v>
      </c>
      <c r="G2682" s="10">
        <v>100.0</v>
      </c>
      <c r="H2682" s="8">
        <f t="shared" si="218"/>
        <v>696</v>
      </c>
      <c r="I2682" s="10"/>
    </row>
    <row r="2683" ht="15.75" customHeight="1">
      <c r="A2683" s="11"/>
      <c r="B2683" s="11"/>
      <c r="C2683" s="11"/>
      <c r="D2683" s="11"/>
      <c r="E2683" s="8" t="s">
        <v>1591</v>
      </c>
      <c r="F2683" s="57">
        <v>45890.0</v>
      </c>
      <c r="G2683" s="10">
        <v>100.0</v>
      </c>
      <c r="H2683" s="8">
        <f t="shared" si="218"/>
        <v>596</v>
      </c>
      <c r="I2683" s="10"/>
    </row>
    <row r="2684" ht="15.75" customHeight="1">
      <c r="A2684" s="11"/>
      <c r="B2684" s="11"/>
      <c r="C2684" s="11"/>
      <c r="D2684" s="11"/>
      <c r="E2684" s="8" t="s">
        <v>1592</v>
      </c>
      <c r="F2684" s="57">
        <v>45894.0</v>
      </c>
      <c r="G2684" s="10">
        <v>75.0</v>
      </c>
      <c r="H2684" s="8">
        <f t="shared" si="218"/>
        <v>521</v>
      </c>
      <c r="I2684" s="10"/>
    </row>
    <row r="2685" ht="15.75" customHeight="1">
      <c r="A2685" s="11"/>
      <c r="B2685" s="11"/>
      <c r="C2685" s="11"/>
      <c r="D2685" s="11"/>
      <c r="E2685" s="8" t="s">
        <v>1593</v>
      </c>
      <c r="F2685" s="57">
        <v>45898.0</v>
      </c>
      <c r="G2685" s="10">
        <v>80.0</v>
      </c>
      <c r="H2685" s="8">
        <f t="shared" si="218"/>
        <v>441</v>
      </c>
      <c r="I2685" s="10"/>
    </row>
    <row r="2686" ht="15.75" customHeight="1">
      <c r="A2686" s="11"/>
      <c r="B2686" s="11"/>
      <c r="C2686" s="11"/>
      <c r="D2686" s="11"/>
      <c r="E2686" s="8" t="s">
        <v>1594</v>
      </c>
      <c r="F2686" s="57">
        <v>45902.0</v>
      </c>
      <c r="G2686" s="10">
        <v>117.0</v>
      </c>
      <c r="H2686" s="8">
        <f t="shared" si="218"/>
        <v>324</v>
      </c>
      <c r="I2686" s="10"/>
    </row>
    <row r="2687" ht="15.75" customHeight="1">
      <c r="A2687" s="11"/>
      <c r="B2687" s="11"/>
      <c r="C2687" s="11"/>
      <c r="D2687" s="11"/>
      <c r="E2687" s="8" t="s">
        <v>1595</v>
      </c>
      <c r="F2687" s="57">
        <v>45910.0</v>
      </c>
      <c r="G2687" s="10">
        <v>70.0</v>
      </c>
      <c r="H2687" s="8">
        <f t="shared" si="218"/>
        <v>254</v>
      </c>
      <c r="I2687" s="10"/>
    </row>
    <row r="2688" ht="15.75" customHeight="1">
      <c r="A2688" s="11"/>
      <c r="B2688" s="11"/>
      <c r="C2688" s="11"/>
      <c r="D2688" s="11"/>
      <c r="E2688" s="8" t="s">
        <v>1596</v>
      </c>
      <c r="F2688" s="57">
        <v>45917.0</v>
      </c>
      <c r="G2688" s="10">
        <v>106.0</v>
      </c>
      <c r="H2688" s="8">
        <f t="shared" si="218"/>
        <v>148</v>
      </c>
      <c r="I2688" s="10"/>
    </row>
    <row r="2689" ht="15.75" customHeight="1">
      <c r="A2689" s="11"/>
      <c r="B2689" s="11"/>
      <c r="C2689" s="11"/>
      <c r="D2689" s="11"/>
      <c r="E2689" s="8" t="s">
        <v>1597</v>
      </c>
      <c r="F2689" s="9">
        <v>45930.0</v>
      </c>
      <c r="G2689" s="10">
        <v>92.0</v>
      </c>
      <c r="H2689" s="8">
        <f t="shared" si="218"/>
        <v>56</v>
      </c>
      <c r="I2689" s="10"/>
    </row>
    <row r="2690" ht="15.75" customHeight="1">
      <c r="A2690" s="12"/>
      <c r="B2690" s="12"/>
      <c r="C2690" s="12"/>
      <c r="D2690" s="12"/>
      <c r="E2690" s="19"/>
      <c r="F2690" s="10"/>
      <c r="G2690" s="10"/>
      <c r="H2690" s="8">
        <f t="shared" si="218"/>
        <v>56</v>
      </c>
      <c r="I2690" s="10"/>
    </row>
    <row r="2691" ht="15.75" customHeight="1">
      <c r="E2691" s="1"/>
    </row>
    <row r="2692" ht="15.75" customHeight="1">
      <c r="A2692" s="2" t="s">
        <v>0</v>
      </c>
      <c r="B2692" s="2" t="s">
        <v>1</v>
      </c>
      <c r="C2692" s="3" t="s">
        <v>2</v>
      </c>
      <c r="D2692" s="3" t="s">
        <v>3</v>
      </c>
      <c r="E2692" s="3" t="s">
        <v>4</v>
      </c>
      <c r="F2692" s="3" t="s">
        <v>5</v>
      </c>
      <c r="G2692" s="3" t="s">
        <v>6</v>
      </c>
      <c r="H2692" s="3" t="s">
        <v>7</v>
      </c>
      <c r="I2692" s="3" t="s">
        <v>8</v>
      </c>
    </row>
    <row r="2693" ht="15.75" customHeight="1">
      <c r="A2693" s="4" t="s">
        <v>1348</v>
      </c>
      <c r="B2693" s="5" t="s">
        <v>1598</v>
      </c>
      <c r="C2693" s="6">
        <v>45917.0</v>
      </c>
      <c r="D2693" s="7">
        <v>880.0</v>
      </c>
      <c r="E2693" s="8" t="s">
        <v>1599</v>
      </c>
      <c r="F2693" s="9">
        <v>45939.0</v>
      </c>
      <c r="G2693" s="10">
        <v>100.0</v>
      </c>
      <c r="H2693" s="8">
        <f>D2693-G2693</f>
        <v>780</v>
      </c>
      <c r="I2693" s="10"/>
    </row>
    <row r="2694" ht="15.75" customHeight="1">
      <c r="A2694" s="11"/>
      <c r="B2694" s="11"/>
      <c r="C2694" s="11"/>
      <c r="D2694" s="11"/>
      <c r="E2694" s="8" t="s">
        <v>1600</v>
      </c>
      <c r="F2694" s="9">
        <v>45952.0</v>
      </c>
      <c r="G2694" s="10">
        <v>129.0</v>
      </c>
      <c r="H2694" s="8">
        <f t="shared" ref="H2694:H2710" si="219">H2693-G2694</f>
        <v>651</v>
      </c>
      <c r="I2694" s="10"/>
    </row>
    <row r="2695" ht="15.75" customHeight="1">
      <c r="A2695" s="11"/>
      <c r="B2695" s="11"/>
      <c r="C2695" s="11"/>
      <c r="D2695" s="11"/>
      <c r="E2695" s="87" t="s">
        <v>1601</v>
      </c>
      <c r="F2695" s="88">
        <v>45967.0</v>
      </c>
      <c r="G2695" s="87">
        <v>125.0</v>
      </c>
      <c r="H2695" s="8">
        <f t="shared" si="219"/>
        <v>526</v>
      </c>
      <c r="I2695" s="10"/>
    </row>
    <row r="2696" ht="15.75" customHeight="1">
      <c r="A2696" s="11"/>
      <c r="B2696" s="11"/>
      <c r="C2696" s="11"/>
      <c r="D2696" s="11"/>
      <c r="E2696" s="89" t="s">
        <v>1602</v>
      </c>
      <c r="F2696" s="90">
        <v>45974.0</v>
      </c>
      <c r="G2696" s="91">
        <v>50.0</v>
      </c>
      <c r="H2696" s="8">
        <f t="shared" si="219"/>
        <v>476</v>
      </c>
      <c r="I2696" s="10"/>
    </row>
    <row r="2697" ht="15.75" customHeight="1">
      <c r="A2697" s="11"/>
      <c r="B2697" s="11"/>
      <c r="C2697" s="11"/>
      <c r="D2697" s="11"/>
      <c r="E2697" s="89" t="s">
        <v>1603</v>
      </c>
      <c r="F2697" s="92">
        <v>45981.0</v>
      </c>
      <c r="G2697" s="93">
        <v>50.0</v>
      </c>
      <c r="H2697" s="8">
        <f t="shared" si="219"/>
        <v>426</v>
      </c>
      <c r="I2697" s="10"/>
    </row>
    <row r="2698" ht="15.75" customHeight="1">
      <c r="A2698" s="11"/>
      <c r="B2698" s="11"/>
      <c r="C2698" s="11"/>
      <c r="D2698" s="11"/>
      <c r="E2698" s="89" t="s">
        <v>1604</v>
      </c>
      <c r="F2698" s="94">
        <v>45988.0</v>
      </c>
      <c r="G2698" s="89">
        <v>125.0</v>
      </c>
      <c r="H2698" s="8">
        <f t="shared" si="219"/>
        <v>301</v>
      </c>
      <c r="I2698" s="10"/>
    </row>
    <row r="2699" ht="15.75" customHeight="1">
      <c r="A2699" s="11"/>
      <c r="B2699" s="11"/>
      <c r="C2699" s="11"/>
      <c r="D2699" s="11"/>
      <c r="E2699" s="89" t="s">
        <v>1605</v>
      </c>
      <c r="F2699" s="57"/>
      <c r="G2699" s="10"/>
      <c r="H2699" s="8">
        <f t="shared" si="219"/>
        <v>301</v>
      </c>
      <c r="I2699" s="10"/>
    </row>
    <row r="2700" ht="15.75" customHeight="1">
      <c r="A2700" s="11"/>
      <c r="B2700" s="11"/>
      <c r="C2700" s="11"/>
      <c r="D2700" s="11"/>
      <c r="E2700" s="8" t="s">
        <v>1606</v>
      </c>
      <c r="F2700" s="57">
        <v>46001.0</v>
      </c>
      <c r="G2700" s="10">
        <v>100.0</v>
      </c>
      <c r="H2700" s="8">
        <f t="shared" si="219"/>
        <v>201</v>
      </c>
      <c r="I2700" s="10"/>
    </row>
    <row r="2701" ht="15.75" customHeight="1">
      <c r="A2701" s="11"/>
      <c r="B2701" s="11"/>
      <c r="C2701" s="11"/>
      <c r="D2701" s="11"/>
      <c r="E2701" s="8" t="s">
        <v>1607</v>
      </c>
      <c r="F2701" s="57">
        <v>46006.0</v>
      </c>
      <c r="G2701" s="10">
        <v>100.0</v>
      </c>
      <c r="H2701" s="8">
        <f t="shared" si="219"/>
        <v>101</v>
      </c>
      <c r="I2701" s="10"/>
    </row>
    <row r="2702" ht="15.75" customHeight="1">
      <c r="A2702" s="11"/>
      <c r="B2702" s="11"/>
      <c r="C2702" s="11"/>
      <c r="D2702" s="11"/>
      <c r="E2702" s="8" t="s">
        <v>1608</v>
      </c>
      <c r="F2702" s="57">
        <v>46010.0</v>
      </c>
      <c r="G2702" s="10">
        <v>82.0</v>
      </c>
      <c r="H2702" s="8">
        <f t="shared" si="219"/>
        <v>19</v>
      </c>
      <c r="I2702" s="10"/>
    </row>
    <row r="2703" ht="15.75" customHeight="1">
      <c r="A2703" s="11"/>
      <c r="B2703" s="11"/>
      <c r="C2703" s="11"/>
      <c r="D2703" s="11"/>
      <c r="E2703" s="8"/>
      <c r="F2703" s="57"/>
      <c r="G2703" s="10"/>
      <c r="H2703" s="8">
        <f t="shared" si="219"/>
        <v>19</v>
      </c>
      <c r="I2703" s="10"/>
    </row>
    <row r="2704" ht="15.75" customHeight="1">
      <c r="A2704" s="11"/>
      <c r="B2704" s="11"/>
      <c r="C2704" s="11"/>
      <c r="D2704" s="11"/>
      <c r="E2704" s="8"/>
      <c r="F2704" s="57"/>
      <c r="G2704" s="10"/>
      <c r="H2704" s="8">
        <f t="shared" si="219"/>
        <v>19</v>
      </c>
      <c r="I2704" s="10"/>
    </row>
    <row r="2705" ht="15.75" customHeight="1">
      <c r="A2705" s="11"/>
      <c r="B2705" s="11"/>
      <c r="C2705" s="11"/>
      <c r="D2705" s="11"/>
      <c r="E2705" s="8"/>
      <c r="F2705" s="57"/>
      <c r="G2705" s="10"/>
      <c r="H2705" s="8">
        <f t="shared" si="219"/>
        <v>19</v>
      </c>
      <c r="I2705" s="10"/>
    </row>
    <row r="2706" ht="15.75" customHeight="1">
      <c r="A2706" s="11"/>
      <c r="B2706" s="11"/>
      <c r="C2706" s="11"/>
      <c r="D2706" s="11"/>
      <c r="E2706" s="8"/>
      <c r="F2706" s="57"/>
      <c r="G2706" s="10"/>
      <c r="H2706" s="8">
        <f t="shared" si="219"/>
        <v>19</v>
      </c>
      <c r="I2706" s="10"/>
    </row>
    <row r="2707" ht="15.75" customHeight="1">
      <c r="A2707" s="11"/>
      <c r="B2707" s="11"/>
      <c r="C2707" s="11"/>
      <c r="D2707" s="11"/>
      <c r="E2707" s="8"/>
      <c r="F2707" s="57"/>
      <c r="G2707" s="10"/>
      <c r="H2707" s="8">
        <f t="shared" si="219"/>
        <v>19</v>
      </c>
      <c r="I2707" s="10"/>
    </row>
    <row r="2708" ht="15.75" customHeight="1">
      <c r="A2708" s="11"/>
      <c r="B2708" s="11"/>
      <c r="C2708" s="11"/>
      <c r="D2708" s="11"/>
      <c r="E2708" s="8"/>
      <c r="F2708" s="57"/>
      <c r="G2708" s="10"/>
      <c r="H2708" s="8">
        <f t="shared" si="219"/>
        <v>19</v>
      </c>
      <c r="I2708" s="10"/>
    </row>
    <row r="2709" ht="15.75" customHeight="1">
      <c r="A2709" s="11"/>
      <c r="B2709" s="11"/>
      <c r="C2709" s="11"/>
      <c r="D2709" s="11"/>
      <c r="E2709" s="19"/>
      <c r="F2709" s="10"/>
      <c r="G2709" s="10"/>
      <c r="H2709" s="8">
        <f t="shared" si="219"/>
        <v>19</v>
      </c>
      <c r="I2709" s="10"/>
    </row>
    <row r="2710" ht="15.75" customHeight="1">
      <c r="A2710" s="12"/>
      <c r="B2710" s="12"/>
      <c r="C2710" s="12"/>
      <c r="D2710" s="12"/>
      <c r="E2710" s="19"/>
      <c r="F2710" s="10"/>
      <c r="G2710" s="10"/>
      <c r="H2710" s="8">
        <f t="shared" si="219"/>
        <v>19</v>
      </c>
      <c r="I2710" s="10"/>
    </row>
    <row r="2711" ht="15.75" customHeight="1">
      <c r="E2711" s="1"/>
    </row>
    <row r="2712" ht="15.75" customHeight="1">
      <c r="A2712" s="2" t="s">
        <v>0</v>
      </c>
      <c r="B2712" s="2" t="s">
        <v>1</v>
      </c>
      <c r="C2712" s="3" t="s">
        <v>2</v>
      </c>
      <c r="D2712" s="3" t="s">
        <v>3</v>
      </c>
      <c r="E2712" s="3" t="s">
        <v>4</v>
      </c>
      <c r="F2712" s="3" t="s">
        <v>5</v>
      </c>
      <c r="G2712" s="3" t="s">
        <v>6</v>
      </c>
      <c r="H2712" s="3" t="s">
        <v>7</v>
      </c>
      <c r="I2712" s="3" t="s">
        <v>8</v>
      </c>
    </row>
    <row r="2713" ht="15.75" customHeight="1">
      <c r="A2713" s="4" t="s">
        <v>1348</v>
      </c>
      <c r="B2713" s="5" t="s">
        <v>1609</v>
      </c>
      <c r="C2713" s="6">
        <v>46007.0</v>
      </c>
      <c r="D2713" s="7">
        <v>1050.0</v>
      </c>
      <c r="E2713" s="8" t="s">
        <v>1610</v>
      </c>
      <c r="F2713" s="9">
        <v>46010.0</v>
      </c>
      <c r="G2713" s="10">
        <v>11.0</v>
      </c>
      <c r="H2713" s="8">
        <f>D2713-G2713</f>
        <v>1039</v>
      </c>
      <c r="I2713" s="10"/>
    </row>
    <row r="2714" ht="15.75" customHeight="1">
      <c r="A2714" s="11"/>
      <c r="B2714" s="11"/>
      <c r="C2714" s="11"/>
      <c r="D2714" s="11"/>
      <c r="E2714" s="8" t="s">
        <v>1611</v>
      </c>
      <c r="F2714" s="9">
        <v>46020.0</v>
      </c>
      <c r="G2714" s="10">
        <v>103.0</v>
      </c>
      <c r="H2714" s="8">
        <f t="shared" ref="H2714:H2730" si="220">H2713-G2714</f>
        <v>936</v>
      </c>
      <c r="I2714" s="10"/>
    </row>
    <row r="2715" ht="15.75" customHeight="1">
      <c r="A2715" s="11"/>
      <c r="B2715" s="11"/>
      <c r="C2715" s="11"/>
      <c r="D2715" s="11"/>
      <c r="E2715" s="8" t="s">
        <v>1612</v>
      </c>
      <c r="F2715" s="94"/>
      <c r="G2715" s="10"/>
      <c r="H2715" s="8">
        <f t="shared" si="220"/>
        <v>936</v>
      </c>
      <c r="I2715" s="10"/>
    </row>
    <row r="2716" ht="15.75" customHeight="1">
      <c r="A2716" s="11"/>
      <c r="B2716" s="11"/>
      <c r="C2716" s="11"/>
      <c r="D2716" s="11"/>
      <c r="E2716" s="8" t="s">
        <v>1613</v>
      </c>
      <c r="F2716" s="94">
        <v>46037.0</v>
      </c>
      <c r="G2716" s="10">
        <v>100.0</v>
      </c>
      <c r="H2716" s="8">
        <f t="shared" si="220"/>
        <v>836</v>
      </c>
      <c r="I2716" s="10"/>
    </row>
    <row r="2717" ht="15.75" customHeight="1">
      <c r="A2717" s="11"/>
      <c r="B2717" s="11"/>
      <c r="C2717" s="11"/>
      <c r="D2717" s="11"/>
      <c r="E2717" s="8" t="s">
        <v>1614</v>
      </c>
      <c r="F2717" s="94">
        <v>46044.0</v>
      </c>
      <c r="G2717" s="10">
        <v>95.0</v>
      </c>
      <c r="H2717" s="8">
        <f t="shared" si="220"/>
        <v>741</v>
      </c>
      <c r="I2717" s="10"/>
    </row>
    <row r="2718" ht="15.75" customHeight="1">
      <c r="A2718" s="11"/>
      <c r="B2718" s="11"/>
      <c r="C2718" s="11"/>
      <c r="D2718" s="11"/>
      <c r="E2718" s="8" t="s">
        <v>1615</v>
      </c>
      <c r="F2718" s="94">
        <v>46055.0</v>
      </c>
      <c r="G2718" s="10">
        <v>70.0</v>
      </c>
      <c r="H2718" s="8">
        <f t="shared" si="220"/>
        <v>671</v>
      </c>
      <c r="I2718" s="10"/>
    </row>
    <row r="2719" ht="15.75" customHeight="1">
      <c r="A2719" s="11"/>
      <c r="B2719" s="11"/>
      <c r="C2719" s="11"/>
      <c r="D2719" s="11"/>
      <c r="E2719" s="8" t="s">
        <v>1615</v>
      </c>
      <c r="F2719" s="94">
        <v>46059.0</v>
      </c>
      <c r="G2719" s="10">
        <v>94.0</v>
      </c>
      <c r="H2719" s="8">
        <f t="shared" si="220"/>
        <v>577</v>
      </c>
      <c r="I2719" s="10"/>
    </row>
    <row r="2720" ht="15.75" customHeight="1">
      <c r="A2720" s="11"/>
      <c r="B2720" s="11"/>
      <c r="C2720" s="11"/>
      <c r="D2720" s="11"/>
      <c r="E2720" s="8" t="s">
        <v>1616</v>
      </c>
      <c r="F2720" s="57">
        <v>46071.0</v>
      </c>
      <c r="G2720" s="10">
        <v>46.0</v>
      </c>
      <c r="H2720" s="8">
        <f t="shared" si="220"/>
        <v>531</v>
      </c>
      <c r="I2720" s="10"/>
    </row>
    <row r="2721" ht="15.75" customHeight="1">
      <c r="A2721" s="11"/>
      <c r="B2721" s="11"/>
      <c r="C2721" s="11"/>
      <c r="D2721" s="11"/>
      <c r="E2721" s="8" t="s">
        <v>1617</v>
      </c>
      <c r="F2721" s="57">
        <v>46079.0</v>
      </c>
      <c r="G2721" s="10">
        <v>95.0</v>
      </c>
      <c r="H2721" s="8">
        <f t="shared" si="220"/>
        <v>436</v>
      </c>
      <c r="I2721" s="10"/>
    </row>
    <row r="2722" ht="15.75" customHeight="1">
      <c r="A2722" s="11"/>
      <c r="B2722" s="11"/>
      <c r="C2722" s="11"/>
      <c r="D2722" s="11"/>
      <c r="E2722" s="8" t="s">
        <v>1618</v>
      </c>
      <c r="F2722" s="57">
        <v>46084.0</v>
      </c>
      <c r="G2722" s="10">
        <v>66.0</v>
      </c>
      <c r="H2722" s="8">
        <f t="shared" si="220"/>
        <v>370</v>
      </c>
      <c r="I2722" s="10"/>
    </row>
    <row r="2723" ht="15.75" customHeight="1">
      <c r="A2723" s="11"/>
      <c r="B2723" s="11"/>
      <c r="C2723" s="11"/>
      <c r="D2723" s="11"/>
      <c r="E2723" s="8" t="s">
        <v>1619</v>
      </c>
      <c r="F2723" s="57">
        <v>46088.0</v>
      </c>
      <c r="G2723" s="10">
        <v>50.0</v>
      </c>
      <c r="H2723" s="8">
        <f t="shared" si="220"/>
        <v>320</v>
      </c>
      <c r="I2723" s="10"/>
    </row>
    <row r="2724" ht="15.75" customHeight="1">
      <c r="A2724" s="11"/>
      <c r="B2724" s="11"/>
      <c r="C2724" s="11"/>
      <c r="D2724" s="11"/>
      <c r="E2724" s="8" t="s">
        <v>1619</v>
      </c>
      <c r="F2724" s="57">
        <v>46091.0</v>
      </c>
      <c r="G2724" s="10">
        <v>70.0</v>
      </c>
      <c r="H2724" s="8">
        <f t="shared" si="220"/>
        <v>250</v>
      </c>
      <c r="I2724" s="10"/>
    </row>
    <row r="2725" ht="15.75" customHeight="1">
      <c r="A2725" s="11"/>
      <c r="B2725" s="11"/>
      <c r="C2725" s="11"/>
      <c r="D2725" s="11"/>
      <c r="E2725" s="8" t="s">
        <v>1620</v>
      </c>
      <c r="F2725" s="57" t="s">
        <v>1621</v>
      </c>
      <c r="G2725" s="10">
        <v>35.0</v>
      </c>
      <c r="H2725" s="8">
        <f t="shared" si="220"/>
        <v>215</v>
      </c>
      <c r="I2725" s="10"/>
    </row>
    <row r="2726" ht="15.75" customHeight="1">
      <c r="A2726" s="11"/>
      <c r="B2726" s="11"/>
      <c r="C2726" s="11"/>
      <c r="D2726" s="11"/>
      <c r="E2726" s="8" t="s">
        <v>1622</v>
      </c>
      <c r="F2726" s="57">
        <v>46108.0</v>
      </c>
      <c r="G2726" s="10">
        <v>30.0</v>
      </c>
      <c r="H2726" s="8">
        <f t="shared" si="220"/>
        <v>185</v>
      </c>
      <c r="I2726" s="10"/>
    </row>
    <row r="2727" ht="15.75" customHeight="1">
      <c r="A2727" s="11"/>
      <c r="B2727" s="11"/>
      <c r="C2727" s="11"/>
      <c r="D2727" s="11"/>
      <c r="E2727" s="8" t="s">
        <v>1623</v>
      </c>
      <c r="F2727" s="57">
        <v>46111.0</v>
      </c>
      <c r="G2727" s="10">
        <v>60.0</v>
      </c>
      <c r="H2727" s="8">
        <f t="shared" si="220"/>
        <v>125</v>
      </c>
      <c r="I2727" s="10"/>
    </row>
    <row r="2728" ht="15.75" customHeight="1">
      <c r="A2728" s="11"/>
      <c r="B2728" s="11"/>
      <c r="C2728" s="11"/>
      <c r="D2728" s="11"/>
      <c r="E2728" s="8" t="s">
        <v>1624</v>
      </c>
      <c r="F2728" s="57">
        <v>46112.0</v>
      </c>
      <c r="G2728" s="10">
        <v>30.0</v>
      </c>
      <c r="H2728" s="8">
        <f t="shared" si="220"/>
        <v>95</v>
      </c>
      <c r="I2728" s="10"/>
    </row>
    <row r="2729" ht="15.75" customHeight="1">
      <c r="A2729" s="11"/>
      <c r="B2729" s="11"/>
      <c r="C2729" s="11"/>
      <c r="D2729" s="11"/>
      <c r="E2729" s="19" t="s">
        <v>1625</v>
      </c>
      <c r="F2729" s="44">
        <v>46120.0</v>
      </c>
      <c r="G2729" s="10">
        <v>50.0</v>
      </c>
      <c r="H2729" s="8">
        <f t="shared" si="220"/>
        <v>45</v>
      </c>
      <c r="I2729" s="10"/>
    </row>
    <row r="2730" ht="15.75" customHeight="1">
      <c r="A2730" s="12"/>
      <c r="B2730" s="12"/>
      <c r="C2730" s="12"/>
      <c r="D2730" s="12"/>
      <c r="E2730" s="19" t="s">
        <v>1626</v>
      </c>
      <c r="F2730" s="44">
        <v>46125.0</v>
      </c>
      <c r="G2730" s="10">
        <v>35.0</v>
      </c>
      <c r="H2730" s="8">
        <f t="shared" si="220"/>
        <v>10</v>
      </c>
      <c r="I2730" s="10"/>
    </row>
    <row r="2731" ht="15.75" customHeight="1">
      <c r="E2731" s="1"/>
    </row>
    <row r="2732" ht="15.75" customHeight="1">
      <c r="A2732" s="2" t="s">
        <v>0</v>
      </c>
      <c r="B2732" s="2" t="s">
        <v>1</v>
      </c>
      <c r="C2732" s="3" t="s">
        <v>2</v>
      </c>
      <c r="D2732" s="3" t="s">
        <v>3</v>
      </c>
      <c r="E2732" s="3" t="s">
        <v>4</v>
      </c>
      <c r="F2732" s="3" t="s">
        <v>5</v>
      </c>
      <c r="G2732" s="3" t="s">
        <v>6</v>
      </c>
      <c r="H2732" s="3" t="s">
        <v>7</v>
      </c>
      <c r="I2732" s="3" t="s">
        <v>8</v>
      </c>
    </row>
    <row r="2733" ht="15.75" customHeight="1">
      <c r="A2733" s="4" t="s">
        <v>1348</v>
      </c>
      <c r="B2733" s="5" t="s">
        <v>1627</v>
      </c>
      <c r="C2733" s="6" t="s">
        <v>575</v>
      </c>
      <c r="D2733" s="7">
        <v>1103.0</v>
      </c>
      <c r="E2733" s="8" t="s">
        <v>1628</v>
      </c>
      <c r="F2733" s="9">
        <v>46127.0</v>
      </c>
      <c r="G2733" s="10">
        <v>50.0</v>
      </c>
      <c r="H2733" s="8">
        <f>D2733-G2733</f>
        <v>1053</v>
      </c>
      <c r="I2733" s="10"/>
    </row>
    <row r="2734" ht="15.75" customHeight="1">
      <c r="A2734" s="11"/>
      <c r="B2734" s="11"/>
      <c r="C2734" s="11"/>
      <c r="D2734" s="11"/>
      <c r="E2734" s="95" t="s">
        <v>1629</v>
      </c>
      <c r="F2734" s="9">
        <v>46133.0</v>
      </c>
      <c r="G2734" s="10">
        <v>40.0</v>
      </c>
      <c r="H2734" s="8">
        <f t="shared" ref="H2734:H2750" si="221">H2733-G2734</f>
        <v>1013</v>
      </c>
      <c r="I2734" s="10"/>
    </row>
    <row r="2735" ht="15.75" customHeight="1">
      <c r="A2735" s="11"/>
      <c r="B2735" s="11"/>
      <c r="C2735" s="11"/>
      <c r="D2735" s="11"/>
      <c r="E2735" s="8" t="s">
        <v>1630</v>
      </c>
      <c r="F2735" s="94">
        <v>46139.0</v>
      </c>
      <c r="G2735" s="10">
        <v>60.0</v>
      </c>
      <c r="H2735" s="8">
        <f t="shared" si="221"/>
        <v>953</v>
      </c>
      <c r="I2735" s="10"/>
    </row>
    <row r="2736" ht="15.75" customHeight="1">
      <c r="A2736" s="11"/>
      <c r="B2736" s="11"/>
      <c r="C2736" s="11"/>
      <c r="D2736" s="11"/>
      <c r="E2736" s="8" t="s">
        <v>1631</v>
      </c>
      <c r="F2736" s="94">
        <v>46147.0</v>
      </c>
      <c r="G2736" s="10">
        <v>39.0</v>
      </c>
      <c r="H2736" s="8">
        <f t="shared" si="221"/>
        <v>914</v>
      </c>
      <c r="I2736" s="10"/>
    </row>
    <row r="2737" ht="15.75" customHeight="1">
      <c r="A2737" s="11"/>
      <c r="B2737" s="11"/>
      <c r="C2737" s="11"/>
      <c r="D2737" s="11"/>
      <c r="E2737" s="8" t="s">
        <v>1631</v>
      </c>
      <c r="F2737" s="94">
        <v>46153.0</v>
      </c>
      <c r="G2737" s="10">
        <v>70.0</v>
      </c>
      <c r="H2737" s="8">
        <f t="shared" si="221"/>
        <v>844</v>
      </c>
      <c r="I2737" s="10"/>
    </row>
    <row r="2738" ht="15.75" customHeight="1">
      <c r="A2738" s="11"/>
      <c r="B2738" s="11"/>
      <c r="C2738" s="11"/>
      <c r="D2738" s="11"/>
      <c r="E2738" s="8" t="s">
        <v>1632</v>
      </c>
      <c r="F2738" s="94">
        <v>46157.0</v>
      </c>
      <c r="G2738" s="10">
        <v>50.0</v>
      </c>
      <c r="H2738" s="8">
        <f t="shared" si="221"/>
        <v>794</v>
      </c>
      <c r="I2738" s="10"/>
    </row>
    <row r="2739" ht="15.75" customHeight="1">
      <c r="A2739" s="11"/>
      <c r="B2739" s="11"/>
      <c r="C2739" s="11"/>
      <c r="D2739" s="11"/>
      <c r="E2739" s="8" t="s">
        <v>1633</v>
      </c>
      <c r="F2739" s="94">
        <v>46162.0</v>
      </c>
      <c r="G2739" s="10">
        <v>55.0</v>
      </c>
      <c r="H2739" s="8">
        <f t="shared" si="221"/>
        <v>739</v>
      </c>
      <c r="I2739" s="10"/>
    </row>
    <row r="2740" ht="15.75" customHeight="1">
      <c r="A2740" s="11"/>
      <c r="B2740" s="11"/>
      <c r="C2740" s="11"/>
      <c r="D2740" s="11"/>
      <c r="E2740" s="8" t="s">
        <v>1634</v>
      </c>
      <c r="F2740" s="57">
        <v>46164.0</v>
      </c>
      <c r="G2740" s="10">
        <v>50.0</v>
      </c>
      <c r="H2740" s="8">
        <f t="shared" si="221"/>
        <v>689</v>
      </c>
      <c r="I2740" s="10"/>
    </row>
    <row r="2741" ht="15.75" customHeight="1">
      <c r="A2741" s="11"/>
      <c r="B2741" s="11"/>
      <c r="C2741" s="11"/>
      <c r="D2741" s="11"/>
      <c r="E2741" s="8" t="s">
        <v>1635</v>
      </c>
      <c r="F2741" s="57">
        <v>46171.0</v>
      </c>
      <c r="G2741" s="10">
        <v>1.0</v>
      </c>
      <c r="H2741" s="8">
        <f t="shared" si="221"/>
        <v>688</v>
      </c>
      <c r="I2741" s="10"/>
    </row>
    <row r="2742" ht="15.75" customHeight="1">
      <c r="A2742" s="11"/>
      <c r="B2742" s="11"/>
      <c r="C2742" s="11"/>
      <c r="D2742" s="11"/>
      <c r="E2742" s="8" t="s">
        <v>1634</v>
      </c>
      <c r="F2742" s="57">
        <v>46171.0</v>
      </c>
      <c r="G2742" s="10">
        <v>45.0</v>
      </c>
      <c r="H2742" s="8">
        <f t="shared" si="221"/>
        <v>643</v>
      </c>
      <c r="I2742" s="10"/>
    </row>
    <row r="2743" ht="15.75" customHeight="1">
      <c r="A2743" s="11"/>
      <c r="B2743" s="11"/>
      <c r="C2743" s="11"/>
      <c r="D2743" s="11"/>
      <c r="E2743" s="8" t="s">
        <v>1636</v>
      </c>
      <c r="F2743" s="57">
        <v>46172.0</v>
      </c>
      <c r="G2743" s="10">
        <v>49.0</v>
      </c>
      <c r="H2743" s="8">
        <f t="shared" si="221"/>
        <v>594</v>
      </c>
      <c r="I2743" s="10"/>
    </row>
    <row r="2744" ht="15.75" customHeight="1">
      <c r="A2744" s="11"/>
      <c r="B2744" s="11"/>
      <c r="C2744" s="11"/>
      <c r="D2744" s="11"/>
      <c r="E2744" s="8" t="s">
        <v>1637</v>
      </c>
      <c r="F2744" s="57">
        <v>46176.0</v>
      </c>
      <c r="G2744" s="10">
        <v>92.0</v>
      </c>
      <c r="H2744" s="8">
        <f t="shared" si="221"/>
        <v>502</v>
      </c>
      <c r="I2744" s="10"/>
    </row>
    <row r="2745" ht="15.75" customHeight="1">
      <c r="A2745" s="11"/>
      <c r="B2745" s="11"/>
      <c r="C2745" s="11"/>
      <c r="D2745" s="11"/>
      <c r="E2745" s="8" t="s">
        <v>1638</v>
      </c>
      <c r="F2745" s="57">
        <v>46178.0</v>
      </c>
      <c r="G2745" s="10">
        <v>70.0</v>
      </c>
      <c r="H2745" s="8">
        <f t="shared" si="221"/>
        <v>432</v>
      </c>
      <c r="I2745" s="10"/>
    </row>
    <row r="2746" ht="15.75" customHeight="1">
      <c r="A2746" s="11"/>
      <c r="B2746" s="11"/>
      <c r="C2746" s="11"/>
      <c r="D2746" s="11"/>
      <c r="E2746" s="8" t="s">
        <v>1639</v>
      </c>
      <c r="F2746" s="57">
        <v>46181.0</v>
      </c>
      <c r="G2746" s="10">
        <v>60.0</v>
      </c>
      <c r="H2746" s="8">
        <f t="shared" si="221"/>
        <v>372</v>
      </c>
      <c r="I2746" s="10"/>
    </row>
    <row r="2747" ht="15.75" customHeight="1">
      <c r="A2747" s="11"/>
      <c r="B2747" s="11"/>
      <c r="C2747" s="11"/>
      <c r="D2747" s="11"/>
      <c r="E2747" s="8" t="s">
        <v>1640</v>
      </c>
      <c r="F2747" s="57">
        <v>46183.0</v>
      </c>
      <c r="G2747" s="10">
        <v>30.0</v>
      </c>
      <c r="H2747" s="8">
        <f t="shared" si="221"/>
        <v>342</v>
      </c>
      <c r="I2747" s="10"/>
    </row>
    <row r="2748" ht="15.75" customHeight="1">
      <c r="A2748" s="11"/>
      <c r="B2748" s="11"/>
      <c r="C2748" s="11"/>
      <c r="D2748" s="11"/>
      <c r="E2748" s="8" t="s">
        <v>1641</v>
      </c>
      <c r="F2748" s="57">
        <v>46185.0</v>
      </c>
      <c r="G2748" s="10">
        <v>80.0</v>
      </c>
      <c r="H2748" s="8">
        <f t="shared" si="221"/>
        <v>262</v>
      </c>
      <c r="I2748" s="10"/>
    </row>
    <row r="2749" ht="15.75" customHeight="1">
      <c r="A2749" s="11"/>
      <c r="B2749" s="11"/>
      <c r="C2749" s="11"/>
      <c r="D2749" s="11"/>
      <c r="E2749" s="19"/>
      <c r="F2749" s="10"/>
      <c r="G2749" s="10"/>
      <c r="H2749" s="8">
        <f t="shared" si="221"/>
        <v>262</v>
      </c>
      <c r="I2749" s="10"/>
    </row>
    <row r="2750" ht="15.75" customHeight="1">
      <c r="A2750" s="12"/>
      <c r="B2750" s="12"/>
      <c r="C2750" s="12"/>
      <c r="D2750" s="12"/>
      <c r="E2750" s="19"/>
      <c r="F2750" s="10"/>
      <c r="G2750" s="10"/>
      <c r="H2750" s="8">
        <f t="shared" si="221"/>
        <v>262</v>
      </c>
      <c r="I2750" s="10"/>
    </row>
    <row r="2751" ht="15.75" customHeight="1">
      <c r="E2751" s="1"/>
    </row>
    <row r="2752" ht="15.75" customHeight="1">
      <c r="A2752" s="2" t="s">
        <v>0</v>
      </c>
      <c r="B2752" s="2" t="s">
        <v>1</v>
      </c>
      <c r="C2752" s="3" t="s">
        <v>2</v>
      </c>
      <c r="D2752" s="3" t="s">
        <v>3</v>
      </c>
      <c r="E2752" s="3" t="s">
        <v>4</v>
      </c>
      <c r="F2752" s="3" t="s">
        <v>5</v>
      </c>
      <c r="G2752" s="3" t="s">
        <v>6</v>
      </c>
      <c r="H2752" s="3" t="s">
        <v>7</v>
      </c>
      <c r="I2752" s="3" t="s">
        <v>8</v>
      </c>
    </row>
    <row r="2753" ht="15.75" customHeight="1">
      <c r="A2753" s="4" t="s">
        <v>1348</v>
      </c>
      <c r="B2753" s="5" t="s">
        <v>1642</v>
      </c>
      <c r="C2753" s="6">
        <v>46139.0</v>
      </c>
      <c r="D2753" s="7">
        <v>450.0</v>
      </c>
      <c r="E2753" s="8" t="s">
        <v>1643</v>
      </c>
      <c r="F2753" s="9"/>
      <c r="G2753" s="10"/>
      <c r="H2753" s="8">
        <f>D2753-G2753</f>
        <v>450</v>
      </c>
      <c r="I2753" s="10"/>
    </row>
    <row r="2754" ht="15.75" customHeight="1">
      <c r="A2754" s="11"/>
      <c r="B2754" s="11"/>
      <c r="C2754" s="11"/>
      <c r="D2754" s="11"/>
      <c r="E2754" s="95"/>
      <c r="F2754" s="9"/>
      <c r="G2754" s="10"/>
      <c r="H2754" s="8">
        <f t="shared" ref="H2754:H2770" si="222">H2753-G2754</f>
        <v>450</v>
      </c>
      <c r="I2754" s="10"/>
    </row>
    <row r="2755" ht="15.75" customHeight="1">
      <c r="A2755" s="11"/>
      <c r="B2755" s="11"/>
      <c r="C2755" s="11"/>
      <c r="D2755" s="11"/>
      <c r="E2755" s="8"/>
      <c r="F2755" s="94"/>
      <c r="G2755" s="10"/>
      <c r="H2755" s="8">
        <f t="shared" si="222"/>
        <v>450</v>
      </c>
      <c r="I2755" s="10"/>
    </row>
    <row r="2756" ht="15.75" customHeight="1">
      <c r="A2756" s="11"/>
      <c r="B2756" s="11"/>
      <c r="C2756" s="11"/>
      <c r="D2756" s="11"/>
      <c r="E2756" s="8"/>
      <c r="F2756" s="94"/>
      <c r="G2756" s="10"/>
      <c r="H2756" s="8">
        <f t="shared" si="222"/>
        <v>450</v>
      </c>
      <c r="I2756" s="10"/>
    </row>
    <row r="2757" ht="15.75" customHeight="1">
      <c r="A2757" s="11"/>
      <c r="B2757" s="11"/>
      <c r="C2757" s="11"/>
      <c r="D2757" s="11"/>
      <c r="E2757" s="8"/>
      <c r="F2757" s="94"/>
      <c r="G2757" s="10"/>
      <c r="H2757" s="8">
        <f t="shared" si="222"/>
        <v>450</v>
      </c>
      <c r="I2757" s="10"/>
    </row>
    <row r="2758" ht="15.75" customHeight="1">
      <c r="A2758" s="11"/>
      <c r="B2758" s="11"/>
      <c r="C2758" s="11"/>
      <c r="D2758" s="11"/>
      <c r="E2758" s="8"/>
      <c r="F2758" s="94"/>
      <c r="G2758" s="10"/>
      <c r="H2758" s="8">
        <f t="shared" si="222"/>
        <v>450</v>
      </c>
      <c r="I2758" s="10"/>
    </row>
    <row r="2759" ht="15.75" customHeight="1">
      <c r="A2759" s="11"/>
      <c r="B2759" s="11"/>
      <c r="C2759" s="11"/>
      <c r="D2759" s="11"/>
      <c r="E2759" s="8"/>
      <c r="F2759" s="94"/>
      <c r="G2759" s="10"/>
      <c r="H2759" s="8">
        <f t="shared" si="222"/>
        <v>450</v>
      </c>
      <c r="I2759" s="10"/>
    </row>
    <row r="2760" ht="15.75" customHeight="1">
      <c r="A2760" s="11"/>
      <c r="B2760" s="11"/>
      <c r="C2760" s="11"/>
      <c r="D2760" s="11"/>
      <c r="E2760" s="8"/>
      <c r="F2760" s="57"/>
      <c r="G2760" s="10"/>
      <c r="H2760" s="8">
        <f t="shared" si="222"/>
        <v>450</v>
      </c>
      <c r="I2760" s="10"/>
    </row>
    <row r="2761" ht="15.75" customHeight="1">
      <c r="A2761" s="11"/>
      <c r="B2761" s="11"/>
      <c r="C2761" s="11"/>
      <c r="D2761" s="11"/>
      <c r="E2761" s="8"/>
      <c r="F2761" s="57"/>
      <c r="G2761" s="10"/>
      <c r="H2761" s="8">
        <f t="shared" si="222"/>
        <v>450</v>
      </c>
      <c r="I2761" s="10"/>
    </row>
    <row r="2762" ht="15.75" customHeight="1">
      <c r="A2762" s="11"/>
      <c r="B2762" s="11"/>
      <c r="C2762" s="11"/>
      <c r="D2762" s="11"/>
      <c r="E2762" s="8"/>
      <c r="F2762" s="57"/>
      <c r="G2762" s="10"/>
      <c r="H2762" s="8">
        <f t="shared" si="222"/>
        <v>450</v>
      </c>
      <c r="I2762" s="10"/>
    </row>
    <row r="2763" ht="15.75" customHeight="1">
      <c r="A2763" s="11"/>
      <c r="B2763" s="11"/>
      <c r="C2763" s="11"/>
      <c r="D2763" s="11"/>
      <c r="E2763" s="8"/>
      <c r="F2763" s="57"/>
      <c r="G2763" s="10"/>
      <c r="H2763" s="8">
        <f t="shared" si="222"/>
        <v>450</v>
      </c>
      <c r="I2763" s="10"/>
    </row>
    <row r="2764" ht="15.75" customHeight="1">
      <c r="A2764" s="11"/>
      <c r="B2764" s="11"/>
      <c r="C2764" s="11"/>
      <c r="D2764" s="11"/>
      <c r="E2764" s="8"/>
      <c r="F2764" s="57"/>
      <c r="G2764" s="10"/>
      <c r="H2764" s="8">
        <f t="shared" si="222"/>
        <v>450</v>
      </c>
      <c r="I2764" s="10"/>
    </row>
    <row r="2765" ht="15.75" customHeight="1">
      <c r="A2765" s="11"/>
      <c r="B2765" s="11"/>
      <c r="C2765" s="11"/>
      <c r="D2765" s="11"/>
      <c r="E2765" s="8"/>
      <c r="F2765" s="57"/>
      <c r="G2765" s="10"/>
      <c r="H2765" s="8">
        <f t="shared" si="222"/>
        <v>450</v>
      </c>
      <c r="I2765" s="10"/>
    </row>
    <row r="2766" ht="15.75" customHeight="1">
      <c r="A2766" s="11"/>
      <c r="B2766" s="11"/>
      <c r="C2766" s="11"/>
      <c r="D2766" s="11"/>
      <c r="E2766" s="8"/>
      <c r="F2766" s="57"/>
      <c r="G2766" s="10"/>
      <c r="H2766" s="8">
        <f t="shared" si="222"/>
        <v>450</v>
      </c>
      <c r="I2766" s="10"/>
    </row>
    <row r="2767" ht="15.75" customHeight="1">
      <c r="A2767" s="11"/>
      <c r="B2767" s="11"/>
      <c r="C2767" s="11"/>
      <c r="D2767" s="11"/>
      <c r="E2767" s="8"/>
      <c r="F2767" s="57"/>
      <c r="G2767" s="10"/>
      <c r="H2767" s="8">
        <f t="shared" si="222"/>
        <v>450</v>
      </c>
      <c r="I2767" s="10"/>
    </row>
    <row r="2768" ht="15.75" customHeight="1">
      <c r="A2768" s="11"/>
      <c r="B2768" s="11"/>
      <c r="C2768" s="11"/>
      <c r="D2768" s="11"/>
      <c r="E2768" s="8"/>
      <c r="F2768" s="57"/>
      <c r="G2768" s="10"/>
      <c r="H2768" s="8">
        <f t="shared" si="222"/>
        <v>450</v>
      </c>
      <c r="I2768" s="10"/>
    </row>
    <row r="2769" ht="15.75" customHeight="1">
      <c r="A2769" s="11"/>
      <c r="B2769" s="11"/>
      <c r="C2769" s="11"/>
      <c r="D2769" s="11"/>
      <c r="E2769" s="19"/>
      <c r="F2769" s="10"/>
      <c r="G2769" s="10"/>
      <c r="H2769" s="8">
        <f t="shared" si="222"/>
        <v>450</v>
      </c>
      <c r="I2769" s="10"/>
    </row>
    <row r="2770" ht="15.75" customHeight="1">
      <c r="A2770" s="12"/>
      <c r="B2770" s="12"/>
      <c r="C2770" s="12"/>
      <c r="D2770" s="12"/>
      <c r="E2770" s="19"/>
      <c r="F2770" s="10"/>
      <c r="G2770" s="10"/>
      <c r="H2770" s="8">
        <f t="shared" si="222"/>
        <v>450</v>
      </c>
      <c r="I2770" s="10"/>
    </row>
    <row r="2771" ht="15.75" customHeight="1">
      <c r="E2771" s="1"/>
    </row>
    <row r="2772" ht="15.75" customHeight="1">
      <c r="A2772" s="2" t="s">
        <v>0</v>
      </c>
      <c r="B2772" s="2" t="s">
        <v>1</v>
      </c>
      <c r="C2772" s="3" t="s">
        <v>2</v>
      </c>
      <c r="D2772" s="3" t="s">
        <v>3</v>
      </c>
      <c r="E2772" s="3" t="s">
        <v>4</v>
      </c>
      <c r="F2772" s="3" t="s">
        <v>5</v>
      </c>
      <c r="G2772" s="3" t="s">
        <v>6</v>
      </c>
      <c r="H2772" s="3" t="s">
        <v>7</v>
      </c>
      <c r="I2772" s="3" t="s">
        <v>8</v>
      </c>
    </row>
    <row r="2773" ht="15.75" customHeight="1">
      <c r="A2773" s="4" t="s">
        <v>1348</v>
      </c>
      <c r="B2773" s="5" t="s">
        <v>1644</v>
      </c>
      <c r="C2773" s="6">
        <v>46177.0</v>
      </c>
      <c r="D2773" s="7">
        <v>900.0</v>
      </c>
      <c r="E2773" s="8" t="s">
        <v>1645</v>
      </c>
      <c r="F2773" s="9"/>
      <c r="G2773" s="10"/>
      <c r="H2773" s="8">
        <f>D2773-G2773</f>
        <v>900</v>
      </c>
      <c r="I2773" s="10"/>
    </row>
    <row r="2774" ht="15.75" customHeight="1">
      <c r="A2774" s="11"/>
      <c r="B2774" s="11"/>
      <c r="C2774" s="11"/>
      <c r="D2774" s="11"/>
      <c r="E2774" s="95"/>
      <c r="F2774" s="9"/>
      <c r="G2774" s="10"/>
      <c r="H2774" s="8">
        <f t="shared" ref="H2774:H2790" si="223">H2773-G2774</f>
        <v>900</v>
      </c>
      <c r="I2774" s="10"/>
    </row>
    <row r="2775" ht="15.75" customHeight="1">
      <c r="A2775" s="11"/>
      <c r="B2775" s="11"/>
      <c r="C2775" s="11"/>
      <c r="D2775" s="11"/>
      <c r="E2775" s="8"/>
      <c r="F2775" s="94"/>
      <c r="G2775" s="10"/>
      <c r="H2775" s="8">
        <f t="shared" si="223"/>
        <v>900</v>
      </c>
      <c r="I2775" s="10"/>
    </row>
    <row r="2776" ht="15.75" customHeight="1">
      <c r="A2776" s="11"/>
      <c r="B2776" s="11"/>
      <c r="C2776" s="11"/>
      <c r="D2776" s="11"/>
      <c r="E2776" s="8"/>
      <c r="F2776" s="94"/>
      <c r="G2776" s="10"/>
      <c r="H2776" s="8">
        <f t="shared" si="223"/>
        <v>900</v>
      </c>
      <c r="I2776" s="10"/>
    </row>
    <row r="2777" ht="15.75" customHeight="1">
      <c r="A2777" s="11"/>
      <c r="B2777" s="11"/>
      <c r="C2777" s="11"/>
      <c r="D2777" s="11"/>
      <c r="E2777" s="8"/>
      <c r="F2777" s="94"/>
      <c r="G2777" s="10"/>
      <c r="H2777" s="8">
        <f t="shared" si="223"/>
        <v>900</v>
      </c>
      <c r="I2777" s="10"/>
    </row>
    <row r="2778" ht="15.75" customHeight="1">
      <c r="A2778" s="11"/>
      <c r="B2778" s="11"/>
      <c r="C2778" s="11"/>
      <c r="D2778" s="11"/>
      <c r="E2778" s="8"/>
      <c r="F2778" s="94"/>
      <c r="G2778" s="10"/>
      <c r="H2778" s="8">
        <f t="shared" si="223"/>
        <v>900</v>
      </c>
      <c r="I2778" s="10"/>
    </row>
    <row r="2779" ht="15.75" customHeight="1">
      <c r="A2779" s="11"/>
      <c r="B2779" s="11"/>
      <c r="C2779" s="11"/>
      <c r="D2779" s="11"/>
      <c r="E2779" s="8"/>
      <c r="F2779" s="94"/>
      <c r="G2779" s="10"/>
      <c r="H2779" s="8">
        <f t="shared" si="223"/>
        <v>900</v>
      </c>
      <c r="I2779" s="10"/>
    </row>
    <row r="2780" ht="15.75" customHeight="1">
      <c r="A2780" s="11"/>
      <c r="B2780" s="11"/>
      <c r="C2780" s="11"/>
      <c r="D2780" s="11"/>
      <c r="E2780" s="8"/>
      <c r="F2780" s="57"/>
      <c r="G2780" s="10"/>
      <c r="H2780" s="8">
        <f t="shared" si="223"/>
        <v>900</v>
      </c>
      <c r="I2780" s="10"/>
    </row>
    <row r="2781" ht="15.75" customHeight="1">
      <c r="A2781" s="11"/>
      <c r="B2781" s="11"/>
      <c r="C2781" s="11"/>
      <c r="D2781" s="11"/>
      <c r="E2781" s="8"/>
      <c r="F2781" s="57"/>
      <c r="G2781" s="10"/>
      <c r="H2781" s="8">
        <f t="shared" si="223"/>
        <v>900</v>
      </c>
      <c r="I2781" s="10"/>
    </row>
    <row r="2782" ht="15.75" customHeight="1">
      <c r="A2782" s="11"/>
      <c r="B2782" s="11"/>
      <c r="C2782" s="11"/>
      <c r="D2782" s="11"/>
      <c r="E2782" s="8"/>
      <c r="F2782" s="57"/>
      <c r="G2782" s="10"/>
      <c r="H2782" s="8">
        <f t="shared" si="223"/>
        <v>900</v>
      </c>
      <c r="I2782" s="10"/>
    </row>
    <row r="2783" ht="15.75" customHeight="1">
      <c r="A2783" s="11"/>
      <c r="B2783" s="11"/>
      <c r="C2783" s="11"/>
      <c r="D2783" s="11"/>
      <c r="E2783" s="8"/>
      <c r="F2783" s="57"/>
      <c r="G2783" s="10"/>
      <c r="H2783" s="8">
        <f t="shared" si="223"/>
        <v>900</v>
      </c>
      <c r="I2783" s="10"/>
    </row>
    <row r="2784" ht="15.75" customHeight="1">
      <c r="A2784" s="11"/>
      <c r="B2784" s="11"/>
      <c r="C2784" s="11"/>
      <c r="D2784" s="11"/>
      <c r="E2784" s="8"/>
      <c r="F2784" s="57"/>
      <c r="G2784" s="10"/>
      <c r="H2784" s="8">
        <f t="shared" si="223"/>
        <v>900</v>
      </c>
      <c r="I2784" s="10"/>
    </row>
    <row r="2785" ht="15.75" customHeight="1">
      <c r="A2785" s="11"/>
      <c r="B2785" s="11"/>
      <c r="C2785" s="11"/>
      <c r="D2785" s="11"/>
      <c r="E2785" s="8"/>
      <c r="F2785" s="57"/>
      <c r="G2785" s="10"/>
      <c r="H2785" s="8">
        <f t="shared" si="223"/>
        <v>900</v>
      </c>
      <c r="I2785" s="10"/>
    </row>
    <row r="2786" ht="15.75" customHeight="1">
      <c r="A2786" s="11"/>
      <c r="B2786" s="11"/>
      <c r="C2786" s="11"/>
      <c r="D2786" s="11"/>
      <c r="E2786" s="8"/>
      <c r="F2786" s="57"/>
      <c r="G2786" s="10"/>
      <c r="H2786" s="8">
        <f t="shared" si="223"/>
        <v>900</v>
      </c>
      <c r="I2786" s="10"/>
    </row>
    <row r="2787" ht="15.75" customHeight="1">
      <c r="A2787" s="11"/>
      <c r="B2787" s="11"/>
      <c r="C2787" s="11"/>
      <c r="D2787" s="11"/>
      <c r="E2787" s="8"/>
      <c r="F2787" s="57"/>
      <c r="G2787" s="10"/>
      <c r="H2787" s="8">
        <f t="shared" si="223"/>
        <v>900</v>
      </c>
      <c r="I2787" s="10"/>
    </row>
    <row r="2788" ht="15.75" customHeight="1">
      <c r="A2788" s="11"/>
      <c r="B2788" s="11"/>
      <c r="C2788" s="11"/>
      <c r="D2788" s="11"/>
      <c r="E2788" s="8"/>
      <c r="F2788" s="57"/>
      <c r="G2788" s="10"/>
      <c r="H2788" s="8">
        <f t="shared" si="223"/>
        <v>900</v>
      </c>
      <c r="I2788" s="10"/>
    </row>
    <row r="2789" ht="15.75" customHeight="1">
      <c r="A2789" s="11"/>
      <c r="B2789" s="11"/>
      <c r="C2789" s="11"/>
      <c r="D2789" s="11"/>
      <c r="E2789" s="19"/>
      <c r="F2789" s="10"/>
      <c r="G2789" s="10"/>
      <c r="H2789" s="8">
        <f t="shared" si="223"/>
        <v>900</v>
      </c>
      <c r="I2789" s="10"/>
    </row>
    <row r="2790" ht="15.75" customHeight="1">
      <c r="A2790" s="12"/>
      <c r="B2790" s="12"/>
      <c r="C2790" s="12"/>
      <c r="D2790" s="12"/>
      <c r="E2790" s="19"/>
      <c r="F2790" s="10"/>
      <c r="G2790" s="10"/>
      <c r="H2790" s="8">
        <f t="shared" si="223"/>
        <v>900</v>
      </c>
      <c r="I2790" s="10"/>
    </row>
  </sheetData>
  <mergeCells count="104">
    <mergeCell ref="G38:H38"/>
    <mergeCell ref="G41:H41"/>
    <mergeCell ref="A791:G791"/>
    <mergeCell ref="A813:G813"/>
    <mergeCell ref="A835:G835"/>
    <mergeCell ref="A857:G857"/>
    <mergeCell ref="A879:G879"/>
    <mergeCell ref="A901:G901"/>
    <mergeCell ref="A923:G923"/>
    <mergeCell ref="A945:G945"/>
    <mergeCell ref="A967:G967"/>
    <mergeCell ref="A989:G989"/>
    <mergeCell ref="A1011:G1011"/>
    <mergeCell ref="A1033:G1033"/>
    <mergeCell ref="A1054:G1054"/>
    <mergeCell ref="A1076:G1076"/>
    <mergeCell ref="A1098:G1098"/>
    <mergeCell ref="A1120:G1120"/>
    <mergeCell ref="A1142:G1142"/>
    <mergeCell ref="A1164:G1164"/>
    <mergeCell ref="A1186:G1186"/>
    <mergeCell ref="A1208:G1208"/>
    <mergeCell ref="A1230:G1230"/>
    <mergeCell ref="A1252:G1252"/>
    <mergeCell ref="A1274:G1274"/>
    <mergeCell ref="A1296:G1296"/>
    <mergeCell ref="A1318:G1318"/>
    <mergeCell ref="A1340:G1340"/>
    <mergeCell ref="A1362:G1362"/>
    <mergeCell ref="A1383:G1383"/>
    <mergeCell ref="A1404:G1404"/>
    <mergeCell ref="A1425:G1425"/>
    <mergeCell ref="A1446:G1446"/>
    <mergeCell ref="A1460:G1460"/>
    <mergeCell ref="A1474:G1474"/>
    <mergeCell ref="A1488:G1488"/>
    <mergeCell ref="A1502:G1502"/>
    <mergeCell ref="A1516:G1516"/>
    <mergeCell ref="A1530:G1530"/>
    <mergeCell ref="A1544:G1544"/>
    <mergeCell ref="A1558:G1558"/>
    <mergeCell ref="A1585:G1585"/>
    <mergeCell ref="A2598:A2600"/>
    <mergeCell ref="B2598:B2600"/>
    <mergeCell ref="A2603:A2605"/>
    <mergeCell ref="B2603:B2605"/>
    <mergeCell ref="A2608:A2610"/>
    <mergeCell ref="B2608:B2610"/>
    <mergeCell ref="B2614:B2616"/>
    <mergeCell ref="A2664:A2670"/>
    <mergeCell ref="A2673:A2690"/>
    <mergeCell ref="B2673:B2690"/>
    <mergeCell ref="C2673:C2690"/>
    <mergeCell ref="D2673:D2690"/>
    <mergeCell ref="A2693:A2710"/>
    <mergeCell ref="B2693:B2710"/>
    <mergeCell ref="A2713:A2730"/>
    <mergeCell ref="B2713:B2730"/>
    <mergeCell ref="C2713:C2730"/>
    <mergeCell ref="D2713:D2730"/>
    <mergeCell ref="B2733:B2750"/>
    <mergeCell ref="C2733:C2750"/>
    <mergeCell ref="D2733:D2750"/>
    <mergeCell ref="A2614:A2616"/>
    <mergeCell ref="A2619:A2621"/>
    <mergeCell ref="B2619:B2621"/>
    <mergeCell ref="A2625:A2627"/>
    <mergeCell ref="B2625:B2627"/>
    <mergeCell ref="C2625:C2627"/>
    <mergeCell ref="D2625:D2627"/>
    <mergeCell ref="A2631:A2633"/>
    <mergeCell ref="B2631:B2633"/>
    <mergeCell ref="C2631:C2633"/>
    <mergeCell ref="D2631:D2633"/>
    <mergeCell ref="B2636:B2638"/>
    <mergeCell ref="C2636:C2638"/>
    <mergeCell ref="D2636:D2638"/>
    <mergeCell ref="C2651:C2653"/>
    <mergeCell ref="D2651:D2653"/>
    <mergeCell ref="A2636:A2638"/>
    <mergeCell ref="A2641:A2643"/>
    <mergeCell ref="B2641:B2643"/>
    <mergeCell ref="C2641:C2643"/>
    <mergeCell ref="D2641:D2643"/>
    <mergeCell ref="A2651:A2653"/>
    <mergeCell ref="B2651:B2653"/>
    <mergeCell ref="A2657:A2661"/>
    <mergeCell ref="B2657:B2661"/>
    <mergeCell ref="C2657:C2661"/>
    <mergeCell ref="D2657:D2661"/>
    <mergeCell ref="B2664:B2670"/>
    <mergeCell ref="C2664:C2670"/>
    <mergeCell ref="D2664:D2670"/>
    <mergeCell ref="C2693:C2710"/>
    <mergeCell ref="D2693:D2710"/>
    <mergeCell ref="C2773:C2790"/>
    <mergeCell ref="D2773:D2790"/>
    <mergeCell ref="A2733:A2750"/>
    <mergeCell ref="A2753:A2770"/>
    <mergeCell ref="B2753:B2770"/>
    <mergeCell ref="C2753:C2770"/>
    <mergeCell ref="D2753:D2770"/>
    <mergeCell ref="A2773:A2790"/>
    <mergeCell ref="B2773:B2790"/>
  </mergeCells>
  <printOptions/>
  <pageMargins bottom="0.58" footer="0.0" header="0.0" left="0.7" right="0.7" top="0.47"/>
  <pageSetup paperSize="5" scale="145"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>
      <c r="A20" s="1"/>
      <c r="B20" s="1"/>
      <c r="C20" s="19">
        <f>SUM(C2:C19)</f>
        <v>1300</v>
      </c>
      <c r="D20" s="1"/>
      <c r="E20" s="1"/>
    </row>
    <row r="21" ht="15.75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customHeight="1">
      <c r="A39" s="1"/>
      <c r="B39" s="1"/>
      <c r="C39" s="19">
        <f>SUM(C22:C38)</f>
        <v>1300</v>
      </c>
      <c r="D39" s="1"/>
      <c r="E39" s="1"/>
    </row>
    <row r="40" ht="15.75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customHeight="1">
      <c r="A56" s="1"/>
      <c r="B56" s="1"/>
      <c r="C56" s="19">
        <f>SUM(C41:C55)</f>
        <v>1300</v>
      </c>
      <c r="D56" s="1"/>
      <c r="E56" s="1"/>
    </row>
    <row r="57" ht="15.75" customHeight="1">
      <c r="E57" s="1"/>
    </row>
    <row r="58" ht="15.75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customHeight="1">
      <c r="A71" s="1"/>
      <c r="B71" s="1"/>
      <c r="C71" s="19">
        <f>SUM(C59:C70)</f>
        <v>1300</v>
      </c>
      <c r="D71" s="1"/>
      <c r="E71" s="1"/>
    </row>
    <row r="72" ht="15.75" customHeight="1">
      <c r="E72" s="1"/>
    </row>
    <row r="73" ht="15.75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customHeight="1">
      <c r="C106" s="28">
        <f>SUM(C91:C105)</f>
        <v>1300</v>
      </c>
      <c r="E106" s="1"/>
    </row>
    <row r="107" ht="15.75" customHeight="1">
      <c r="E107" s="1"/>
    </row>
    <row r="108" ht="15.75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customHeight="1">
      <c r="A124" s="30"/>
      <c r="B124" s="30"/>
      <c r="C124" s="30"/>
      <c r="D124" s="30"/>
      <c r="E124" s="1"/>
      <c r="F124" s="30"/>
      <c r="G124" s="30"/>
    </row>
    <row r="125" ht="15.75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customHeight="1">
      <c r="C144" s="28">
        <f>SUM(C126:C143)</f>
        <v>1500</v>
      </c>
      <c r="E144" s="1"/>
    </row>
    <row r="145" ht="15.75" customHeight="1">
      <c r="E145" s="1"/>
    </row>
    <row r="146" ht="15.75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customHeight="1">
      <c r="C164" s="28">
        <f>SUM(C147:C163)</f>
        <v>1500</v>
      </c>
      <c r="E164" s="1"/>
    </row>
    <row r="165" ht="15.75" customHeight="1">
      <c r="E165" s="1"/>
    </row>
    <row r="166" ht="15.75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customHeight="1">
      <c r="C184" s="28">
        <f>SUM(C167:C183)</f>
        <v>1500</v>
      </c>
      <c r="E184" s="1"/>
    </row>
    <row r="185" ht="15.75" customHeight="1">
      <c r="E185" s="1"/>
    </row>
    <row r="186" ht="15.75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customHeight="1">
      <c r="C204" s="28">
        <f>SUM(C187:C203)</f>
        <v>1500</v>
      </c>
      <c r="E204" s="1"/>
    </row>
    <row r="205" ht="15.75" customHeight="1">
      <c r="E205" s="1"/>
    </row>
    <row r="206" ht="15.75" customHeight="1">
      <c r="E206" s="1"/>
    </row>
    <row r="207" ht="15.75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customHeight="1">
      <c r="C224" s="28">
        <f>SUM(C208:C223)</f>
        <v>1500</v>
      </c>
      <c r="E224" s="1"/>
    </row>
    <row r="225" ht="15.75" customHeight="1">
      <c r="E225" s="1"/>
    </row>
    <row r="226" ht="15.75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customHeight="1">
      <c r="C244" s="31">
        <f>SUM(C227:C243)</f>
        <v>1500</v>
      </c>
      <c r="E244" s="1"/>
    </row>
    <row r="245" ht="15.75" customHeight="1">
      <c r="E245" s="1"/>
    </row>
    <row r="246" ht="15.75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customHeight="1">
      <c r="C265" s="28">
        <f>SUM(C247:C264)</f>
        <v>1500</v>
      </c>
      <c r="E265" s="1"/>
    </row>
    <row r="266" ht="15.75" customHeight="1">
      <c r="E266" s="1"/>
    </row>
    <row r="267" ht="15.75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customHeight="1">
      <c r="C286" s="28">
        <f>SUM(C268:C285)</f>
        <v>1500</v>
      </c>
      <c r="E286" s="1"/>
    </row>
    <row r="287" ht="15.75" customHeight="1">
      <c r="E287" s="1"/>
    </row>
    <row r="288" ht="15.75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customHeight="1">
      <c r="C305" s="28">
        <f>SUM(C289:C304)</f>
        <v>1500</v>
      </c>
      <c r="E305" s="1"/>
    </row>
    <row r="306" ht="15.75" customHeight="1">
      <c r="E306" s="1"/>
    </row>
    <row r="307" ht="15.75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customHeight="1">
      <c r="A326" s="10"/>
      <c r="B326" s="19"/>
      <c r="C326" s="35"/>
      <c r="D326" s="10"/>
      <c r="E326" s="19"/>
      <c r="F326" s="19"/>
    </row>
    <row r="327" ht="15.75" customHeight="1">
      <c r="C327" s="28">
        <f>SUM(C308:C326)</f>
        <v>1500</v>
      </c>
      <c r="E327" s="1"/>
    </row>
    <row r="328" ht="15.75" customHeight="1">
      <c r="E328" s="1"/>
    </row>
    <row r="329" ht="15.75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customHeight="1">
      <c r="C346" s="28">
        <f>SUM(C330:C345)</f>
        <v>1500</v>
      </c>
      <c r="E346" s="1"/>
    </row>
    <row r="347" ht="15.75" customHeight="1">
      <c r="E347" s="1"/>
    </row>
    <row r="348" ht="15.75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customHeight="1">
      <c r="C365" s="28">
        <f>SUM(C349:C364)</f>
        <v>1500</v>
      </c>
      <c r="E365" s="1"/>
    </row>
    <row r="366" ht="15.75" customHeight="1">
      <c r="E366" s="1"/>
    </row>
    <row r="367" ht="15.75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customHeight="1">
      <c r="C383" s="28">
        <f>SUM(C368:C382)</f>
        <v>1500</v>
      </c>
      <c r="E383" s="1"/>
    </row>
    <row r="384" ht="15.75" customHeight="1">
      <c r="E384" s="1"/>
    </row>
    <row r="385" ht="15.75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customHeight="1">
      <c r="A402" s="10"/>
      <c r="B402" s="19"/>
      <c r="C402" s="27"/>
      <c r="D402" s="19"/>
      <c r="E402" s="19"/>
      <c r="F402" s="19"/>
    </row>
    <row r="403" ht="15.75" customHeight="1">
      <c r="C403" s="28">
        <f>SUM(C386:C402)</f>
        <v>1500</v>
      </c>
      <c r="E403" s="1"/>
    </row>
    <row r="404" ht="15.75" customHeight="1">
      <c r="E404" s="1"/>
    </row>
    <row r="405" ht="15.75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customHeight="1">
      <c r="C421" s="28">
        <f>SUM(C406:C420)</f>
        <v>1500</v>
      </c>
      <c r="E421" s="1"/>
    </row>
    <row r="422" ht="15.75" customHeight="1">
      <c r="E422" s="1"/>
    </row>
    <row r="423" ht="15.75" customHeight="1">
      <c r="E423" s="1"/>
    </row>
    <row r="424" ht="15.75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customHeight="1">
      <c r="C441" s="28">
        <f>SUM(C425:C440)</f>
        <v>1500</v>
      </c>
      <c r="E441" s="1"/>
    </row>
    <row r="442" ht="15.75" customHeight="1">
      <c r="E442" s="1"/>
    </row>
    <row r="443" ht="15.75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customHeight="1">
      <c r="C459" s="28">
        <f>SUM(C444:C458)</f>
        <v>1500</v>
      </c>
      <c r="E459" s="1"/>
    </row>
    <row r="460" ht="15.75" customHeight="1">
      <c r="E460" s="1"/>
    </row>
    <row r="461" ht="15.75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customHeight="1">
      <c r="C477" s="28">
        <f>SUM(C462:C476)</f>
        <v>1500</v>
      </c>
      <c r="E477" s="1"/>
    </row>
    <row r="478" ht="15.75" customHeight="1">
      <c r="E478" s="1"/>
    </row>
    <row r="479" ht="15.75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customHeight="1">
      <c r="A499" s="10"/>
      <c r="B499" s="10"/>
      <c r="C499" s="10"/>
      <c r="D499" s="10"/>
      <c r="E499" s="19"/>
      <c r="F499" s="10"/>
    </row>
    <row r="500" ht="15.75" customHeight="1">
      <c r="A500" s="10"/>
      <c r="B500" s="10"/>
      <c r="C500" s="35"/>
      <c r="D500" s="10"/>
      <c r="E500" s="19"/>
      <c r="F500" s="10"/>
    </row>
    <row r="501" ht="15.75" customHeight="1">
      <c r="A501" s="10"/>
      <c r="B501" s="10"/>
      <c r="C501" s="10"/>
      <c r="D501" s="10"/>
      <c r="E501" s="19"/>
      <c r="F501" s="10"/>
    </row>
    <row r="502" ht="15.75" customHeight="1">
      <c r="A502" s="10"/>
      <c r="B502" s="10"/>
      <c r="C502" s="10"/>
      <c r="D502" s="10"/>
      <c r="E502" s="19"/>
      <c r="F502" s="10"/>
    </row>
    <row r="503" ht="15.75" customHeight="1">
      <c r="A503" s="10"/>
      <c r="B503" s="10"/>
      <c r="C503" s="35"/>
      <c r="D503" s="10"/>
      <c r="E503" s="19"/>
      <c r="F503" s="10"/>
    </row>
    <row r="504" ht="15.75" customHeight="1">
      <c r="C504" s="28">
        <f>SUM(C480:C503)</f>
        <v>1500</v>
      </c>
      <c r="E504" s="1"/>
    </row>
    <row r="505" ht="15.75" customHeight="1">
      <c r="E505" s="1"/>
    </row>
    <row r="506" ht="15.75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customHeight="1">
      <c r="A527" s="10"/>
      <c r="B527" s="39"/>
      <c r="C527" s="19"/>
      <c r="D527" s="10"/>
      <c r="E527" s="19"/>
      <c r="F527" s="10"/>
    </row>
    <row r="528" ht="15.75" customHeight="1">
      <c r="A528" s="10"/>
      <c r="B528" s="10"/>
      <c r="C528" s="10"/>
      <c r="D528" s="10"/>
      <c r="E528" s="19"/>
      <c r="F528" s="10"/>
    </row>
    <row r="529" ht="15.75" customHeight="1">
      <c r="A529" s="10"/>
      <c r="B529" s="10"/>
      <c r="C529" s="10"/>
      <c r="D529" s="10"/>
      <c r="E529" s="19"/>
      <c r="F529" s="10"/>
    </row>
    <row r="530" ht="15.75" customHeight="1">
      <c r="A530" s="10"/>
      <c r="B530" s="10"/>
      <c r="C530" s="35"/>
      <c r="D530" s="10"/>
      <c r="E530" s="19"/>
      <c r="F530" s="10"/>
    </row>
    <row r="531" ht="15.75" customHeight="1">
      <c r="C531" s="41">
        <f>SUM(C507:C530)</f>
        <v>1500</v>
      </c>
      <c r="E531" s="1"/>
    </row>
    <row r="532" ht="15.75" customHeight="1">
      <c r="E532" s="1"/>
    </row>
    <row r="533" ht="15.75" customHeight="1">
      <c r="E533" s="1"/>
    </row>
    <row r="534" ht="15.75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customHeight="1">
      <c r="A556" s="10"/>
      <c r="B556" s="10"/>
      <c r="C556" s="10"/>
      <c r="D556" s="10"/>
      <c r="E556" s="19"/>
      <c r="F556" s="10"/>
    </row>
    <row r="557" ht="15.75" customHeight="1">
      <c r="A557" s="10"/>
      <c r="B557" s="10"/>
      <c r="C557" s="35"/>
      <c r="D557" s="10"/>
      <c r="E557" s="19"/>
      <c r="F557" s="10"/>
    </row>
    <row r="558" ht="15.75" customHeight="1">
      <c r="C558" s="41">
        <f>SUM(C535:C557)</f>
        <v>1500</v>
      </c>
      <c r="E558" s="1"/>
    </row>
    <row r="559" ht="15.75" customHeight="1">
      <c r="E559" s="1"/>
    </row>
    <row r="560" ht="15.75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customHeight="1">
      <c r="C581" s="19">
        <f>SUM(C561:C580)</f>
        <v>1500</v>
      </c>
      <c r="E581" s="1"/>
    </row>
    <row r="582" ht="15.75" customHeight="1">
      <c r="E582" s="1"/>
    </row>
    <row r="583" ht="15.75" customHeight="1">
      <c r="E583" s="1"/>
    </row>
    <row r="584" ht="15.75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customHeight="1">
      <c r="A601" s="10"/>
      <c r="B601" s="10"/>
      <c r="C601" s="35"/>
      <c r="D601" s="10"/>
      <c r="E601" s="19"/>
      <c r="F601" s="10"/>
    </row>
    <row r="602" ht="15.75" customHeight="1">
      <c r="C602" s="41">
        <f>SUM(C585:C601)</f>
        <v>1400</v>
      </c>
      <c r="E602" s="1"/>
    </row>
    <row r="603" ht="15.75" customHeight="1">
      <c r="E603" s="1"/>
    </row>
    <row r="604" ht="15.75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10"/>
      <c r="B627" s="10"/>
      <c r="C627" s="35"/>
      <c r="D627" s="10"/>
      <c r="E627" s="19"/>
      <c r="F627" s="10"/>
    </row>
    <row r="628" ht="15.75" customHeight="1">
      <c r="C628" s="28">
        <f>SUM(C605:C627)</f>
        <v>1400</v>
      </c>
      <c r="E628" s="1"/>
    </row>
    <row r="629" ht="15.75" customHeight="1">
      <c r="E629" s="1"/>
    </row>
    <row r="630" ht="15.75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customHeight="1">
      <c r="A656" s="10"/>
      <c r="B656" s="10"/>
      <c r="C656" s="35"/>
      <c r="D656" s="10"/>
      <c r="E656" s="19"/>
      <c r="F656" s="10"/>
    </row>
    <row r="657" ht="15.75" customHeight="1">
      <c r="C657" s="41">
        <f>SUM(C631:C656)</f>
        <v>1400</v>
      </c>
      <c r="E657" s="1"/>
    </row>
    <row r="658" ht="15.75" customHeight="1">
      <c r="E658" s="1"/>
    </row>
    <row r="659" ht="15.75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10"/>
      <c r="B681" s="10"/>
      <c r="C681" s="35"/>
      <c r="D681" s="10"/>
      <c r="E681" s="19"/>
      <c r="F681" s="10"/>
    </row>
    <row r="682" ht="15.75" customHeight="1">
      <c r="C682" s="31">
        <f>SUM(C660:C681)</f>
        <v>1400</v>
      </c>
      <c r="E682" s="1"/>
    </row>
    <row r="683" ht="15.75" customHeight="1">
      <c r="E683" s="1"/>
    </row>
    <row r="684" ht="15.75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customHeight="1">
      <c r="A703" s="19"/>
      <c r="B703" s="18"/>
      <c r="C703" s="19"/>
      <c r="D703" s="19"/>
      <c r="E703" s="19"/>
      <c r="F703" s="40"/>
    </row>
    <row r="704" ht="15.75" customHeight="1">
      <c r="A704" s="10"/>
      <c r="B704" s="10"/>
      <c r="C704" s="35"/>
      <c r="D704" s="10"/>
      <c r="E704" s="19"/>
      <c r="F704" s="10"/>
    </row>
    <row r="705" ht="15.75" customHeight="1">
      <c r="C705" s="28">
        <f>SUM(C685:C704)</f>
        <v>1200</v>
      </c>
      <c r="E705" s="1"/>
    </row>
    <row r="706" ht="15.75" customHeight="1">
      <c r="E706" s="1"/>
    </row>
    <row r="707" ht="15.75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customHeight="1">
      <c r="C730" s="19">
        <f>SUM(C708:C729)</f>
        <v>1200</v>
      </c>
      <c r="E730" s="1"/>
    </row>
    <row r="731" ht="15.75" customHeight="1">
      <c r="E731" s="1"/>
    </row>
    <row r="732" ht="15.75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customHeight="1">
      <c r="C750" s="28">
        <f>SUM(C733:C749)</f>
        <v>1300</v>
      </c>
      <c r="E750" s="1"/>
    </row>
    <row r="751" ht="15.75" customHeight="1">
      <c r="E751" s="1"/>
    </row>
    <row r="752" ht="15.75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customHeight="1">
      <c r="A768" s="10"/>
      <c r="B768" s="10"/>
      <c r="C768" s="10"/>
      <c r="D768" s="10"/>
      <c r="E768" s="19"/>
      <c r="F768" s="10"/>
    </row>
    <row r="769" ht="15.75" customHeight="1">
      <c r="C769" s="19">
        <f>SUM(C753:C768)</f>
        <v>1400</v>
      </c>
      <c r="E769" s="1"/>
    </row>
    <row r="770" ht="15.75" customHeight="1">
      <c r="E770" s="1"/>
    </row>
    <row r="771" ht="15.75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customHeight="1">
      <c r="A788" s="10"/>
      <c r="B788" s="10"/>
      <c r="C788" s="10"/>
      <c r="D788" s="10"/>
      <c r="E788" s="19"/>
      <c r="F788" s="10"/>
    </row>
    <row r="789" ht="15.75" customHeight="1">
      <c r="A789" s="10"/>
      <c r="B789" s="10"/>
      <c r="C789" s="10"/>
      <c r="D789" s="10"/>
      <c r="E789" s="19"/>
      <c r="F789" s="10"/>
    </row>
    <row r="790" ht="15.75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40.0</v>
      </c>
    </row>
    <row r="793" ht="15.75" customHeight="1">
      <c r="A793" s="19" t="s">
        <v>1646</v>
      </c>
      <c r="B793" s="18">
        <v>43995.0</v>
      </c>
      <c r="C793" s="36">
        <v>40.0</v>
      </c>
      <c r="D793" s="19">
        <f>G792-C793</f>
        <v>0</v>
      </c>
      <c r="E793" s="19"/>
      <c r="F793" s="10"/>
      <c r="G793" s="1" t="s">
        <v>1647</v>
      </c>
    </row>
    <row r="794" ht="15.75" customHeight="1">
      <c r="A794" s="19" t="s">
        <v>1646</v>
      </c>
      <c r="B794" s="18"/>
      <c r="C794" s="36"/>
      <c r="D794" s="19">
        <f t="shared" ref="D794:D809" si="40">D793-C794</f>
        <v>0</v>
      </c>
      <c r="E794" s="19"/>
      <c r="F794" s="10"/>
    </row>
    <row r="795" ht="15.75" customHeight="1">
      <c r="A795" s="19" t="s">
        <v>1646</v>
      </c>
      <c r="B795" s="18"/>
      <c r="C795" s="36"/>
      <c r="D795" s="19">
        <f t="shared" si="40"/>
        <v>0</v>
      </c>
      <c r="E795" s="19"/>
      <c r="F795" s="10"/>
    </row>
    <row r="796" ht="15.75" customHeight="1">
      <c r="A796" s="19" t="s">
        <v>1646</v>
      </c>
      <c r="B796" s="18"/>
      <c r="C796" s="36"/>
      <c r="D796" s="19">
        <f t="shared" si="40"/>
        <v>0</v>
      </c>
      <c r="E796" s="19"/>
      <c r="F796" s="10"/>
      <c r="G796" s="30"/>
    </row>
    <row r="797" ht="15.75" customHeight="1">
      <c r="A797" s="19" t="s">
        <v>1646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 t="s">
        <v>1646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 t="s">
        <v>1646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 t="s">
        <v>1646</v>
      </c>
      <c r="B800" s="18"/>
      <c r="C800" s="36"/>
      <c r="D800" s="19">
        <f t="shared" si="40"/>
        <v>0</v>
      </c>
      <c r="E800" s="19"/>
      <c r="F800" s="10"/>
    </row>
    <row r="801" ht="15.75" customHeight="1">
      <c r="A801" s="19" t="s">
        <v>1646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40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40.0</v>
      </c>
    </row>
    <row r="815" ht="15.75" customHeight="1">
      <c r="A815" s="19" t="s">
        <v>1646</v>
      </c>
      <c r="B815" s="18"/>
      <c r="C815" s="36"/>
      <c r="D815" s="19">
        <f>G814-C815</f>
        <v>40</v>
      </c>
      <c r="E815" s="19"/>
      <c r="F815" s="10"/>
      <c r="G815" s="1" t="s">
        <v>1648</v>
      </c>
    </row>
    <row r="816" ht="15.75" customHeight="1">
      <c r="A816" s="19" t="s">
        <v>1646</v>
      </c>
      <c r="B816" s="18"/>
      <c r="C816" s="36"/>
      <c r="D816" s="19">
        <f t="shared" ref="D816:D831" si="41">D815-C816</f>
        <v>40</v>
      </c>
      <c r="E816" s="19"/>
      <c r="F816" s="10"/>
      <c r="G816" s="20" t="s">
        <v>1082</v>
      </c>
    </row>
    <row r="817" ht="15.75" customHeight="1">
      <c r="A817" s="19" t="s">
        <v>1646</v>
      </c>
      <c r="B817" s="18"/>
      <c r="C817" s="36"/>
      <c r="D817" s="19">
        <f t="shared" si="41"/>
        <v>40</v>
      </c>
      <c r="E817" s="19"/>
      <c r="F817" s="10"/>
      <c r="G817" s="53"/>
    </row>
    <row r="818" ht="15.75" customHeight="1">
      <c r="A818" s="19" t="s">
        <v>1646</v>
      </c>
      <c r="B818" s="18"/>
      <c r="C818" s="36"/>
      <c r="D818" s="19">
        <f t="shared" si="41"/>
        <v>40</v>
      </c>
      <c r="E818" s="19"/>
      <c r="F818" s="10"/>
      <c r="G818" s="20" t="s">
        <v>1649</v>
      </c>
    </row>
    <row r="819" ht="15.75" customHeight="1">
      <c r="A819" s="19" t="s">
        <v>1646</v>
      </c>
      <c r="B819" s="18"/>
      <c r="C819" s="36"/>
      <c r="D819" s="19">
        <f t="shared" si="41"/>
        <v>40</v>
      </c>
      <c r="E819" s="19"/>
      <c r="F819" s="10"/>
      <c r="G819" s="30"/>
    </row>
    <row r="820" ht="15.75" customHeight="1">
      <c r="A820" s="19" t="s">
        <v>1646</v>
      </c>
      <c r="B820" s="18"/>
      <c r="C820" s="36"/>
      <c r="D820" s="19">
        <f t="shared" si="41"/>
        <v>40</v>
      </c>
      <c r="E820" s="19"/>
      <c r="F820" s="10"/>
      <c r="G820" s="30"/>
    </row>
    <row r="821" ht="15.75" customHeight="1">
      <c r="A821" s="19" t="s">
        <v>1646</v>
      </c>
      <c r="B821" s="18"/>
      <c r="C821" s="36"/>
      <c r="D821" s="19">
        <f t="shared" si="41"/>
        <v>40</v>
      </c>
      <c r="E821" s="19"/>
      <c r="F821" s="10"/>
      <c r="G821" s="30"/>
    </row>
    <row r="822" ht="15.75" customHeight="1">
      <c r="A822" s="19" t="s">
        <v>1646</v>
      </c>
      <c r="B822" s="18"/>
      <c r="C822" s="36"/>
      <c r="D822" s="19">
        <f t="shared" si="41"/>
        <v>40</v>
      </c>
      <c r="E822" s="19"/>
      <c r="F822" s="10"/>
    </row>
    <row r="823" ht="15.75" customHeight="1">
      <c r="A823" s="19" t="s">
        <v>1646</v>
      </c>
      <c r="B823" s="18"/>
      <c r="C823" s="36"/>
      <c r="D823" s="19">
        <f t="shared" si="41"/>
        <v>40</v>
      </c>
      <c r="E823" s="19"/>
      <c r="F823" s="10"/>
    </row>
    <row r="824" ht="15.75" customHeight="1">
      <c r="A824" s="19"/>
      <c r="B824" s="18"/>
      <c r="C824" s="36"/>
      <c r="D824" s="19">
        <f t="shared" si="41"/>
        <v>40</v>
      </c>
      <c r="E824" s="19"/>
      <c r="F824" s="10"/>
    </row>
    <row r="825" ht="15.75" customHeight="1">
      <c r="A825" s="19"/>
      <c r="B825" s="18"/>
      <c r="C825" s="36"/>
      <c r="D825" s="19">
        <f t="shared" si="41"/>
        <v>40</v>
      </c>
      <c r="E825" s="19"/>
      <c r="F825" s="10"/>
    </row>
    <row r="826" ht="15.75" customHeight="1">
      <c r="A826" s="19"/>
      <c r="B826" s="18"/>
      <c r="C826" s="36"/>
      <c r="D826" s="19">
        <f t="shared" si="41"/>
        <v>40</v>
      </c>
      <c r="E826" s="19"/>
      <c r="F826" s="10"/>
    </row>
    <row r="827" ht="15.75" customHeight="1">
      <c r="A827" s="19"/>
      <c r="B827" s="18"/>
      <c r="C827" s="36"/>
      <c r="D827" s="19">
        <f t="shared" si="41"/>
        <v>40</v>
      </c>
      <c r="E827" s="19"/>
      <c r="F827" s="10"/>
    </row>
    <row r="828" ht="15.75" customHeight="1">
      <c r="A828" s="19"/>
      <c r="B828" s="18"/>
      <c r="C828" s="36"/>
      <c r="D828" s="19">
        <f t="shared" si="41"/>
        <v>40</v>
      </c>
      <c r="E828" s="19"/>
      <c r="F828" s="10"/>
    </row>
    <row r="829" ht="15.75" customHeight="1">
      <c r="A829" s="19"/>
      <c r="B829" s="18"/>
      <c r="C829" s="36"/>
      <c r="D829" s="19">
        <f t="shared" si="41"/>
        <v>40</v>
      </c>
      <c r="E829" s="19"/>
      <c r="F829" s="10"/>
    </row>
    <row r="830" ht="15.75" customHeight="1">
      <c r="A830" s="19"/>
      <c r="B830" s="18"/>
      <c r="C830" s="36"/>
      <c r="D830" s="19">
        <f t="shared" si="41"/>
        <v>40</v>
      </c>
      <c r="E830" s="19"/>
      <c r="F830" s="10"/>
    </row>
    <row r="831" ht="15.75" customHeight="1">
      <c r="A831" s="19"/>
      <c r="B831" s="18"/>
      <c r="C831" s="36"/>
      <c r="D831" s="19">
        <f t="shared" si="41"/>
        <v>40</v>
      </c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0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40.0</v>
      </c>
    </row>
    <row r="837" ht="15.75" customHeight="1">
      <c r="A837" s="19" t="s">
        <v>1650</v>
      </c>
      <c r="B837" s="18">
        <v>44158.0</v>
      </c>
      <c r="C837" s="36">
        <v>40.0</v>
      </c>
      <c r="D837" s="19">
        <f>G836-C837</f>
        <v>0</v>
      </c>
      <c r="E837" s="19"/>
      <c r="F837" s="10"/>
      <c r="G837" s="1" t="s">
        <v>1651</v>
      </c>
    </row>
    <row r="838" ht="15.75" customHeight="1">
      <c r="A838" s="19" t="s">
        <v>1650</v>
      </c>
      <c r="B838" s="18"/>
      <c r="C838" s="36"/>
      <c r="D838" s="19">
        <f t="shared" ref="D838:D853" si="42">D837-C838</f>
        <v>0</v>
      </c>
      <c r="E838" s="19"/>
      <c r="F838" s="10"/>
      <c r="G838" s="20" t="s">
        <v>1082</v>
      </c>
    </row>
    <row r="839" ht="15.75" customHeight="1">
      <c r="A839" s="19" t="s">
        <v>1650</v>
      </c>
      <c r="B839" s="18"/>
      <c r="C839" s="36"/>
      <c r="D839" s="19">
        <f t="shared" si="42"/>
        <v>0</v>
      </c>
      <c r="E839" s="19"/>
      <c r="F839" s="10"/>
      <c r="G839" s="53"/>
    </row>
    <row r="840" ht="15.75" customHeight="1">
      <c r="A840" s="19" t="s">
        <v>1650</v>
      </c>
      <c r="B840" s="18"/>
      <c r="C840" s="36"/>
      <c r="D840" s="19">
        <f t="shared" si="42"/>
        <v>0</v>
      </c>
      <c r="E840" s="19"/>
      <c r="F840" s="10"/>
      <c r="G840" s="20" t="s">
        <v>1652</v>
      </c>
    </row>
    <row r="841" ht="15.75" customHeight="1">
      <c r="A841" s="19" t="s">
        <v>1650</v>
      </c>
      <c r="B841" s="18"/>
      <c r="C841" s="36"/>
      <c r="D841" s="19">
        <f t="shared" si="42"/>
        <v>0</v>
      </c>
      <c r="E841" s="19"/>
      <c r="F841" s="10"/>
      <c r="G841" s="30"/>
    </row>
    <row r="842" ht="15.75" customHeight="1">
      <c r="A842" s="19" t="s">
        <v>1650</v>
      </c>
      <c r="B842" s="18"/>
      <c r="C842" s="36"/>
      <c r="D842" s="19">
        <f t="shared" si="42"/>
        <v>0</v>
      </c>
      <c r="E842" s="19"/>
      <c r="F842" s="10"/>
      <c r="G842" s="30"/>
    </row>
    <row r="843" ht="15.75" customHeight="1">
      <c r="A843" s="19" t="s">
        <v>1650</v>
      </c>
      <c r="B843" s="18"/>
      <c r="C843" s="36"/>
      <c r="D843" s="19">
        <f t="shared" si="42"/>
        <v>0</v>
      </c>
      <c r="E843" s="19"/>
      <c r="F843" s="10"/>
      <c r="G843" s="30"/>
    </row>
    <row r="844" ht="15.75" customHeight="1">
      <c r="A844" s="19" t="s">
        <v>1650</v>
      </c>
      <c r="B844" s="18"/>
      <c r="C844" s="36"/>
      <c r="D844" s="19">
        <f t="shared" si="42"/>
        <v>0</v>
      </c>
      <c r="E844" s="19"/>
      <c r="F844" s="10"/>
    </row>
    <row r="845" ht="15.75" customHeight="1">
      <c r="A845" s="19" t="s">
        <v>1650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19"/>
      <c r="B846" s="18"/>
      <c r="C846" s="36"/>
      <c r="D846" s="19">
        <f t="shared" si="42"/>
        <v>0</v>
      </c>
      <c r="E846" s="19"/>
      <c r="F846" s="10"/>
    </row>
    <row r="847" ht="15.75" customHeight="1">
      <c r="A847" s="19"/>
      <c r="B847" s="18"/>
      <c r="C847" s="36"/>
      <c r="D847" s="19">
        <f t="shared" si="42"/>
        <v>0</v>
      </c>
      <c r="E847" s="19"/>
      <c r="F847" s="10"/>
    </row>
    <row r="848" ht="15.75" customHeight="1">
      <c r="A848" s="19"/>
      <c r="B848" s="18"/>
      <c r="C848" s="36"/>
      <c r="D848" s="19">
        <f t="shared" si="42"/>
        <v>0</v>
      </c>
      <c r="E848" s="19"/>
      <c r="F848" s="10"/>
    </row>
    <row r="849" ht="15.75" customHeight="1">
      <c r="A849" s="19"/>
      <c r="B849" s="18"/>
      <c r="C849" s="36"/>
      <c r="D849" s="19">
        <f t="shared" si="42"/>
        <v>0</v>
      </c>
      <c r="E849" s="19"/>
      <c r="F849" s="10"/>
    </row>
    <row r="850" ht="15.75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customHeight="1">
      <c r="A851" s="19"/>
      <c r="B851" s="18"/>
      <c r="C851" s="36"/>
      <c r="D851" s="19">
        <f t="shared" si="42"/>
        <v>0</v>
      </c>
      <c r="E851" s="19"/>
      <c r="F851" s="10"/>
    </row>
    <row r="852" ht="15.75" customHeight="1">
      <c r="A852" s="19"/>
      <c r="B852" s="18"/>
      <c r="C852" s="36"/>
      <c r="D852" s="19">
        <f t="shared" si="42"/>
        <v>0</v>
      </c>
      <c r="E852" s="19"/>
      <c r="F852" s="10"/>
    </row>
    <row r="853" ht="15.75" customHeight="1">
      <c r="A853" s="19"/>
      <c r="B853" s="18"/>
      <c r="C853" s="36"/>
      <c r="D853" s="19">
        <f t="shared" si="42"/>
        <v>0</v>
      </c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C855" s="20">
        <f>SUM(C837:C854)</f>
        <v>40</v>
      </c>
      <c r="E855" s="1"/>
      <c r="F855" s="54" t="s">
        <v>14</v>
      </c>
    </row>
    <row r="856" ht="15.75" customHeight="1">
      <c r="E856" s="1"/>
    </row>
    <row r="857" ht="15.75" customHeight="1">
      <c r="E857" s="1"/>
    </row>
    <row r="858" ht="15.75" customHeight="1">
      <c r="A858" s="50" t="s">
        <v>698</v>
      </c>
      <c r="B858" s="51"/>
      <c r="C858" s="51"/>
      <c r="D858" s="51"/>
      <c r="E858" s="51"/>
      <c r="F858" s="51"/>
      <c r="G858" s="52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14" t="s">
        <v>15</v>
      </c>
      <c r="B859" s="14" t="s">
        <v>16</v>
      </c>
      <c r="C859" s="2" t="s">
        <v>17</v>
      </c>
      <c r="D859" s="14" t="s">
        <v>18</v>
      </c>
      <c r="E859" s="14" t="s">
        <v>19</v>
      </c>
      <c r="F859" s="34" t="s">
        <v>20</v>
      </c>
      <c r="G859" s="43">
        <v>40.0</v>
      </c>
    </row>
    <row r="860" ht="15.75" customHeight="1">
      <c r="A860" s="19" t="s">
        <v>1653</v>
      </c>
      <c r="B860" s="18">
        <v>44232.0</v>
      </c>
      <c r="C860" s="36">
        <v>40.0</v>
      </c>
      <c r="D860" s="19">
        <f>G859-C860</f>
        <v>0</v>
      </c>
      <c r="E860" s="19"/>
      <c r="F860" s="10"/>
      <c r="G860" s="1" t="s">
        <v>1654</v>
      </c>
    </row>
    <row r="861" ht="15.75" customHeight="1">
      <c r="A861" s="19" t="s">
        <v>1653</v>
      </c>
      <c r="B861" s="18"/>
      <c r="C861" s="36"/>
      <c r="D861" s="19">
        <f t="shared" ref="D861:D876" si="43">D860-C861</f>
        <v>0</v>
      </c>
      <c r="E861" s="19"/>
      <c r="F861" s="10"/>
      <c r="G861" s="20" t="s">
        <v>1082</v>
      </c>
    </row>
    <row r="862" ht="15.75" customHeight="1">
      <c r="A862" s="19" t="s">
        <v>1653</v>
      </c>
      <c r="B862" s="18"/>
      <c r="C862" s="36"/>
      <c r="D862" s="19">
        <f t="shared" si="43"/>
        <v>0</v>
      </c>
      <c r="E862" s="19"/>
      <c r="F862" s="10"/>
      <c r="G862" s="53"/>
    </row>
    <row r="863" ht="15.75" customHeight="1">
      <c r="A863" s="19" t="s">
        <v>1653</v>
      </c>
      <c r="B863" s="18"/>
      <c r="C863" s="36"/>
      <c r="D863" s="19">
        <f t="shared" si="43"/>
        <v>0</v>
      </c>
      <c r="E863" s="19"/>
      <c r="F863" s="10"/>
      <c r="G863" s="20" t="s">
        <v>1655</v>
      </c>
    </row>
    <row r="864" ht="15.75" customHeight="1">
      <c r="A864" s="19" t="s">
        <v>1653</v>
      </c>
      <c r="B864" s="18"/>
      <c r="C864" s="36"/>
      <c r="D864" s="19">
        <f t="shared" si="43"/>
        <v>0</v>
      </c>
      <c r="E864" s="19"/>
      <c r="F864" s="10"/>
      <c r="G864" s="30"/>
    </row>
    <row r="865" ht="15.75" customHeight="1">
      <c r="A865" s="19" t="s">
        <v>1653</v>
      </c>
      <c r="B865" s="18"/>
      <c r="C865" s="36"/>
      <c r="D865" s="19">
        <f t="shared" si="43"/>
        <v>0</v>
      </c>
      <c r="E865" s="19"/>
      <c r="F865" s="10"/>
      <c r="G865" s="30"/>
    </row>
    <row r="866" ht="15.75" customHeight="1">
      <c r="A866" s="19" t="s">
        <v>1653</v>
      </c>
      <c r="B866" s="18"/>
      <c r="C866" s="36"/>
      <c r="D866" s="19">
        <f t="shared" si="43"/>
        <v>0</v>
      </c>
      <c r="E866" s="19"/>
      <c r="F866" s="10"/>
      <c r="G866" s="30"/>
    </row>
    <row r="867" ht="15.75" customHeight="1">
      <c r="A867" s="19" t="s">
        <v>1653</v>
      </c>
      <c r="B867" s="18"/>
      <c r="C867" s="36"/>
      <c r="D867" s="19">
        <f t="shared" si="43"/>
        <v>0</v>
      </c>
      <c r="E867" s="19"/>
      <c r="F867" s="10"/>
    </row>
    <row r="868" ht="15.75" customHeight="1">
      <c r="A868" s="19" t="s">
        <v>1653</v>
      </c>
      <c r="B868" s="18"/>
      <c r="C868" s="36"/>
      <c r="D868" s="19">
        <f t="shared" si="43"/>
        <v>0</v>
      </c>
      <c r="E868" s="19"/>
      <c r="F868" s="10"/>
    </row>
    <row r="869" ht="15.75" customHeight="1">
      <c r="A869" s="19"/>
      <c r="B869" s="18"/>
      <c r="C869" s="36"/>
      <c r="D869" s="19">
        <f t="shared" si="43"/>
        <v>0</v>
      </c>
      <c r="E869" s="19"/>
      <c r="F869" s="10"/>
    </row>
    <row r="870" ht="15.75" customHeight="1">
      <c r="A870" s="19"/>
      <c r="B870" s="18"/>
      <c r="C870" s="36"/>
      <c r="D870" s="19">
        <f t="shared" si="43"/>
        <v>0</v>
      </c>
      <c r="E870" s="19"/>
      <c r="F870" s="10"/>
    </row>
    <row r="871" ht="15.75" customHeight="1">
      <c r="A871" s="19"/>
      <c r="B871" s="18"/>
      <c r="C871" s="36"/>
      <c r="D871" s="19">
        <f t="shared" si="43"/>
        <v>0</v>
      </c>
      <c r="E871" s="19"/>
      <c r="F871" s="10"/>
    </row>
    <row r="872" ht="15.75" customHeight="1">
      <c r="A872" s="19"/>
      <c r="B872" s="18"/>
      <c r="C872" s="36"/>
      <c r="D872" s="19">
        <f t="shared" si="43"/>
        <v>0</v>
      </c>
      <c r="E872" s="19"/>
      <c r="F872" s="10"/>
    </row>
    <row r="873" ht="15.75" customHeight="1">
      <c r="A873" s="19"/>
      <c r="B873" s="18"/>
      <c r="C873" s="36"/>
      <c r="D873" s="19">
        <f t="shared" si="43"/>
        <v>0</v>
      </c>
      <c r="E873" s="19"/>
      <c r="F873" s="10"/>
    </row>
    <row r="874" ht="15.75" customHeight="1">
      <c r="A874" s="19"/>
      <c r="B874" s="18"/>
      <c r="C874" s="36"/>
      <c r="D874" s="19">
        <f t="shared" si="43"/>
        <v>0</v>
      </c>
      <c r="E874" s="19"/>
      <c r="F874" s="10"/>
    </row>
    <row r="875" ht="15.75" customHeight="1">
      <c r="A875" s="19"/>
      <c r="B875" s="18"/>
      <c r="C875" s="36"/>
      <c r="D875" s="19">
        <f t="shared" si="43"/>
        <v>0</v>
      </c>
      <c r="E875" s="19"/>
      <c r="F875" s="10"/>
    </row>
    <row r="876" ht="15.75" customHeight="1">
      <c r="A876" s="19"/>
      <c r="B876" s="18"/>
      <c r="C876" s="36"/>
      <c r="D876" s="19">
        <f t="shared" si="43"/>
        <v>0</v>
      </c>
      <c r="E876" s="19"/>
      <c r="F876" s="10"/>
    </row>
    <row r="877" ht="15.75" customHeight="1">
      <c r="A877" s="10"/>
      <c r="B877" s="19"/>
      <c r="C877" s="10"/>
      <c r="D877" s="10"/>
      <c r="E877" s="19"/>
      <c r="F877" s="10"/>
    </row>
    <row r="878" ht="15.75" customHeight="1">
      <c r="C878" s="20">
        <f>SUM(C860:C877)</f>
        <v>40</v>
      </c>
      <c r="E878" s="1"/>
      <c r="F878" s="54" t="s">
        <v>14</v>
      </c>
    </row>
    <row r="879" ht="15.75" customHeight="1">
      <c r="E879" s="1"/>
    </row>
    <row r="880" ht="15.75" customHeight="1">
      <c r="A880" s="50" t="s">
        <v>698</v>
      </c>
      <c r="B880" s="51"/>
      <c r="C880" s="51"/>
      <c r="D880" s="51"/>
      <c r="E880" s="51"/>
      <c r="F880" s="51"/>
      <c r="G880" s="52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14" t="s">
        <v>15</v>
      </c>
      <c r="B881" s="14" t="s">
        <v>16</v>
      </c>
      <c r="C881" s="2" t="s">
        <v>17</v>
      </c>
      <c r="D881" s="14" t="s">
        <v>18</v>
      </c>
      <c r="E881" s="14" t="s">
        <v>19</v>
      </c>
      <c r="F881" s="34" t="s">
        <v>20</v>
      </c>
      <c r="G881" s="43">
        <v>40.0</v>
      </c>
    </row>
    <row r="882" ht="15.75" customHeight="1">
      <c r="A882" s="19" t="s">
        <v>1656</v>
      </c>
      <c r="B882" s="18">
        <v>44256.0</v>
      </c>
      <c r="C882" s="36">
        <v>40.0</v>
      </c>
      <c r="D882" s="19">
        <f>G881-C882</f>
        <v>0</v>
      </c>
      <c r="E882" s="19"/>
      <c r="F882" s="10"/>
      <c r="G882" s="1" t="s">
        <v>1657</v>
      </c>
    </row>
    <row r="883" ht="15.75" customHeight="1">
      <c r="A883" s="19" t="s">
        <v>1656</v>
      </c>
      <c r="B883" s="18"/>
      <c r="C883" s="36"/>
      <c r="D883" s="19">
        <f t="shared" ref="D883:D898" si="44">D882-C883</f>
        <v>0</v>
      </c>
      <c r="E883" s="19"/>
      <c r="F883" s="10"/>
      <c r="G883" s="20" t="s">
        <v>1082</v>
      </c>
    </row>
    <row r="884" ht="15.75" customHeight="1">
      <c r="A884" s="19" t="s">
        <v>1656</v>
      </c>
      <c r="B884" s="18"/>
      <c r="C884" s="36"/>
      <c r="D884" s="19">
        <f t="shared" si="44"/>
        <v>0</v>
      </c>
      <c r="E884" s="19"/>
      <c r="F884" s="10"/>
      <c r="G884" s="53"/>
    </row>
    <row r="885" ht="15.75" customHeight="1">
      <c r="A885" s="19" t="s">
        <v>1656</v>
      </c>
      <c r="B885" s="18"/>
      <c r="C885" s="36"/>
      <c r="D885" s="19">
        <f t="shared" si="44"/>
        <v>0</v>
      </c>
      <c r="E885" s="19"/>
      <c r="F885" s="10"/>
      <c r="G885" s="20" t="s">
        <v>1658</v>
      </c>
    </row>
    <row r="886" ht="15.75" customHeight="1">
      <c r="A886" s="19" t="s">
        <v>1656</v>
      </c>
      <c r="B886" s="18"/>
      <c r="C886" s="36"/>
      <c r="D886" s="19">
        <f t="shared" si="44"/>
        <v>0</v>
      </c>
      <c r="E886" s="19"/>
      <c r="F886" s="10"/>
      <c r="G886" s="30"/>
    </row>
    <row r="887" ht="15.75" customHeight="1">
      <c r="A887" s="19" t="s">
        <v>1656</v>
      </c>
      <c r="B887" s="18"/>
      <c r="C887" s="36"/>
      <c r="D887" s="19">
        <f t="shared" si="44"/>
        <v>0</v>
      </c>
      <c r="E887" s="19"/>
      <c r="F887" s="10"/>
      <c r="G887" s="30"/>
    </row>
    <row r="888" ht="15.75" customHeight="1">
      <c r="A888" s="19" t="s">
        <v>1656</v>
      </c>
      <c r="B888" s="18"/>
      <c r="C888" s="36"/>
      <c r="D888" s="19">
        <f t="shared" si="44"/>
        <v>0</v>
      </c>
      <c r="E888" s="19"/>
      <c r="F888" s="10"/>
      <c r="G888" s="30"/>
    </row>
    <row r="889" ht="15.75" customHeight="1">
      <c r="A889" s="19" t="s">
        <v>1656</v>
      </c>
      <c r="B889" s="18"/>
      <c r="C889" s="36"/>
      <c r="D889" s="19">
        <f t="shared" si="44"/>
        <v>0</v>
      </c>
      <c r="E889" s="19"/>
      <c r="F889" s="10"/>
    </row>
    <row r="890" ht="15.75" customHeight="1">
      <c r="A890" s="19" t="s">
        <v>1656</v>
      </c>
      <c r="B890" s="18"/>
      <c r="C890" s="36"/>
      <c r="D890" s="19">
        <f t="shared" si="44"/>
        <v>0</v>
      </c>
      <c r="E890" s="19"/>
      <c r="F890" s="10"/>
    </row>
    <row r="891" ht="15.75" customHeight="1">
      <c r="A891" s="19" t="s">
        <v>1656</v>
      </c>
      <c r="B891" s="18"/>
      <c r="C891" s="36"/>
      <c r="D891" s="19">
        <f t="shared" si="44"/>
        <v>0</v>
      </c>
      <c r="E891" s="19"/>
      <c r="F891" s="10"/>
    </row>
    <row r="892" ht="15.75" customHeight="1">
      <c r="A892" s="19"/>
      <c r="B892" s="18"/>
      <c r="C892" s="36"/>
      <c r="D892" s="19">
        <f t="shared" si="44"/>
        <v>0</v>
      </c>
      <c r="E892" s="19"/>
      <c r="F892" s="10"/>
    </row>
    <row r="893" ht="15.75" customHeight="1">
      <c r="A893" s="19"/>
      <c r="B893" s="18"/>
      <c r="C893" s="36"/>
      <c r="D893" s="19">
        <f t="shared" si="44"/>
        <v>0</v>
      </c>
      <c r="E893" s="19"/>
      <c r="F893" s="10"/>
    </row>
    <row r="894" ht="15.75" customHeight="1">
      <c r="A894" s="19"/>
      <c r="B894" s="18"/>
      <c r="C894" s="36"/>
      <c r="D894" s="19">
        <f t="shared" si="44"/>
        <v>0</v>
      </c>
      <c r="E894" s="19"/>
      <c r="F894" s="10"/>
    </row>
    <row r="895" ht="15.75" customHeight="1">
      <c r="A895" s="19"/>
      <c r="B895" s="18"/>
      <c r="C895" s="36"/>
      <c r="D895" s="19">
        <f t="shared" si="44"/>
        <v>0</v>
      </c>
      <c r="E895" s="19"/>
      <c r="F895" s="10"/>
    </row>
    <row r="896" ht="15.75" customHeight="1">
      <c r="A896" s="19"/>
      <c r="B896" s="18"/>
      <c r="C896" s="36"/>
      <c r="D896" s="19">
        <f t="shared" si="44"/>
        <v>0</v>
      </c>
      <c r="E896" s="19"/>
      <c r="F896" s="10"/>
    </row>
    <row r="897" ht="15.75" customHeight="1">
      <c r="A897" s="19"/>
      <c r="B897" s="18"/>
      <c r="C897" s="36"/>
      <c r="D897" s="19">
        <f t="shared" si="44"/>
        <v>0</v>
      </c>
      <c r="E897" s="19"/>
      <c r="F897" s="10"/>
    </row>
    <row r="898" ht="15.75" customHeight="1">
      <c r="A898" s="19"/>
      <c r="B898" s="18"/>
      <c r="C898" s="36"/>
      <c r="D898" s="19">
        <f t="shared" si="44"/>
        <v>0</v>
      </c>
      <c r="E898" s="19"/>
      <c r="F898" s="10"/>
    </row>
    <row r="899" ht="15.75" customHeight="1">
      <c r="A899" s="10"/>
      <c r="B899" s="19"/>
      <c r="C899" s="10"/>
      <c r="D899" s="10"/>
      <c r="E899" s="19"/>
      <c r="F899" s="10"/>
    </row>
    <row r="900" ht="15.75" customHeight="1">
      <c r="C900" s="20">
        <f>SUM(C882:C899)</f>
        <v>40</v>
      </c>
      <c r="E900" s="1"/>
      <c r="F900" s="54" t="s">
        <v>14</v>
      </c>
    </row>
    <row r="901" ht="15.75" customHeight="1">
      <c r="E901" s="1"/>
    </row>
    <row r="902" ht="15.75" customHeight="1">
      <c r="A902" s="50" t="s">
        <v>698</v>
      </c>
      <c r="B902" s="51"/>
      <c r="C902" s="51"/>
      <c r="D902" s="51"/>
      <c r="E902" s="51"/>
      <c r="F902" s="51"/>
      <c r="G902" s="52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14" t="s">
        <v>15</v>
      </c>
      <c r="B903" s="14" t="s">
        <v>16</v>
      </c>
      <c r="C903" s="2" t="s">
        <v>17</v>
      </c>
      <c r="D903" s="14" t="s">
        <v>18</v>
      </c>
      <c r="E903" s="14" t="s">
        <v>19</v>
      </c>
      <c r="F903" s="34" t="s">
        <v>20</v>
      </c>
      <c r="G903" s="43">
        <v>60.0</v>
      </c>
    </row>
    <row r="904" ht="15.75" customHeight="1">
      <c r="A904" s="19" t="s">
        <v>1659</v>
      </c>
      <c r="B904" s="18">
        <v>44279.0</v>
      </c>
      <c r="C904" s="36">
        <v>60.0</v>
      </c>
      <c r="D904" s="19">
        <f>G903-C904</f>
        <v>0</v>
      </c>
      <c r="E904" s="19"/>
      <c r="F904" s="10"/>
      <c r="G904" s="1" t="s">
        <v>1660</v>
      </c>
    </row>
    <row r="905" ht="15.75" customHeight="1">
      <c r="A905" s="19" t="s">
        <v>1659</v>
      </c>
      <c r="B905" s="18"/>
      <c r="C905" s="36"/>
      <c r="D905" s="19">
        <f t="shared" ref="D905:D920" si="45">D904-C905</f>
        <v>0</v>
      </c>
      <c r="E905" s="19"/>
      <c r="F905" s="10"/>
      <c r="G905" s="20" t="s">
        <v>1082</v>
      </c>
    </row>
    <row r="906" ht="15.75" customHeight="1">
      <c r="A906" s="19" t="s">
        <v>1659</v>
      </c>
      <c r="B906" s="18"/>
      <c r="C906" s="36"/>
      <c r="D906" s="19">
        <f t="shared" si="45"/>
        <v>0</v>
      </c>
      <c r="E906" s="19"/>
      <c r="F906" s="10"/>
      <c r="G906" s="53"/>
    </row>
    <row r="907" ht="15.75" customHeight="1">
      <c r="A907" s="19" t="s">
        <v>1659</v>
      </c>
      <c r="B907" s="18"/>
      <c r="C907" s="36"/>
      <c r="D907" s="19">
        <f t="shared" si="45"/>
        <v>0</v>
      </c>
      <c r="E907" s="19"/>
      <c r="F907" s="10"/>
      <c r="G907" s="20" t="s">
        <v>1661</v>
      </c>
    </row>
    <row r="908" ht="15.75" customHeight="1">
      <c r="A908" s="19" t="s">
        <v>1659</v>
      </c>
      <c r="B908" s="18"/>
      <c r="C908" s="36"/>
      <c r="D908" s="19">
        <f t="shared" si="45"/>
        <v>0</v>
      </c>
      <c r="E908" s="19"/>
      <c r="F908" s="10"/>
      <c r="G908" s="30"/>
    </row>
    <row r="909" ht="15.75" customHeight="1">
      <c r="A909" s="19" t="s">
        <v>1659</v>
      </c>
      <c r="B909" s="18"/>
      <c r="C909" s="36"/>
      <c r="D909" s="19">
        <f t="shared" si="45"/>
        <v>0</v>
      </c>
      <c r="E909" s="19"/>
      <c r="F909" s="10"/>
      <c r="G909" s="30"/>
    </row>
    <row r="910" ht="15.75" customHeight="1">
      <c r="A910" s="19" t="s">
        <v>1659</v>
      </c>
      <c r="B910" s="18"/>
      <c r="C910" s="36"/>
      <c r="D910" s="19">
        <f t="shared" si="45"/>
        <v>0</v>
      </c>
      <c r="E910" s="19"/>
      <c r="F910" s="10"/>
      <c r="G910" s="30"/>
    </row>
    <row r="911" ht="15.75" customHeight="1">
      <c r="A911" s="19" t="s">
        <v>1659</v>
      </c>
      <c r="B911" s="18"/>
      <c r="C911" s="36"/>
      <c r="D911" s="19">
        <f t="shared" si="45"/>
        <v>0</v>
      </c>
      <c r="E911" s="19"/>
      <c r="F911" s="10"/>
    </row>
    <row r="912" ht="15.75" customHeight="1">
      <c r="A912" s="19" t="s">
        <v>1659</v>
      </c>
      <c r="B912" s="18"/>
      <c r="C912" s="36"/>
      <c r="D912" s="19">
        <f t="shared" si="45"/>
        <v>0</v>
      </c>
      <c r="E912" s="19"/>
      <c r="F912" s="10"/>
    </row>
    <row r="913" ht="15.75" customHeight="1">
      <c r="A913" s="19" t="s">
        <v>1659</v>
      </c>
      <c r="B913" s="18"/>
      <c r="C913" s="36"/>
      <c r="D913" s="19">
        <f t="shared" si="45"/>
        <v>0</v>
      </c>
      <c r="E913" s="19"/>
      <c r="F913" s="10"/>
    </row>
    <row r="914" ht="15.75" customHeight="1">
      <c r="A914" s="19" t="s">
        <v>1659</v>
      </c>
      <c r="B914" s="18"/>
      <c r="C914" s="36"/>
      <c r="D914" s="19">
        <f t="shared" si="45"/>
        <v>0</v>
      </c>
      <c r="E914" s="19"/>
      <c r="F914" s="10"/>
    </row>
    <row r="915" ht="15.75" customHeight="1">
      <c r="A915" s="19"/>
      <c r="B915" s="18"/>
      <c r="C915" s="36"/>
      <c r="D915" s="19">
        <f t="shared" si="45"/>
        <v>0</v>
      </c>
      <c r="E915" s="19"/>
      <c r="F915" s="10"/>
    </row>
    <row r="916" ht="15.75" customHeight="1">
      <c r="A916" s="19"/>
      <c r="B916" s="18"/>
      <c r="C916" s="36"/>
      <c r="D916" s="19">
        <f t="shared" si="45"/>
        <v>0</v>
      </c>
      <c r="E916" s="19"/>
      <c r="F916" s="10"/>
    </row>
    <row r="917" ht="15.75" customHeight="1">
      <c r="A917" s="19"/>
      <c r="B917" s="18"/>
      <c r="C917" s="36"/>
      <c r="D917" s="19">
        <f t="shared" si="45"/>
        <v>0</v>
      </c>
      <c r="E917" s="19"/>
      <c r="F917" s="10"/>
    </row>
    <row r="918" ht="15.75" customHeight="1">
      <c r="A918" s="19"/>
      <c r="B918" s="18"/>
      <c r="C918" s="36"/>
      <c r="D918" s="19">
        <f t="shared" si="45"/>
        <v>0</v>
      </c>
      <c r="E918" s="19"/>
      <c r="F918" s="10"/>
    </row>
    <row r="919" ht="15.75" customHeight="1">
      <c r="A919" s="19"/>
      <c r="B919" s="18"/>
      <c r="C919" s="36"/>
      <c r="D919" s="19">
        <f t="shared" si="45"/>
        <v>0</v>
      </c>
      <c r="E919" s="19"/>
      <c r="F919" s="10"/>
    </row>
    <row r="920" ht="15.75" customHeight="1">
      <c r="A920" s="19"/>
      <c r="B920" s="18"/>
      <c r="C920" s="36"/>
      <c r="D920" s="19">
        <f t="shared" si="45"/>
        <v>0</v>
      </c>
      <c r="E920" s="19"/>
      <c r="F920" s="10"/>
    </row>
    <row r="921" ht="15.75" customHeight="1">
      <c r="A921" s="10"/>
      <c r="B921" s="19"/>
      <c r="C921" s="10"/>
      <c r="D921" s="10"/>
      <c r="E921" s="19"/>
      <c r="F921" s="10"/>
    </row>
    <row r="922" ht="15.75" customHeight="1">
      <c r="C922" s="20">
        <f>SUM(C904:C921)</f>
        <v>60</v>
      </c>
      <c r="E922" s="1"/>
      <c r="F922" s="54" t="s">
        <v>14</v>
      </c>
    </row>
    <row r="923" ht="15.75" customHeight="1">
      <c r="E923" s="1"/>
    </row>
    <row r="924" ht="15.75" customHeight="1">
      <c r="A924" s="50" t="s">
        <v>698</v>
      </c>
      <c r="B924" s="51"/>
      <c r="C924" s="51"/>
      <c r="D924" s="51"/>
      <c r="E924" s="51"/>
      <c r="F924" s="51"/>
      <c r="G924" s="52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14" t="s">
        <v>15</v>
      </c>
      <c r="B925" s="14" t="s">
        <v>16</v>
      </c>
      <c r="C925" s="2" t="s">
        <v>17</v>
      </c>
      <c r="D925" s="14" t="s">
        <v>18</v>
      </c>
      <c r="E925" s="14" t="s">
        <v>19</v>
      </c>
      <c r="F925" s="34" t="s">
        <v>20</v>
      </c>
      <c r="G925" s="43">
        <v>20.0</v>
      </c>
    </row>
    <row r="926" ht="15.75" customHeight="1">
      <c r="A926" s="19" t="s">
        <v>1662</v>
      </c>
      <c r="B926" s="18">
        <v>44314.0</v>
      </c>
      <c r="C926" s="36">
        <v>20.0</v>
      </c>
      <c r="D926" s="19">
        <f>G925-C926</f>
        <v>0</v>
      </c>
      <c r="E926" s="19"/>
      <c r="F926" s="10"/>
      <c r="G926" s="1" t="s">
        <v>1663</v>
      </c>
    </row>
    <row r="927" ht="15.75" customHeight="1">
      <c r="A927" s="19" t="s">
        <v>1662</v>
      </c>
      <c r="B927" s="18"/>
      <c r="C927" s="36"/>
      <c r="D927" s="19">
        <f t="shared" ref="D927:D942" si="46">D926-C927</f>
        <v>0</v>
      </c>
      <c r="E927" s="19"/>
      <c r="F927" s="10"/>
      <c r="G927" s="20" t="s">
        <v>1082</v>
      </c>
    </row>
    <row r="928" ht="15.75" customHeight="1">
      <c r="A928" s="19" t="s">
        <v>1662</v>
      </c>
      <c r="B928" s="18"/>
      <c r="C928" s="36"/>
      <c r="D928" s="19">
        <f t="shared" si="46"/>
        <v>0</v>
      </c>
      <c r="E928" s="19"/>
      <c r="F928" s="10"/>
      <c r="G928" s="53"/>
    </row>
    <row r="929" ht="15.75" customHeight="1">
      <c r="A929" s="19" t="s">
        <v>1662</v>
      </c>
      <c r="B929" s="18"/>
      <c r="C929" s="36"/>
      <c r="D929" s="19">
        <f t="shared" si="46"/>
        <v>0</v>
      </c>
      <c r="E929" s="19"/>
      <c r="F929" s="10"/>
      <c r="G929" s="20" t="s">
        <v>1664</v>
      </c>
    </row>
    <row r="930" ht="15.75" customHeight="1">
      <c r="A930" s="19" t="s">
        <v>1662</v>
      </c>
      <c r="B930" s="18"/>
      <c r="C930" s="36"/>
      <c r="D930" s="19">
        <f t="shared" si="46"/>
        <v>0</v>
      </c>
      <c r="E930" s="19"/>
      <c r="F930" s="10"/>
      <c r="G930" s="30"/>
    </row>
    <row r="931" ht="15.75" customHeight="1">
      <c r="A931" s="19" t="s">
        <v>1662</v>
      </c>
      <c r="B931" s="18"/>
      <c r="C931" s="36"/>
      <c r="D931" s="19">
        <f t="shared" si="46"/>
        <v>0</v>
      </c>
      <c r="E931" s="19"/>
      <c r="F931" s="10"/>
      <c r="G931" s="30"/>
    </row>
    <row r="932" ht="15.75" customHeight="1">
      <c r="A932" s="19" t="s">
        <v>1662</v>
      </c>
      <c r="B932" s="18"/>
      <c r="C932" s="36"/>
      <c r="D932" s="19">
        <f t="shared" si="46"/>
        <v>0</v>
      </c>
      <c r="E932" s="19"/>
      <c r="F932" s="10"/>
      <c r="G932" s="30"/>
    </row>
    <row r="933" ht="15.75" customHeight="1">
      <c r="A933" s="19" t="s">
        <v>1662</v>
      </c>
      <c r="B933" s="18"/>
      <c r="C933" s="36"/>
      <c r="D933" s="19">
        <f t="shared" si="46"/>
        <v>0</v>
      </c>
      <c r="E933" s="19"/>
      <c r="F933" s="10"/>
    </row>
    <row r="934" ht="15.75" customHeight="1">
      <c r="A934" s="19" t="s">
        <v>1662</v>
      </c>
      <c r="B934" s="18"/>
      <c r="C934" s="36"/>
      <c r="D934" s="19">
        <f t="shared" si="46"/>
        <v>0</v>
      </c>
      <c r="E934" s="19"/>
      <c r="F934" s="10"/>
    </row>
    <row r="935" ht="15.75" customHeight="1">
      <c r="A935" s="19" t="s">
        <v>1662</v>
      </c>
      <c r="B935" s="18"/>
      <c r="C935" s="36"/>
      <c r="D935" s="19">
        <f t="shared" si="46"/>
        <v>0</v>
      </c>
      <c r="E935" s="19"/>
      <c r="F935" s="10"/>
    </row>
    <row r="936" ht="15.75" customHeight="1">
      <c r="A936" s="19" t="s">
        <v>1662</v>
      </c>
      <c r="B936" s="18"/>
      <c r="C936" s="36"/>
      <c r="D936" s="19">
        <f t="shared" si="46"/>
        <v>0</v>
      </c>
      <c r="E936" s="19"/>
      <c r="F936" s="10"/>
    </row>
    <row r="937" ht="15.75" customHeight="1">
      <c r="A937" s="19"/>
      <c r="B937" s="18"/>
      <c r="C937" s="36"/>
      <c r="D937" s="19">
        <f t="shared" si="46"/>
        <v>0</v>
      </c>
      <c r="E937" s="19"/>
      <c r="F937" s="10"/>
    </row>
    <row r="938" ht="15.75" customHeight="1">
      <c r="A938" s="19"/>
      <c r="B938" s="18"/>
      <c r="C938" s="36"/>
      <c r="D938" s="19">
        <f t="shared" si="46"/>
        <v>0</v>
      </c>
      <c r="E938" s="19"/>
      <c r="F938" s="10"/>
    </row>
    <row r="939" ht="15.75" customHeight="1">
      <c r="A939" s="19"/>
      <c r="B939" s="18"/>
      <c r="C939" s="36"/>
      <c r="D939" s="19">
        <f t="shared" si="46"/>
        <v>0</v>
      </c>
      <c r="E939" s="19"/>
      <c r="F939" s="10"/>
    </row>
    <row r="940" ht="15.75" customHeight="1">
      <c r="A940" s="19"/>
      <c r="B940" s="18"/>
      <c r="C940" s="36"/>
      <c r="D940" s="19">
        <f t="shared" si="46"/>
        <v>0</v>
      </c>
      <c r="E940" s="19"/>
      <c r="F940" s="10"/>
    </row>
    <row r="941" ht="15.75" customHeight="1">
      <c r="A941" s="19"/>
      <c r="B941" s="18"/>
      <c r="C941" s="36"/>
      <c r="D941" s="19">
        <f t="shared" si="46"/>
        <v>0</v>
      </c>
      <c r="E941" s="19"/>
      <c r="F941" s="10"/>
    </row>
    <row r="942" ht="15.75" customHeight="1">
      <c r="A942" s="19"/>
      <c r="B942" s="18"/>
      <c r="C942" s="36"/>
      <c r="D942" s="19">
        <f t="shared" si="46"/>
        <v>0</v>
      </c>
      <c r="E942" s="19"/>
      <c r="F942" s="10"/>
    </row>
    <row r="943" ht="15.75" customHeight="1">
      <c r="A943" s="10"/>
      <c r="B943" s="19"/>
      <c r="C943" s="10"/>
      <c r="D943" s="10"/>
      <c r="E943" s="19"/>
      <c r="F943" s="10"/>
    </row>
    <row r="944" ht="15.75" customHeight="1">
      <c r="C944" s="20">
        <f>SUM(C926:C943)</f>
        <v>20</v>
      </c>
      <c r="E944" s="1"/>
      <c r="F944" s="54" t="s">
        <v>14</v>
      </c>
    </row>
    <row r="945" ht="15.75" customHeight="1">
      <c r="E945" s="1"/>
    </row>
    <row r="946" ht="15.75" customHeight="1">
      <c r="A946" s="50" t="s">
        <v>718</v>
      </c>
      <c r="B946" s="51"/>
      <c r="C946" s="51"/>
      <c r="D946" s="51"/>
      <c r="E946" s="51"/>
      <c r="F946" s="51"/>
      <c r="G946" s="52"/>
    </row>
    <row r="947" ht="15.75" customHeight="1">
      <c r="A947" s="14" t="s">
        <v>15</v>
      </c>
      <c r="B947" s="14" t="s">
        <v>16</v>
      </c>
      <c r="C947" s="2" t="s">
        <v>17</v>
      </c>
      <c r="D947" s="14" t="s">
        <v>18</v>
      </c>
      <c r="E947" s="14" t="s">
        <v>19</v>
      </c>
      <c r="F947" s="34" t="s">
        <v>20</v>
      </c>
      <c r="G947" s="43">
        <v>20.0</v>
      </c>
    </row>
    <row r="948" ht="15.75" customHeight="1">
      <c r="A948" s="19" t="s">
        <v>1665</v>
      </c>
      <c r="B948" s="18" t="s">
        <v>1666</v>
      </c>
      <c r="C948" s="36">
        <v>20.0</v>
      </c>
      <c r="D948" s="19">
        <f>G947-C948</f>
        <v>0</v>
      </c>
      <c r="E948" s="19"/>
      <c r="F948" s="10"/>
      <c r="G948" s="1" t="s">
        <v>1667</v>
      </c>
    </row>
    <row r="949" ht="15.75" customHeight="1">
      <c r="A949" s="19" t="s">
        <v>1665</v>
      </c>
      <c r="B949" s="18"/>
      <c r="C949" s="36"/>
      <c r="D949" s="19">
        <f t="shared" ref="D949:D964" si="47">D948-C949</f>
        <v>0</v>
      </c>
      <c r="E949" s="19"/>
      <c r="F949" s="10"/>
      <c r="G949" s="20" t="s">
        <v>1082</v>
      </c>
    </row>
    <row r="950" ht="15.75" customHeight="1">
      <c r="A950" s="19" t="s">
        <v>1665</v>
      </c>
      <c r="B950" s="18"/>
      <c r="C950" s="36"/>
      <c r="D950" s="19">
        <f t="shared" si="47"/>
        <v>0</v>
      </c>
      <c r="E950" s="19"/>
      <c r="F950" s="10"/>
      <c r="G950" s="53">
        <v>104000.0</v>
      </c>
    </row>
    <row r="951" ht="15.75" customHeight="1">
      <c r="A951" s="19" t="s">
        <v>1665</v>
      </c>
      <c r="B951" s="18"/>
      <c r="C951" s="36"/>
      <c r="D951" s="19">
        <f t="shared" si="47"/>
        <v>0</v>
      </c>
      <c r="E951" s="19"/>
      <c r="F951" s="10"/>
      <c r="G951" s="55">
        <v>44501.0</v>
      </c>
    </row>
    <row r="952" ht="15.75" customHeight="1">
      <c r="A952" s="19" t="s">
        <v>1665</v>
      </c>
      <c r="B952" s="18"/>
      <c r="C952" s="36"/>
      <c r="D952" s="19">
        <f t="shared" si="47"/>
        <v>0</v>
      </c>
      <c r="E952" s="19"/>
      <c r="F952" s="10"/>
      <c r="G952" s="30"/>
    </row>
    <row r="953" ht="15.75" customHeight="1">
      <c r="A953" s="19" t="s">
        <v>1665</v>
      </c>
      <c r="B953" s="18"/>
      <c r="C953" s="36"/>
      <c r="D953" s="19">
        <f t="shared" si="47"/>
        <v>0</v>
      </c>
      <c r="E953" s="19"/>
      <c r="F953" s="10"/>
      <c r="G953" s="30"/>
    </row>
    <row r="954" ht="15.75" customHeight="1">
      <c r="A954" s="19" t="s">
        <v>1665</v>
      </c>
      <c r="B954" s="18"/>
      <c r="C954" s="36"/>
      <c r="D954" s="19">
        <f t="shared" si="47"/>
        <v>0</v>
      </c>
      <c r="E954" s="19"/>
      <c r="F954" s="10"/>
      <c r="G954" s="30"/>
    </row>
    <row r="955" ht="15.75" customHeight="1">
      <c r="A955" s="19" t="s">
        <v>1665</v>
      </c>
      <c r="B955" s="18"/>
      <c r="C955" s="36"/>
      <c r="D955" s="19">
        <f t="shared" si="47"/>
        <v>0</v>
      </c>
      <c r="E955" s="19"/>
      <c r="F955" s="10"/>
    </row>
    <row r="956" ht="15.75" customHeight="1">
      <c r="A956" s="19" t="s">
        <v>1665</v>
      </c>
      <c r="B956" s="18"/>
      <c r="C956" s="36"/>
      <c r="D956" s="19">
        <f t="shared" si="47"/>
        <v>0</v>
      </c>
      <c r="E956" s="19"/>
      <c r="F956" s="10"/>
    </row>
    <row r="957" ht="15.75" customHeight="1">
      <c r="A957" s="19" t="s">
        <v>1665</v>
      </c>
      <c r="B957" s="18"/>
      <c r="C957" s="36"/>
      <c r="D957" s="19">
        <f t="shared" si="47"/>
        <v>0</v>
      </c>
      <c r="E957" s="19"/>
      <c r="F957" s="10"/>
    </row>
    <row r="958" ht="15.75" customHeight="1">
      <c r="A958" s="19" t="s">
        <v>1665</v>
      </c>
      <c r="B958" s="18"/>
      <c r="C958" s="36"/>
      <c r="D958" s="19">
        <f t="shared" si="47"/>
        <v>0</v>
      </c>
      <c r="E958" s="19"/>
      <c r="F958" s="10"/>
    </row>
    <row r="959" ht="15.75" customHeight="1">
      <c r="A959" s="19"/>
      <c r="B959" s="18"/>
      <c r="C959" s="36"/>
      <c r="D959" s="19">
        <f t="shared" si="47"/>
        <v>0</v>
      </c>
      <c r="E959" s="19"/>
      <c r="F959" s="10"/>
    </row>
    <row r="960" ht="15.75" customHeight="1">
      <c r="A960" s="19"/>
      <c r="B960" s="18"/>
      <c r="C960" s="36"/>
      <c r="D960" s="19">
        <f t="shared" si="47"/>
        <v>0</v>
      </c>
      <c r="E960" s="19"/>
      <c r="F960" s="10"/>
    </row>
    <row r="961" ht="15.75" customHeight="1">
      <c r="A961" s="19"/>
      <c r="B961" s="18"/>
      <c r="C961" s="36"/>
      <c r="D961" s="19">
        <f t="shared" si="47"/>
        <v>0</v>
      </c>
      <c r="E961" s="19"/>
      <c r="F961" s="10"/>
    </row>
    <row r="962" ht="15.75" customHeight="1">
      <c r="A962" s="19"/>
      <c r="B962" s="18"/>
      <c r="C962" s="36"/>
      <c r="D962" s="19">
        <f t="shared" si="47"/>
        <v>0</v>
      </c>
      <c r="E962" s="19"/>
      <c r="F962" s="10"/>
    </row>
    <row r="963" ht="15.75" customHeight="1">
      <c r="A963" s="19"/>
      <c r="B963" s="18"/>
      <c r="C963" s="36"/>
      <c r="D963" s="19">
        <f t="shared" si="47"/>
        <v>0</v>
      </c>
      <c r="E963" s="19"/>
      <c r="F963" s="10"/>
    </row>
    <row r="964" ht="15.75" customHeight="1">
      <c r="A964" s="19"/>
      <c r="B964" s="18"/>
      <c r="C964" s="36"/>
      <c r="D964" s="19">
        <f t="shared" si="47"/>
        <v>0</v>
      </c>
      <c r="E964" s="19"/>
      <c r="F964" s="10"/>
    </row>
    <row r="965" ht="15.75" customHeight="1">
      <c r="A965" s="10"/>
      <c r="B965" s="19"/>
      <c r="C965" s="10"/>
      <c r="D965" s="10"/>
      <c r="E965" s="19"/>
      <c r="F965" s="10"/>
    </row>
    <row r="966" ht="15.75" customHeight="1">
      <c r="C966" s="20">
        <f>SUM(C948:C965)</f>
        <v>20</v>
      </c>
      <c r="E966" s="1"/>
      <c r="F966" s="54" t="s">
        <v>738</v>
      </c>
    </row>
    <row r="967" ht="15.75" customHeight="1">
      <c r="E967" s="1"/>
    </row>
    <row r="968" ht="15.75" customHeight="1">
      <c r="A968" s="50" t="s">
        <v>739</v>
      </c>
      <c r="B968" s="51"/>
      <c r="C968" s="51"/>
      <c r="D968" s="51"/>
      <c r="E968" s="51"/>
      <c r="F968" s="51"/>
      <c r="G968" s="52"/>
    </row>
    <row r="969" ht="15.75" customHeight="1">
      <c r="A969" s="14" t="s">
        <v>15</v>
      </c>
      <c r="B969" s="14" t="s">
        <v>16</v>
      </c>
      <c r="C969" s="2" t="s">
        <v>17</v>
      </c>
      <c r="D969" s="14" t="s">
        <v>18</v>
      </c>
      <c r="E969" s="14" t="s">
        <v>19</v>
      </c>
      <c r="F969" s="34" t="s">
        <v>20</v>
      </c>
      <c r="G969" s="43">
        <v>20.0</v>
      </c>
    </row>
    <row r="970" ht="15.75" customHeight="1">
      <c r="A970" s="19" t="s">
        <v>1668</v>
      </c>
      <c r="B970" s="18">
        <v>44615.0</v>
      </c>
      <c r="C970" s="36">
        <v>20.0</v>
      </c>
      <c r="D970" s="19">
        <f>G969-C970</f>
        <v>0</v>
      </c>
      <c r="E970" s="19"/>
      <c r="F970" s="10"/>
      <c r="G970" s="1" t="s">
        <v>1669</v>
      </c>
    </row>
    <row r="971" ht="15.75" customHeight="1">
      <c r="A971" s="19" t="s">
        <v>1668</v>
      </c>
      <c r="B971" s="18"/>
      <c r="C971" s="36"/>
      <c r="D971" s="19">
        <f t="shared" ref="D971:D986" si="48">D970-C971</f>
        <v>0</v>
      </c>
      <c r="E971" s="19"/>
      <c r="F971" s="10"/>
      <c r="G971" s="20" t="s">
        <v>1082</v>
      </c>
    </row>
    <row r="972" ht="15.75" customHeight="1">
      <c r="A972" s="19" t="s">
        <v>1668</v>
      </c>
      <c r="B972" s="18"/>
      <c r="C972" s="36"/>
      <c r="D972" s="19">
        <f t="shared" si="48"/>
        <v>0</v>
      </c>
      <c r="E972" s="19"/>
      <c r="F972" s="10"/>
      <c r="G972" s="53">
        <v>104000.0</v>
      </c>
    </row>
    <row r="973" ht="15.75" customHeight="1">
      <c r="A973" s="19" t="s">
        <v>1668</v>
      </c>
      <c r="B973" s="18"/>
      <c r="C973" s="36"/>
      <c r="D973" s="19">
        <f t="shared" si="48"/>
        <v>0</v>
      </c>
      <c r="E973" s="19"/>
      <c r="F973" s="10"/>
      <c r="G973" s="55"/>
    </row>
    <row r="974" ht="15.75" customHeight="1">
      <c r="A974" s="19" t="s">
        <v>1668</v>
      </c>
      <c r="B974" s="18"/>
      <c r="C974" s="36"/>
      <c r="D974" s="19">
        <f t="shared" si="48"/>
        <v>0</v>
      </c>
      <c r="E974" s="19"/>
      <c r="F974" s="10"/>
      <c r="G974" s="30"/>
    </row>
    <row r="975" ht="15.75" customHeight="1">
      <c r="A975" s="19" t="s">
        <v>1668</v>
      </c>
      <c r="B975" s="18"/>
      <c r="C975" s="36"/>
      <c r="D975" s="19">
        <f t="shared" si="48"/>
        <v>0</v>
      </c>
      <c r="E975" s="19"/>
      <c r="F975" s="10"/>
      <c r="G975" s="30"/>
    </row>
    <row r="976" ht="15.75" customHeight="1">
      <c r="A976" s="19" t="s">
        <v>1668</v>
      </c>
      <c r="B976" s="18"/>
      <c r="C976" s="36"/>
      <c r="D976" s="19">
        <f t="shared" si="48"/>
        <v>0</v>
      </c>
      <c r="E976" s="19"/>
      <c r="F976" s="10"/>
      <c r="G976" s="30"/>
    </row>
    <row r="977" ht="15.75" customHeight="1">
      <c r="A977" s="19" t="s">
        <v>1668</v>
      </c>
      <c r="B977" s="18"/>
      <c r="C977" s="36"/>
      <c r="D977" s="19">
        <f t="shared" si="48"/>
        <v>0</v>
      </c>
      <c r="E977" s="19"/>
      <c r="F977" s="10"/>
    </row>
    <row r="978" ht="15.75" customHeight="1">
      <c r="A978" s="19" t="s">
        <v>1668</v>
      </c>
      <c r="B978" s="18"/>
      <c r="C978" s="36"/>
      <c r="D978" s="19">
        <f t="shared" si="48"/>
        <v>0</v>
      </c>
      <c r="E978" s="19"/>
      <c r="F978" s="10"/>
    </row>
    <row r="979" ht="15.75" customHeight="1">
      <c r="A979" s="19" t="s">
        <v>1668</v>
      </c>
      <c r="B979" s="18"/>
      <c r="C979" s="36"/>
      <c r="D979" s="19">
        <f t="shared" si="48"/>
        <v>0</v>
      </c>
      <c r="E979" s="19"/>
      <c r="F979" s="10"/>
    </row>
    <row r="980" ht="15.75" customHeight="1">
      <c r="A980" s="19" t="s">
        <v>1668</v>
      </c>
      <c r="B980" s="18"/>
      <c r="C980" s="36"/>
      <c r="D980" s="19">
        <f t="shared" si="48"/>
        <v>0</v>
      </c>
      <c r="E980" s="19"/>
      <c r="F980" s="10"/>
    </row>
    <row r="981" ht="15.75" customHeight="1">
      <c r="A981" s="19" t="s">
        <v>1668</v>
      </c>
      <c r="B981" s="18"/>
      <c r="C981" s="36"/>
      <c r="D981" s="19">
        <f t="shared" si="48"/>
        <v>0</v>
      </c>
      <c r="E981" s="19"/>
      <c r="F981" s="10"/>
    </row>
    <row r="982" ht="15.75" customHeight="1">
      <c r="A982" s="19"/>
      <c r="B982" s="18"/>
      <c r="C982" s="36"/>
      <c r="D982" s="19">
        <f t="shared" si="48"/>
        <v>0</v>
      </c>
      <c r="E982" s="19"/>
      <c r="F982" s="10"/>
    </row>
    <row r="983" ht="15.75" customHeight="1">
      <c r="A983" s="19"/>
      <c r="B983" s="18"/>
      <c r="C983" s="36"/>
      <c r="D983" s="19">
        <f t="shared" si="48"/>
        <v>0</v>
      </c>
      <c r="E983" s="19"/>
      <c r="F983" s="10"/>
    </row>
    <row r="984" ht="15.75" customHeight="1">
      <c r="A984" s="19"/>
      <c r="B984" s="18"/>
      <c r="C984" s="36"/>
      <c r="D984" s="19">
        <f t="shared" si="48"/>
        <v>0</v>
      </c>
      <c r="E984" s="19"/>
      <c r="F984" s="10"/>
    </row>
    <row r="985" ht="15.75" customHeight="1">
      <c r="A985" s="19"/>
      <c r="B985" s="18"/>
      <c r="C985" s="36"/>
      <c r="D985" s="19">
        <f t="shared" si="48"/>
        <v>0</v>
      </c>
      <c r="E985" s="19"/>
      <c r="F985" s="10"/>
    </row>
    <row r="986" ht="15.75" customHeight="1">
      <c r="A986" s="19"/>
      <c r="B986" s="18"/>
      <c r="C986" s="36"/>
      <c r="D986" s="19">
        <f t="shared" si="48"/>
        <v>0</v>
      </c>
      <c r="E986" s="19"/>
      <c r="F986" s="10"/>
    </row>
    <row r="987" ht="15.75" customHeight="1">
      <c r="A987" s="10"/>
      <c r="B987" s="19"/>
      <c r="C987" s="10"/>
      <c r="D987" s="10"/>
      <c r="E987" s="19"/>
      <c r="F987" s="10"/>
    </row>
    <row r="988" ht="15.75" customHeight="1">
      <c r="E988" s="1"/>
      <c r="F988" s="54" t="s">
        <v>738</v>
      </c>
    </row>
    <row r="989" ht="15.75" customHeight="1">
      <c r="E989" s="1"/>
    </row>
    <row r="990" ht="15.75" customHeight="1">
      <c r="A990" s="14" t="s">
        <v>15</v>
      </c>
      <c r="B990" s="14" t="s">
        <v>16</v>
      </c>
      <c r="C990" s="2" t="s">
        <v>17</v>
      </c>
      <c r="D990" s="14" t="s">
        <v>18</v>
      </c>
      <c r="E990" s="14" t="s">
        <v>19</v>
      </c>
      <c r="F990" s="34" t="s">
        <v>20</v>
      </c>
      <c r="G990" s="43">
        <v>20.0</v>
      </c>
    </row>
    <row r="991" ht="15.75" customHeight="1">
      <c r="A991" s="19" t="s">
        <v>1080</v>
      </c>
      <c r="B991" s="18">
        <v>44720.0</v>
      </c>
      <c r="C991" s="36">
        <v>20.0</v>
      </c>
      <c r="D991" s="19">
        <f>G990-C991</f>
        <v>0</v>
      </c>
      <c r="E991" s="19"/>
      <c r="F991" s="10"/>
      <c r="G991" s="1" t="s">
        <v>1670</v>
      </c>
    </row>
    <row r="992" ht="15.75" customHeight="1">
      <c r="A992" s="19" t="s">
        <v>1080</v>
      </c>
      <c r="B992" s="18"/>
      <c r="C992" s="36"/>
      <c r="D992" s="19">
        <f t="shared" ref="D992:D1007" si="49">D991-C992</f>
        <v>0</v>
      </c>
      <c r="E992" s="19"/>
      <c r="F992" s="10"/>
      <c r="G992" s="20" t="s">
        <v>1082</v>
      </c>
    </row>
    <row r="993" ht="15.75" customHeight="1">
      <c r="A993" s="19" t="s">
        <v>1080</v>
      </c>
      <c r="B993" s="18"/>
      <c r="C993" s="36"/>
      <c r="D993" s="19">
        <f t="shared" si="49"/>
        <v>0</v>
      </c>
      <c r="E993" s="19"/>
      <c r="F993" s="10"/>
      <c r="G993" s="53">
        <v>104000.0</v>
      </c>
    </row>
    <row r="994" ht="15.75" customHeight="1">
      <c r="A994" s="19" t="s">
        <v>1080</v>
      </c>
      <c r="B994" s="18"/>
      <c r="C994" s="36"/>
      <c r="D994" s="19">
        <f t="shared" si="49"/>
        <v>0</v>
      </c>
      <c r="E994" s="19"/>
      <c r="F994" s="10"/>
      <c r="G994" s="55"/>
    </row>
    <row r="995" ht="15.75" customHeight="1">
      <c r="A995" s="19" t="s">
        <v>1080</v>
      </c>
      <c r="B995" s="18"/>
      <c r="C995" s="36"/>
      <c r="D995" s="19">
        <f t="shared" si="49"/>
        <v>0</v>
      </c>
      <c r="E995" s="19"/>
      <c r="F995" s="10"/>
      <c r="G995" s="30"/>
    </row>
    <row r="996" ht="15.75" customHeight="1">
      <c r="A996" s="19" t="s">
        <v>1080</v>
      </c>
      <c r="B996" s="18"/>
      <c r="C996" s="36"/>
      <c r="D996" s="19">
        <f t="shared" si="49"/>
        <v>0</v>
      </c>
      <c r="E996" s="19"/>
      <c r="F996" s="10"/>
      <c r="G996" s="30"/>
    </row>
    <row r="997" ht="15.75" customHeight="1">
      <c r="A997" s="19" t="s">
        <v>1080</v>
      </c>
      <c r="B997" s="18"/>
      <c r="C997" s="36"/>
      <c r="D997" s="19">
        <f t="shared" si="49"/>
        <v>0</v>
      </c>
      <c r="E997" s="19"/>
      <c r="F997" s="10"/>
      <c r="G997" s="30"/>
    </row>
    <row r="998" ht="15.75" customHeight="1">
      <c r="A998" s="19" t="s">
        <v>1080</v>
      </c>
      <c r="B998" s="18"/>
      <c r="C998" s="36"/>
      <c r="D998" s="19">
        <f t="shared" si="49"/>
        <v>0</v>
      </c>
      <c r="E998" s="19"/>
      <c r="F998" s="10"/>
    </row>
    <row r="999" ht="15.75" customHeight="1">
      <c r="A999" s="19" t="s">
        <v>1080</v>
      </c>
      <c r="B999" s="18"/>
      <c r="C999" s="36"/>
      <c r="D999" s="19">
        <f t="shared" si="49"/>
        <v>0</v>
      </c>
      <c r="E999" s="19"/>
      <c r="F999" s="10"/>
    </row>
    <row r="1000" ht="15.75" customHeight="1">
      <c r="A1000" s="19" t="s">
        <v>1080</v>
      </c>
      <c r="B1000" s="18"/>
      <c r="C1000" s="36"/>
      <c r="D1000" s="19">
        <f t="shared" si="49"/>
        <v>0</v>
      </c>
      <c r="E1000" s="19"/>
      <c r="F1000" s="10"/>
    </row>
    <row r="1001" ht="15.75" customHeight="1">
      <c r="A1001" s="19" t="s">
        <v>1080</v>
      </c>
      <c r="B1001" s="18"/>
      <c r="C1001" s="36"/>
      <c r="D1001" s="19">
        <f t="shared" si="49"/>
        <v>0</v>
      </c>
      <c r="E1001" s="19"/>
      <c r="F1001" s="10"/>
    </row>
    <row r="1002" ht="15.75" customHeight="1">
      <c r="A1002" s="19" t="s">
        <v>1080</v>
      </c>
      <c r="B1002" s="18"/>
      <c r="C1002" s="36"/>
      <c r="D1002" s="19">
        <f t="shared" si="49"/>
        <v>0</v>
      </c>
      <c r="E1002" s="19"/>
      <c r="F1002" s="10"/>
    </row>
    <row r="1003" ht="15.75" customHeight="1">
      <c r="A1003" s="19"/>
      <c r="B1003" s="18"/>
      <c r="C1003" s="36"/>
      <c r="D1003" s="19">
        <f t="shared" si="49"/>
        <v>0</v>
      </c>
      <c r="E1003" s="19"/>
      <c r="F1003" s="10"/>
    </row>
    <row r="1004" ht="15.75" customHeight="1">
      <c r="A1004" s="19"/>
      <c r="B1004" s="18"/>
      <c r="C1004" s="36"/>
      <c r="D1004" s="19">
        <f t="shared" si="49"/>
        <v>0</v>
      </c>
      <c r="E1004" s="19"/>
      <c r="F1004" s="10"/>
    </row>
    <row r="1005" ht="15.75" customHeight="1">
      <c r="A1005" s="19"/>
      <c r="B1005" s="18"/>
      <c r="C1005" s="36"/>
      <c r="D1005" s="19">
        <f t="shared" si="49"/>
        <v>0</v>
      </c>
      <c r="E1005" s="19"/>
      <c r="F1005" s="10"/>
    </row>
    <row r="1006" ht="15.75" customHeight="1">
      <c r="A1006" s="19"/>
      <c r="B1006" s="18"/>
      <c r="C1006" s="36"/>
      <c r="D1006" s="19">
        <f t="shared" si="49"/>
        <v>0</v>
      </c>
      <c r="E1006" s="19"/>
      <c r="F1006" s="10"/>
    </row>
    <row r="1007" ht="15.75" customHeight="1">
      <c r="A1007" s="19"/>
      <c r="B1007" s="18"/>
      <c r="C1007" s="36"/>
      <c r="D1007" s="19">
        <f t="shared" si="49"/>
        <v>0</v>
      </c>
      <c r="E1007" s="19"/>
      <c r="F1007" s="10"/>
    </row>
    <row r="1008" ht="15.75" customHeight="1">
      <c r="A1008" s="10"/>
      <c r="B1008" s="19"/>
      <c r="C1008" s="10"/>
      <c r="D1008" s="10"/>
      <c r="E1008" s="19"/>
      <c r="F1008" s="10"/>
    </row>
    <row r="1009" ht="15.75" customHeight="1">
      <c r="E1009" s="1"/>
      <c r="F1009" s="54" t="s">
        <v>738</v>
      </c>
    </row>
    <row r="1010" ht="15.75" customHeight="1">
      <c r="E1010" s="1"/>
    </row>
    <row r="1011" ht="15.75" customHeight="1">
      <c r="E1011" s="1"/>
    </row>
    <row r="1012" ht="15.75" customHeight="1">
      <c r="A1012" s="14" t="s">
        <v>15</v>
      </c>
      <c r="B1012" s="14" t="s">
        <v>16</v>
      </c>
      <c r="C1012" s="2" t="s">
        <v>17</v>
      </c>
      <c r="D1012" s="14" t="s">
        <v>18</v>
      </c>
      <c r="E1012" s="14" t="s">
        <v>19</v>
      </c>
      <c r="F1012" s="34" t="s">
        <v>20</v>
      </c>
      <c r="G1012" s="43">
        <v>25.0</v>
      </c>
    </row>
    <row r="1013" ht="15.75" customHeight="1">
      <c r="A1013" s="19" t="s">
        <v>1085</v>
      </c>
      <c r="B1013" s="18">
        <v>44816.0</v>
      </c>
      <c r="C1013" s="36">
        <v>25.0</v>
      </c>
      <c r="D1013" s="19">
        <f>G1012-C1013</f>
        <v>0</v>
      </c>
      <c r="E1013" s="19"/>
      <c r="F1013" s="10"/>
      <c r="G1013" s="1" t="s">
        <v>1671</v>
      </c>
    </row>
    <row r="1014" ht="15.75" customHeight="1">
      <c r="A1014" s="19" t="str">
        <f t="shared" ref="A1014:A1021" si="50">A1013</f>
        <v>001/IX/PO/2022</v>
      </c>
      <c r="B1014" s="18"/>
      <c r="C1014" s="36"/>
      <c r="D1014" s="19">
        <f t="shared" ref="D1014:D1021" si="51">D1013-C1014</f>
        <v>0</v>
      </c>
      <c r="E1014" s="19"/>
      <c r="F1014" s="10"/>
      <c r="G1014" s="20" t="s">
        <v>1082</v>
      </c>
    </row>
    <row r="1015" ht="15.75" customHeight="1">
      <c r="A1015" s="19" t="str">
        <f t="shared" si="50"/>
        <v>001/IX/PO/2022</v>
      </c>
      <c r="B1015" s="18"/>
      <c r="C1015" s="36"/>
      <c r="D1015" s="19">
        <f t="shared" si="51"/>
        <v>0</v>
      </c>
      <c r="E1015" s="19"/>
      <c r="F1015" s="10"/>
      <c r="G1015" s="53">
        <v>104000.0</v>
      </c>
    </row>
    <row r="1016" ht="15.75" customHeight="1">
      <c r="A1016" s="19" t="str">
        <f t="shared" si="50"/>
        <v>001/IX/PO/2022</v>
      </c>
      <c r="B1016" s="18"/>
      <c r="C1016" s="36"/>
      <c r="D1016" s="19">
        <f t="shared" si="51"/>
        <v>0</v>
      </c>
      <c r="E1016" s="19"/>
      <c r="F1016" s="10"/>
      <c r="G1016" s="55"/>
    </row>
    <row r="1017" ht="15.75" customHeight="1">
      <c r="A1017" s="19" t="str">
        <f t="shared" si="50"/>
        <v>001/IX/PO/2022</v>
      </c>
      <c r="B1017" s="18"/>
      <c r="C1017" s="36"/>
      <c r="D1017" s="19">
        <f t="shared" si="51"/>
        <v>0</v>
      </c>
      <c r="E1017" s="19"/>
      <c r="F1017" s="10"/>
      <c r="G1017" s="30"/>
    </row>
    <row r="1018" ht="15.75" customHeight="1">
      <c r="A1018" s="19" t="str">
        <f t="shared" si="50"/>
        <v>001/IX/PO/2022</v>
      </c>
      <c r="B1018" s="18"/>
      <c r="C1018" s="36"/>
      <c r="D1018" s="19">
        <f t="shared" si="51"/>
        <v>0</v>
      </c>
      <c r="E1018" s="19"/>
      <c r="F1018" s="10"/>
      <c r="G1018" s="30"/>
    </row>
    <row r="1019" ht="15.75" customHeight="1">
      <c r="A1019" s="19" t="str">
        <f t="shared" si="50"/>
        <v>001/IX/PO/2022</v>
      </c>
      <c r="B1019" s="18"/>
      <c r="C1019" s="36"/>
      <c r="D1019" s="19">
        <f t="shared" si="51"/>
        <v>0</v>
      </c>
      <c r="E1019" s="19"/>
      <c r="F1019" s="10"/>
      <c r="G1019" s="30"/>
    </row>
    <row r="1020" ht="15.75" customHeight="1">
      <c r="A1020" s="19" t="str">
        <f t="shared" si="50"/>
        <v>001/IX/PO/2022</v>
      </c>
      <c r="B1020" s="18"/>
      <c r="C1020" s="36"/>
      <c r="D1020" s="19">
        <f t="shared" si="51"/>
        <v>0</v>
      </c>
      <c r="E1020" s="19"/>
      <c r="F1020" s="10"/>
    </row>
    <row r="1021" ht="15.75" customHeight="1">
      <c r="A1021" s="19" t="str">
        <f t="shared" si="50"/>
        <v>001/IX/PO/2022</v>
      </c>
      <c r="B1021" s="18"/>
      <c r="C1021" s="36"/>
      <c r="D1021" s="19">
        <f t="shared" si="51"/>
        <v>0</v>
      </c>
      <c r="E1021" s="19"/>
      <c r="F1021" s="10"/>
    </row>
    <row r="1022" ht="15.75" customHeight="1">
      <c r="E1022" s="1"/>
      <c r="F1022" s="54" t="s">
        <v>738</v>
      </c>
    </row>
    <row r="1023" ht="15.75" customHeight="1">
      <c r="E1023" s="1"/>
    </row>
    <row r="1024" ht="15.75" customHeight="1">
      <c r="A1024" s="14" t="s">
        <v>15</v>
      </c>
      <c r="B1024" s="14" t="s">
        <v>16</v>
      </c>
      <c r="C1024" s="2" t="s">
        <v>17</v>
      </c>
      <c r="D1024" s="14" t="s">
        <v>18</v>
      </c>
      <c r="E1024" s="14" t="s">
        <v>19</v>
      </c>
      <c r="F1024" s="34" t="s">
        <v>20</v>
      </c>
      <c r="G1024" s="43">
        <v>20.0</v>
      </c>
    </row>
    <row r="1025" ht="15.75" customHeight="1">
      <c r="A1025" s="19" t="s">
        <v>1087</v>
      </c>
      <c r="B1025" s="18">
        <v>44984.0</v>
      </c>
      <c r="C1025" s="36">
        <v>20.0</v>
      </c>
      <c r="D1025" s="19">
        <f>G1024-C1025</f>
        <v>0</v>
      </c>
      <c r="E1025" s="19"/>
      <c r="F1025" s="10"/>
      <c r="G1025" s="1" t="s">
        <v>1672</v>
      </c>
    </row>
    <row r="1026" ht="15.75" customHeight="1">
      <c r="A1026" s="19" t="str">
        <f t="shared" ref="A1026:A1033" si="52">A1025</f>
        <v>001/X/PO/2022</v>
      </c>
      <c r="B1026" s="18"/>
      <c r="C1026" s="36"/>
      <c r="D1026" s="19">
        <f t="shared" ref="D1026:D1033" si="53">D1025-C1026</f>
        <v>0</v>
      </c>
      <c r="E1026" s="19"/>
      <c r="F1026" s="10"/>
      <c r="G1026" s="20" t="s">
        <v>1082</v>
      </c>
    </row>
    <row r="1027" ht="15.75" customHeight="1">
      <c r="A1027" s="19" t="str">
        <f t="shared" si="52"/>
        <v>001/X/PO/2022</v>
      </c>
      <c r="B1027" s="18"/>
      <c r="C1027" s="36"/>
      <c r="D1027" s="19">
        <f t="shared" si="53"/>
        <v>0</v>
      </c>
      <c r="E1027" s="19"/>
      <c r="F1027" s="10"/>
      <c r="G1027" s="53">
        <v>104000.0</v>
      </c>
    </row>
    <row r="1028" ht="15.75" customHeight="1">
      <c r="A1028" s="19" t="str">
        <f t="shared" si="52"/>
        <v>001/X/PO/2022</v>
      </c>
      <c r="B1028" s="18"/>
      <c r="C1028" s="36"/>
      <c r="D1028" s="19">
        <f t="shared" si="53"/>
        <v>0</v>
      </c>
      <c r="E1028" s="19"/>
      <c r="F1028" s="10"/>
      <c r="G1028" s="55"/>
    </row>
    <row r="1029" ht="15.75" customHeight="1">
      <c r="A1029" s="19" t="str">
        <f t="shared" si="52"/>
        <v>001/X/PO/2022</v>
      </c>
      <c r="B1029" s="18"/>
      <c r="C1029" s="36"/>
      <c r="D1029" s="19">
        <f t="shared" si="53"/>
        <v>0</v>
      </c>
      <c r="E1029" s="19"/>
      <c r="F1029" s="10"/>
      <c r="G1029" s="30"/>
    </row>
    <row r="1030" ht="15.75" customHeight="1">
      <c r="A1030" s="19" t="str">
        <f t="shared" si="52"/>
        <v>001/X/PO/2022</v>
      </c>
      <c r="B1030" s="18"/>
      <c r="C1030" s="36"/>
      <c r="D1030" s="19">
        <f t="shared" si="53"/>
        <v>0</v>
      </c>
      <c r="E1030" s="19"/>
      <c r="F1030" s="10"/>
      <c r="G1030" s="30"/>
    </row>
    <row r="1031" ht="15.75" customHeight="1">
      <c r="A1031" s="19" t="str">
        <f t="shared" si="52"/>
        <v>001/X/PO/2022</v>
      </c>
      <c r="B1031" s="18"/>
      <c r="C1031" s="36"/>
      <c r="D1031" s="19">
        <f t="shared" si="53"/>
        <v>0</v>
      </c>
      <c r="E1031" s="19"/>
      <c r="F1031" s="10"/>
      <c r="G1031" s="30"/>
    </row>
    <row r="1032" ht="15.75" customHeight="1">
      <c r="A1032" s="19" t="str">
        <f t="shared" si="52"/>
        <v>001/X/PO/2022</v>
      </c>
      <c r="B1032" s="18"/>
      <c r="C1032" s="36"/>
      <c r="D1032" s="19">
        <f t="shared" si="53"/>
        <v>0</v>
      </c>
      <c r="E1032" s="19"/>
      <c r="F1032" s="10"/>
    </row>
    <row r="1033" ht="15.75" customHeight="1">
      <c r="A1033" s="19" t="str">
        <f t="shared" si="52"/>
        <v>001/X/PO/2022</v>
      </c>
      <c r="B1033" s="18"/>
      <c r="C1033" s="36"/>
      <c r="D1033" s="19">
        <f t="shared" si="53"/>
        <v>0</v>
      </c>
      <c r="E1033" s="19"/>
      <c r="F1033" s="10"/>
    </row>
    <row r="1034" ht="15.75" customHeight="1">
      <c r="E1034" s="1"/>
      <c r="F1034" s="54" t="s">
        <v>738</v>
      </c>
    </row>
    <row r="1035" ht="15.75" customHeight="1">
      <c r="E1035" s="1"/>
    </row>
    <row r="1036" ht="15.75" customHeight="1">
      <c r="A1036" s="14" t="s">
        <v>15</v>
      </c>
      <c r="B1036" s="14" t="s">
        <v>16</v>
      </c>
      <c r="C1036" s="2" t="s">
        <v>17</v>
      </c>
      <c r="D1036" s="14" t="s">
        <v>18</v>
      </c>
      <c r="E1036" s="14" t="s">
        <v>19</v>
      </c>
      <c r="F1036" s="34" t="s">
        <v>20</v>
      </c>
      <c r="G1036" s="43">
        <v>20.0</v>
      </c>
    </row>
    <row r="1037" ht="15.75" customHeight="1">
      <c r="A1037" s="19" t="s">
        <v>1109</v>
      </c>
      <c r="B1037" s="18"/>
      <c r="C1037" s="36">
        <v>20.0</v>
      </c>
      <c r="D1037" s="19">
        <f>G1036-C1037</f>
        <v>0</v>
      </c>
      <c r="E1037" s="19"/>
      <c r="F1037" s="10"/>
      <c r="G1037" s="1" t="s">
        <v>1110</v>
      </c>
    </row>
    <row r="1038" ht="15.75" customHeight="1">
      <c r="A1038" s="19" t="str">
        <f t="shared" ref="A1038:A1040" si="54">A1037</f>
        <v>001/VIII/PO/2023</v>
      </c>
      <c r="B1038" s="18"/>
      <c r="C1038" s="36"/>
      <c r="D1038" s="19">
        <f t="shared" ref="D1038:D1040" si="55">D1037-C1038</f>
        <v>0</v>
      </c>
      <c r="E1038" s="19"/>
      <c r="F1038" s="10"/>
      <c r="G1038" s="20" t="s">
        <v>1082</v>
      </c>
    </row>
    <row r="1039" ht="15.75" customHeight="1">
      <c r="A1039" s="19" t="str">
        <f t="shared" si="54"/>
        <v>001/VIII/PO/2023</v>
      </c>
      <c r="B1039" s="18"/>
      <c r="C1039" s="36"/>
      <c r="D1039" s="19">
        <f t="shared" si="55"/>
        <v>0</v>
      </c>
      <c r="E1039" s="19"/>
      <c r="F1039" s="10"/>
      <c r="G1039" s="53">
        <v>104000.0</v>
      </c>
    </row>
    <row r="1040" ht="15.75" customHeight="1">
      <c r="A1040" s="19" t="str">
        <f t="shared" si="54"/>
        <v>001/VIII/PO/2023</v>
      </c>
      <c r="B1040" s="18"/>
      <c r="C1040" s="36"/>
      <c r="D1040" s="19">
        <f t="shared" si="55"/>
        <v>0</v>
      </c>
      <c r="E1040" s="19"/>
      <c r="F1040" s="10"/>
      <c r="G1040" s="55"/>
    </row>
    <row r="1041" ht="15.75" customHeight="1">
      <c r="E1041" s="1"/>
    </row>
    <row r="1042" ht="15.75" customHeight="1">
      <c r="E1042" s="1"/>
    </row>
    <row r="1043" ht="15.75" customHeight="1">
      <c r="A1043" s="14" t="s">
        <v>15</v>
      </c>
      <c r="B1043" s="14" t="s">
        <v>16</v>
      </c>
      <c r="C1043" s="2" t="s">
        <v>17</v>
      </c>
      <c r="D1043" s="14" t="s">
        <v>18</v>
      </c>
      <c r="E1043" s="14" t="s">
        <v>19</v>
      </c>
      <c r="F1043" s="34" t="s">
        <v>20</v>
      </c>
      <c r="G1043" s="43">
        <v>70.0</v>
      </c>
    </row>
    <row r="1044" ht="15.75" customHeight="1">
      <c r="A1044" s="19" t="s">
        <v>1673</v>
      </c>
      <c r="B1044" s="18"/>
      <c r="C1044" s="36"/>
      <c r="D1044" s="19">
        <f>G1043-C1044</f>
        <v>70</v>
      </c>
      <c r="E1044" s="19"/>
      <c r="F1044" s="10"/>
      <c r="G1044" s="1" t="s">
        <v>1674</v>
      </c>
    </row>
    <row r="1045" ht="15.75" customHeight="1">
      <c r="A1045" s="19" t="str">
        <f t="shared" ref="A1045:A1047" si="56">A1044</f>
        <v>001/XI/PO/2023</v>
      </c>
      <c r="B1045" s="18"/>
      <c r="C1045" s="36"/>
      <c r="D1045" s="19">
        <f t="shared" ref="D1045:D1047" si="57">D1044-C1045</f>
        <v>70</v>
      </c>
      <c r="E1045" s="19"/>
      <c r="F1045" s="10"/>
      <c r="G1045" s="20" t="s">
        <v>1116</v>
      </c>
    </row>
    <row r="1046" ht="15.75" customHeight="1">
      <c r="A1046" s="19" t="str">
        <f t="shared" si="56"/>
        <v>001/XI/PO/2023</v>
      </c>
      <c r="B1046" s="18"/>
      <c r="C1046" s="36"/>
      <c r="D1046" s="19">
        <f t="shared" si="57"/>
        <v>70</v>
      </c>
      <c r="E1046" s="19"/>
      <c r="F1046" s="10"/>
      <c r="G1046" s="53"/>
    </row>
    <row r="1047" ht="15.75" customHeight="1">
      <c r="A1047" s="19" t="str">
        <f t="shared" si="56"/>
        <v>001/XI/PO/2023</v>
      </c>
      <c r="B1047" s="18"/>
      <c r="C1047" s="36"/>
      <c r="D1047" s="19">
        <f t="shared" si="57"/>
        <v>70</v>
      </c>
      <c r="E1047" s="19"/>
      <c r="F1047" s="10"/>
      <c r="G1047" s="55"/>
    </row>
    <row r="1048" ht="15.75" customHeight="1">
      <c r="E1048" s="1"/>
    </row>
    <row r="1049" ht="15.75" customHeight="1">
      <c r="A1049" s="14" t="s">
        <v>15</v>
      </c>
      <c r="B1049" s="14" t="s">
        <v>16</v>
      </c>
      <c r="C1049" s="2" t="s">
        <v>17</v>
      </c>
      <c r="D1049" s="14" t="s">
        <v>18</v>
      </c>
      <c r="E1049" s="14" t="s">
        <v>19</v>
      </c>
      <c r="F1049" s="34" t="s">
        <v>20</v>
      </c>
      <c r="G1049" s="43">
        <v>105.0</v>
      </c>
    </row>
    <row r="1050" ht="15.75" customHeight="1">
      <c r="A1050" s="19" t="s">
        <v>1126</v>
      </c>
      <c r="B1050" s="18"/>
      <c r="C1050" s="36"/>
      <c r="D1050" s="19">
        <f>G1049-C1050</f>
        <v>105</v>
      </c>
      <c r="E1050" s="19"/>
      <c r="F1050" s="10"/>
      <c r="G1050" s="1" t="s">
        <v>1127</v>
      </c>
    </row>
    <row r="1051" ht="15.75" customHeight="1">
      <c r="A1051" s="19" t="str">
        <f t="shared" ref="A1051:A1053" si="58">A1050</f>
        <v>001/III/PO/2024</v>
      </c>
      <c r="B1051" s="18"/>
      <c r="C1051" s="36"/>
      <c r="D1051" s="19">
        <f t="shared" ref="D1051:D1053" si="59">D1050-C1051</f>
        <v>105</v>
      </c>
      <c r="E1051" s="19"/>
      <c r="F1051" s="10"/>
      <c r="G1051" s="20" t="s">
        <v>1116</v>
      </c>
    </row>
    <row r="1052" ht="15.75" customHeight="1">
      <c r="A1052" s="19" t="str">
        <f t="shared" si="58"/>
        <v>001/III/PO/2024</v>
      </c>
      <c r="B1052" s="18"/>
      <c r="C1052" s="36"/>
      <c r="D1052" s="19">
        <f t="shared" si="59"/>
        <v>105</v>
      </c>
      <c r="E1052" s="19"/>
      <c r="F1052" s="10"/>
      <c r="G1052" s="53"/>
    </row>
    <row r="1053" ht="15.75" customHeight="1">
      <c r="A1053" s="19" t="str">
        <f t="shared" si="58"/>
        <v>001/III/PO/2024</v>
      </c>
      <c r="B1053" s="18"/>
      <c r="C1053" s="36"/>
      <c r="D1053" s="19">
        <f t="shared" si="59"/>
        <v>105</v>
      </c>
      <c r="E1053" s="19"/>
      <c r="F1053" s="10"/>
      <c r="G1053" s="55"/>
    </row>
    <row r="1054" ht="15.75" customHeight="1">
      <c r="E1054" s="1"/>
    </row>
    <row r="1055" ht="15.75" customHeight="1">
      <c r="A1055" s="14" t="s">
        <v>15</v>
      </c>
      <c r="B1055" s="14" t="s">
        <v>16</v>
      </c>
      <c r="C1055" s="2" t="s">
        <v>17</v>
      </c>
      <c r="D1055" s="14" t="s">
        <v>18</v>
      </c>
      <c r="E1055" s="14" t="s">
        <v>19</v>
      </c>
      <c r="F1055" s="34" t="s">
        <v>20</v>
      </c>
      <c r="G1055" s="43">
        <v>80.0</v>
      </c>
    </row>
    <row r="1056" ht="15.75" customHeight="1">
      <c r="A1056" s="19" t="s">
        <v>1128</v>
      </c>
      <c r="B1056" s="18"/>
      <c r="C1056" s="36"/>
      <c r="D1056" s="19">
        <f>G1055-C1056</f>
        <v>80</v>
      </c>
      <c r="E1056" s="19"/>
      <c r="F1056" s="10"/>
      <c r="G1056" s="1" t="s">
        <v>1129</v>
      </c>
    </row>
    <row r="1057" ht="15.75" customHeight="1">
      <c r="A1057" s="19" t="str">
        <f t="shared" ref="A1057:A1059" si="60">A1056</f>
        <v>001/IV/PO/2024</v>
      </c>
      <c r="B1057" s="18"/>
      <c r="C1057" s="36"/>
      <c r="D1057" s="19">
        <f t="shared" ref="D1057:D1059" si="61">D1056-C1057</f>
        <v>80</v>
      </c>
      <c r="E1057" s="19"/>
      <c r="F1057" s="10"/>
      <c r="G1057" s="20" t="s">
        <v>1082</v>
      </c>
    </row>
    <row r="1058" ht="15.75" customHeight="1">
      <c r="A1058" s="19" t="str">
        <f t="shared" si="60"/>
        <v>001/IV/PO/2024</v>
      </c>
      <c r="B1058" s="18"/>
      <c r="C1058" s="36"/>
      <c r="D1058" s="19">
        <f t="shared" si="61"/>
        <v>80</v>
      </c>
      <c r="E1058" s="19"/>
      <c r="F1058" s="10"/>
      <c r="G1058" s="53">
        <v>128000.0</v>
      </c>
    </row>
    <row r="1059" ht="15.75" customHeight="1">
      <c r="A1059" s="19" t="str">
        <f t="shared" si="60"/>
        <v>001/IV/PO/2024</v>
      </c>
      <c r="B1059" s="18"/>
      <c r="C1059" s="36"/>
      <c r="D1059" s="19">
        <f t="shared" si="61"/>
        <v>80</v>
      </c>
      <c r="E1059" s="19"/>
      <c r="F1059" s="10"/>
      <c r="G1059" s="55"/>
    </row>
    <row r="1060" ht="15.75" customHeight="1">
      <c r="E1060" s="1"/>
    </row>
    <row r="1061" ht="15.75" customHeight="1">
      <c r="A1061" s="14" t="s">
        <v>15</v>
      </c>
      <c r="B1061" s="14" t="s">
        <v>16</v>
      </c>
      <c r="C1061" s="2" t="s">
        <v>17</v>
      </c>
      <c r="D1061" s="14" t="s">
        <v>18</v>
      </c>
      <c r="E1061" s="14" t="s">
        <v>19</v>
      </c>
      <c r="F1061" s="34" t="s">
        <v>20</v>
      </c>
      <c r="G1061" s="43">
        <v>105.0</v>
      </c>
    </row>
    <row r="1062" ht="15.75" customHeight="1">
      <c r="A1062" s="19" t="s">
        <v>1130</v>
      </c>
      <c r="B1062" s="18"/>
      <c r="C1062" s="36"/>
      <c r="D1062" s="19">
        <f>G1061-C1062</f>
        <v>105</v>
      </c>
      <c r="E1062" s="19"/>
      <c r="F1062" s="10"/>
      <c r="G1062" s="1" t="s">
        <v>1131</v>
      </c>
    </row>
    <row r="1063" ht="15.75" customHeight="1">
      <c r="A1063" s="19" t="str">
        <f t="shared" ref="A1063:A1065" si="62">A1062</f>
        <v>001/V/PO/2024</v>
      </c>
      <c r="B1063" s="18"/>
      <c r="C1063" s="36"/>
      <c r="D1063" s="19">
        <f t="shared" ref="D1063:D1065" si="63">D1062-C1063</f>
        <v>105</v>
      </c>
      <c r="E1063" s="19"/>
      <c r="F1063" s="10"/>
      <c r="G1063" s="20" t="s">
        <v>1116</v>
      </c>
    </row>
    <row r="1064" ht="15.75" customHeight="1">
      <c r="A1064" s="19" t="str">
        <f t="shared" si="62"/>
        <v>001/V/PO/2024</v>
      </c>
      <c r="B1064" s="18"/>
      <c r="C1064" s="36"/>
      <c r="D1064" s="19">
        <f t="shared" si="63"/>
        <v>105</v>
      </c>
      <c r="E1064" s="19"/>
      <c r="F1064" s="10"/>
      <c r="G1064" s="53"/>
    </row>
    <row r="1065" ht="15.75" customHeight="1">
      <c r="A1065" s="19" t="str">
        <f t="shared" si="62"/>
        <v>001/V/PO/2024</v>
      </c>
      <c r="B1065" s="18"/>
      <c r="C1065" s="36"/>
      <c r="D1065" s="19">
        <f t="shared" si="63"/>
        <v>105</v>
      </c>
      <c r="E1065" s="19"/>
      <c r="F1065" s="10"/>
      <c r="G1065" s="55"/>
    </row>
    <row r="1066" ht="15.75" customHeight="1">
      <c r="E1066" s="1"/>
    </row>
    <row r="1067" ht="15.75" customHeight="1">
      <c r="A1067" s="14" t="s">
        <v>15</v>
      </c>
      <c r="B1067" s="14" t="s">
        <v>16</v>
      </c>
      <c r="C1067" s="2" t="s">
        <v>17</v>
      </c>
      <c r="D1067" s="14" t="s">
        <v>18</v>
      </c>
      <c r="E1067" s="14" t="s">
        <v>19</v>
      </c>
      <c r="F1067" s="34" t="s">
        <v>20</v>
      </c>
      <c r="G1067" s="43">
        <v>20.0</v>
      </c>
    </row>
    <row r="1068" ht="15.75" customHeight="1">
      <c r="A1068" s="19" t="s">
        <v>1145</v>
      </c>
      <c r="B1068" s="18">
        <v>46155.0</v>
      </c>
      <c r="C1068" s="36">
        <v>20.0</v>
      </c>
      <c r="D1068" s="19">
        <f>G1067-C1068</f>
        <v>0</v>
      </c>
      <c r="E1068" s="19"/>
      <c r="F1068" s="10" t="s">
        <v>1146</v>
      </c>
      <c r="G1068" s="1" t="s">
        <v>1675</v>
      </c>
    </row>
    <row r="1069" ht="15.75" customHeight="1">
      <c r="A1069" s="19" t="s">
        <v>1145</v>
      </c>
      <c r="B1069" s="18"/>
      <c r="C1069" s="36"/>
      <c r="D1069" s="19">
        <f t="shared" ref="D1069:D1071" si="64">D1068-C1069</f>
        <v>0</v>
      </c>
      <c r="E1069" s="19"/>
      <c r="F1069" s="10"/>
      <c r="G1069" s="20" t="s">
        <v>1082</v>
      </c>
    </row>
    <row r="1070" ht="15.75" customHeight="1">
      <c r="A1070" s="19" t="s">
        <v>1145</v>
      </c>
      <c r="B1070" s="18"/>
      <c r="C1070" s="36"/>
      <c r="D1070" s="19">
        <f t="shared" si="64"/>
        <v>0</v>
      </c>
      <c r="E1070" s="19"/>
      <c r="F1070" s="10"/>
      <c r="G1070" s="58">
        <v>46136.0</v>
      </c>
    </row>
    <row r="1071" ht="15.75" customHeight="1">
      <c r="A1071" s="19" t="s">
        <v>1145</v>
      </c>
      <c r="B1071" s="18"/>
      <c r="C1071" s="36"/>
      <c r="D1071" s="19">
        <f t="shared" si="64"/>
        <v>0</v>
      </c>
      <c r="E1071" s="19"/>
      <c r="F1071" s="10"/>
      <c r="G1071" s="55"/>
    </row>
    <row r="1072" ht="15.75" customHeight="1">
      <c r="D1072" s="96" t="s">
        <v>14</v>
      </c>
      <c r="E1072" s="1"/>
    </row>
    <row r="1073" ht="15.75" customHeight="1">
      <c r="A1073" s="14" t="s">
        <v>15</v>
      </c>
      <c r="B1073" s="14" t="s">
        <v>16</v>
      </c>
      <c r="C1073" s="2" t="s">
        <v>17</v>
      </c>
      <c r="D1073" s="14" t="s">
        <v>18</v>
      </c>
      <c r="E1073" s="14" t="s">
        <v>19</v>
      </c>
      <c r="F1073" s="34" t="s">
        <v>20</v>
      </c>
      <c r="G1073" s="43">
        <v>20.0</v>
      </c>
    </row>
    <row r="1074" ht="15.75" customHeight="1">
      <c r="A1074" s="19" t="s">
        <v>1147</v>
      </c>
      <c r="B1074" s="18">
        <v>46155.0</v>
      </c>
      <c r="C1074" s="36">
        <v>20.0</v>
      </c>
      <c r="D1074" s="19">
        <f>G1073-C1074</f>
        <v>0</v>
      </c>
      <c r="E1074" s="19"/>
      <c r="F1074" s="10" t="s">
        <v>1148</v>
      </c>
      <c r="G1074" s="1" t="s">
        <v>1676</v>
      </c>
    </row>
    <row r="1075" ht="15.75" customHeight="1">
      <c r="A1075" s="19" t="s">
        <v>1147</v>
      </c>
      <c r="B1075" s="18"/>
      <c r="C1075" s="36"/>
      <c r="D1075" s="19">
        <f t="shared" ref="D1075:D1077" si="65">D1074-C1075</f>
        <v>0</v>
      </c>
      <c r="E1075" s="19"/>
      <c r="F1075" s="10"/>
      <c r="G1075" s="20" t="s">
        <v>1082</v>
      </c>
    </row>
    <row r="1076" ht="15.75" customHeight="1">
      <c r="A1076" s="19" t="s">
        <v>1147</v>
      </c>
      <c r="B1076" s="18"/>
      <c r="C1076" s="36"/>
      <c r="D1076" s="19">
        <f t="shared" si="65"/>
        <v>0</v>
      </c>
      <c r="E1076" s="19"/>
      <c r="F1076" s="10"/>
      <c r="G1076" s="58">
        <v>46137.0</v>
      </c>
    </row>
    <row r="1077" ht="15.75" customHeight="1">
      <c r="A1077" s="19" t="s">
        <v>1147</v>
      </c>
      <c r="B1077" s="18"/>
      <c r="C1077" s="36"/>
      <c r="D1077" s="19">
        <f t="shared" si="65"/>
        <v>0</v>
      </c>
      <c r="E1077" s="19"/>
      <c r="F1077" s="10"/>
      <c r="G1077" s="55"/>
    </row>
    <row r="1078" ht="15.75" customHeight="1">
      <c r="D1078" s="96" t="s">
        <v>14</v>
      </c>
      <c r="E1078" s="1"/>
    </row>
  </sheetData>
  <mergeCells count="11">
    <mergeCell ref="A902:G902"/>
    <mergeCell ref="A924:G924"/>
    <mergeCell ref="A946:G946"/>
    <mergeCell ref="A968:G968"/>
    <mergeCell ref="G38:H38"/>
    <mergeCell ref="G41:H41"/>
    <mergeCell ref="A791:G791"/>
    <mergeCell ref="A813:G813"/>
    <mergeCell ref="A835:G835"/>
    <mergeCell ref="A858:G858"/>
    <mergeCell ref="A880:G880"/>
  </mergeCells>
  <printOptions/>
  <pageMargins bottom="0.58" footer="0.0" header="0.0" left="0.7" right="0.7" top="0.47"/>
  <pageSetup scale="6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6.86"/>
    <col customWidth="1" min="3" max="3" width="8.71"/>
    <col customWidth="1" min="4" max="4" width="19.14"/>
    <col customWidth="1" min="5" max="5" width="10.86"/>
    <col customWidth="1" min="6" max="6" width="11.86"/>
    <col customWidth="1" min="7" max="7" width="31.43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100.0</v>
      </c>
    </row>
    <row r="3">
      <c r="A3" s="19" t="s">
        <v>1677</v>
      </c>
      <c r="B3" s="18">
        <v>45370.0</v>
      </c>
      <c r="C3" s="36">
        <v>100.0</v>
      </c>
      <c r="D3" s="19">
        <f>G2-C3</f>
        <v>0</v>
      </c>
      <c r="E3" s="19"/>
      <c r="F3" s="40"/>
      <c r="G3" s="30" t="s">
        <v>1678</v>
      </c>
    </row>
    <row r="4">
      <c r="A4" s="19" t="str">
        <f t="shared" ref="A4:A7" si="1">A3</f>
        <v>PO-2506/PPC/0324</v>
      </c>
      <c r="B4" s="18"/>
      <c r="C4" s="36"/>
      <c r="D4" s="19">
        <f t="shared" ref="D4:D5" si="2">D3-C4</f>
        <v>0</v>
      </c>
      <c r="E4" s="19"/>
      <c r="F4" s="40"/>
      <c r="G4" s="53" t="s">
        <v>1679</v>
      </c>
    </row>
    <row r="5">
      <c r="A5" s="19" t="str">
        <f t="shared" si="1"/>
        <v>PO-2506/PPC/0324</v>
      </c>
      <c r="B5" s="18"/>
      <c r="C5" s="36"/>
      <c r="D5" s="19">
        <f t="shared" si="2"/>
        <v>0</v>
      </c>
      <c r="E5" s="19"/>
      <c r="F5" s="10"/>
      <c r="G5" s="30"/>
    </row>
    <row r="6">
      <c r="A6" s="19" t="str">
        <f t="shared" si="1"/>
        <v>PO-2506/PPC/0324</v>
      </c>
      <c r="B6" s="18"/>
      <c r="C6" s="36"/>
      <c r="D6" s="19"/>
      <c r="E6" s="19"/>
      <c r="F6" s="10"/>
      <c r="G6" s="56"/>
    </row>
    <row r="7">
      <c r="A7" s="19" t="str">
        <f t="shared" si="1"/>
        <v>PO-2506/PPC/0324</v>
      </c>
      <c r="B7" s="18"/>
      <c r="C7" s="36"/>
      <c r="D7" s="19"/>
      <c r="E7" s="19"/>
      <c r="F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0.14"/>
    <col customWidth="1" min="3" max="3" width="10.0"/>
    <col customWidth="1" min="4" max="4" width="8.71"/>
    <col customWidth="1" min="5" max="5" width="10.71"/>
    <col customWidth="1" min="6" max="6" width="11.43"/>
    <col customWidth="1" min="7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996</v>
      </c>
      <c r="B3" s="5" t="s">
        <v>1680</v>
      </c>
      <c r="C3" s="6"/>
      <c r="D3" s="7">
        <v>50.0</v>
      </c>
      <c r="E3" s="8" t="s">
        <v>1681</v>
      </c>
      <c r="F3" s="9">
        <v>45829.0</v>
      </c>
      <c r="G3" s="10">
        <v>50.0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1682</v>
      </c>
      <c r="F4" s="9"/>
      <c r="G4" s="10"/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1683</v>
      </c>
      <c r="F5" s="10"/>
      <c r="G5" s="10"/>
      <c r="H5" s="8">
        <f t="shared" si="1"/>
        <v>0</v>
      </c>
      <c r="I5" s="10"/>
    </row>
    <row r="6">
      <c r="E6" s="1"/>
      <c r="H6" s="46" t="s">
        <v>14</v>
      </c>
    </row>
    <row r="7">
      <c r="A7" s="2" t="s">
        <v>0</v>
      </c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</row>
    <row r="8">
      <c r="A8" s="4" t="s">
        <v>1684</v>
      </c>
      <c r="B8" s="5" t="s">
        <v>1685</v>
      </c>
      <c r="C8" s="6">
        <v>45980.0</v>
      </c>
      <c r="D8" s="7">
        <v>50.0</v>
      </c>
      <c r="E8" s="8" t="s">
        <v>1686</v>
      </c>
      <c r="F8" s="9">
        <v>45989.0</v>
      </c>
      <c r="G8" s="10">
        <v>50.0</v>
      </c>
      <c r="H8" s="8">
        <f>D8-G8</f>
        <v>0</v>
      </c>
      <c r="I8" s="10"/>
    </row>
    <row r="9">
      <c r="A9" s="11"/>
      <c r="B9" s="11"/>
      <c r="C9" s="11"/>
      <c r="D9" s="11"/>
      <c r="E9" s="8" t="s">
        <v>1687</v>
      </c>
      <c r="F9" s="9"/>
      <c r="G9" s="10"/>
      <c r="H9" s="8">
        <f t="shared" ref="H9:H10" si="2">H8-G9</f>
        <v>0</v>
      </c>
      <c r="I9" s="10"/>
    </row>
    <row r="10">
      <c r="A10" s="12"/>
      <c r="B10" s="12"/>
      <c r="C10" s="12"/>
      <c r="D10" s="12"/>
      <c r="E10" s="8" t="s">
        <v>1688</v>
      </c>
      <c r="F10" s="10"/>
      <c r="G10" s="10"/>
      <c r="H10" s="8">
        <f t="shared" si="2"/>
        <v>0</v>
      </c>
      <c r="I10" s="10"/>
    </row>
    <row r="11">
      <c r="E11" s="1"/>
      <c r="H11" s="46" t="s">
        <v>14</v>
      </c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8">
    <mergeCell ref="A3:A5"/>
    <mergeCell ref="B3:B5"/>
    <mergeCell ref="C3:C5"/>
    <mergeCell ref="D3:D5"/>
    <mergeCell ref="A8:A10"/>
    <mergeCell ref="B8:B10"/>
    <mergeCell ref="C8:C10"/>
    <mergeCell ref="D8:D10"/>
  </mergeCells>
  <printOptions/>
  <pageMargins bottom="0.58" footer="0.0" header="0.0" left="0.7" right="0.7" top="0.47"/>
  <pageSetup scale="65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57"/>
    <col customWidth="1" min="3" max="3" width="13.71"/>
    <col customWidth="1" min="4" max="4" width="11.29"/>
    <col customWidth="1" min="5" max="5" width="15.14"/>
    <col customWidth="1" min="6" max="6" width="15.71"/>
    <col customWidth="1" min="7" max="7" width="10.86"/>
    <col customWidth="1" min="8" max="8" width="8.71"/>
    <col customWidth="1" min="9" max="9" width="15.0"/>
    <col customWidth="1" min="10" max="10" width="33.86"/>
    <col customWidth="1" min="11" max="14" width="8.71"/>
    <col customWidth="1" min="15" max="15" width="12.29"/>
    <col customWidth="1" min="16" max="16" width="8.71"/>
  </cols>
  <sheetData>
    <row r="1" hidden="1">
      <c r="C1" s="14" t="s">
        <v>15</v>
      </c>
      <c r="D1" s="14" t="s">
        <v>16</v>
      </c>
      <c r="E1" s="14" t="s">
        <v>17</v>
      </c>
      <c r="F1" s="14"/>
      <c r="G1" s="14" t="s">
        <v>18</v>
      </c>
      <c r="H1" s="14" t="s">
        <v>19</v>
      </c>
      <c r="I1" s="15" t="s">
        <v>20</v>
      </c>
      <c r="J1" s="16" t="s">
        <v>21</v>
      </c>
    </row>
    <row r="2" hidden="1">
      <c r="C2" s="17" t="s">
        <v>22</v>
      </c>
      <c r="D2" s="18">
        <v>42805.0</v>
      </c>
      <c r="E2" s="19">
        <v>14.0</v>
      </c>
      <c r="F2" s="19"/>
      <c r="G2" s="19">
        <f>1300-E2</f>
        <v>1286</v>
      </c>
      <c r="H2" s="19"/>
      <c r="I2" s="19" t="s">
        <v>23</v>
      </c>
      <c r="J2" s="20" t="s">
        <v>24</v>
      </c>
    </row>
    <row r="3" hidden="1">
      <c r="C3" s="17" t="s">
        <v>22</v>
      </c>
      <c r="D3" s="18">
        <v>42807.0</v>
      </c>
      <c r="E3" s="19">
        <v>100.0</v>
      </c>
      <c r="F3" s="19"/>
      <c r="G3" s="19">
        <f t="shared" ref="G3:G19" si="1">G2-E3</f>
        <v>1186</v>
      </c>
      <c r="H3" s="19"/>
      <c r="I3" s="19" t="s">
        <v>25</v>
      </c>
    </row>
    <row r="4" hidden="1">
      <c r="C4" s="17" t="s">
        <v>22</v>
      </c>
      <c r="D4" s="18">
        <v>42808.0</v>
      </c>
      <c r="E4" s="19">
        <v>100.0</v>
      </c>
      <c r="F4" s="19"/>
      <c r="G4" s="19">
        <f t="shared" si="1"/>
        <v>1086</v>
      </c>
      <c r="H4" s="19"/>
      <c r="I4" s="19" t="s">
        <v>26</v>
      </c>
    </row>
    <row r="5" hidden="1">
      <c r="C5" s="17" t="s">
        <v>22</v>
      </c>
      <c r="D5" s="18">
        <v>42809.0</v>
      </c>
      <c r="E5" s="19">
        <v>100.0</v>
      </c>
      <c r="F5" s="19"/>
      <c r="G5" s="19">
        <f t="shared" si="1"/>
        <v>986</v>
      </c>
      <c r="H5" s="19"/>
      <c r="I5" s="19" t="s">
        <v>27</v>
      </c>
    </row>
    <row r="6" hidden="1">
      <c r="C6" s="17" t="s">
        <v>22</v>
      </c>
      <c r="D6" s="18">
        <v>42809.0</v>
      </c>
      <c r="E6" s="19">
        <v>30.0</v>
      </c>
      <c r="F6" s="19"/>
      <c r="G6" s="19">
        <f t="shared" si="1"/>
        <v>956</v>
      </c>
      <c r="H6" s="19">
        <v>30.0</v>
      </c>
      <c r="I6" s="21" t="s">
        <v>28</v>
      </c>
    </row>
    <row r="7" hidden="1">
      <c r="C7" s="17" t="s">
        <v>22</v>
      </c>
      <c r="D7" s="18">
        <v>42811.0</v>
      </c>
      <c r="E7" s="19">
        <v>60.0</v>
      </c>
      <c r="F7" s="19"/>
      <c r="G7" s="19">
        <f t="shared" si="1"/>
        <v>896</v>
      </c>
      <c r="H7" s="19"/>
      <c r="I7" s="21" t="s">
        <v>28</v>
      </c>
    </row>
    <row r="8" hidden="1">
      <c r="C8" s="17" t="s">
        <v>22</v>
      </c>
      <c r="D8" s="18">
        <v>42812.0</v>
      </c>
      <c r="E8" s="19">
        <v>39.0</v>
      </c>
      <c r="F8" s="19"/>
      <c r="G8" s="19">
        <f t="shared" si="1"/>
        <v>857</v>
      </c>
      <c r="H8" s="19">
        <v>11.0</v>
      </c>
      <c r="I8" s="19" t="s">
        <v>29</v>
      </c>
    </row>
    <row r="9" hidden="1">
      <c r="C9" s="17" t="s">
        <v>22</v>
      </c>
      <c r="D9" s="18">
        <v>42812.0</v>
      </c>
      <c r="E9" s="19">
        <v>50.0</v>
      </c>
      <c r="F9" s="19"/>
      <c r="G9" s="19">
        <f t="shared" si="1"/>
        <v>807</v>
      </c>
      <c r="H9" s="19"/>
      <c r="I9" s="19" t="s">
        <v>30</v>
      </c>
    </row>
    <row r="10" hidden="1">
      <c r="C10" s="17" t="s">
        <v>22</v>
      </c>
      <c r="D10" s="18">
        <v>42814.0</v>
      </c>
      <c r="E10" s="19">
        <v>100.0</v>
      </c>
      <c r="F10" s="19"/>
      <c r="G10" s="19">
        <f t="shared" si="1"/>
        <v>707</v>
      </c>
      <c r="H10" s="19"/>
      <c r="I10" s="19" t="s">
        <v>31</v>
      </c>
    </row>
    <row r="11" hidden="1">
      <c r="C11" s="17" t="s">
        <v>22</v>
      </c>
      <c r="D11" s="18">
        <v>42815.0</v>
      </c>
      <c r="E11" s="19">
        <v>100.0</v>
      </c>
      <c r="F11" s="19"/>
      <c r="G11" s="19">
        <f t="shared" si="1"/>
        <v>607</v>
      </c>
      <c r="H11" s="19"/>
      <c r="I11" s="19" t="s">
        <v>32</v>
      </c>
    </row>
    <row r="12" hidden="1">
      <c r="C12" s="17" t="s">
        <v>22</v>
      </c>
      <c r="D12" s="18">
        <v>42816.0</v>
      </c>
      <c r="E12" s="19">
        <v>89.0</v>
      </c>
      <c r="F12" s="19"/>
      <c r="G12" s="19">
        <f t="shared" si="1"/>
        <v>518</v>
      </c>
      <c r="H12" s="19">
        <v>11.0</v>
      </c>
      <c r="I12" s="19" t="s">
        <v>33</v>
      </c>
    </row>
    <row r="13" hidden="1">
      <c r="C13" s="17" t="s">
        <v>22</v>
      </c>
      <c r="D13" s="18">
        <v>42817.0</v>
      </c>
      <c r="E13" s="19">
        <v>38.0</v>
      </c>
      <c r="F13" s="19"/>
      <c r="G13" s="19">
        <f t="shared" si="1"/>
        <v>480</v>
      </c>
      <c r="H13" s="19">
        <v>32.0</v>
      </c>
      <c r="I13" s="19" t="s">
        <v>34</v>
      </c>
    </row>
    <row r="14" hidden="1">
      <c r="C14" s="17" t="s">
        <v>22</v>
      </c>
      <c r="D14" s="18">
        <v>42818.0</v>
      </c>
      <c r="E14" s="19">
        <v>99.0</v>
      </c>
      <c r="F14" s="19"/>
      <c r="G14" s="19">
        <f t="shared" si="1"/>
        <v>381</v>
      </c>
      <c r="H14" s="19"/>
      <c r="I14" s="19" t="s">
        <v>35</v>
      </c>
    </row>
    <row r="15" hidden="1">
      <c r="C15" s="17" t="s">
        <v>22</v>
      </c>
      <c r="D15" s="18">
        <v>42822.0</v>
      </c>
      <c r="E15" s="19">
        <v>100.0</v>
      </c>
      <c r="F15" s="19"/>
      <c r="G15" s="19">
        <f t="shared" si="1"/>
        <v>281</v>
      </c>
      <c r="H15" s="19"/>
      <c r="I15" s="19" t="s">
        <v>36</v>
      </c>
    </row>
    <row r="16" hidden="1">
      <c r="C16" s="17" t="s">
        <v>22</v>
      </c>
      <c r="D16" s="18">
        <v>42823.0</v>
      </c>
      <c r="E16" s="19">
        <v>34.0</v>
      </c>
      <c r="F16" s="19"/>
      <c r="G16" s="19">
        <f t="shared" si="1"/>
        <v>247</v>
      </c>
      <c r="H16" s="19">
        <v>16.0</v>
      </c>
      <c r="I16" s="19" t="s">
        <v>37</v>
      </c>
    </row>
    <row r="17" hidden="1">
      <c r="C17" s="17" t="s">
        <v>22</v>
      </c>
      <c r="D17" s="18">
        <v>42825.0</v>
      </c>
      <c r="E17" s="19">
        <v>100.0</v>
      </c>
      <c r="F17" s="19"/>
      <c r="G17" s="19">
        <f t="shared" si="1"/>
        <v>147</v>
      </c>
      <c r="H17" s="19"/>
      <c r="I17" s="19" t="s">
        <v>38</v>
      </c>
    </row>
    <row r="18" hidden="1">
      <c r="C18" s="17" t="s">
        <v>22</v>
      </c>
      <c r="D18" s="18">
        <v>42828.0</v>
      </c>
      <c r="E18" s="19">
        <v>100.0</v>
      </c>
      <c r="F18" s="19"/>
      <c r="G18" s="19">
        <f t="shared" si="1"/>
        <v>47</v>
      </c>
      <c r="H18" s="19"/>
      <c r="I18" s="19" t="s">
        <v>39</v>
      </c>
    </row>
    <row r="19" hidden="1">
      <c r="C19" s="17" t="s">
        <v>22</v>
      </c>
      <c r="D19" s="18">
        <v>42830.0</v>
      </c>
      <c r="E19" s="19">
        <v>47.0</v>
      </c>
      <c r="F19" s="19"/>
      <c r="G19" s="19">
        <f t="shared" si="1"/>
        <v>0</v>
      </c>
      <c r="H19" s="19"/>
      <c r="I19" s="19" t="s">
        <v>40</v>
      </c>
    </row>
    <row r="20" hidden="1">
      <c r="C20" s="1"/>
      <c r="D20" s="1"/>
      <c r="E20" s="19">
        <f>SUM(E2:E19)</f>
        <v>1300</v>
      </c>
      <c r="F20" s="1"/>
      <c r="G20" s="1"/>
      <c r="H20" s="1"/>
    </row>
    <row r="21" ht="15.75" hidden="1" customHeight="1">
      <c r="C21" s="14" t="s">
        <v>15</v>
      </c>
      <c r="D21" s="14" t="s">
        <v>16</v>
      </c>
      <c r="E21" s="14" t="s">
        <v>17</v>
      </c>
      <c r="F21" s="14"/>
      <c r="G21" s="14" t="s">
        <v>18</v>
      </c>
      <c r="H21" s="14" t="s">
        <v>19</v>
      </c>
      <c r="I21" s="14" t="s">
        <v>20</v>
      </c>
      <c r="J21" s="16" t="s">
        <v>21</v>
      </c>
    </row>
    <row r="22" ht="15.75" hidden="1" customHeight="1">
      <c r="C22" s="17" t="s">
        <v>41</v>
      </c>
      <c r="D22" s="18">
        <v>42830.0</v>
      </c>
      <c r="E22" s="19">
        <f>100-47</f>
        <v>53</v>
      </c>
      <c r="F22" s="19"/>
      <c r="G22" s="19">
        <f>1300-E22</f>
        <v>1247</v>
      </c>
      <c r="H22" s="19"/>
      <c r="I22" s="19" t="s">
        <v>42</v>
      </c>
    </row>
    <row r="23" ht="15.75" hidden="1" customHeight="1">
      <c r="C23" s="17" t="s">
        <v>41</v>
      </c>
      <c r="D23" s="18">
        <v>42831.0</v>
      </c>
      <c r="E23" s="19">
        <v>50.0</v>
      </c>
      <c r="F23" s="19"/>
      <c r="G23" s="19">
        <f t="shared" ref="G23:G38" si="2">G22-E23</f>
        <v>1197</v>
      </c>
      <c r="H23" s="19"/>
      <c r="I23" s="19" t="s">
        <v>43</v>
      </c>
    </row>
    <row r="24" ht="15.75" hidden="1" customHeight="1">
      <c r="C24" s="17" t="s">
        <v>41</v>
      </c>
      <c r="D24" s="18">
        <v>42832.0</v>
      </c>
      <c r="E24" s="19">
        <v>80.0</v>
      </c>
      <c r="F24" s="19"/>
      <c r="G24" s="19">
        <f t="shared" si="2"/>
        <v>1117</v>
      </c>
      <c r="H24" s="19"/>
      <c r="I24" s="19" t="s">
        <v>44</v>
      </c>
    </row>
    <row r="25" ht="15.75" hidden="1" customHeight="1">
      <c r="C25" s="17" t="s">
        <v>41</v>
      </c>
      <c r="D25" s="18">
        <v>42835.0</v>
      </c>
      <c r="E25" s="19">
        <v>100.0</v>
      </c>
      <c r="F25" s="19"/>
      <c r="G25" s="19">
        <f t="shared" si="2"/>
        <v>1017</v>
      </c>
      <c r="H25" s="19"/>
      <c r="I25" s="19" t="s">
        <v>45</v>
      </c>
    </row>
    <row r="26" ht="15.75" hidden="1" customHeight="1">
      <c r="C26" s="17" t="s">
        <v>41</v>
      </c>
      <c r="D26" s="18">
        <v>42836.0</v>
      </c>
      <c r="E26" s="19">
        <v>50.0</v>
      </c>
      <c r="F26" s="19"/>
      <c r="G26" s="19">
        <f t="shared" si="2"/>
        <v>967</v>
      </c>
      <c r="H26" s="19"/>
      <c r="I26" s="19" t="s">
        <v>46</v>
      </c>
    </row>
    <row r="27" ht="15.75" hidden="1" customHeight="1">
      <c r="C27" s="17" t="s">
        <v>41</v>
      </c>
      <c r="D27" s="18">
        <v>42837.0</v>
      </c>
      <c r="E27" s="19">
        <v>100.0</v>
      </c>
      <c r="F27" s="19"/>
      <c r="G27" s="19">
        <f t="shared" si="2"/>
        <v>867</v>
      </c>
      <c r="H27" s="19"/>
      <c r="I27" s="19" t="s">
        <v>47</v>
      </c>
    </row>
    <row r="28" ht="15.75" hidden="1" customHeight="1">
      <c r="C28" s="17" t="s">
        <v>41</v>
      </c>
      <c r="D28" s="18">
        <v>42838.0</v>
      </c>
      <c r="E28" s="19">
        <v>100.0</v>
      </c>
      <c r="F28" s="19"/>
      <c r="G28" s="19">
        <f t="shared" si="2"/>
        <v>767</v>
      </c>
      <c r="H28" s="19"/>
      <c r="I28" s="19" t="s">
        <v>48</v>
      </c>
    </row>
    <row r="29" ht="15.75" hidden="1" customHeight="1">
      <c r="C29" s="17" t="s">
        <v>41</v>
      </c>
      <c r="D29" s="18">
        <v>42838.0</v>
      </c>
      <c r="E29" s="19">
        <v>50.0</v>
      </c>
      <c r="F29" s="19"/>
      <c r="G29" s="19">
        <f t="shared" si="2"/>
        <v>717</v>
      </c>
      <c r="H29" s="19"/>
      <c r="I29" s="19" t="s">
        <v>49</v>
      </c>
    </row>
    <row r="30" ht="15.75" hidden="1" customHeight="1">
      <c r="C30" s="17" t="s">
        <v>41</v>
      </c>
      <c r="D30" s="18">
        <v>42842.0</v>
      </c>
      <c r="E30" s="19">
        <v>88.0</v>
      </c>
      <c r="F30" s="19"/>
      <c r="G30" s="19">
        <f t="shared" si="2"/>
        <v>629</v>
      </c>
      <c r="H30" s="19">
        <v>12.0</v>
      </c>
      <c r="I30" s="19" t="s">
        <v>50</v>
      </c>
    </row>
    <row r="31" ht="15.75" hidden="1" customHeight="1">
      <c r="C31" s="17" t="s">
        <v>41</v>
      </c>
      <c r="D31" s="18">
        <v>42843.0</v>
      </c>
      <c r="E31" s="19">
        <v>100.0</v>
      </c>
      <c r="F31" s="19"/>
      <c r="G31" s="19">
        <f t="shared" si="2"/>
        <v>529</v>
      </c>
      <c r="H31" s="19"/>
      <c r="I31" s="19" t="s">
        <v>51</v>
      </c>
    </row>
    <row r="32" ht="15.75" hidden="1" customHeight="1">
      <c r="C32" s="17" t="s">
        <v>41</v>
      </c>
      <c r="D32" s="18">
        <v>42843.0</v>
      </c>
      <c r="E32" s="19">
        <v>90.0</v>
      </c>
      <c r="F32" s="19"/>
      <c r="G32" s="19">
        <f t="shared" si="2"/>
        <v>439</v>
      </c>
      <c r="H32" s="19">
        <v>10.0</v>
      </c>
      <c r="I32" s="19" t="s">
        <v>52</v>
      </c>
    </row>
    <row r="33" ht="15.75" hidden="1" customHeight="1">
      <c r="C33" s="17" t="s">
        <v>41</v>
      </c>
      <c r="D33" s="18">
        <v>42844.0</v>
      </c>
      <c r="E33" s="19">
        <v>40.0</v>
      </c>
      <c r="F33" s="19"/>
      <c r="G33" s="19">
        <f t="shared" si="2"/>
        <v>399</v>
      </c>
      <c r="H33" s="19">
        <v>20.0</v>
      </c>
      <c r="I33" s="19" t="s">
        <v>53</v>
      </c>
    </row>
    <row r="34" ht="15.75" hidden="1" customHeight="1">
      <c r="C34" s="17" t="s">
        <v>41</v>
      </c>
      <c r="D34" s="18">
        <v>42845.0</v>
      </c>
      <c r="E34" s="19">
        <v>88.0</v>
      </c>
      <c r="F34" s="19"/>
      <c r="G34" s="19">
        <f t="shared" si="2"/>
        <v>311</v>
      </c>
      <c r="H34" s="19">
        <v>12.0</v>
      </c>
      <c r="I34" s="19" t="s">
        <v>54</v>
      </c>
    </row>
    <row r="35" ht="15.75" hidden="1" customHeight="1">
      <c r="C35" s="17" t="s">
        <v>41</v>
      </c>
      <c r="D35" s="18">
        <v>42846.0</v>
      </c>
      <c r="E35" s="19">
        <v>58.0</v>
      </c>
      <c r="F35" s="19"/>
      <c r="G35" s="19">
        <f t="shared" si="2"/>
        <v>253</v>
      </c>
      <c r="H35" s="19">
        <v>22.0</v>
      </c>
      <c r="I35" s="19" t="s">
        <v>55</v>
      </c>
    </row>
    <row r="36" ht="15.75" hidden="1" customHeight="1">
      <c r="C36" s="17" t="s">
        <v>41</v>
      </c>
      <c r="D36" s="18">
        <v>42850.0</v>
      </c>
      <c r="E36" s="19">
        <v>100.0</v>
      </c>
      <c r="F36" s="19"/>
      <c r="G36" s="19">
        <f t="shared" si="2"/>
        <v>153</v>
      </c>
      <c r="H36" s="19"/>
      <c r="I36" s="19" t="s">
        <v>56</v>
      </c>
    </row>
    <row r="37" ht="15.75" hidden="1" customHeight="1">
      <c r="C37" s="17" t="s">
        <v>41</v>
      </c>
      <c r="D37" s="18">
        <v>42852.0</v>
      </c>
      <c r="E37" s="19">
        <v>100.0</v>
      </c>
      <c r="F37" s="19"/>
      <c r="G37" s="19">
        <f t="shared" si="2"/>
        <v>53</v>
      </c>
      <c r="H37" s="19"/>
      <c r="I37" s="19" t="s">
        <v>57</v>
      </c>
    </row>
    <row r="38" ht="15.75" hidden="1" customHeight="1">
      <c r="C38" s="17" t="s">
        <v>41</v>
      </c>
      <c r="D38" s="18">
        <v>42853.0</v>
      </c>
      <c r="E38" s="19">
        <v>53.0</v>
      </c>
      <c r="F38" s="19"/>
      <c r="G38" s="19">
        <f t="shared" si="2"/>
        <v>0</v>
      </c>
      <c r="H38" s="19"/>
      <c r="I38" s="19" t="s">
        <v>58</v>
      </c>
      <c r="J38" s="22" t="s">
        <v>59</v>
      </c>
      <c r="K38" s="23"/>
    </row>
    <row r="39" ht="15.75" hidden="1" customHeight="1">
      <c r="C39" s="1"/>
      <c r="D39" s="1"/>
      <c r="E39" s="19">
        <f>SUM(E22:E38)</f>
        <v>1300</v>
      </c>
      <c r="F39" s="1"/>
      <c r="G39" s="1"/>
      <c r="H39" s="1"/>
    </row>
    <row r="40" ht="15.75" hidden="1" customHeight="1">
      <c r="C40" s="14" t="s">
        <v>15</v>
      </c>
      <c r="D40" s="14" t="s">
        <v>16</v>
      </c>
      <c r="E40" s="14" t="s">
        <v>17</v>
      </c>
      <c r="F40" s="14"/>
      <c r="G40" s="14" t="s">
        <v>18</v>
      </c>
      <c r="H40" s="14" t="s">
        <v>19</v>
      </c>
      <c r="I40" s="14" t="s">
        <v>20</v>
      </c>
      <c r="J40" s="16">
        <v>1300.0</v>
      </c>
    </row>
    <row r="41" ht="15.75" hidden="1" customHeight="1">
      <c r="C41" s="24" t="s">
        <v>60</v>
      </c>
      <c r="D41" s="18">
        <v>42853.0</v>
      </c>
      <c r="E41" s="19">
        <f>100-53</f>
        <v>47</v>
      </c>
      <c r="F41" s="19"/>
      <c r="G41" s="19">
        <f>1300-E41</f>
        <v>1253</v>
      </c>
      <c r="H41" s="19"/>
      <c r="I41" s="19" t="s">
        <v>61</v>
      </c>
      <c r="J41" s="22" t="s">
        <v>59</v>
      </c>
      <c r="K41" s="23"/>
    </row>
    <row r="42" ht="15.75" hidden="1" customHeight="1">
      <c r="C42" s="24" t="s">
        <v>60</v>
      </c>
      <c r="D42" s="18">
        <v>42857.0</v>
      </c>
      <c r="E42" s="19">
        <v>100.0</v>
      </c>
      <c r="F42" s="19"/>
      <c r="G42" s="19">
        <f t="shared" ref="G42:G55" si="3">G41-E42</f>
        <v>1153</v>
      </c>
      <c r="H42" s="19"/>
      <c r="I42" s="19" t="s">
        <v>62</v>
      </c>
    </row>
    <row r="43" ht="15.75" hidden="1" customHeight="1">
      <c r="C43" s="24" t="s">
        <v>60</v>
      </c>
      <c r="D43" s="18">
        <v>42858.0</v>
      </c>
      <c r="E43" s="19">
        <v>80.0</v>
      </c>
      <c r="F43" s="19"/>
      <c r="G43" s="19">
        <f t="shared" si="3"/>
        <v>1073</v>
      </c>
      <c r="H43" s="19">
        <v>20.0</v>
      </c>
      <c r="I43" s="19" t="s">
        <v>63</v>
      </c>
    </row>
    <row r="44" ht="15.75" hidden="1" customHeight="1">
      <c r="C44" s="24" t="s">
        <v>60</v>
      </c>
      <c r="D44" s="18">
        <v>42859.0</v>
      </c>
      <c r="E44" s="19">
        <v>100.0</v>
      </c>
      <c r="F44" s="19"/>
      <c r="G44" s="19">
        <f t="shared" si="3"/>
        <v>973</v>
      </c>
      <c r="H44" s="19"/>
      <c r="I44" s="19" t="s">
        <v>64</v>
      </c>
    </row>
    <row r="45" ht="15.75" hidden="1" customHeight="1">
      <c r="C45" s="24" t="s">
        <v>60</v>
      </c>
      <c r="D45" s="18">
        <v>42860.0</v>
      </c>
      <c r="E45" s="19">
        <v>28.0</v>
      </c>
      <c r="F45" s="19"/>
      <c r="G45" s="19">
        <f t="shared" si="3"/>
        <v>945</v>
      </c>
      <c r="H45" s="19">
        <v>22.0</v>
      </c>
      <c r="I45" s="19" t="s">
        <v>65</v>
      </c>
    </row>
    <row r="46" ht="15.75" hidden="1" customHeight="1">
      <c r="C46" s="24" t="s">
        <v>60</v>
      </c>
      <c r="D46" s="18">
        <v>42860.0</v>
      </c>
      <c r="E46" s="19">
        <v>100.0</v>
      </c>
      <c r="F46" s="19"/>
      <c r="G46" s="19">
        <f t="shared" si="3"/>
        <v>845</v>
      </c>
      <c r="H46" s="19"/>
      <c r="I46" s="19" t="s">
        <v>66</v>
      </c>
    </row>
    <row r="47" ht="15.75" hidden="1" customHeight="1">
      <c r="C47" s="24" t="s">
        <v>60</v>
      </c>
      <c r="D47" s="18">
        <v>42863.0</v>
      </c>
      <c r="E47" s="19">
        <v>100.0</v>
      </c>
      <c r="F47" s="19"/>
      <c r="G47" s="19">
        <f t="shared" si="3"/>
        <v>745</v>
      </c>
      <c r="H47" s="19"/>
      <c r="I47" s="19" t="s">
        <v>67</v>
      </c>
    </row>
    <row r="48" ht="15.75" hidden="1" customHeight="1">
      <c r="C48" s="24" t="s">
        <v>60</v>
      </c>
      <c r="D48" s="18">
        <v>42864.0</v>
      </c>
      <c r="E48" s="19">
        <v>100.0</v>
      </c>
      <c r="F48" s="19"/>
      <c r="G48" s="19">
        <f t="shared" si="3"/>
        <v>645</v>
      </c>
      <c r="H48" s="19"/>
      <c r="I48" s="19" t="s">
        <v>68</v>
      </c>
    </row>
    <row r="49" ht="15.75" hidden="1" customHeight="1">
      <c r="C49" s="24" t="s">
        <v>60</v>
      </c>
      <c r="D49" s="18">
        <v>42865.0</v>
      </c>
      <c r="E49" s="19">
        <v>100.0</v>
      </c>
      <c r="F49" s="19"/>
      <c r="G49" s="19">
        <f t="shared" si="3"/>
        <v>545</v>
      </c>
      <c r="H49" s="19"/>
      <c r="I49" s="19" t="s">
        <v>69</v>
      </c>
    </row>
    <row r="50" ht="15.75" hidden="1" customHeight="1">
      <c r="C50" s="24" t="s">
        <v>60</v>
      </c>
      <c r="D50" s="18">
        <v>42867.0</v>
      </c>
      <c r="E50" s="19">
        <v>76.0</v>
      </c>
      <c r="F50" s="19"/>
      <c r="G50" s="19">
        <f t="shared" si="3"/>
        <v>469</v>
      </c>
      <c r="H50" s="19">
        <v>24.0</v>
      </c>
      <c r="I50" s="19" t="s">
        <v>70</v>
      </c>
    </row>
    <row r="51" ht="15.75" hidden="1" customHeight="1">
      <c r="C51" s="24" t="s">
        <v>60</v>
      </c>
      <c r="D51" s="18">
        <v>42870.0</v>
      </c>
      <c r="E51" s="19">
        <v>89.0</v>
      </c>
      <c r="F51" s="19"/>
      <c r="G51" s="19">
        <f t="shared" si="3"/>
        <v>380</v>
      </c>
      <c r="H51" s="19">
        <v>11.0</v>
      </c>
      <c r="I51" s="19" t="s">
        <v>71</v>
      </c>
    </row>
    <row r="52" ht="15.75" hidden="1" customHeight="1">
      <c r="C52" s="24" t="s">
        <v>60</v>
      </c>
      <c r="D52" s="18">
        <v>42871.0</v>
      </c>
      <c r="E52" s="19">
        <v>104.0</v>
      </c>
      <c r="F52" s="19"/>
      <c r="G52" s="19">
        <f t="shared" si="3"/>
        <v>276</v>
      </c>
      <c r="H52" s="19">
        <v>16.0</v>
      </c>
      <c r="I52" s="19" t="s">
        <v>72</v>
      </c>
    </row>
    <row r="53" ht="15.75" hidden="1" customHeight="1">
      <c r="C53" s="24" t="s">
        <v>60</v>
      </c>
      <c r="D53" s="18">
        <v>42873.0</v>
      </c>
      <c r="E53" s="19">
        <v>105.0</v>
      </c>
      <c r="F53" s="19"/>
      <c r="G53" s="19">
        <f t="shared" si="3"/>
        <v>171</v>
      </c>
      <c r="H53" s="19">
        <v>15.0</v>
      </c>
      <c r="I53" s="19" t="s">
        <v>73</v>
      </c>
    </row>
    <row r="54" ht="15.75" hidden="1" customHeight="1">
      <c r="C54" s="24" t="s">
        <v>60</v>
      </c>
      <c r="D54" s="18">
        <v>42874.0</v>
      </c>
      <c r="E54" s="19">
        <v>105.0</v>
      </c>
      <c r="F54" s="19"/>
      <c r="G54" s="19">
        <f t="shared" si="3"/>
        <v>66</v>
      </c>
      <c r="H54" s="19">
        <v>15.0</v>
      </c>
      <c r="I54" s="19" t="s">
        <v>74</v>
      </c>
    </row>
    <row r="55" ht="15.75" hidden="1" customHeight="1">
      <c r="C55" s="24" t="s">
        <v>60</v>
      </c>
      <c r="D55" s="18">
        <v>42875.0</v>
      </c>
      <c r="E55" s="19">
        <v>66.0</v>
      </c>
      <c r="F55" s="19"/>
      <c r="G55" s="19">
        <f t="shared" si="3"/>
        <v>0</v>
      </c>
      <c r="H55" s="19">
        <v>14.0</v>
      </c>
      <c r="I55" s="19" t="s">
        <v>75</v>
      </c>
    </row>
    <row r="56" ht="15.75" hidden="1" customHeight="1">
      <c r="C56" s="1"/>
      <c r="D56" s="1"/>
      <c r="E56" s="19">
        <f>SUM(E41:E55)</f>
        <v>1300</v>
      </c>
      <c r="F56" s="1"/>
      <c r="G56" s="1"/>
      <c r="H56" s="1"/>
    </row>
    <row r="57" ht="15.75" hidden="1" customHeight="1">
      <c r="H57" s="1"/>
    </row>
    <row r="58" ht="15.75" hidden="1" customHeight="1">
      <c r="C58" s="14" t="s">
        <v>15</v>
      </c>
      <c r="D58" s="14" t="s">
        <v>16</v>
      </c>
      <c r="E58" s="14" t="s">
        <v>17</v>
      </c>
      <c r="F58" s="14"/>
      <c r="G58" s="14" t="s">
        <v>18</v>
      </c>
      <c r="H58" s="14" t="s">
        <v>19</v>
      </c>
      <c r="I58" s="14" t="s">
        <v>20</v>
      </c>
      <c r="J58" s="16">
        <v>1300.0</v>
      </c>
    </row>
    <row r="59" ht="15.75" hidden="1" customHeight="1">
      <c r="C59" s="24">
        <v>4.591153564E9</v>
      </c>
      <c r="D59" s="18">
        <v>42875.0</v>
      </c>
      <c r="E59" s="19">
        <v>40.0</v>
      </c>
      <c r="F59" s="19"/>
      <c r="G59" s="19">
        <f>J58-E59</f>
        <v>1260</v>
      </c>
      <c r="H59" s="19"/>
      <c r="I59" s="19" t="s">
        <v>76</v>
      </c>
    </row>
    <row r="60" ht="15.75" hidden="1" customHeight="1">
      <c r="C60" s="24">
        <v>4.591153564E9</v>
      </c>
      <c r="D60" s="18">
        <v>42877.0</v>
      </c>
      <c r="E60" s="19">
        <v>120.0</v>
      </c>
      <c r="F60" s="19"/>
      <c r="G60" s="19">
        <f t="shared" ref="G60:G70" si="4">G59-E60</f>
        <v>1140</v>
      </c>
      <c r="H60" s="19"/>
      <c r="I60" s="19" t="s">
        <v>77</v>
      </c>
    </row>
    <row r="61" ht="15.75" hidden="1" customHeight="1">
      <c r="C61" s="24">
        <v>4.591153564E9</v>
      </c>
      <c r="D61" s="18">
        <v>42877.0</v>
      </c>
      <c r="E61" s="19">
        <v>80.0</v>
      </c>
      <c r="F61" s="19"/>
      <c r="G61" s="19">
        <f t="shared" si="4"/>
        <v>1060</v>
      </c>
      <c r="H61" s="19"/>
      <c r="I61" s="19" t="s">
        <v>78</v>
      </c>
    </row>
    <row r="62" ht="15.75" hidden="1" customHeight="1">
      <c r="C62" s="24">
        <v>4.591153564E9</v>
      </c>
      <c r="D62" s="18">
        <v>42878.0</v>
      </c>
      <c r="E62" s="19">
        <v>107.0</v>
      </c>
      <c r="F62" s="19"/>
      <c r="G62" s="19">
        <f t="shared" si="4"/>
        <v>953</v>
      </c>
      <c r="H62" s="19">
        <v>13.0</v>
      </c>
      <c r="I62" s="19" t="s">
        <v>79</v>
      </c>
    </row>
    <row r="63" ht="15.75" hidden="1" customHeight="1">
      <c r="C63" s="24">
        <v>4.591153564E9</v>
      </c>
      <c r="D63" s="18">
        <v>42879.0</v>
      </c>
      <c r="E63" s="19">
        <v>120.0</v>
      </c>
      <c r="F63" s="19"/>
      <c r="G63" s="19">
        <f t="shared" si="4"/>
        <v>833</v>
      </c>
      <c r="H63" s="19"/>
      <c r="I63" s="19" t="s">
        <v>80</v>
      </c>
    </row>
    <row r="64" ht="15.75" hidden="1" customHeight="1">
      <c r="C64" s="24">
        <v>4.591153564E9</v>
      </c>
      <c r="D64" s="18">
        <v>42881.0</v>
      </c>
      <c r="E64" s="19">
        <v>105.0</v>
      </c>
      <c r="F64" s="19"/>
      <c r="G64" s="19">
        <f t="shared" si="4"/>
        <v>728</v>
      </c>
      <c r="H64" s="19">
        <v>15.0</v>
      </c>
      <c r="I64" s="19" t="s">
        <v>81</v>
      </c>
    </row>
    <row r="65" ht="15.75" hidden="1" customHeight="1">
      <c r="C65" s="24">
        <v>4.591153564E9</v>
      </c>
      <c r="D65" s="18">
        <v>42885.0</v>
      </c>
      <c r="E65" s="19">
        <v>120.0</v>
      </c>
      <c r="F65" s="19"/>
      <c r="G65" s="19">
        <f t="shared" si="4"/>
        <v>608</v>
      </c>
      <c r="H65" s="19"/>
      <c r="I65" s="19" t="s">
        <v>82</v>
      </c>
    </row>
    <row r="66" ht="15.75" hidden="1" customHeight="1">
      <c r="C66" s="24">
        <v>4.591153564E9</v>
      </c>
      <c r="D66" s="18">
        <v>42888.0</v>
      </c>
      <c r="E66" s="19">
        <v>99.0</v>
      </c>
      <c r="F66" s="19"/>
      <c r="G66" s="19">
        <f t="shared" si="4"/>
        <v>509</v>
      </c>
      <c r="H66" s="19">
        <v>21.0</v>
      </c>
      <c r="I66" s="19" t="s">
        <v>83</v>
      </c>
    </row>
    <row r="67" ht="15.75" hidden="1" customHeight="1">
      <c r="C67" s="24">
        <v>4.591153564E9</v>
      </c>
      <c r="D67" s="18">
        <v>42891.0</v>
      </c>
      <c r="E67" s="19">
        <v>150.0</v>
      </c>
      <c r="F67" s="19"/>
      <c r="G67" s="19">
        <f t="shared" si="4"/>
        <v>359</v>
      </c>
      <c r="H67" s="19"/>
      <c r="I67" s="19" t="s">
        <v>84</v>
      </c>
    </row>
    <row r="68" ht="15.75" hidden="1" customHeight="1">
      <c r="C68" s="24">
        <v>4.591153564E9</v>
      </c>
      <c r="D68" s="18">
        <v>42892.0</v>
      </c>
      <c r="E68" s="19">
        <v>150.0</v>
      </c>
      <c r="F68" s="19"/>
      <c r="G68" s="19">
        <f t="shared" si="4"/>
        <v>209</v>
      </c>
      <c r="H68" s="19"/>
      <c r="I68" s="19" t="s">
        <v>85</v>
      </c>
    </row>
    <row r="69" ht="15.75" hidden="1" customHeight="1">
      <c r="C69" s="24">
        <v>4.591153564E9</v>
      </c>
      <c r="D69" s="18">
        <v>42894.0</v>
      </c>
      <c r="E69" s="19">
        <v>100.0</v>
      </c>
      <c r="F69" s="19"/>
      <c r="G69" s="19">
        <f t="shared" si="4"/>
        <v>109</v>
      </c>
      <c r="H69" s="19"/>
      <c r="I69" s="19" t="s">
        <v>86</v>
      </c>
    </row>
    <row r="70" ht="15.75" hidden="1" customHeight="1">
      <c r="C70" s="24">
        <v>4.591153564E9</v>
      </c>
      <c r="D70" s="18">
        <v>42896.0</v>
      </c>
      <c r="E70" s="19">
        <v>109.0</v>
      </c>
      <c r="F70" s="19"/>
      <c r="G70" s="19">
        <f t="shared" si="4"/>
        <v>0</v>
      </c>
      <c r="H70" s="19"/>
      <c r="I70" s="19" t="s">
        <v>87</v>
      </c>
      <c r="J70" s="25" t="s">
        <v>88</v>
      </c>
    </row>
    <row r="71" ht="15.75" hidden="1" customHeight="1">
      <c r="C71" s="1"/>
      <c r="D71" s="1"/>
      <c r="E71" s="19">
        <f>SUM(E59:E70)</f>
        <v>1300</v>
      </c>
      <c r="F71" s="1"/>
      <c r="G71" s="1"/>
      <c r="H71" s="1"/>
    </row>
    <row r="72" ht="15.75" hidden="1" customHeight="1">
      <c r="H72" s="1"/>
    </row>
    <row r="73" ht="15.75" hidden="1" customHeight="1">
      <c r="C73" s="14" t="s">
        <v>15</v>
      </c>
      <c r="D73" s="14" t="s">
        <v>16</v>
      </c>
      <c r="E73" s="14" t="s">
        <v>17</v>
      </c>
      <c r="F73" s="14"/>
      <c r="G73" s="14" t="s">
        <v>18</v>
      </c>
      <c r="H73" s="14" t="s">
        <v>19</v>
      </c>
      <c r="I73" s="14" t="s">
        <v>20</v>
      </c>
      <c r="J73" s="16">
        <v>1300.0</v>
      </c>
    </row>
    <row r="74" ht="15.75" hidden="1" customHeight="1">
      <c r="C74" s="24">
        <v>4.591166458E9</v>
      </c>
      <c r="D74" s="18">
        <v>42896.0</v>
      </c>
      <c r="E74" s="19">
        <v>11.0</v>
      </c>
      <c r="F74" s="19"/>
      <c r="G74" s="19">
        <f>J73-E74</f>
        <v>1289</v>
      </c>
      <c r="H74" s="19"/>
      <c r="I74" s="19" t="s">
        <v>89</v>
      </c>
    </row>
    <row r="75" ht="15.75" hidden="1" customHeight="1">
      <c r="C75" s="24">
        <v>4.591166458E9</v>
      </c>
      <c r="D75" s="18">
        <v>42898.0</v>
      </c>
      <c r="E75" s="19">
        <v>120.0</v>
      </c>
      <c r="F75" s="19"/>
      <c r="G75" s="19">
        <f t="shared" ref="G75:G87" si="5">G74-E75</f>
        <v>1169</v>
      </c>
      <c r="H75" s="19"/>
      <c r="I75" s="19" t="s">
        <v>90</v>
      </c>
    </row>
    <row r="76" ht="15.75" hidden="1" customHeight="1">
      <c r="C76" s="24">
        <v>4.591166458E9</v>
      </c>
      <c r="D76" s="18">
        <v>42899.0</v>
      </c>
      <c r="E76" s="19">
        <v>120.0</v>
      </c>
      <c r="F76" s="19"/>
      <c r="G76" s="19">
        <f t="shared" si="5"/>
        <v>1049</v>
      </c>
      <c r="H76" s="19"/>
      <c r="I76" s="19" t="s">
        <v>91</v>
      </c>
    </row>
    <row r="77" ht="15.75" hidden="1" customHeight="1">
      <c r="C77" s="24">
        <v>4.591166458E9</v>
      </c>
      <c r="D77" s="18">
        <v>42902.0</v>
      </c>
      <c r="E77" s="19">
        <v>100.0</v>
      </c>
      <c r="F77" s="19"/>
      <c r="G77" s="19">
        <f t="shared" si="5"/>
        <v>949</v>
      </c>
      <c r="H77" s="19"/>
      <c r="I77" s="19" t="s">
        <v>92</v>
      </c>
    </row>
    <row r="78" ht="15.75" hidden="1" customHeight="1">
      <c r="C78" s="24">
        <v>4.591166458E9</v>
      </c>
      <c r="D78" s="18">
        <v>42903.0</v>
      </c>
      <c r="E78" s="19">
        <v>100.0</v>
      </c>
      <c r="F78" s="19"/>
      <c r="G78" s="19">
        <f t="shared" si="5"/>
        <v>849</v>
      </c>
      <c r="H78" s="19"/>
      <c r="I78" s="19" t="s">
        <v>93</v>
      </c>
    </row>
    <row r="79" ht="15.75" hidden="1" customHeight="1">
      <c r="C79" s="24">
        <v>4.591166458E9</v>
      </c>
      <c r="D79" s="18">
        <v>42905.0</v>
      </c>
      <c r="E79" s="19">
        <v>100.0</v>
      </c>
      <c r="F79" s="19"/>
      <c r="G79" s="19">
        <f t="shared" si="5"/>
        <v>749</v>
      </c>
      <c r="H79" s="19"/>
      <c r="I79" s="19" t="s">
        <v>94</v>
      </c>
    </row>
    <row r="80" ht="15.75" hidden="1" customHeight="1">
      <c r="C80" s="24">
        <v>4.591166458E9</v>
      </c>
      <c r="D80" s="18">
        <v>42921.0</v>
      </c>
      <c r="E80" s="19">
        <v>120.0</v>
      </c>
      <c r="F80" s="19"/>
      <c r="G80" s="19">
        <f t="shared" si="5"/>
        <v>629</v>
      </c>
      <c r="H80" s="19"/>
      <c r="I80" s="19" t="s">
        <v>95</v>
      </c>
    </row>
    <row r="81" ht="15.75" hidden="1" customHeight="1">
      <c r="C81" s="24">
        <v>4.591166458E9</v>
      </c>
      <c r="D81" s="18">
        <v>42923.0</v>
      </c>
      <c r="E81" s="19">
        <v>80.0</v>
      </c>
      <c r="F81" s="19"/>
      <c r="G81" s="19">
        <f t="shared" si="5"/>
        <v>549</v>
      </c>
      <c r="H81" s="19">
        <v>20.0</v>
      </c>
      <c r="I81" s="19" t="s">
        <v>96</v>
      </c>
    </row>
    <row r="82" ht="15.75" hidden="1" customHeight="1">
      <c r="C82" s="24">
        <v>4.591166458E9</v>
      </c>
      <c r="D82" s="18">
        <v>42924.0</v>
      </c>
      <c r="E82" s="19">
        <v>100.0</v>
      </c>
      <c r="F82" s="19"/>
      <c r="G82" s="19">
        <f t="shared" si="5"/>
        <v>449</v>
      </c>
      <c r="H82" s="19"/>
      <c r="I82" s="19" t="s">
        <v>97</v>
      </c>
    </row>
    <row r="83" ht="15.75" hidden="1" customHeight="1">
      <c r="C83" s="24">
        <v>4.591166458E9</v>
      </c>
      <c r="D83" s="18">
        <v>42926.0</v>
      </c>
      <c r="E83" s="19">
        <v>100.0</v>
      </c>
      <c r="F83" s="19"/>
      <c r="G83" s="19">
        <f t="shared" si="5"/>
        <v>349</v>
      </c>
      <c r="H83" s="19"/>
      <c r="I83" s="19" t="s">
        <v>98</v>
      </c>
    </row>
    <row r="84" ht="15.75" hidden="1" customHeight="1">
      <c r="C84" s="24">
        <v>4.591166458E9</v>
      </c>
      <c r="D84" s="18">
        <v>42929.0</v>
      </c>
      <c r="E84" s="19">
        <v>100.0</v>
      </c>
      <c r="F84" s="19"/>
      <c r="G84" s="19">
        <f t="shared" si="5"/>
        <v>249</v>
      </c>
      <c r="H84" s="19"/>
      <c r="I84" s="19" t="s">
        <v>99</v>
      </c>
    </row>
    <row r="85" ht="15.75" hidden="1" customHeight="1">
      <c r="C85" s="24">
        <v>4.591166458E9</v>
      </c>
      <c r="D85" s="18">
        <v>42930.0</v>
      </c>
      <c r="E85" s="19">
        <v>100.0</v>
      </c>
      <c r="F85" s="19"/>
      <c r="G85" s="19">
        <f t="shared" si="5"/>
        <v>149</v>
      </c>
      <c r="H85" s="19"/>
      <c r="I85" s="19" t="s">
        <v>100</v>
      </c>
    </row>
    <row r="86" ht="15.75" hidden="1" customHeight="1">
      <c r="C86" s="24">
        <v>4.591166458E9</v>
      </c>
      <c r="D86" s="18">
        <v>42933.0</v>
      </c>
      <c r="E86" s="19">
        <v>100.0</v>
      </c>
      <c r="F86" s="19"/>
      <c r="G86" s="19">
        <f t="shared" si="5"/>
        <v>49</v>
      </c>
      <c r="H86" s="19"/>
      <c r="I86" s="19" t="s">
        <v>101</v>
      </c>
    </row>
    <row r="87" ht="15.75" hidden="1" customHeight="1">
      <c r="C87" s="24">
        <v>4.591166458E9</v>
      </c>
      <c r="D87" s="18">
        <v>42934.0</v>
      </c>
      <c r="E87" s="19">
        <v>49.0</v>
      </c>
      <c r="F87" s="19"/>
      <c r="G87" s="19">
        <f t="shared" si="5"/>
        <v>0</v>
      </c>
      <c r="H87" s="19"/>
      <c r="I87" s="19" t="s">
        <v>102</v>
      </c>
      <c r="J87" s="26" t="s">
        <v>103</v>
      </c>
    </row>
    <row r="88" ht="15.75" hidden="1" customHeight="1">
      <c r="C88" s="1"/>
      <c r="D88" s="1"/>
      <c r="E88" s="19">
        <f>SUM(E74:E87)</f>
        <v>1300</v>
      </c>
      <c r="F88" s="1"/>
      <c r="G88" s="1"/>
      <c r="H88" s="1"/>
    </row>
    <row r="89" ht="15.75" hidden="1" customHeight="1">
      <c r="H89" s="1"/>
    </row>
    <row r="90" ht="15.75" hidden="1" customHeight="1">
      <c r="C90" s="14" t="s">
        <v>15</v>
      </c>
      <c r="D90" s="14" t="s">
        <v>16</v>
      </c>
      <c r="E90" s="14" t="s">
        <v>17</v>
      </c>
      <c r="F90" s="14"/>
      <c r="G90" s="14" t="s">
        <v>18</v>
      </c>
      <c r="H90" s="14" t="s">
        <v>19</v>
      </c>
      <c r="I90" s="14" t="s">
        <v>20</v>
      </c>
      <c r="J90" s="16">
        <v>1300.0</v>
      </c>
    </row>
    <row r="91" ht="15.75" hidden="1" customHeight="1">
      <c r="C91" s="24">
        <v>4.591205174E9</v>
      </c>
      <c r="D91" s="18">
        <v>42934.0</v>
      </c>
      <c r="E91" s="19">
        <v>51.0</v>
      </c>
      <c r="F91" s="19"/>
      <c r="G91" s="19">
        <f>J90-E91</f>
        <v>1249</v>
      </c>
      <c r="H91" s="19"/>
      <c r="I91" s="19" t="s">
        <v>104</v>
      </c>
      <c r="J91" s="26" t="s">
        <v>103</v>
      </c>
    </row>
    <row r="92" ht="15.75" hidden="1" customHeight="1">
      <c r="C92" s="24">
        <v>4.591205174E9</v>
      </c>
      <c r="D92" s="18">
        <v>42936.0</v>
      </c>
      <c r="E92" s="19">
        <v>100.0</v>
      </c>
      <c r="F92" s="19"/>
      <c r="G92" s="19">
        <f t="shared" ref="G92:G105" si="6">G91-E92</f>
        <v>1149</v>
      </c>
      <c r="H92" s="19"/>
      <c r="I92" s="19" t="s">
        <v>105</v>
      </c>
      <c r="J92" s="14"/>
    </row>
    <row r="93" ht="15.75" hidden="1" customHeight="1">
      <c r="C93" s="24">
        <v>4.591205174E9</v>
      </c>
      <c r="D93" s="18">
        <v>42937.0</v>
      </c>
      <c r="E93" s="19">
        <v>100.0</v>
      </c>
      <c r="F93" s="19"/>
      <c r="G93" s="19">
        <f t="shared" si="6"/>
        <v>1049</v>
      </c>
      <c r="H93" s="19"/>
      <c r="I93" s="19" t="s">
        <v>106</v>
      </c>
      <c r="J93" s="14"/>
    </row>
    <row r="94" ht="15.75" hidden="1" customHeight="1">
      <c r="C94" s="24">
        <v>4.591205174E9</v>
      </c>
      <c r="D94" s="18">
        <v>42937.0</v>
      </c>
      <c r="E94" s="19">
        <v>50.0</v>
      </c>
      <c r="F94" s="19"/>
      <c r="G94" s="19">
        <f t="shared" si="6"/>
        <v>999</v>
      </c>
      <c r="H94" s="19"/>
      <c r="I94" s="19" t="s">
        <v>107</v>
      </c>
      <c r="J94" s="14"/>
    </row>
    <row r="95" ht="15.75" hidden="1" customHeight="1">
      <c r="C95" s="24">
        <v>4.591205174E9</v>
      </c>
      <c r="D95" s="18">
        <v>42938.0</v>
      </c>
      <c r="E95" s="19">
        <v>100.0</v>
      </c>
      <c r="F95" s="19"/>
      <c r="G95" s="19">
        <f t="shared" si="6"/>
        <v>899</v>
      </c>
      <c r="H95" s="19"/>
      <c r="I95" s="19" t="s">
        <v>108</v>
      </c>
      <c r="J95" s="14"/>
    </row>
    <row r="96" ht="15.75" hidden="1" customHeight="1">
      <c r="C96" s="24">
        <v>4.591205174E9</v>
      </c>
      <c r="D96" s="18">
        <v>42940.0</v>
      </c>
      <c r="E96" s="19">
        <v>100.0</v>
      </c>
      <c r="F96" s="19"/>
      <c r="G96" s="19">
        <f t="shared" si="6"/>
        <v>799</v>
      </c>
      <c r="H96" s="19"/>
      <c r="I96" s="19" t="s">
        <v>109</v>
      </c>
      <c r="J96" s="14"/>
    </row>
    <row r="97" ht="15.75" hidden="1" customHeight="1">
      <c r="C97" s="24">
        <v>4.591205174E9</v>
      </c>
      <c r="D97" s="18">
        <v>42941.0</v>
      </c>
      <c r="E97" s="19">
        <v>100.0</v>
      </c>
      <c r="F97" s="19"/>
      <c r="G97" s="19">
        <f t="shared" si="6"/>
        <v>699</v>
      </c>
      <c r="H97" s="19"/>
      <c r="I97" s="19" t="s">
        <v>110</v>
      </c>
      <c r="J97" s="14"/>
    </row>
    <row r="98" ht="15.75" hidden="1" customHeight="1">
      <c r="C98" s="24">
        <v>4.591205174E9</v>
      </c>
      <c r="D98" s="18">
        <v>42943.0</v>
      </c>
      <c r="E98" s="19">
        <v>100.0</v>
      </c>
      <c r="F98" s="19"/>
      <c r="G98" s="19">
        <f t="shared" si="6"/>
        <v>599</v>
      </c>
      <c r="H98" s="19"/>
      <c r="I98" s="19" t="s">
        <v>111</v>
      </c>
      <c r="J98" s="14"/>
    </row>
    <row r="99" ht="15.75" hidden="1" customHeight="1">
      <c r="C99" s="24">
        <v>4.591205174E9</v>
      </c>
      <c r="D99" s="18">
        <v>42944.0</v>
      </c>
      <c r="E99" s="19">
        <v>100.0</v>
      </c>
      <c r="F99" s="19"/>
      <c r="G99" s="19">
        <f t="shared" si="6"/>
        <v>499</v>
      </c>
      <c r="H99" s="19"/>
      <c r="I99" s="19" t="s">
        <v>112</v>
      </c>
      <c r="J99" s="14"/>
    </row>
    <row r="100" ht="15.75" hidden="1" customHeight="1">
      <c r="C100" s="24">
        <v>4.591205174E9</v>
      </c>
      <c r="D100" s="18">
        <v>42945.0</v>
      </c>
      <c r="E100" s="19">
        <v>60.0</v>
      </c>
      <c r="F100" s="19"/>
      <c r="G100" s="19">
        <f t="shared" si="6"/>
        <v>439</v>
      </c>
      <c r="H100" s="19"/>
      <c r="I100" s="19" t="s">
        <v>113</v>
      </c>
      <c r="J100" s="14"/>
    </row>
    <row r="101" ht="15.75" hidden="1" customHeight="1">
      <c r="C101" s="24">
        <v>4.591205174E9</v>
      </c>
      <c r="D101" s="18">
        <v>42947.0</v>
      </c>
      <c r="E101" s="19">
        <v>100.0</v>
      </c>
      <c r="F101" s="19"/>
      <c r="G101" s="19">
        <f t="shared" si="6"/>
        <v>339</v>
      </c>
      <c r="H101" s="19"/>
      <c r="I101" s="19" t="s">
        <v>114</v>
      </c>
      <c r="J101" s="14"/>
    </row>
    <row r="102" ht="15.75" hidden="1" customHeight="1">
      <c r="C102" s="24">
        <v>4.591205174E9</v>
      </c>
      <c r="D102" s="18">
        <v>42948.0</v>
      </c>
      <c r="E102" s="19">
        <v>100.0</v>
      </c>
      <c r="F102" s="19"/>
      <c r="G102" s="19">
        <f t="shared" si="6"/>
        <v>239</v>
      </c>
      <c r="H102" s="19"/>
      <c r="I102" s="19" t="s">
        <v>115</v>
      </c>
      <c r="J102" s="14"/>
    </row>
    <row r="103" ht="15.75" hidden="1" customHeight="1">
      <c r="C103" s="24">
        <v>4.591205174E9</v>
      </c>
      <c r="D103" s="18">
        <v>42949.0</v>
      </c>
      <c r="E103" s="19">
        <v>100.0</v>
      </c>
      <c r="F103" s="19"/>
      <c r="G103" s="19">
        <f t="shared" si="6"/>
        <v>139</v>
      </c>
      <c r="H103" s="19"/>
      <c r="I103" s="19" t="s">
        <v>116</v>
      </c>
      <c r="J103" s="14"/>
    </row>
    <row r="104" ht="15.75" hidden="1" customHeight="1">
      <c r="C104" s="24">
        <v>4.591205174E9</v>
      </c>
      <c r="D104" s="18">
        <v>42951.0</v>
      </c>
      <c r="E104" s="27">
        <v>100.0</v>
      </c>
      <c r="F104" s="27"/>
      <c r="G104" s="19">
        <f t="shared" si="6"/>
        <v>39</v>
      </c>
      <c r="H104" s="19"/>
      <c r="I104" s="19" t="s">
        <v>117</v>
      </c>
      <c r="J104" s="14"/>
    </row>
    <row r="105" ht="15.75" hidden="1" customHeight="1">
      <c r="C105" s="24">
        <v>4.591205174E9</v>
      </c>
      <c r="D105" s="18">
        <v>42952.0</v>
      </c>
      <c r="E105" s="27">
        <v>39.0</v>
      </c>
      <c r="F105" s="27"/>
      <c r="G105" s="19">
        <f t="shared" si="6"/>
        <v>0</v>
      </c>
      <c r="H105" s="19"/>
      <c r="I105" s="19" t="s">
        <v>118</v>
      </c>
      <c r="J105" s="14" t="s">
        <v>119</v>
      </c>
    </row>
    <row r="106" ht="15.75" hidden="1" customHeight="1">
      <c r="E106" s="28">
        <f>SUM(E91:E105)</f>
        <v>1300</v>
      </c>
      <c r="F106" s="1"/>
      <c r="H106" s="1"/>
    </row>
    <row r="107" ht="15.75" hidden="1" customHeight="1">
      <c r="H107" s="1"/>
    </row>
    <row r="108" ht="15.75" hidden="1" customHeight="1">
      <c r="C108" s="14" t="s">
        <v>15</v>
      </c>
      <c r="D108" s="14" t="s">
        <v>16</v>
      </c>
      <c r="E108" s="14" t="s">
        <v>17</v>
      </c>
      <c r="F108" s="14"/>
      <c r="G108" s="14" t="s">
        <v>18</v>
      </c>
      <c r="H108" s="14" t="s">
        <v>19</v>
      </c>
      <c r="I108" s="14" t="s">
        <v>20</v>
      </c>
      <c r="J108" s="16">
        <v>1300.0</v>
      </c>
    </row>
    <row r="109" ht="15.75" hidden="1" customHeight="1">
      <c r="C109" s="19">
        <v>4.591220699E9</v>
      </c>
      <c r="D109" s="18">
        <v>42952.0</v>
      </c>
      <c r="E109" s="19">
        <v>61.0</v>
      </c>
      <c r="F109" s="19"/>
      <c r="G109" s="19">
        <f>J108-E109</f>
        <v>1239</v>
      </c>
      <c r="H109" s="19"/>
      <c r="I109" s="19" t="s">
        <v>120</v>
      </c>
      <c r="J109" s="14" t="s">
        <v>119</v>
      </c>
    </row>
    <row r="110" ht="15.75" hidden="1" customHeight="1">
      <c r="C110" s="19">
        <v>4.591220699E9</v>
      </c>
      <c r="D110" s="18">
        <v>42954.0</v>
      </c>
      <c r="E110" s="19">
        <v>100.0</v>
      </c>
      <c r="F110" s="19"/>
      <c r="G110" s="19">
        <f t="shared" ref="G110:G122" si="7">G109-E110</f>
        <v>1139</v>
      </c>
      <c r="H110" s="19"/>
      <c r="I110" s="19" t="s">
        <v>121</v>
      </c>
      <c r="J110" s="10"/>
    </row>
    <row r="111" ht="15.75" hidden="1" customHeight="1">
      <c r="C111" s="19">
        <v>4.591220699E9</v>
      </c>
      <c r="D111" s="18">
        <v>42955.0</v>
      </c>
      <c r="E111" s="19">
        <v>100.0</v>
      </c>
      <c r="F111" s="19"/>
      <c r="G111" s="19">
        <f t="shared" si="7"/>
        <v>1039</v>
      </c>
      <c r="H111" s="19"/>
      <c r="I111" s="19" t="s">
        <v>122</v>
      </c>
      <c r="J111" s="10"/>
    </row>
    <row r="112" ht="15.75" hidden="1" customHeight="1">
      <c r="C112" s="19">
        <v>4.591220699E9</v>
      </c>
      <c r="D112" s="18">
        <v>42956.0</v>
      </c>
      <c r="E112" s="19">
        <v>100.0</v>
      </c>
      <c r="F112" s="19"/>
      <c r="G112" s="19">
        <f t="shared" si="7"/>
        <v>939</v>
      </c>
      <c r="H112" s="19"/>
      <c r="I112" s="19" t="s">
        <v>123</v>
      </c>
      <c r="J112" s="10"/>
    </row>
    <row r="113" ht="15.75" hidden="1" customHeight="1">
      <c r="C113" s="19">
        <v>4.591220699E9</v>
      </c>
      <c r="D113" s="18">
        <v>42958.0</v>
      </c>
      <c r="E113" s="19">
        <v>100.0</v>
      </c>
      <c r="F113" s="19"/>
      <c r="G113" s="19">
        <f t="shared" si="7"/>
        <v>839</v>
      </c>
      <c r="H113" s="19"/>
      <c r="I113" s="19" t="s">
        <v>124</v>
      </c>
      <c r="J113" s="10"/>
    </row>
    <row r="114" ht="15.75" hidden="1" customHeight="1">
      <c r="C114" s="19">
        <v>4.591220699E9</v>
      </c>
      <c r="D114" s="18">
        <v>42959.0</v>
      </c>
      <c r="E114" s="19">
        <v>100.0</v>
      </c>
      <c r="F114" s="19"/>
      <c r="G114" s="19">
        <f t="shared" si="7"/>
        <v>739</v>
      </c>
      <c r="H114" s="19"/>
      <c r="I114" s="19" t="s">
        <v>125</v>
      </c>
      <c r="J114" s="10"/>
    </row>
    <row r="115" ht="15.75" hidden="1" customHeight="1">
      <c r="C115" s="19">
        <v>4.591220699E9</v>
      </c>
      <c r="D115" s="18">
        <v>42961.0</v>
      </c>
      <c r="E115" s="19">
        <v>100.0</v>
      </c>
      <c r="F115" s="19"/>
      <c r="G115" s="19">
        <f t="shared" si="7"/>
        <v>639</v>
      </c>
      <c r="H115" s="19"/>
      <c r="I115" s="19" t="s">
        <v>126</v>
      </c>
      <c r="J115" s="10"/>
    </row>
    <row r="116" ht="15.75" hidden="1" customHeight="1">
      <c r="C116" s="19">
        <v>4.591220699E9</v>
      </c>
      <c r="D116" s="18">
        <v>42963.0</v>
      </c>
      <c r="E116" s="19">
        <v>100.0</v>
      </c>
      <c r="F116" s="19"/>
      <c r="G116" s="19">
        <f t="shared" si="7"/>
        <v>539</v>
      </c>
      <c r="H116" s="19"/>
      <c r="I116" s="19" t="s">
        <v>127</v>
      </c>
      <c r="J116" s="10"/>
    </row>
    <row r="117" ht="15.75" hidden="1" customHeight="1">
      <c r="C117" s="19">
        <v>4.591220699E9</v>
      </c>
      <c r="D117" s="18">
        <v>42964.0</v>
      </c>
      <c r="E117" s="19">
        <v>100.0</v>
      </c>
      <c r="F117" s="19"/>
      <c r="G117" s="19">
        <f t="shared" si="7"/>
        <v>439</v>
      </c>
      <c r="H117" s="19"/>
      <c r="I117" s="19" t="s">
        <v>128</v>
      </c>
      <c r="J117" s="10"/>
    </row>
    <row r="118" ht="15.75" hidden="1" customHeight="1">
      <c r="C118" s="19">
        <v>4.591220699E9</v>
      </c>
      <c r="D118" s="18">
        <v>42965.0</v>
      </c>
      <c r="E118" s="19">
        <v>100.0</v>
      </c>
      <c r="F118" s="19"/>
      <c r="G118" s="19">
        <f t="shared" si="7"/>
        <v>339</v>
      </c>
      <c r="H118" s="19"/>
      <c r="I118" s="19" t="s">
        <v>129</v>
      </c>
      <c r="J118" s="10"/>
    </row>
    <row r="119" ht="15.75" hidden="1" customHeight="1">
      <c r="C119" s="19">
        <v>4.591220699E9</v>
      </c>
      <c r="D119" s="18">
        <v>42968.0</v>
      </c>
      <c r="E119" s="19">
        <v>100.0</v>
      </c>
      <c r="F119" s="19"/>
      <c r="G119" s="19">
        <f t="shared" si="7"/>
        <v>239</v>
      </c>
      <c r="H119" s="19"/>
      <c r="I119" s="19" t="s">
        <v>130</v>
      </c>
      <c r="J119" s="10"/>
    </row>
    <row r="120" ht="15.75" hidden="1" customHeight="1">
      <c r="C120" s="19">
        <v>4.591220699E9</v>
      </c>
      <c r="D120" s="18">
        <v>42970.0</v>
      </c>
      <c r="E120" s="19">
        <v>100.0</v>
      </c>
      <c r="F120" s="19"/>
      <c r="G120" s="19">
        <f t="shared" si="7"/>
        <v>139</v>
      </c>
      <c r="H120" s="19"/>
      <c r="I120" s="19" t="s">
        <v>131</v>
      </c>
      <c r="J120" s="10"/>
    </row>
    <row r="121" ht="15.75" hidden="1" customHeight="1">
      <c r="C121" s="19">
        <v>4.591220699E9</v>
      </c>
      <c r="D121" s="18">
        <v>42972.0</v>
      </c>
      <c r="E121" s="27">
        <v>100.0</v>
      </c>
      <c r="F121" s="27"/>
      <c r="G121" s="19">
        <f t="shared" si="7"/>
        <v>39</v>
      </c>
      <c r="H121" s="19"/>
      <c r="I121" s="19" t="s">
        <v>132</v>
      </c>
      <c r="J121" s="10"/>
    </row>
    <row r="122" ht="15.75" hidden="1" customHeight="1">
      <c r="C122" s="19">
        <v>4.591220699E9</v>
      </c>
      <c r="D122" s="18">
        <v>42973.0</v>
      </c>
      <c r="E122" s="27">
        <v>39.0</v>
      </c>
      <c r="F122" s="27"/>
      <c r="G122" s="19">
        <f t="shared" si="7"/>
        <v>0</v>
      </c>
      <c r="H122" s="19"/>
      <c r="I122" s="19" t="s">
        <v>133</v>
      </c>
      <c r="J122" s="29" t="s">
        <v>119</v>
      </c>
    </row>
    <row r="123" ht="15.75" hidden="1" customHeight="1">
      <c r="C123" s="30"/>
      <c r="D123" s="30"/>
      <c r="E123" s="28">
        <f>SUM(E109:E122)</f>
        <v>1300</v>
      </c>
      <c r="F123" s="1"/>
      <c r="G123" s="30"/>
      <c r="H123" s="1"/>
      <c r="I123" s="30"/>
      <c r="J123" s="30"/>
    </row>
    <row r="124" ht="15.75" hidden="1" customHeight="1">
      <c r="C124" s="30"/>
      <c r="D124" s="30"/>
      <c r="E124" s="30"/>
      <c r="F124" s="30"/>
      <c r="G124" s="30"/>
      <c r="H124" s="1"/>
      <c r="I124" s="30"/>
      <c r="J124" s="30"/>
    </row>
    <row r="125" ht="15.75" hidden="1" customHeight="1">
      <c r="C125" s="14" t="s">
        <v>15</v>
      </c>
      <c r="D125" s="14" t="s">
        <v>16</v>
      </c>
      <c r="E125" s="14" t="s">
        <v>17</v>
      </c>
      <c r="F125" s="14"/>
      <c r="G125" s="14" t="s">
        <v>18</v>
      </c>
      <c r="H125" s="14" t="s">
        <v>19</v>
      </c>
      <c r="I125" s="14" t="s">
        <v>20</v>
      </c>
      <c r="J125" s="16">
        <v>1500.0</v>
      </c>
    </row>
    <row r="126" ht="15.75" hidden="1" customHeight="1">
      <c r="C126" s="19">
        <v>4.591236074E9</v>
      </c>
      <c r="D126" s="18">
        <v>42973.0</v>
      </c>
      <c r="E126" s="19">
        <v>61.0</v>
      </c>
      <c r="F126" s="19"/>
      <c r="G126" s="19">
        <f>J125-E126</f>
        <v>1439</v>
      </c>
      <c r="H126" s="19"/>
      <c r="I126" s="19" t="s">
        <v>134</v>
      </c>
      <c r="J126" s="3" t="s">
        <v>119</v>
      </c>
    </row>
    <row r="127" ht="15.75" hidden="1" customHeight="1">
      <c r="C127" s="19">
        <v>4.591236074E9</v>
      </c>
      <c r="D127" s="18">
        <v>42975.0</v>
      </c>
      <c r="E127" s="19">
        <v>100.0</v>
      </c>
      <c r="F127" s="19"/>
      <c r="G127" s="19">
        <f t="shared" ref="G127:G143" si="8">G126-E127</f>
        <v>1339</v>
      </c>
      <c r="H127" s="19"/>
      <c r="I127" s="19" t="s">
        <v>135</v>
      </c>
      <c r="J127" s="10"/>
    </row>
    <row r="128" ht="15.75" hidden="1" customHeight="1">
      <c r="C128" s="19">
        <v>4.591236074E9</v>
      </c>
      <c r="D128" s="18">
        <v>42976.0</v>
      </c>
      <c r="E128" s="19">
        <v>100.0</v>
      </c>
      <c r="F128" s="19"/>
      <c r="G128" s="19">
        <f t="shared" si="8"/>
        <v>1239</v>
      </c>
      <c r="H128" s="19"/>
      <c r="I128" s="19" t="s">
        <v>136</v>
      </c>
      <c r="J128" s="10"/>
    </row>
    <row r="129" ht="15.75" hidden="1" customHeight="1">
      <c r="C129" s="19">
        <v>4.591236074E9</v>
      </c>
      <c r="D129" s="18">
        <v>42977.0</v>
      </c>
      <c r="E129" s="19">
        <v>100.0</v>
      </c>
      <c r="F129" s="19"/>
      <c r="G129" s="19">
        <f t="shared" si="8"/>
        <v>1139</v>
      </c>
      <c r="H129" s="19"/>
      <c r="I129" s="19" t="s">
        <v>137</v>
      </c>
      <c r="J129" s="10"/>
    </row>
    <row r="130" ht="15.75" hidden="1" customHeight="1">
      <c r="C130" s="19">
        <v>4.591236074E9</v>
      </c>
      <c r="D130" s="18">
        <v>42978.0</v>
      </c>
      <c r="E130" s="19">
        <v>60.0</v>
      </c>
      <c r="F130" s="19"/>
      <c r="G130" s="19">
        <f t="shared" si="8"/>
        <v>1079</v>
      </c>
      <c r="H130" s="19"/>
      <c r="I130" s="19" t="s">
        <v>138</v>
      </c>
      <c r="J130" s="10"/>
    </row>
    <row r="131" ht="15.75" hidden="1" customHeight="1">
      <c r="C131" s="19">
        <v>4.591236074E9</v>
      </c>
      <c r="D131" s="18">
        <v>42978.0</v>
      </c>
      <c r="E131" s="19">
        <v>40.0</v>
      </c>
      <c r="F131" s="19"/>
      <c r="G131" s="19">
        <f t="shared" si="8"/>
        <v>1039</v>
      </c>
      <c r="H131" s="19"/>
      <c r="I131" s="19" t="s">
        <v>139</v>
      </c>
      <c r="J131" s="10"/>
    </row>
    <row r="132" ht="15.75" hidden="1" customHeight="1">
      <c r="C132" s="19">
        <v>4.591236074E9</v>
      </c>
      <c r="D132" s="18">
        <v>42982.0</v>
      </c>
      <c r="E132" s="19">
        <v>100.0</v>
      </c>
      <c r="F132" s="19"/>
      <c r="G132" s="19">
        <f t="shared" si="8"/>
        <v>939</v>
      </c>
      <c r="H132" s="19"/>
      <c r="I132" s="19" t="s">
        <v>140</v>
      </c>
      <c r="J132" s="10"/>
    </row>
    <row r="133" ht="15.75" hidden="1" customHeight="1">
      <c r="C133" s="19">
        <v>4.591236074E9</v>
      </c>
      <c r="D133" s="18">
        <v>42983.0</v>
      </c>
      <c r="E133" s="19">
        <v>80.0</v>
      </c>
      <c r="F133" s="19"/>
      <c r="G133" s="19">
        <f t="shared" si="8"/>
        <v>859</v>
      </c>
      <c r="H133" s="19"/>
      <c r="I133" s="19" t="s">
        <v>141</v>
      </c>
      <c r="J133" s="10"/>
    </row>
    <row r="134" ht="15.75" hidden="1" customHeight="1">
      <c r="C134" s="19">
        <v>4.591236074E9</v>
      </c>
      <c r="D134" s="18">
        <v>42983.0</v>
      </c>
      <c r="E134" s="19">
        <v>20.0</v>
      </c>
      <c r="F134" s="19"/>
      <c r="G134" s="19">
        <f t="shared" si="8"/>
        <v>839</v>
      </c>
      <c r="H134" s="19"/>
      <c r="I134" s="19" t="s">
        <v>142</v>
      </c>
      <c r="J134" s="10"/>
    </row>
    <row r="135" ht="15.75" hidden="1" customHeight="1">
      <c r="C135" s="19">
        <v>4.591236074E9</v>
      </c>
      <c r="D135" s="18">
        <v>42984.0</v>
      </c>
      <c r="E135" s="19">
        <v>100.0</v>
      </c>
      <c r="F135" s="19"/>
      <c r="G135" s="19">
        <f t="shared" si="8"/>
        <v>739</v>
      </c>
      <c r="H135" s="19"/>
      <c r="I135" s="19" t="s">
        <v>143</v>
      </c>
      <c r="J135" s="10"/>
    </row>
    <row r="136" ht="15.75" hidden="1" customHeight="1">
      <c r="C136" s="19">
        <v>4.591236074E9</v>
      </c>
      <c r="D136" s="18">
        <v>42985.0</v>
      </c>
      <c r="E136" s="19">
        <v>100.0</v>
      </c>
      <c r="F136" s="19"/>
      <c r="G136" s="19">
        <f t="shared" si="8"/>
        <v>639</v>
      </c>
      <c r="H136" s="19"/>
      <c r="I136" s="19" t="s">
        <v>144</v>
      </c>
      <c r="J136" s="10"/>
    </row>
    <row r="137" ht="15.75" hidden="1" customHeight="1">
      <c r="C137" s="19">
        <v>4.591236074E9</v>
      </c>
      <c r="D137" s="18">
        <v>42986.0</v>
      </c>
      <c r="E137" s="19">
        <v>100.0</v>
      </c>
      <c r="F137" s="19"/>
      <c r="G137" s="19">
        <f t="shared" si="8"/>
        <v>539</v>
      </c>
      <c r="H137" s="19"/>
      <c r="I137" s="19" t="s">
        <v>145</v>
      </c>
      <c r="J137" s="10"/>
    </row>
    <row r="138" ht="15.75" hidden="1" customHeight="1">
      <c r="C138" s="19">
        <v>4.591236074E9</v>
      </c>
      <c r="D138" s="18">
        <v>42987.0</v>
      </c>
      <c r="E138" s="19">
        <v>100.0</v>
      </c>
      <c r="F138" s="19"/>
      <c r="G138" s="19">
        <f t="shared" si="8"/>
        <v>439</v>
      </c>
      <c r="H138" s="19"/>
      <c r="I138" s="19" t="s">
        <v>146</v>
      </c>
      <c r="J138" s="10"/>
    </row>
    <row r="139" ht="15.75" hidden="1" customHeight="1">
      <c r="C139" s="19">
        <v>4.591236074E9</v>
      </c>
      <c r="D139" s="18">
        <v>42989.0</v>
      </c>
      <c r="E139" s="19">
        <v>100.0</v>
      </c>
      <c r="F139" s="19"/>
      <c r="G139" s="19">
        <f t="shared" si="8"/>
        <v>339</v>
      </c>
      <c r="H139" s="19"/>
      <c r="I139" s="19" t="s">
        <v>147</v>
      </c>
      <c r="J139" s="10"/>
    </row>
    <row r="140" ht="15.75" hidden="1" customHeight="1">
      <c r="C140" s="19">
        <v>4.591236074E9</v>
      </c>
      <c r="D140" s="18">
        <v>42990.0</v>
      </c>
      <c r="E140" s="19">
        <v>100.0</v>
      </c>
      <c r="F140" s="19"/>
      <c r="G140" s="19">
        <f t="shared" si="8"/>
        <v>239</v>
      </c>
      <c r="H140" s="19"/>
      <c r="I140" s="19" t="s">
        <v>148</v>
      </c>
      <c r="J140" s="10"/>
    </row>
    <row r="141" ht="15.75" hidden="1" customHeight="1">
      <c r="C141" s="19">
        <v>4.591236074E9</v>
      </c>
      <c r="D141" s="18">
        <v>42990.0</v>
      </c>
      <c r="E141" s="27">
        <v>100.0</v>
      </c>
      <c r="F141" s="27"/>
      <c r="G141" s="19">
        <f t="shared" si="8"/>
        <v>139</v>
      </c>
      <c r="H141" s="19"/>
      <c r="I141" s="19" t="s">
        <v>149</v>
      </c>
      <c r="J141" s="10"/>
    </row>
    <row r="142" ht="15.75" hidden="1" customHeight="1">
      <c r="C142" s="19">
        <v>4.591236074E9</v>
      </c>
      <c r="D142" s="18">
        <v>42991.0</v>
      </c>
      <c r="E142" s="27">
        <v>100.0</v>
      </c>
      <c r="F142" s="27"/>
      <c r="G142" s="19">
        <f t="shared" si="8"/>
        <v>39</v>
      </c>
      <c r="H142" s="19"/>
      <c r="I142" s="19" t="s">
        <v>150</v>
      </c>
      <c r="J142" s="10"/>
    </row>
    <row r="143" ht="15.75" hidden="1" customHeight="1">
      <c r="C143" s="19">
        <v>4.591236074E9</v>
      </c>
      <c r="D143" s="18">
        <v>42992.0</v>
      </c>
      <c r="E143" s="27">
        <v>39.0</v>
      </c>
      <c r="F143" s="27"/>
      <c r="G143" s="19">
        <f t="shared" si="8"/>
        <v>0</v>
      </c>
      <c r="H143" s="19"/>
      <c r="I143" s="19" t="s">
        <v>151</v>
      </c>
      <c r="J143" s="3" t="s">
        <v>119</v>
      </c>
    </row>
    <row r="144" ht="15.75" hidden="1" customHeight="1">
      <c r="E144" s="28">
        <f>SUM(E126:E143)</f>
        <v>1500</v>
      </c>
      <c r="F144" s="1"/>
      <c r="H144" s="1"/>
    </row>
    <row r="145" ht="15.75" hidden="1" customHeight="1">
      <c r="H145" s="1"/>
    </row>
    <row r="146" ht="15.75" hidden="1" customHeight="1">
      <c r="C146" s="14" t="s">
        <v>15</v>
      </c>
      <c r="D146" s="14" t="s">
        <v>16</v>
      </c>
      <c r="E146" s="14" t="s">
        <v>17</v>
      </c>
      <c r="F146" s="14"/>
      <c r="G146" s="14" t="s">
        <v>18</v>
      </c>
      <c r="H146" s="14" t="s">
        <v>19</v>
      </c>
      <c r="I146" s="14" t="s">
        <v>20</v>
      </c>
      <c r="J146" s="16">
        <v>1500.0</v>
      </c>
    </row>
    <row r="147" ht="15.75" hidden="1" customHeight="1">
      <c r="C147" s="19">
        <v>4.591247908E9</v>
      </c>
      <c r="D147" s="18">
        <v>42992.0</v>
      </c>
      <c r="E147" s="19">
        <v>61.0</v>
      </c>
      <c r="F147" s="19"/>
      <c r="G147" s="19">
        <f>J146-E147</f>
        <v>1439</v>
      </c>
      <c r="H147" s="19"/>
      <c r="I147" s="19" t="s">
        <v>152</v>
      </c>
      <c r="J147" s="3" t="s">
        <v>119</v>
      </c>
    </row>
    <row r="148" ht="15.75" hidden="1" customHeight="1">
      <c r="C148" s="19">
        <v>4.591247908E9</v>
      </c>
      <c r="D148" s="18">
        <v>42994.0</v>
      </c>
      <c r="E148" s="19">
        <v>100.0</v>
      </c>
      <c r="F148" s="19"/>
      <c r="G148" s="19">
        <f t="shared" ref="G148:G163" si="9">G147-E148</f>
        <v>1339</v>
      </c>
      <c r="H148" s="19"/>
      <c r="I148" s="19" t="s">
        <v>153</v>
      </c>
      <c r="J148" s="19"/>
    </row>
    <row r="149" ht="15.75" hidden="1" customHeight="1">
      <c r="C149" s="19">
        <v>4.591247908E9</v>
      </c>
      <c r="D149" s="18">
        <v>42996.0</v>
      </c>
      <c r="E149" s="19">
        <v>100.0</v>
      </c>
      <c r="F149" s="19"/>
      <c r="G149" s="19">
        <f t="shared" si="9"/>
        <v>1239</v>
      </c>
      <c r="H149" s="19"/>
      <c r="I149" s="19" t="s">
        <v>154</v>
      </c>
      <c r="J149" s="19"/>
    </row>
    <row r="150" ht="15.75" hidden="1" customHeight="1">
      <c r="C150" s="19">
        <v>4.591247908E9</v>
      </c>
      <c r="D150" s="18">
        <v>42997.0</v>
      </c>
      <c r="E150" s="19">
        <v>100.0</v>
      </c>
      <c r="F150" s="19"/>
      <c r="G150" s="19">
        <f t="shared" si="9"/>
        <v>1139</v>
      </c>
      <c r="H150" s="19"/>
      <c r="I150" s="19" t="s">
        <v>155</v>
      </c>
      <c r="J150" s="19"/>
    </row>
    <row r="151" ht="15.75" hidden="1" customHeight="1">
      <c r="C151" s="19">
        <v>4.591247908E9</v>
      </c>
      <c r="D151" s="18">
        <v>42998.0</v>
      </c>
      <c r="E151" s="19">
        <v>98.0</v>
      </c>
      <c r="F151" s="19"/>
      <c r="G151" s="19">
        <f t="shared" si="9"/>
        <v>1041</v>
      </c>
      <c r="H151" s="19">
        <v>2.0</v>
      </c>
      <c r="I151" s="19" t="s">
        <v>156</v>
      </c>
      <c r="J151" s="19"/>
    </row>
    <row r="152" ht="15.75" hidden="1" customHeight="1">
      <c r="C152" s="19">
        <v>4.591247908E9</v>
      </c>
      <c r="D152" s="18">
        <v>43001.0</v>
      </c>
      <c r="E152" s="19">
        <v>100.0</v>
      </c>
      <c r="F152" s="19"/>
      <c r="G152" s="19">
        <f t="shared" si="9"/>
        <v>941</v>
      </c>
      <c r="H152" s="19"/>
      <c r="I152" s="19" t="s">
        <v>157</v>
      </c>
      <c r="J152" s="19"/>
    </row>
    <row r="153" ht="15.75" hidden="1" customHeight="1">
      <c r="C153" s="19">
        <v>4.591247908E9</v>
      </c>
      <c r="D153" s="18">
        <v>43003.0</v>
      </c>
      <c r="E153" s="19">
        <v>100.0</v>
      </c>
      <c r="F153" s="19"/>
      <c r="G153" s="19">
        <f t="shared" si="9"/>
        <v>841</v>
      </c>
      <c r="H153" s="19"/>
      <c r="I153" s="19" t="s">
        <v>158</v>
      </c>
      <c r="J153" s="19"/>
    </row>
    <row r="154" ht="15.75" hidden="1" customHeight="1">
      <c r="C154" s="19">
        <v>4.591247908E9</v>
      </c>
      <c r="D154" s="18">
        <v>43004.0</v>
      </c>
      <c r="E154" s="19">
        <v>99.0</v>
      </c>
      <c r="F154" s="19"/>
      <c r="G154" s="19">
        <f t="shared" si="9"/>
        <v>742</v>
      </c>
      <c r="H154" s="19">
        <v>1.0</v>
      </c>
      <c r="I154" s="19" t="s">
        <v>159</v>
      </c>
      <c r="J154" s="19"/>
    </row>
    <row r="155" ht="15.75" hidden="1" customHeight="1">
      <c r="C155" s="19">
        <v>4.591247908E9</v>
      </c>
      <c r="D155" s="18">
        <v>43005.0</v>
      </c>
      <c r="E155" s="19">
        <v>100.0</v>
      </c>
      <c r="F155" s="19"/>
      <c r="G155" s="19">
        <f t="shared" si="9"/>
        <v>642</v>
      </c>
      <c r="H155" s="19"/>
      <c r="I155" s="19" t="s">
        <v>160</v>
      </c>
      <c r="J155" s="19"/>
    </row>
    <row r="156" ht="15.75" hidden="1" customHeight="1">
      <c r="C156" s="19">
        <v>4.591247908E9</v>
      </c>
      <c r="D156" s="18">
        <v>43006.0</v>
      </c>
      <c r="E156" s="19">
        <v>100.0</v>
      </c>
      <c r="F156" s="19"/>
      <c r="G156" s="19">
        <f t="shared" si="9"/>
        <v>542</v>
      </c>
      <c r="H156" s="19"/>
      <c r="I156" s="19" t="s">
        <v>161</v>
      </c>
      <c r="J156" s="19"/>
    </row>
    <row r="157" ht="15.75" hidden="1" customHeight="1">
      <c r="C157" s="19">
        <v>4.591247908E9</v>
      </c>
      <c r="D157" s="18">
        <v>43007.0</v>
      </c>
      <c r="E157" s="19">
        <v>50.0</v>
      </c>
      <c r="F157" s="19"/>
      <c r="G157" s="19">
        <f t="shared" si="9"/>
        <v>492</v>
      </c>
      <c r="H157" s="19"/>
      <c r="I157" s="19" t="s">
        <v>162</v>
      </c>
      <c r="J157" s="19"/>
    </row>
    <row r="158" ht="15.75" hidden="1" customHeight="1">
      <c r="C158" s="19">
        <v>4.591247908E9</v>
      </c>
      <c r="D158" s="18">
        <v>43007.0</v>
      </c>
      <c r="E158" s="19">
        <v>50.0</v>
      </c>
      <c r="F158" s="19"/>
      <c r="G158" s="19">
        <f t="shared" si="9"/>
        <v>442</v>
      </c>
      <c r="H158" s="19"/>
      <c r="I158" s="19" t="s">
        <v>163</v>
      </c>
      <c r="J158" s="19"/>
    </row>
    <row r="159" ht="15.75" hidden="1" customHeight="1">
      <c r="C159" s="19">
        <v>4.591247908E9</v>
      </c>
      <c r="D159" s="18">
        <v>43010.0</v>
      </c>
      <c r="E159" s="19">
        <v>100.0</v>
      </c>
      <c r="F159" s="19"/>
      <c r="G159" s="19">
        <f t="shared" si="9"/>
        <v>342</v>
      </c>
      <c r="H159" s="19"/>
      <c r="I159" s="19" t="s">
        <v>164</v>
      </c>
      <c r="J159" s="19"/>
    </row>
    <row r="160" ht="15.75" hidden="1" customHeight="1">
      <c r="C160" s="19">
        <v>4.591247908E9</v>
      </c>
      <c r="D160" s="18">
        <v>43011.0</v>
      </c>
      <c r="E160" s="19">
        <v>100.0</v>
      </c>
      <c r="F160" s="19"/>
      <c r="G160" s="19">
        <f t="shared" si="9"/>
        <v>242</v>
      </c>
      <c r="H160" s="19"/>
      <c r="I160" s="19" t="s">
        <v>165</v>
      </c>
      <c r="J160" s="19"/>
    </row>
    <row r="161" ht="15.75" hidden="1" customHeight="1">
      <c r="C161" s="19">
        <v>4.591247908E9</v>
      </c>
      <c r="D161" s="18">
        <v>43013.0</v>
      </c>
      <c r="E161" s="27">
        <v>100.0</v>
      </c>
      <c r="F161" s="27"/>
      <c r="G161" s="19">
        <f t="shared" si="9"/>
        <v>142</v>
      </c>
      <c r="H161" s="19"/>
      <c r="I161" s="19" t="s">
        <v>166</v>
      </c>
      <c r="J161" s="19"/>
    </row>
    <row r="162" ht="15.75" hidden="1" customHeight="1">
      <c r="C162" s="19">
        <v>4.591247908E9</v>
      </c>
      <c r="D162" s="18">
        <v>43014.0</v>
      </c>
      <c r="E162" s="27">
        <v>100.0</v>
      </c>
      <c r="F162" s="27"/>
      <c r="G162" s="19">
        <f t="shared" si="9"/>
        <v>42</v>
      </c>
      <c r="H162" s="19"/>
      <c r="I162" s="19" t="s">
        <v>167</v>
      </c>
      <c r="J162" s="19"/>
    </row>
    <row r="163" ht="15.75" hidden="1" customHeight="1">
      <c r="C163" s="19">
        <v>4.591247908E9</v>
      </c>
      <c r="D163" s="18">
        <v>43015.0</v>
      </c>
      <c r="E163" s="27">
        <v>42.0</v>
      </c>
      <c r="F163" s="27"/>
      <c r="G163" s="19">
        <f t="shared" si="9"/>
        <v>0</v>
      </c>
      <c r="H163" s="19"/>
      <c r="I163" s="19" t="s">
        <v>168</v>
      </c>
      <c r="J163" s="14" t="s">
        <v>169</v>
      </c>
    </row>
    <row r="164" ht="15.75" hidden="1" customHeight="1">
      <c r="E164" s="28">
        <f>SUM(E147:E163)</f>
        <v>1500</v>
      </c>
      <c r="F164" s="1"/>
      <c r="H164" s="1"/>
    </row>
    <row r="165" ht="15.75" hidden="1" customHeight="1">
      <c r="H165" s="1"/>
    </row>
    <row r="166" ht="15.75" hidden="1" customHeight="1">
      <c r="C166" s="14" t="s">
        <v>15</v>
      </c>
      <c r="D166" s="14" t="s">
        <v>16</v>
      </c>
      <c r="E166" s="14" t="s">
        <v>17</v>
      </c>
      <c r="F166" s="14"/>
      <c r="G166" s="14" t="s">
        <v>18</v>
      </c>
      <c r="H166" s="14" t="s">
        <v>19</v>
      </c>
      <c r="I166" s="14" t="s">
        <v>20</v>
      </c>
      <c r="J166" s="16">
        <v>1500.0</v>
      </c>
    </row>
    <row r="167" ht="15.75" hidden="1" customHeight="1">
      <c r="C167" s="19">
        <v>4.591261272E9</v>
      </c>
      <c r="D167" s="18">
        <v>43015.0</v>
      </c>
      <c r="E167" s="19">
        <v>58.0</v>
      </c>
      <c r="F167" s="19"/>
      <c r="G167" s="19">
        <f>J166-E167</f>
        <v>1442</v>
      </c>
      <c r="H167" s="19"/>
      <c r="I167" s="19" t="s">
        <v>170</v>
      </c>
      <c r="J167" s="14" t="s">
        <v>169</v>
      </c>
    </row>
    <row r="168" ht="15.75" hidden="1" customHeight="1">
      <c r="C168" s="19">
        <v>4.591261272E9</v>
      </c>
      <c r="D168" s="18">
        <v>43017.0</v>
      </c>
      <c r="E168" s="19">
        <v>100.0</v>
      </c>
      <c r="F168" s="19"/>
      <c r="G168" s="19">
        <f t="shared" ref="G168:G183" si="10">G167-E168</f>
        <v>1342</v>
      </c>
      <c r="H168" s="19"/>
      <c r="I168" s="19" t="s">
        <v>171</v>
      </c>
      <c r="J168" s="19"/>
    </row>
    <row r="169" ht="15.75" hidden="1" customHeight="1">
      <c r="C169" s="19">
        <v>4.591261272E9</v>
      </c>
      <c r="D169" s="18">
        <v>43018.0</v>
      </c>
      <c r="E169" s="19">
        <v>100.0</v>
      </c>
      <c r="F169" s="19"/>
      <c r="G169" s="19">
        <f t="shared" si="10"/>
        <v>1242</v>
      </c>
      <c r="H169" s="19"/>
      <c r="I169" s="19" t="s">
        <v>172</v>
      </c>
      <c r="J169" s="19"/>
    </row>
    <row r="170" ht="15.75" hidden="1" customHeight="1">
      <c r="C170" s="19">
        <v>4.591261272E9</v>
      </c>
      <c r="D170" s="18">
        <v>43018.0</v>
      </c>
      <c r="E170" s="19">
        <v>75.0</v>
      </c>
      <c r="F170" s="19"/>
      <c r="G170" s="19">
        <f t="shared" si="10"/>
        <v>1167</v>
      </c>
      <c r="H170" s="19"/>
      <c r="I170" s="19" t="s">
        <v>173</v>
      </c>
      <c r="J170" s="19"/>
    </row>
    <row r="171" ht="15.75" hidden="1" customHeight="1">
      <c r="C171" s="19">
        <v>4.591261272E9</v>
      </c>
      <c r="D171" s="18">
        <v>43019.0</v>
      </c>
      <c r="E171" s="19">
        <v>100.0</v>
      </c>
      <c r="F171" s="19"/>
      <c r="G171" s="19">
        <f t="shared" si="10"/>
        <v>1067</v>
      </c>
      <c r="H171" s="19"/>
      <c r="I171" s="19" t="s">
        <v>174</v>
      </c>
      <c r="J171" s="19"/>
    </row>
    <row r="172" ht="15.75" hidden="1" customHeight="1">
      <c r="C172" s="19">
        <v>4.591261272E9</v>
      </c>
      <c r="D172" s="18">
        <v>43020.0</v>
      </c>
      <c r="E172" s="19">
        <v>100.0</v>
      </c>
      <c r="F172" s="19"/>
      <c r="G172" s="19">
        <f t="shared" si="10"/>
        <v>967</v>
      </c>
      <c r="H172" s="19"/>
      <c r="I172" s="19" t="s">
        <v>175</v>
      </c>
      <c r="J172" s="19"/>
    </row>
    <row r="173" ht="15.75" hidden="1" customHeight="1">
      <c r="C173" s="19">
        <v>4.591261272E9</v>
      </c>
      <c r="D173" s="18">
        <v>43021.0</v>
      </c>
      <c r="E173" s="19">
        <v>50.0</v>
      </c>
      <c r="F173" s="19"/>
      <c r="G173" s="19">
        <f t="shared" si="10"/>
        <v>917</v>
      </c>
      <c r="H173" s="19"/>
      <c r="I173" s="19" t="s">
        <v>176</v>
      </c>
      <c r="J173" s="19"/>
    </row>
    <row r="174" ht="15.75" hidden="1" customHeight="1">
      <c r="C174" s="19">
        <v>4.591261272E9</v>
      </c>
      <c r="D174" s="18">
        <v>43021.0</v>
      </c>
      <c r="E174" s="19">
        <v>50.0</v>
      </c>
      <c r="F174" s="19"/>
      <c r="G174" s="19">
        <f t="shared" si="10"/>
        <v>867</v>
      </c>
      <c r="H174" s="19"/>
      <c r="I174" s="19" t="s">
        <v>177</v>
      </c>
      <c r="J174" s="19"/>
    </row>
    <row r="175" ht="15.75" hidden="1" customHeight="1">
      <c r="C175" s="19">
        <v>4.591261272E9</v>
      </c>
      <c r="D175" s="18">
        <v>43022.0</v>
      </c>
      <c r="E175" s="19">
        <v>100.0</v>
      </c>
      <c r="F175" s="19"/>
      <c r="G175" s="19">
        <f t="shared" si="10"/>
        <v>767</v>
      </c>
      <c r="H175" s="19"/>
      <c r="I175" s="19" t="s">
        <v>178</v>
      </c>
      <c r="J175" s="19"/>
    </row>
    <row r="176" ht="15.75" hidden="1" customHeight="1">
      <c r="C176" s="19">
        <v>4.591261272E9</v>
      </c>
      <c r="D176" s="18">
        <v>43024.0</v>
      </c>
      <c r="E176" s="19">
        <v>100.0</v>
      </c>
      <c r="F176" s="19"/>
      <c r="G176" s="19">
        <f t="shared" si="10"/>
        <v>667</v>
      </c>
      <c r="H176" s="19"/>
      <c r="I176" s="19" t="s">
        <v>179</v>
      </c>
      <c r="J176" s="19"/>
    </row>
    <row r="177" ht="15.75" hidden="1" customHeight="1">
      <c r="C177" s="19">
        <v>4.591261272E9</v>
      </c>
      <c r="D177" s="18">
        <v>43025.0</v>
      </c>
      <c r="E177" s="19">
        <v>100.0</v>
      </c>
      <c r="F177" s="19"/>
      <c r="G177" s="19">
        <f t="shared" si="10"/>
        <v>567</v>
      </c>
      <c r="H177" s="19"/>
      <c r="I177" s="19" t="s">
        <v>180</v>
      </c>
      <c r="J177" s="19"/>
    </row>
    <row r="178" ht="15.75" hidden="1" customHeight="1">
      <c r="C178" s="19">
        <v>4.591261272E9</v>
      </c>
      <c r="D178" s="18">
        <v>43027.0</v>
      </c>
      <c r="E178" s="19">
        <v>100.0</v>
      </c>
      <c r="F178" s="19"/>
      <c r="G178" s="19">
        <f t="shared" si="10"/>
        <v>467</v>
      </c>
      <c r="H178" s="19"/>
      <c r="I178" s="19" t="s">
        <v>181</v>
      </c>
      <c r="J178" s="19"/>
    </row>
    <row r="179" ht="15.75" hidden="1" customHeight="1">
      <c r="C179" s="19">
        <v>4.591261272E9</v>
      </c>
      <c r="D179" s="18">
        <v>43029.0</v>
      </c>
      <c r="E179" s="27">
        <v>100.0</v>
      </c>
      <c r="F179" s="27"/>
      <c r="G179" s="19">
        <f t="shared" si="10"/>
        <v>367</v>
      </c>
      <c r="H179" s="19"/>
      <c r="I179" s="19" t="s">
        <v>182</v>
      </c>
      <c r="J179" s="19"/>
    </row>
    <row r="180" ht="15.75" hidden="1" customHeight="1">
      <c r="C180" s="19">
        <v>4.591261272E9</v>
      </c>
      <c r="D180" s="18">
        <v>43031.0</v>
      </c>
      <c r="E180" s="27">
        <v>100.0</v>
      </c>
      <c r="F180" s="27"/>
      <c r="G180" s="19">
        <f t="shared" si="10"/>
        <v>267</v>
      </c>
      <c r="H180" s="19"/>
      <c r="I180" s="19" t="s">
        <v>183</v>
      </c>
      <c r="J180" s="19"/>
    </row>
    <row r="181" ht="15.75" hidden="1" customHeight="1">
      <c r="C181" s="19">
        <v>4.591261272E9</v>
      </c>
      <c r="D181" s="18">
        <v>43033.0</v>
      </c>
      <c r="E181" s="27">
        <v>100.0</v>
      </c>
      <c r="F181" s="27"/>
      <c r="G181" s="19">
        <f t="shared" si="10"/>
        <v>167</v>
      </c>
      <c r="H181" s="19"/>
      <c r="I181" s="19" t="s">
        <v>184</v>
      </c>
      <c r="J181" s="19"/>
    </row>
    <row r="182" ht="15.75" hidden="1" customHeight="1">
      <c r="C182" s="19">
        <v>4.591261272E9</v>
      </c>
      <c r="D182" s="18">
        <v>43034.0</v>
      </c>
      <c r="E182" s="27">
        <v>100.0</v>
      </c>
      <c r="F182" s="27"/>
      <c r="G182" s="19">
        <f t="shared" si="10"/>
        <v>67</v>
      </c>
      <c r="H182" s="19"/>
      <c r="I182" s="19" t="s">
        <v>185</v>
      </c>
      <c r="J182" s="19"/>
    </row>
    <row r="183" ht="15.75" hidden="1" customHeight="1">
      <c r="C183" s="19">
        <v>4.591261272E9</v>
      </c>
      <c r="D183" s="18">
        <v>43036.0</v>
      </c>
      <c r="E183" s="27">
        <v>67.0</v>
      </c>
      <c r="F183" s="27"/>
      <c r="G183" s="19">
        <f t="shared" si="10"/>
        <v>0</v>
      </c>
      <c r="H183" s="19"/>
      <c r="I183" s="19" t="s">
        <v>186</v>
      </c>
      <c r="J183" s="19"/>
    </row>
    <row r="184" ht="15.75" hidden="1" customHeight="1">
      <c r="E184" s="28">
        <f>SUM(E167:E183)</f>
        <v>1500</v>
      </c>
      <c r="F184" s="1"/>
      <c r="H184" s="1"/>
    </row>
    <row r="185" ht="15.75" hidden="1" customHeight="1">
      <c r="H185" s="1"/>
    </row>
    <row r="186" ht="15.75" hidden="1" customHeight="1">
      <c r="C186" s="14" t="s">
        <v>15</v>
      </c>
      <c r="D186" s="14" t="s">
        <v>16</v>
      </c>
      <c r="E186" s="14" t="s">
        <v>17</v>
      </c>
      <c r="F186" s="14"/>
      <c r="G186" s="14" t="s">
        <v>18</v>
      </c>
      <c r="H186" s="14" t="s">
        <v>19</v>
      </c>
      <c r="I186" s="14" t="s">
        <v>20</v>
      </c>
      <c r="J186" s="16">
        <v>1500.0</v>
      </c>
    </row>
    <row r="187" ht="15.75" hidden="1" customHeight="1">
      <c r="C187" s="19">
        <v>4.591272581E9</v>
      </c>
      <c r="D187" s="18">
        <v>43036.0</v>
      </c>
      <c r="E187" s="19">
        <v>33.0</v>
      </c>
      <c r="F187" s="19"/>
      <c r="G187" s="19">
        <f>J186-E187</f>
        <v>1467</v>
      </c>
      <c r="H187" s="19"/>
      <c r="I187" s="19" t="s">
        <v>187</v>
      </c>
      <c r="J187" s="3" t="s">
        <v>188</v>
      </c>
    </row>
    <row r="188" ht="15.75" hidden="1" customHeight="1">
      <c r="C188" s="19">
        <v>4.591272581E9</v>
      </c>
      <c r="D188" s="18">
        <v>43038.0</v>
      </c>
      <c r="E188" s="19">
        <v>100.0</v>
      </c>
      <c r="F188" s="19"/>
      <c r="G188" s="19">
        <f t="shared" ref="G188:G203" si="11">G187-E188</f>
        <v>1367</v>
      </c>
      <c r="H188" s="19"/>
      <c r="I188" s="19" t="s">
        <v>189</v>
      </c>
    </row>
    <row r="189" ht="15.75" hidden="1" customHeight="1">
      <c r="C189" s="19">
        <v>4.591272581E9</v>
      </c>
      <c r="D189" s="18">
        <v>43039.0</v>
      </c>
      <c r="E189" s="19">
        <v>100.0</v>
      </c>
      <c r="F189" s="19"/>
      <c r="G189" s="19">
        <f t="shared" si="11"/>
        <v>1267</v>
      </c>
      <c r="H189" s="19"/>
      <c r="I189" s="19" t="s">
        <v>190</v>
      </c>
    </row>
    <row r="190" ht="15.75" hidden="1" customHeight="1">
      <c r="C190" s="19">
        <v>4.591272581E9</v>
      </c>
      <c r="D190" s="18">
        <v>43041.0</v>
      </c>
      <c r="E190" s="19">
        <v>100.0</v>
      </c>
      <c r="F190" s="19"/>
      <c r="G190" s="19">
        <f t="shared" si="11"/>
        <v>1167</v>
      </c>
      <c r="H190" s="19"/>
      <c r="I190" s="19" t="s">
        <v>191</v>
      </c>
    </row>
    <row r="191" ht="15.75" hidden="1" customHeight="1">
      <c r="C191" s="19">
        <v>4.591272581E9</v>
      </c>
      <c r="D191" s="18">
        <v>43043.0</v>
      </c>
      <c r="E191" s="19">
        <v>100.0</v>
      </c>
      <c r="F191" s="19"/>
      <c r="G191" s="19">
        <f t="shared" si="11"/>
        <v>1067</v>
      </c>
      <c r="H191" s="19"/>
      <c r="I191" s="19" t="s">
        <v>192</v>
      </c>
    </row>
    <row r="192" ht="15.75" hidden="1" customHeight="1">
      <c r="C192" s="19">
        <v>4.591272581E9</v>
      </c>
      <c r="D192" s="18">
        <v>43045.0</v>
      </c>
      <c r="E192" s="19">
        <v>100.0</v>
      </c>
      <c r="F192" s="19"/>
      <c r="G192" s="19">
        <f t="shared" si="11"/>
        <v>967</v>
      </c>
      <c r="H192" s="19"/>
      <c r="I192" s="19" t="s">
        <v>193</v>
      </c>
    </row>
    <row r="193" ht="15.75" hidden="1" customHeight="1">
      <c r="C193" s="19">
        <v>4.591272581E9</v>
      </c>
      <c r="D193" s="18">
        <v>43047.0</v>
      </c>
      <c r="E193" s="19">
        <v>100.0</v>
      </c>
      <c r="F193" s="19"/>
      <c r="G193" s="19">
        <f t="shared" si="11"/>
        <v>867</v>
      </c>
      <c r="H193" s="19"/>
      <c r="I193" s="19" t="s">
        <v>194</v>
      </c>
    </row>
    <row r="194" ht="15.75" hidden="1" customHeight="1">
      <c r="C194" s="19">
        <v>4.591272581E9</v>
      </c>
      <c r="D194" s="18">
        <v>43049.0</v>
      </c>
      <c r="E194" s="19">
        <v>100.0</v>
      </c>
      <c r="F194" s="19"/>
      <c r="G194" s="19">
        <f t="shared" si="11"/>
        <v>767</v>
      </c>
      <c r="H194" s="19"/>
      <c r="I194" s="19" t="s">
        <v>195</v>
      </c>
    </row>
    <row r="195" ht="15.75" hidden="1" customHeight="1">
      <c r="C195" s="19">
        <v>4.591272581E9</v>
      </c>
      <c r="D195" s="18">
        <v>43052.0</v>
      </c>
      <c r="E195" s="19">
        <v>100.0</v>
      </c>
      <c r="F195" s="19"/>
      <c r="G195" s="19">
        <f t="shared" si="11"/>
        <v>667</v>
      </c>
      <c r="H195" s="19"/>
      <c r="I195" s="19" t="s">
        <v>196</v>
      </c>
    </row>
    <row r="196" ht="15.75" hidden="1" customHeight="1">
      <c r="C196" s="19">
        <v>4.591272581E9</v>
      </c>
      <c r="D196" s="18">
        <v>43054.0</v>
      </c>
      <c r="E196" s="19">
        <v>50.0</v>
      </c>
      <c r="F196" s="19"/>
      <c r="G196" s="19">
        <f t="shared" si="11"/>
        <v>617</v>
      </c>
      <c r="H196" s="19"/>
      <c r="I196" s="19" t="s">
        <v>197</v>
      </c>
    </row>
    <row r="197" ht="15.75" hidden="1" customHeight="1">
      <c r="C197" s="19">
        <v>4.591272581E9</v>
      </c>
      <c r="D197" s="18">
        <v>43054.0</v>
      </c>
      <c r="E197" s="19">
        <v>50.0</v>
      </c>
      <c r="F197" s="19"/>
      <c r="G197" s="19">
        <f t="shared" si="11"/>
        <v>567</v>
      </c>
      <c r="H197" s="19"/>
      <c r="I197" s="19" t="s">
        <v>198</v>
      </c>
    </row>
    <row r="198" ht="15.75" hidden="1" customHeight="1">
      <c r="C198" s="19">
        <v>4.591272581E9</v>
      </c>
      <c r="D198" s="18">
        <v>43055.0</v>
      </c>
      <c r="E198" s="27">
        <v>100.0</v>
      </c>
      <c r="F198" s="27"/>
      <c r="G198" s="19">
        <f t="shared" si="11"/>
        <v>467</v>
      </c>
      <c r="H198" s="19"/>
      <c r="I198" s="19" t="s">
        <v>199</v>
      </c>
    </row>
    <row r="199" ht="15.75" hidden="1" customHeight="1">
      <c r="C199" s="19">
        <v>4.591272581E9</v>
      </c>
      <c r="D199" s="18">
        <v>43056.0</v>
      </c>
      <c r="E199" s="27">
        <v>100.0</v>
      </c>
      <c r="F199" s="27"/>
      <c r="G199" s="19">
        <f t="shared" si="11"/>
        <v>367</v>
      </c>
      <c r="H199" s="19"/>
      <c r="I199" s="19" t="s">
        <v>200</v>
      </c>
    </row>
    <row r="200" ht="15.75" hidden="1" customHeight="1">
      <c r="C200" s="19">
        <v>4.591272581E9</v>
      </c>
      <c r="D200" s="18">
        <v>43060.0</v>
      </c>
      <c r="E200" s="27">
        <v>100.0</v>
      </c>
      <c r="F200" s="27"/>
      <c r="G200" s="19">
        <f t="shared" si="11"/>
        <v>267</v>
      </c>
      <c r="H200" s="19"/>
      <c r="I200" s="19" t="s">
        <v>201</v>
      </c>
    </row>
    <row r="201" ht="15.75" hidden="1" customHeight="1">
      <c r="C201" s="19">
        <v>4.591272581E9</v>
      </c>
      <c r="D201" s="18">
        <v>43061.0</v>
      </c>
      <c r="E201" s="27">
        <v>100.0</v>
      </c>
      <c r="F201" s="27"/>
      <c r="G201" s="19">
        <f t="shared" si="11"/>
        <v>167</v>
      </c>
      <c r="H201" s="19"/>
      <c r="I201" s="19" t="s">
        <v>202</v>
      </c>
    </row>
    <row r="202" ht="15.75" hidden="1" customHeight="1">
      <c r="C202" s="19">
        <v>4.591272581E9</v>
      </c>
      <c r="D202" s="18">
        <v>43062.0</v>
      </c>
      <c r="E202" s="27">
        <v>100.0</v>
      </c>
      <c r="F202" s="27"/>
      <c r="G202" s="19">
        <f t="shared" si="11"/>
        <v>67</v>
      </c>
      <c r="H202" s="19"/>
      <c r="I202" s="19" t="s">
        <v>203</v>
      </c>
    </row>
    <row r="203" ht="15.75" hidden="1" customHeight="1">
      <c r="C203" s="19">
        <v>4.591272581E9</v>
      </c>
      <c r="D203" s="18">
        <v>43063.0</v>
      </c>
      <c r="E203" s="27">
        <v>67.0</v>
      </c>
      <c r="F203" s="27"/>
      <c r="G203" s="19">
        <f t="shared" si="11"/>
        <v>0</v>
      </c>
      <c r="H203" s="19"/>
      <c r="I203" s="19" t="s">
        <v>204</v>
      </c>
    </row>
    <row r="204" ht="15.75" hidden="1" customHeight="1">
      <c r="E204" s="28">
        <f>SUM(E187:E203)</f>
        <v>1500</v>
      </c>
      <c r="F204" s="1"/>
      <c r="H204" s="1"/>
    </row>
    <row r="205" ht="15.75" hidden="1" customHeight="1">
      <c r="H205" s="1"/>
    </row>
    <row r="206" ht="15.75" hidden="1" customHeight="1">
      <c r="H206" s="1"/>
    </row>
    <row r="207" ht="15.75" hidden="1" customHeight="1">
      <c r="C207" s="14" t="s">
        <v>15</v>
      </c>
      <c r="D207" s="14" t="s">
        <v>16</v>
      </c>
      <c r="E207" s="14" t="s">
        <v>17</v>
      </c>
      <c r="F207" s="14"/>
      <c r="G207" s="14" t="s">
        <v>18</v>
      </c>
      <c r="H207" s="14" t="s">
        <v>19</v>
      </c>
      <c r="I207" s="14" t="s">
        <v>20</v>
      </c>
      <c r="J207" s="16">
        <v>1500.0</v>
      </c>
    </row>
    <row r="208" ht="15.75" hidden="1" customHeight="1">
      <c r="C208" s="19">
        <v>4.591290231E9</v>
      </c>
      <c r="D208" s="18">
        <v>43063.0</v>
      </c>
      <c r="E208" s="19">
        <v>33.0</v>
      </c>
      <c r="F208" s="19"/>
      <c r="G208" s="19">
        <f>J207-E208</f>
        <v>1467</v>
      </c>
      <c r="H208" s="19"/>
      <c r="I208" s="19" t="s">
        <v>205</v>
      </c>
    </row>
    <row r="209" ht="15.75" hidden="1" customHeight="1">
      <c r="C209" s="19">
        <v>4.591290231E9</v>
      </c>
      <c r="D209" s="18">
        <v>43064.0</v>
      </c>
      <c r="E209" s="19">
        <v>100.0</v>
      </c>
      <c r="F209" s="19"/>
      <c r="G209" s="19">
        <f t="shared" ref="G209:G223" si="12">G208-E209</f>
        <v>1367</v>
      </c>
      <c r="H209" s="19"/>
      <c r="I209" s="19" t="s">
        <v>206</v>
      </c>
    </row>
    <row r="210" ht="15.75" hidden="1" customHeight="1">
      <c r="C210" s="19">
        <v>4.591290231E9</v>
      </c>
      <c r="D210" s="18">
        <v>43066.0</v>
      </c>
      <c r="E210" s="19">
        <v>100.0</v>
      </c>
      <c r="F210" s="19"/>
      <c r="G210" s="19">
        <f t="shared" si="12"/>
        <v>1267</v>
      </c>
      <c r="H210" s="19"/>
      <c r="I210" s="19" t="s">
        <v>207</v>
      </c>
    </row>
    <row r="211" ht="15.75" hidden="1" customHeight="1">
      <c r="C211" s="19">
        <v>4.591290231E9</v>
      </c>
      <c r="D211" s="18">
        <v>43067.0</v>
      </c>
      <c r="E211" s="19">
        <v>100.0</v>
      </c>
      <c r="F211" s="19"/>
      <c r="G211" s="19">
        <f t="shared" si="12"/>
        <v>1167</v>
      </c>
      <c r="H211" s="19"/>
      <c r="I211" s="19" t="s">
        <v>208</v>
      </c>
    </row>
    <row r="212" ht="15.75" hidden="1" customHeight="1">
      <c r="C212" s="19">
        <v>4.591290231E9</v>
      </c>
      <c r="D212" s="18">
        <v>43068.0</v>
      </c>
      <c r="E212" s="19">
        <v>100.0</v>
      </c>
      <c r="F212" s="19"/>
      <c r="G212" s="19">
        <f t="shared" si="12"/>
        <v>1067</v>
      </c>
      <c r="H212" s="19"/>
      <c r="I212" s="19" t="s">
        <v>209</v>
      </c>
    </row>
    <row r="213" ht="15.75" hidden="1" customHeight="1">
      <c r="C213" s="19">
        <v>4.591290231E9</v>
      </c>
      <c r="D213" s="18">
        <v>43076.0</v>
      </c>
      <c r="E213" s="19">
        <v>100.0</v>
      </c>
      <c r="F213" s="19"/>
      <c r="G213" s="19">
        <f t="shared" si="12"/>
        <v>967</v>
      </c>
      <c r="H213" s="19"/>
      <c r="I213" s="19" t="s">
        <v>210</v>
      </c>
    </row>
    <row r="214" ht="15.75" hidden="1" customHeight="1">
      <c r="C214" s="19">
        <v>4.591290231E9</v>
      </c>
      <c r="D214" s="18">
        <v>43077.0</v>
      </c>
      <c r="E214" s="19">
        <v>100.0</v>
      </c>
      <c r="F214" s="19"/>
      <c r="G214" s="19">
        <f t="shared" si="12"/>
        <v>867</v>
      </c>
      <c r="H214" s="19"/>
      <c r="I214" s="19" t="s">
        <v>211</v>
      </c>
    </row>
    <row r="215" ht="15.75" hidden="1" customHeight="1">
      <c r="C215" s="19">
        <v>4.591290231E9</v>
      </c>
      <c r="D215" s="18">
        <v>43080.0</v>
      </c>
      <c r="E215" s="27">
        <v>100.0</v>
      </c>
      <c r="F215" s="27"/>
      <c r="G215" s="19">
        <f t="shared" si="12"/>
        <v>767</v>
      </c>
      <c r="H215" s="19"/>
      <c r="I215" s="19" t="s">
        <v>212</v>
      </c>
    </row>
    <row r="216" ht="15.75" hidden="1" customHeight="1">
      <c r="C216" s="19">
        <v>4.591290231E9</v>
      </c>
      <c r="D216" s="18">
        <v>43082.0</v>
      </c>
      <c r="E216" s="27">
        <v>100.0</v>
      </c>
      <c r="F216" s="27"/>
      <c r="G216" s="19">
        <f t="shared" si="12"/>
        <v>667</v>
      </c>
      <c r="H216" s="19"/>
      <c r="I216" s="19" t="s">
        <v>213</v>
      </c>
    </row>
    <row r="217" ht="15.75" hidden="1" customHeight="1">
      <c r="C217" s="19">
        <v>4.591290231E9</v>
      </c>
      <c r="D217" s="18">
        <v>43084.0</v>
      </c>
      <c r="E217" s="27">
        <v>100.0</v>
      </c>
      <c r="F217" s="27"/>
      <c r="G217" s="19">
        <f t="shared" si="12"/>
        <v>567</v>
      </c>
      <c r="H217" s="19"/>
      <c r="I217" s="19" t="s">
        <v>214</v>
      </c>
    </row>
    <row r="218" ht="15.75" hidden="1" customHeight="1">
      <c r="C218" s="19">
        <v>4.591290231E9</v>
      </c>
      <c r="D218" s="18">
        <v>43085.0</v>
      </c>
      <c r="E218" s="27">
        <v>100.0</v>
      </c>
      <c r="F218" s="27"/>
      <c r="G218" s="19">
        <f t="shared" si="12"/>
        <v>467</v>
      </c>
      <c r="H218" s="19"/>
      <c r="I218" s="19" t="s">
        <v>215</v>
      </c>
    </row>
    <row r="219" ht="15.75" hidden="1" customHeight="1">
      <c r="C219" s="19">
        <v>4.591290231E9</v>
      </c>
      <c r="D219" s="18">
        <v>43087.0</v>
      </c>
      <c r="E219" s="27">
        <v>102.0</v>
      </c>
      <c r="F219" s="27"/>
      <c r="G219" s="19">
        <f t="shared" si="12"/>
        <v>365</v>
      </c>
      <c r="H219" s="19"/>
      <c r="I219" s="19" t="s">
        <v>216</v>
      </c>
    </row>
    <row r="220" ht="15.75" hidden="1" customHeight="1">
      <c r="C220" s="19">
        <v>4.591290231E9</v>
      </c>
      <c r="D220" s="18">
        <v>43089.0</v>
      </c>
      <c r="E220" s="27">
        <v>82.0</v>
      </c>
      <c r="F220" s="27"/>
      <c r="G220" s="19">
        <f t="shared" si="12"/>
        <v>283</v>
      </c>
      <c r="H220" s="19">
        <f>100-82</f>
        <v>18</v>
      </c>
      <c r="I220" s="19" t="s">
        <v>217</v>
      </c>
    </row>
    <row r="221" ht="15.75" hidden="1" customHeight="1">
      <c r="C221" s="19">
        <v>4.591290231E9</v>
      </c>
      <c r="D221" s="18">
        <v>43091.0</v>
      </c>
      <c r="E221" s="27">
        <v>100.0</v>
      </c>
      <c r="F221" s="27"/>
      <c r="G221" s="19">
        <f t="shared" si="12"/>
        <v>183</v>
      </c>
      <c r="H221" s="19"/>
      <c r="I221" s="19" t="s">
        <v>218</v>
      </c>
    </row>
    <row r="222" ht="15.75" hidden="1" customHeight="1">
      <c r="C222" s="19">
        <v>4.591290231E9</v>
      </c>
      <c r="D222" s="18">
        <v>43092.0</v>
      </c>
      <c r="E222" s="27">
        <v>100.0</v>
      </c>
      <c r="F222" s="27"/>
      <c r="G222" s="19">
        <f t="shared" si="12"/>
        <v>83</v>
      </c>
      <c r="H222" s="19"/>
      <c r="I222" s="19" t="s">
        <v>219</v>
      </c>
    </row>
    <row r="223" ht="15.75" hidden="1" customHeight="1">
      <c r="C223" s="19">
        <v>4.591290231E9</v>
      </c>
      <c r="D223" s="18">
        <v>43461.0</v>
      </c>
      <c r="E223" s="27">
        <v>83.0</v>
      </c>
      <c r="F223" s="27"/>
      <c r="G223" s="19">
        <f t="shared" si="12"/>
        <v>0</v>
      </c>
      <c r="H223" s="19"/>
      <c r="I223" s="19" t="s">
        <v>220</v>
      </c>
    </row>
    <row r="224" ht="15.75" hidden="1" customHeight="1">
      <c r="E224" s="28">
        <f>SUM(E208:E223)</f>
        <v>1500</v>
      </c>
      <c r="F224" s="1"/>
      <c r="H224" s="1"/>
    </row>
    <row r="225" ht="15.75" hidden="1" customHeight="1">
      <c r="H225" s="1"/>
    </row>
    <row r="226" ht="15.75" hidden="1" customHeight="1">
      <c r="C226" s="14" t="s">
        <v>15</v>
      </c>
      <c r="D226" s="14" t="s">
        <v>16</v>
      </c>
      <c r="E226" s="14" t="s">
        <v>17</v>
      </c>
      <c r="F226" s="14"/>
      <c r="G226" s="14" t="s">
        <v>18</v>
      </c>
      <c r="H226" s="14" t="s">
        <v>19</v>
      </c>
      <c r="I226" s="14" t="s">
        <v>20</v>
      </c>
      <c r="J226" s="16">
        <v>1500.0</v>
      </c>
    </row>
    <row r="227" ht="15.75" hidden="1" customHeight="1">
      <c r="C227" s="19">
        <v>4.591312126E9</v>
      </c>
      <c r="D227" s="18">
        <v>43461.0</v>
      </c>
      <c r="E227" s="19">
        <v>17.0</v>
      </c>
      <c r="F227" s="19"/>
      <c r="G227" s="19">
        <f>J226-E227</f>
        <v>1483</v>
      </c>
      <c r="H227" s="19"/>
      <c r="I227" s="19" t="s">
        <v>221</v>
      </c>
    </row>
    <row r="228" ht="15.75" hidden="1" customHeight="1">
      <c r="C228" s="19">
        <v>4.591312126E9</v>
      </c>
      <c r="D228" s="18">
        <v>43462.0</v>
      </c>
      <c r="E228" s="19">
        <v>100.0</v>
      </c>
      <c r="F228" s="19"/>
      <c r="G228" s="19">
        <f t="shared" ref="G228:G243" si="13">G227-E228</f>
        <v>1383</v>
      </c>
      <c r="H228" s="19"/>
      <c r="I228" s="19" t="s">
        <v>222</v>
      </c>
    </row>
    <row r="229" ht="15.75" hidden="1" customHeight="1">
      <c r="C229" s="19">
        <v>4.591312126E9</v>
      </c>
      <c r="D229" s="18">
        <v>43102.0</v>
      </c>
      <c r="E229" s="19">
        <v>100.0</v>
      </c>
      <c r="F229" s="19"/>
      <c r="G229" s="19">
        <f t="shared" si="13"/>
        <v>1283</v>
      </c>
      <c r="H229" s="19"/>
      <c r="I229" s="19" t="s">
        <v>223</v>
      </c>
    </row>
    <row r="230" ht="15.75" hidden="1" customHeight="1">
      <c r="C230" s="19">
        <v>4.591312126E9</v>
      </c>
      <c r="D230" s="18">
        <v>43108.0</v>
      </c>
      <c r="E230" s="19">
        <v>100.0</v>
      </c>
      <c r="F230" s="19"/>
      <c r="G230" s="19">
        <f t="shared" si="13"/>
        <v>1183</v>
      </c>
      <c r="H230" s="19"/>
      <c r="I230" s="19" t="s">
        <v>224</v>
      </c>
    </row>
    <row r="231" ht="15.75" hidden="1" customHeight="1">
      <c r="C231" s="19">
        <v>4.591312126E9</v>
      </c>
      <c r="D231" s="18">
        <v>43109.0</v>
      </c>
      <c r="E231" s="19">
        <v>100.0</v>
      </c>
      <c r="F231" s="19"/>
      <c r="G231" s="19">
        <f t="shared" si="13"/>
        <v>1083</v>
      </c>
      <c r="H231" s="19"/>
      <c r="I231" s="19" t="s">
        <v>225</v>
      </c>
    </row>
    <row r="232" ht="15.75" hidden="1" customHeight="1">
      <c r="C232" s="19">
        <v>4.591312126E9</v>
      </c>
      <c r="D232" s="18">
        <v>43111.0</v>
      </c>
      <c r="E232" s="19">
        <v>100.0</v>
      </c>
      <c r="F232" s="19"/>
      <c r="G232" s="19">
        <f t="shared" si="13"/>
        <v>983</v>
      </c>
      <c r="H232" s="19"/>
      <c r="I232" s="19" t="s">
        <v>226</v>
      </c>
    </row>
    <row r="233" ht="15.75" hidden="1" customHeight="1">
      <c r="C233" s="19">
        <v>4.591312126E9</v>
      </c>
      <c r="D233" s="18">
        <v>43112.0</v>
      </c>
      <c r="E233" s="19">
        <v>100.0</v>
      </c>
      <c r="F233" s="19"/>
      <c r="G233" s="19">
        <f t="shared" si="13"/>
        <v>883</v>
      </c>
      <c r="H233" s="19"/>
      <c r="I233" s="19" t="s">
        <v>227</v>
      </c>
    </row>
    <row r="234" ht="15.75" hidden="1" customHeight="1">
      <c r="C234" s="19">
        <v>4.591312126E9</v>
      </c>
      <c r="D234" s="18">
        <v>43115.0</v>
      </c>
      <c r="E234" s="19">
        <v>100.0</v>
      </c>
      <c r="F234" s="19"/>
      <c r="G234" s="19">
        <f t="shared" si="13"/>
        <v>783</v>
      </c>
      <c r="H234" s="19"/>
      <c r="I234" s="19" t="s">
        <v>228</v>
      </c>
    </row>
    <row r="235" ht="15.75" hidden="1" customHeight="1">
      <c r="C235" s="19">
        <v>4.591312126E9</v>
      </c>
      <c r="D235" s="18">
        <v>43117.0</v>
      </c>
      <c r="E235" s="19">
        <v>100.0</v>
      </c>
      <c r="F235" s="19"/>
      <c r="G235" s="19">
        <f t="shared" si="13"/>
        <v>683</v>
      </c>
      <c r="H235" s="19"/>
      <c r="I235" s="19" t="s">
        <v>229</v>
      </c>
    </row>
    <row r="236" ht="15.75" hidden="1" customHeight="1">
      <c r="C236" s="19">
        <v>4.591312126E9</v>
      </c>
      <c r="D236" s="18">
        <v>43118.0</v>
      </c>
      <c r="E236" s="19">
        <v>100.0</v>
      </c>
      <c r="F236" s="19"/>
      <c r="G236" s="19">
        <f t="shared" si="13"/>
        <v>583</v>
      </c>
      <c r="H236" s="19"/>
      <c r="I236" s="19" t="s">
        <v>230</v>
      </c>
    </row>
    <row r="237" ht="15.75" hidden="1" customHeight="1">
      <c r="C237" s="19">
        <v>4.591312126E9</v>
      </c>
      <c r="D237" s="18">
        <v>43119.0</v>
      </c>
      <c r="E237" s="19">
        <v>100.0</v>
      </c>
      <c r="F237" s="19"/>
      <c r="G237" s="19">
        <f t="shared" si="13"/>
        <v>483</v>
      </c>
      <c r="H237" s="19"/>
      <c r="I237" s="19" t="s">
        <v>231</v>
      </c>
    </row>
    <row r="238" ht="15.75" hidden="1" customHeight="1">
      <c r="C238" s="19">
        <v>4.591312126E9</v>
      </c>
      <c r="D238" s="18">
        <v>43122.0</v>
      </c>
      <c r="E238" s="27">
        <v>100.0</v>
      </c>
      <c r="F238" s="27"/>
      <c r="G238" s="19">
        <f t="shared" si="13"/>
        <v>383</v>
      </c>
      <c r="H238" s="19"/>
      <c r="I238" s="19" t="s">
        <v>232</v>
      </c>
    </row>
    <row r="239" ht="15.75" hidden="1" customHeight="1">
      <c r="C239" s="19">
        <v>4.591312126E9</v>
      </c>
      <c r="D239" s="18">
        <v>43123.0</v>
      </c>
      <c r="E239" s="27">
        <v>100.0</v>
      </c>
      <c r="F239" s="27"/>
      <c r="G239" s="19">
        <f t="shared" si="13"/>
        <v>283</v>
      </c>
      <c r="H239" s="19"/>
      <c r="I239" s="19" t="s">
        <v>233</v>
      </c>
    </row>
    <row r="240" ht="15.75" hidden="1" customHeight="1">
      <c r="C240" s="19">
        <v>4.591312126E9</v>
      </c>
      <c r="D240" s="18">
        <v>43125.0</v>
      </c>
      <c r="E240" s="27">
        <v>78.0</v>
      </c>
      <c r="F240" s="27"/>
      <c r="G240" s="19">
        <f t="shared" si="13"/>
        <v>205</v>
      </c>
      <c r="H240" s="19"/>
      <c r="I240" s="19" t="s">
        <v>234</v>
      </c>
    </row>
    <row r="241" ht="15.75" hidden="1" customHeight="1">
      <c r="C241" s="19">
        <v>4.591312126E9</v>
      </c>
      <c r="D241" s="18">
        <v>43127.0</v>
      </c>
      <c r="E241" s="27">
        <v>100.0</v>
      </c>
      <c r="F241" s="27"/>
      <c r="G241" s="19">
        <f t="shared" si="13"/>
        <v>105</v>
      </c>
      <c r="H241" s="19"/>
      <c r="I241" s="19" t="s">
        <v>235</v>
      </c>
    </row>
    <row r="242" ht="15.75" hidden="1" customHeight="1">
      <c r="C242" s="19">
        <v>4.591312126E9</v>
      </c>
      <c r="D242" s="18">
        <v>43129.0</v>
      </c>
      <c r="E242" s="27">
        <v>100.0</v>
      </c>
      <c r="F242" s="27"/>
      <c r="G242" s="19">
        <f t="shared" si="13"/>
        <v>5</v>
      </c>
      <c r="H242" s="19"/>
      <c r="I242" s="19" t="s">
        <v>236</v>
      </c>
    </row>
    <row r="243" ht="15.75" hidden="1" customHeight="1">
      <c r="C243" s="19">
        <v>4.591312126E9</v>
      </c>
      <c r="D243" s="18">
        <v>43131.0</v>
      </c>
      <c r="E243" s="27">
        <v>5.0</v>
      </c>
      <c r="F243" s="27"/>
      <c r="G243" s="19">
        <f t="shared" si="13"/>
        <v>0</v>
      </c>
      <c r="H243" s="19"/>
      <c r="I243" s="19" t="s">
        <v>237</v>
      </c>
    </row>
    <row r="244" ht="15.75" hidden="1" customHeight="1">
      <c r="E244" s="31">
        <f>SUM(E227:E243)</f>
        <v>1500</v>
      </c>
      <c r="F244" s="13"/>
      <c r="H244" s="1"/>
    </row>
    <row r="245" ht="15.75" hidden="1" customHeight="1">
      <c r="H245" s="1"/>
    </row>
    <row r="246" ht="15.75" hidden="1" customHeight="1">
      <c r="C246" s="14" t="s">
        <v>15</v>
      </c>
      <c r="D246" s="14" t="s">
        <v>16</v>
      </c>
      <c r="E246" s="14" t="s">
        <v>17</v>
      </c>
      <c r="F246" s="14"/>
      <c r="G246" s="14" t="s">
        <v>18</v>
      </c>
      <c r="H246" s="14" t="s">
        <v>19</v>
      </c>
      <c r="I246" s="14" t="s">
        <v>20</v>
      </c>
      <c r="J246" s="16">
        <v>1500.0</v>
      </c>
    </row>
    <row r="247" ht="15.75" hidden="1" customHeight="1">
      <c r="C247" s="10" t="s">
        <v>238</v>
      </c>
      <c r="D247" s="18">
        <v>43131.0</v>
      </c>
      <c r="E247" s="19">
        <v>95.0</v>
      </c>
      <c r="F247" s="19"/>
      <c r="G247" s="19">
        <f>J246-E247</f>
        <v>1405</v>
      </c>
      <c r="H247" s="19"/>
      <c r="I247" s="19" t="s">
        <v>239</v>
      </c>
    </row>
    <row r="248" ht="15.75" hidden="1" customHeight="1">
      <c r="C248" s="10" t="s">
        <v>238</v>
      </c>
      <c r="D248" s="18">
        <v>43132.0</v>
      </c>
      <c r="E248" s="19">
        <v>100.0</v>
      </c>
      <c r="F248" s="19"/>
      <c r="G248" s="19">
        <f t="shared" ref="G248:G264" si="14">G247-E248</f>
        <v>1305</v>
      </c>
      <c r="H248" s="19"/>
      <c r="I248" s="19" t="s">
        <v>240</v>
      </c>
    </row>
    <row r="249" ht="15.75" hidden="1" customHeight="1">
      <c r="C249" s="10" t="s">
        <v>238</v>
      </c>
      <c r="D249" s="18">
        <v>43133.0</v>
      </c>
      <c r="E249" s="19">
        <v>100.0</v>
      </c>
      <c r="F249" s="19"/>
      <c r="G249" s="19">
        <f t="shared" si="14"/>
        <v>1205</v>
      </c>
      <c r="H249" s="19"/>
      <c r="I249" s="19" t="s">
        <v>241</v>
      </c>
    </row>
    <row r="250" ht="15.75" hidden="1" customHeight="1">
      <c r="C250" s="10" t="s">
        <v>238</v>
      </c>
      <c r="D250" s="18">
        <v>43134.0</v>
      </c>
      <c r="E250" s="19">
        <v>100.0</v>
      </c>
      <c r="F250" s="19"/>
      <c r="G250" s="19">
        <f t="shared" si="14"/>
        <v>1105</v>
      </c>
      <c r="H250" s="19"/>
      <c r="I250" s="19" t="s">
        <v>242</v>
      </c>
    </row>
    <row r="251" ht="15.75" hidden="1" customHeight="1">
      <c r="C251" s="10" t="s">
        <v>238</v>
      </c>
      <c r="D251" s="32">
        <v>43136.0</v>
      </c>
      <c r="E251" s="19">
        <v>100.0</v>
      </c>
      <c r="F251" s="19"/>
      <c r="G251" s="19">
        <f t="shared" si="14"/>
        <v>1005</v>
      </c>
      <c r="H251" s="19"/>
      <c r="I251" s="19" t="s">
        <v>243</v>
      </c>
    </row>
    <row r="252" ht="15.75" hidden="1" customHeight="1">
      <c r="C252" s="10" t="s">
        <v>238</v>
      </c>
      <c r="D252" s="32">
        <v>43137.0</v>
      </c>
      <c r="E252" s="19">
        <v>50.0</v>
      </c>
      <c r="F252" s="19"/>
      <c r="G252" s="19">
        <f t="shared" si="14"/>
        <v>955</v>
      </c>
      <c r="H252" s="19"/>
      <c r="I252" s="33" t="s">
        <v>244</v>
      </c>
    </row>
    <row r="253" ht="15.75" hidden="1" customHeight="1">
      <c r="C253" s="10" t="s">
        <v>238</v>
      </c>
      <c r="D253" s="32">
        <v>43139.0</v>
      </c>
      <c r="E253" s="19">
        <v>50.0</v>
      </c>
      <c r="F253" s="19"/>
      <c r="G253" s="19">
        <f t="shared" si="14"/>
        <v>905</v>
      </c>
      <c r="H253" s="19"/>
      <c r="I253" s="33" t="s">
        <v>245</v>
      </c>
    </row>
    <row r="254" ht="15.75" hidden="1" customHeight="1">
      <c r="C254" s="10" t="s">
        <v>238</v>
      </c>
      <c r="D254" s="32">
        <v>43139.0</v>
      </c>
      <c r="E254" s="19">
        <v>50.0</v>
      </c>
      <c r="F254" s="19"/>
      <c r="G254" s="19">
        <f t="shared" si="14"/>
        <v>855</v>
      </c>
      <c r="H254" s="19"/>
      <c r="I254" s="33" t="s">
        <v>246</v>
      </c>
    </row>
    <row r="255" ht="15.75" hidden="1" customHeight="1">
      <c r="C255" s="10" t="s">
        <v>238</v>
      </c>
      <c r="D255" s="32">
        <v>43140.0</v>
      </c>
      <c r="E255" s="19">
        <v>100.0</v>
      </c>
      <c r="F255" s="19"/>
      <c r="G255" s="19">
        <f t="shared" si="14"/>
        <v>755</v>
      </c>
      <c r="H255" s="19"/>
      <c r="I255" s="33" t="s">
        <v>247</v>
      </c>
    </row>
    <row r="256" ht="15.75" hidden="1" customHeight="1">
      <c r="C256" s="10" t="s">
        <v>238</v>
      </c>
      <c r="D256" s="32">
        <v>43141.0</v>
      </c>
      <c r="E256" s="19">
        <v>100.0</v>
      </c>
      <c r="F256" s="19"/>
      <c r="G256" s="19">
        <f t="shared" si="14"/>
        <v>655</v>
      </c>
      <c r="H256" s="19"/>
      <c r="I256" s="33" t="s">
        <v>248</v>
      </c>
    </row>
    <row r="257" ht="15.75" hidden="1" customHeight="1">
      <c r="C257" s="10" t="s">
        <v>238</v>
      </c>
      <c r="D257" s="18">
        <v>43143.0</v>
      </c>
      <c r="E257" s="19">
        <v>100.0</v>
      </c>
      <c r="F257" s="19"/>
      <c r="G257" s="19">
        <f t="shared" si="14"/>
        <v>555</v>
      </c>
      <c r="H257" s="19"/>
      <c r="I257" s="19" t="s">
        <v>249</v>
      </c>
    </row>
    <row r="258" ht="15.75" hidden="1" customHeight="1">
      <c r="C258" s="10" t="s">
        <v>238</v>
      </c>
      <c r="D258" s="18">
        <v>43145.0</v>
      </c>
      <c r="E258" s="19">
        <v>100.0</v>
      </c>
      <c r="F258" s="19"/>
      <c r="G258" s="19">
        <f t="shared" si="14"/>
        <v>455</v>
      </c>
      <c r="H258" s="19"/>
      <c r="I258" s="19" t="s">
        <v>250</v>
      </c>
    </row>
    <row r="259" ht="15.75" hidden="1" customHeight="1">
      <c r="C259" s="10" t="s">
        <v>238</v>
      </c>
      <c r="D259" s="18">
        <v>43146.0</v>
      </c>
      <c r="E259" s="19">
        <v>50.0</v>
      </c>
      <c r="F259" s="19"/>
      <c r="G259" s="19">
        <f t="shared" si="14"/>
        <v>405</v>
      </c>
      <c r="H259" s="19"/>
      <c r="I259" s="19" t="s">
        <v>251</v>
      </c>
    </row>
    <row r="260" ht="15.75" hidden="1" customHeight="1">
      <c r="C260" s="10" t="s">
        <v>238</v>
      </c>
      <c r="D260" s="18">
        <v>43146.0</v>
      </c>
      <c r="E260" s="19">
        <v>50.0</v>
      </c>
      <c r="F260" s="19"/>
      <c r="G260" s="19">
        <f t="shared" si="14"/>
        <v>355</v>
      </c>
      <c r="H260" s="19"/>
      <c r="I260" s="19" t="s">
        <v>252</v>
      </c>
    </row>
    <row r="261" ht="15.75" hidden="1" customHeight="1">
      <c r="C261" s="10" t="s">
        <v>238</v>
      </c>
      <c r="D261" s="18">
        <v>43150.0</v>
      </c>
      <c r="E261" s="19">
        <v>100.0</v>
      </c>
      <c r="F261" s="19"/>
      <c r="G261" s="19">
        <f t="shared" si="14"/>
        <v>255</v>
      </c>
      <c r="H261" s="19"/>
      <c r="I261" s="19" t="s">
        <v>253</v>
      </c>
    </row>
    <row r="262" ht="15.75" hidden="1" customHeight="1">
      <c r="C262" s="10" t="s">
        <v>238</v>
      </c>
      <c r="D262" s="18">
        <v>43151.0</v>
      </c>
      <c r="E262" s="19">
        <v>100.0</v>
      </c>
      <c r="F262" s="19"/>
      <c r="G262" s="19">
        <f t="shared" si="14"/>
        <v>155</v>
      </c>
      <c r="H262" s="19"/>
      <c r="I262" s="19" t="s">
        <v>254</v>
      </c>
    </row>
    <row r="263" ht="15.75" hidden="1" customHeight="1">
      <c r="C263" s="10" t="s">
        <v>238</v>
      </c>
      <c r="D263" s="18">
        <v>43153.0</v>
      </c>
      <c r="E263" s="19">
        <v>100.0</v>
      </c>
      <c r="F263" s="19"/>
      <c r="G263" s="19">
        <f t="shared" si="14"/>
        <v>55</v>
      </c>
      <c r="H263" s="19"/>
      <c r="I263" s="19" t="s">
        <v>255</v>
      </c>
    </row>
    <row r="264" ht="15.75" hidden="1" customHeight="1">
      <c r="C264" s="10" t="s">
        <v>238</v>
      </c>
      <c r="D264" s="18">
        <v>43157.0</v>
      </c>
      <c r="E264" s="27">
        <v>55.0</v>
      </c>
      <c r="F264" s="27"/>
      <c r="G264" s="19">
        <f t="shared" si="14"/>
        <v>0</v>
      </c>
      <c r="H264" s="19"/>
      <c r="I264" s="19" t="s">
        <v>256</v>
      </c>
    </row>
    <row r="265" ht="15.75" hidden="1" customHeight="1">
      <c r="E265" s="28">
        <f>SUM(E247:E264)</f>
        <v>1500</v>
      </c>
      <c r="F265" s="1"/>
      <c r="H265" s="1"/>
    </row>
    <row r="266" ht="15.75" hidden="1" customHeight="1">
      <c r="H266" s="1"/>
    </row>
    <row r="267" ht="15.75" hidden="1" customHeight="1">
      <c r="C267" s="14" t="s">
        <v>15</v>
      </c>
      <c r="D267" s="14" t="s">
        <v>16</v>
      </c>
      <c r="E267" s="14" t="s">
        <v>17</v>
      </c>
      <c r="F267" s="14"/>
      <c r="G267" s="14" t="s">
        <v>18</v>
      </c>
      <c r="H267" s="14" t="s">
        <v>19</v>
      </c>
      <c r="I267" s="14" t="s">
        <v>20</v>
      </c>
      <c r="J267" s="16">
        <v>1500.0</v>
      </c>
    </row>
    <row r="268" ht="15.75" hidden="1" customHeight="1">
      <c r="C268" s="19">
        <v>4.591346869E9</v>
      </c>
      <c r="D268" s="18">
        <v>43157.0</v>
      </c>
      <c r="E268" s="19">
        <v>45.0</v>
      </c>
      <c r="F268" s="19"/>
      <c r="G268" s="19">
        <f>J267-E268</f>
        <v>1455</v>
      </c>
      <c r="H268" s="19"/>
      <c r="I268" s="19" t="s">
        <v>257</v>
      </c>
    </row>
    <row r="269" ht="15.75" hidden="1" customHeight="1">
      <c r="C269" s="19">
        <v>4.591346869E9</v>
      </c>
      <c r="D269" s="18">
        <v>43158.0</v>
      </c>
      <c r="E269" s="19">
        <v>62.0</v>
      </c>
      <c r="F269" s="19"/>
      <c r="G269" s="19">
        <f t="shared" ref="G269:G285" si="15">G268-E269</f>
        <v>1393</v>
      </c>
      <c r="H269" s="19">
        <v>38.0</v>
      </c>
      <c r="I269" s="19" t="s">
        <v>258</v>
      </c>
    </row>
    <row r="270" ht="15.75" hidden="1" customHeight="1">
      <c r="C270" s="19">
        <v>4.591346869E9</v>
      </c>
      <c r="D270" s="18">
        <v>43159.0</v>
      </c>
      <c r="E270" s="19">
        <v>50.0</v>
      </c>
      <c r="F270" s="19"/>
      <c r="G270" s="19">
        <f t="shared" si="15"/>
        <v>1343</v>
      </c>
      <c r="H270" s="19"/>
      <c r="I270" s="19" t="s">
        <v>259</v>
      </c>
    </row>
    <row r="271" ht="15.75" hidden="1" customHeight="1">
      <c r="C271" s="19">
        <v>4.591346869E9</v>
      </c>
      <c r="D271" s="18">
        <v>43160.0</v>
      </c>
      <c r="E271" s="19">
        <v>100.0</v>
      </c>
      <c r="F271" s="19"/>
      <c r="G271" s="19">
        <f t="shared" si="15"/>
        <v>1243</v>
      </c>
      <c r="H271" s="19"/>
      <c r="I271" s="19" t="s">
        <v>260</v>
      </c>
    </row>
    <row r="272" ht="15.75" hidden="1" customHeight="1">
      <c r="C272" s="19">
        <v>4.591346869E9</v>
      </c>
      <c r="D272" s="18">
        <v>43161.0</v>
      </c>
      <c r="E272" s="19">
        <v>85.0</v>
      </c>
      <c r="F272" s="19"/>
      <c r="G272" s="19">
        <f t="shared" si="15"/>
        <v>1158</v>
      </c>
      <c r="H272" s="19"/>
      <c r="I272" s="19" t="s">
        <v>261</v>
      </c>
    </row>
    <row r="273" ht="15.75" hidden="1" customHeight="1">
      <c r="C273" s="19">
        <v>4.591346869E9</v>
      </c>
      <c r="D273" s="18">
        <v>43166.0</v>
      </c>
      <c r="E273" s="19">
        <v>100.0</v>
      </c>
      <c r="F273" s="19"/>
      <c r="G273" s="19">
        <f t="shared" si="15"/>
        <v>1058</v>
      </c>
      <c r="H273" s="19"/>
      <c r="I273" s="19" t="s">
        <v>262</v>
      </c>
    </row>
    <row r="274" ht="15.75" hidden="1" customHeight="1">
      <c r="C274" s="19">
        <v>4.591346869E9</v>
      </c>
      <c r="D274" s="18">
        <v>43166.0</v>
      </c>
      <c r="E274" s="19">
        <v>100.0</v>
      </c>
      <c r="F274" s="19"/>
      <c r="G274" s="19">
        <f t="shared" si="15"/>
        <v>958</v>
      </c>
      <c r="H274" s="19"/>
      <c r="I274" s="19" t="s">
        <v>263</v>
      </c>
    </row>
    <row r="275" ht="15.75" hidden="1" customHeight="1">
      <c r="C275" s="19">
        <v>4.591346869E9</v>
      </c>
      <c r="D275" s="18">
        <v>43168.0</v>
      </c>
      <c r="E275" s="19">
        <v>100.0</v>
      </c>
      <c r="F275" s="19"/>
      <c r="G275" s="19">
        <f t="shared" si="15"/>
        <v>858</v>
      </c>
      <c r="H275" s="19"/>
      <c r="I275" s="19" t="s">
        <v>264</v>
      </c>
    </row>
    <row r="276" ht="15.75" hidden="1" customHeight="1">
      <c r="C276" s="19">
        <v>4.591346869E9</v>
      </c>
      <c r="D276" s="18">
        <v>43171.0</v>
      </c>
      <c r="E276" s="27">
        <v>50.0</v>
      </c>
      <c r="F276" s="27"/>
      <c r="G276" s="19">
        <f t="shared" si="15"/>
        <v>808</v>
      </c>
      <c r="H276" s="19"/>
      <c r="I276" s="19" t="s">
        <v>265</v>
      </c>
    </row>
    <row r="277" ht="15.75" hidden="1" customHeight="1">
      <c r="C277" s="19">
        <v>4.591346869E9</v>
      </c>
      <c r="D277" s="18">
        <v>43171.0</v>
      </c>
      <c r="E277" s="27">
        <v>100.0</v>
      </c>
      <c r="F277" s="27"/>
      <c r="G277" s="19">
        <f t="shared" si="15"/>
        <v>708</v>
      </c>
      <c r="H277" s="19"/>
      <c r="I277" s="19" t="s">
        <v>266</v>
      </c>
    </row>
    <row r="278" ht="15.75" hidden="1" customHeight="1">
      <c r="C278" s="19">
        <v>4.591346869E9</v>
      </c>
      <c r="D278" s="18">
        <v>43172.0</v>
      </c>
      <c r="E278" s="27">
        <v>75.0</v>
      </c>
      <c r="F278" s="27"/>
      <c r="G278" s="19">
        <f t="shared" si="15"/>
        <v>633</v>
      </c>
      <c r="H278" s="19"/>
      <c r="I278" s="19" t="s">
        <v>267</v>
      </c>
    </row>
    <row r="279" ht="15.75" hidden="1" customHeight="1">
      <c r="C279" s="19">
        <v>4.591346869E9</v>
      </c>
      <c r="D279" s="18">
        <v>43173.0</v>
      </c>
      <c r="E279" s="27">
        <v>70.0</v>
      </c>
      <c r="F279" s="27"/>
      <c r="G279" s="19">
        <f t="shared" si="15"/>
        <v>563</v>
      </c>
      <c r="H279" s="19"/>
      <c r="I279" s="19" t="s">
        <v>268</v>
      </c>
    </row>
    <row r="280" ht="15.75" hidden="1" customHeight="1">
      <c r="C280" s="19">
        <v>4.591346869E9</v>
      </c>
      <c r="D280" s="18">
        <v>43174.0</v>
      </c>
      <c r="E280" s="27">
        <v>79.0</v>
      </c>
      <c r="F280" s="27"/>
      <c r="G280" s="19">
        <f t="shared" si="15"/>
        <v>484</v>
      </c>
      <c r="H280" s="19"/>
      <c r="I280" s="19" t="s">
        <v>269</v>
      </c>
    </row>
    <row r="281" ht="15.75" hidden="1" customHeight="1">
      <c r="C281" s="19">
        <v>4.591346869E9</v>
      </c>
      <c r="D281" s="18">
        <v>43175.0</v>
      </c>
      <c r="E281" s="27">
        <v>85.0</v>
      </c>
      <c r="F281" s="27"/>
      <c r="G281" s="19">
        <f t="shared" si="15"/>
        <v>399</v>
      </c>
      <c r="H281" s="19"/>
      <c r="I281" s="19" t="s">
        <v>270</v>
      </c>
    </row>
    <row r="282" ht="15.75" hidden="1" customHeight="1">
      <c r="C282" s="19">
        <v>4.591346869E9</v>
      </c>
      <c r="D282" s="18">
        <v>43179.0</v>
      </c>
      <c r="E282" s="27">
        <v>100.0</v>
      </c>
      <c r="F282" s="27"/>
      <c r="G282" s="19">
        <f t="shared" si="15"/>
        <v>299</v>
      </c>
      <c r="H282" s="19"/>
      <c r="I282" s="19" t="s">
        <v>271</v>
      </c>
    </row>
    <row r="283" ht="15.75" hidden="1" customHeight="1">
      <c r="C283" s="19">
        <v>4.591346869E9</v>
      </c>
      <c r="D283" s="18">
        <v>43181.0</v>
      </c>
      <c r="E283" s="27">
        <v>100.0</v>
      </c>
      <c r="F283" s="27"/>
      <c r="G283" s="19">
        <f t="shared" si="15"/>
        <v>199</v>
      </c>
      <c r="H283" s="19"/>
      <c r="I283" s="19" t="s">
        <v>272</v>
      </c>
    </row>
    <row r="284" ht="15.75" hidden="1" customHeight="1">
      <c r="C284" s="19">
        <v>4.591346869E9</v>
      </c>
      <c r="D284" s="18">
        <v>43182.0</v>
      </c>
      <c r="E284" s="27">
        <v>100.0</v>
      </c>
      <c r="F284" s="27"/>
      <c r="G284" s="19">
        <f t="shared" si="15"/>
        <v>99</v>
      </c>
      <c r="H284" s="19"/>
      <c r="I284" s="19" t="s">
        <v>273</v>
      </c>
    </row>
    <row r="285" ht="15.75" hidden="1" customHeight="1">
      <c r="C285" s="19">
        <v>4.591346869E9</v>
      </c>
      <c r="D285" s="18">
        <v>43185.0</v>
      </c>
      <c r="E285" s="27">
        <v>99.0</v>
      </c>
      <c r="F285" s="27"/>
      <c r="G285" s="19">
        <f t="shared" si="15"/>
        <v>0</v>
      </c>
      <c r="H285" s="19"/>
      <c r="I285" s="19" t="s">
        <v>274</v>
      </c>
    </row>
    <row r="286" ht="15.75" hidden="1" customHeight="1">
      <c r="E286" s="28">
        <f>SUM(E268:E285)</f>
        <v>1500</v>
      </c>
      <c r="F286" s="1"/>
      <c r="H286" s="1"/>
    </row>
    <row r="287" ht="15.75" hidden="1" customHeight="1">
      <c r="H287" s="1"/>
    </row>
    <row r="288" ht="15.75" hidden="1" customHeight="1">
      <c r="C288" s="14" t="s">
        <v>15</v>
      </c>
      <c r="D288" s="14" t="s">
        <v>16</v>
      </c>
      <c r="E288" s="14" t="s">
        <v>17</v>
      </c>
      <c r="F288" s="14"/>
      <c r="G288" s="14" t="s">
        <v>18</v>
      </c>
      <c r="H288" s="14" t="s">
        <v>19</v>
      </c>
      <c r="I288" s="14" t="s">
        <v>20</v>
      </c>
      <c r="J288" s="16">
        <v>1500.0</v>
      </c>
    </row>
    <row r="289" ht="15.75" hidden="1" customHeight="1">
      <c r="C289" s="19">
        <v>4.591373373E9</v>
      </c>
      <c r="D289" s="18">
        <v>43186.0</v>
      </c>
      <c r="E289" s="19">
        <v>100.0</v>
      </c>
      <c r="F289" s="19"/>
      <c r="G289" s="19">
        <f>J288-E289</f>
        <v>1400</v>
      </c>
      <c r="H289" s="19"/>
      <c r="I289" s="19" t="s">
        <v>275</v>
      </c>
    </row>
    <row r="290" ht="15.75" hidden="1" customHeight="1">
      <c r="C290" s="19">
        <v>4.591373373E9</v>
      </c>
      <c r="D290" s="18">
        <v>43188.0</v>
      </c>
      <c r="E290" s="19">
        <v>100.0</v>
      </c>
      <c r="F290" s="19"/>
      <c r="G290" s="19">
        <f t="shared" ref="G290:G304" si="16">G289-E290</f>
        <v>1300</v>
      </c>
      <c r="H290" s="19"/>
      <c r="I290" s="19" t="s">
        <v>276</v>
      </c>
    </row>
    <row r="291" ht="15.75" hidden="1" customHeight="1">
      <c r="C291" s="19">
        <v>4.591373373E9</v>
      </c>
      <c r="D291" s="18">
        <v>43192.0</v>
      </c>
      <c r="E291" s="19">
        <v>100.0</v>
      </c>
      <c r="F291" s="19"/>
      <c r="G291" s="19">
        <f t="shared" si="16"/>
        <v>1200</v>
      </c>
      <c r="H291" s="19"/>
      <c r="I291" s="19" t="s">
        <v>277</v>
      </c>
    </row>
    <row r="292" ht="15.75" hidden="1" customHeight="1">
      <c r="C292" s="19">
        <v>4.591373373E9</v>
      </c>
      <c r="D292" s="18">
        <v>43193.0</v>
      </c>
      <c r="E292" s="19">
        <v>100.0</v>
      </c>
      <c r="F292" s="19"/>
      <c r="G292" s="19">
        <f t="shared" si="16"/>
        <v>1100</v>
      </c>
      <c r="H292" s="19"/>
      <c r="I292" s="19" t="s">
        <v>278</v>
      </c>
    </row>
    <row r="293" ht="15.75" hidden="1" customHeight="1">
      <c r="C293" s="19">
        <v>4.591373373E9</v>
      </c>
      <c r="D293" s="18">
        <v>43193.0</v>
      </c>
      <c r="E293" s="19">
        <v>50.0</v>
      </c>
      <c r="F293" s="19"/>
      <c r="G293" s="19">
        <f t="shared" si="16"/>
        <v>1050</v>
      </c>
      <c r="H293" s="19"/>
      <c r="I293" s="19" t="s">
        <v>279</v>
      </c>
    </row>
    <row r="294" ht="15.75" hidden="1" customHeight="1">
      <c r="C294" s="19">
        <v>4.591373373E9</v>
      </c>
      <c r="D294" s="18">
        <v>43194.0</v>
      </c>
      <c r="E294" s="19">
        <v>100.0</v>
      </c>
      <c r="F294" s="19"/>
      <c r="G294" s="19">
        <f t="shared" si="16"/>
        <v>950</v>
      </c>
      <c r="H294" s="19"/>
      <c r="I294" s="19" t="s">
        <v>280</v>
      </c>
    </row>
    <row r="295" ht="15.75" hidden="1" customHeight="1">
      <c r="C295" s="19">
        <v>4.591373373E9</v>
      </c>
      <c r="D295" s="18">
        <v>43195.0</v>
      </c>
      <c r="E295" s="19">
        <v>90.0</v>
      </c>
      <c r="F295" s="19"/>
      <c r="G295" s="19">
        <f t="shared" si="16"/>
        <v>860</v>
      </c>
      <c r="H295" s="19"/>
      <c r="I295" s="19" t="s">
        <v>281</v>
      </c>
    </row>
    <row r="296" ht="15.75" hidden="1" customHeight="1">
      <c r="C296" s="19">
        <v>4.591373373E9</v>
      </c>
      <c r="D296" s="18">
        <v>43196.0</v>
      </c>
      <c r="E296" s="19">
        <v>100.0</v>
      </c>
      <c r="F296" s="19"/>
      <c r="G296" s="19">
        <f t="shared" si="16"/>
        <v>760</v>
      </c>
      <c r="H296" s="19"/>
      <c r="I296" s="19" t="s">
        <v>282</v>
      </c>
    </row>
    <row r="297" ht="15.75" hidden="1" customHeight="1">
      <c r="C297" s="19">
        <v>4.591373373E9</v>
      </c>
      <c r="D297" s="18">
        <v>43199.0</v>
      </c>
      <c r="E297" s="19">
        <v>100.0</v>
      </c>
      <c r="F297" s="19"/>
      <c r="G297" s="19">
        <f t="shared" si="16"/>
        <v>660</v>
      </c>
      <c r="H297" s="19"/>
      <c r="I297" s="19" t="s">
        <v>283</v>
      </c>
    </row>
    <row r="298" ht="15.75" hidden="1" customHeight="1">
      <c r="C298" s="19">
        <v>4.591373373E9</v>
      </c>
      <c r="D298" s="18">
        <v>43200.0</v>
      </c>
      <c r="E298" s="19">
        <v>150.0</v>
      </c>
      <c r="F298" s="19"/>
      <c r="G298" s="19">
        <f t="shared" si="16"/>
        <v>510</v>
      </c>
      <c r="H298" s="19"/>
      <c r="I298" s="19" t="s">
        <v>284</v>
      </c>
    </row>
    <row r="299" ht="15.75" hidden="1" customHeight="1">
      <c r="C299" s="19">
        <v>4.591373373E9</v>
      </c>
      <c r="D299" s="18">
        <v>43201.0</v>
      </c>
      <c r="E299" s="27">
        <v>100.0</v>
      </c>
      <c r="F299" s="27"/>
      <c r="G299" s="19">
        <f t="shared" si="16"/>
        <v>410</v>
      </c>
      <c r="H299" s="19"/>
      <c r="I299" s="19" t="s">
        <v>285</v>
      </c>
    </row>
    <row r="300" ht="15.75" hidden="1" customHeight="1">
      <c r="C300" s="19">
        <v>4.591373373E9</v>
      </c>
      <c r="D300" s="18">
        <v>43202.0</v>
      </c>
      <c r="E300" s="27">
        <v>50.0</v>
      </c>
      <c r="F300" s="27"/>
      <c r="G300" s="19">
        <f t="shared" si="16"/>
        <v>360</v>
      </c>
      <c r="H300" s="19"/>
      <c r="I300" s="19" t="s">
        <v>286</v>
      </c>
    </row>
    <row r="301" ht="15.75" hidden="1" customHeight="1">
      <c r="C301" s="19">
        <v>4.591373373E9</v>
      </c>
      <c r="D301" s="18">
        <v>43203.0</v>
      </c>
      <c r="E301" s="27">
        <v>100.0</v>
      </c>
      <c r="F301" s="27"/>
      <c r="G301" s="19">
        <f t="shared" si="16"/>
        <v>260</v>
      </c>
      <c r="H301" s="19"/>
      <c r="I301" s="19" t="s">
        <v>287</v>
      </c>
    </row>
    <row r="302" ht="15.75" hidden="1" customHeight="1">
      <c r="C302" s="19">
        <v>4.591373373E9</v>
      </c>
      <c r="D302" s="18">
        <v>43203.0</v>
      </c>
      <c r="E302" s="27">
        <v>100.0</v>
      </c>
      <c r="F302" s="27"/>
      <c r="G302" s="19">
        <f t="shared" si="16"/>
        <v>160</v>
      </c>
      <c r="H302" s="19"/>
      <c r="I302" s="19" t="s">
        <v>288</v>
      </c>
    </row>
    <row r="303" ht="15.75" hidden="1" customHeight="1">
      <c r="C303" s="19">
        <v>4.591373373E9</v>
      </c>
      <c r="D303" s="18">
        <v>43206.0</v>
      </c>
      <c r="E303" s="27">
        <v>100.0</v>
      </c>
      <c r="F303" s="27"/>
      <c r="G303" s="19">
        <f t="shared" si="16"/>
        <v>60</v>
      </c>
      <c r="H303" s="19"/>
      <c r="I303" s="19" t="s">
        <v>289</v>
      </c>
    </row>
    <row r="304" ht="15.75" hidden="1" customHeight="1">
      <c r="C304" s="19">
        <v>4.591373373E9</v>
      </c>
      <c r="D304" s="18">
        <v>43207.0</v>
      </c>
      <c r="E304" s="27">
        <v>60.0</v>
      </c>
      <c r="F304" s="27"/>
      <c r="G304" s="19">
        <f t="shared" si="16"/>
        <v>0</v>
      </c>
      <c r="H304" s="19"/>
      <c r="I304" s="19" t="s">
        <v>290</v>
      </c>
    </row>
    <row r="305" ht="15.75" hidden="1" customHeight="1">
      <c r="E305" s="28">
        <f>SUM(E289:E304)</f>
        <v>1500</v>
      </c>
      <c r="F305" s="1"/>
      <c r="H305" s="1"/>
    </row>
    <row r="306" ht="15.75" hidden="1" customHeight="1">
      <c r="H306" s="1"/>
    </row>
    <row r="307" ht="15.75" hidden="1" customHeight="1">
      <c r="C307" s="14" t="s">
        <v>15</v>
      </c>
      <c r="D307" s="14" t="s">
        <v>16</v>
      </c>
      <c r="E307" s="14" t="s">
        <v>17</v>
      </c>
      <c r="F307" s="14"/>
      <c r="G307" s="14" t="s">
        <v>18</v>
      </c>
      <c r="H307" s="14" t="s">
        <v>19</v>
      </c>
      <c r="I307" s="34" t="s">
        <v>20</v>
      </c>
      <c r="J307" s="28">
        <v>1500.0</v>
      </c>
    </row>
    <row r="308" ht="15.75" hidden="1" customHeight="1">
      <c r="C308" s="19">
        <v>4.591388723E9</v>
      </c>
      <c r="D308" s="18">
        <v>43207.0</v>
      </c>
      <c r="E308" s="19">
        <v>40.0</v>
      </c>
      <c r="F308" s="19"/>
      <c r="G308" s="19">
        <f>J307-E308</f>
        <v>1460</v>
      </c>
      <c r="H308" s="19"/>
      <c r="I308" s="19" t="s">
        <v>291</v>
      </c>
    </row>
    <row r="309" ht="15.75" hidden="1" customHeight="1">
      <c r="C309" s="19">
        <v>4.591388723E9</v>
      </c>
      <c r="D309" s="18">
        <v>43208.0</v>
      </c>
      <c r="E309" s="19">
        <v>80.0</v>
      </c>
      <c r="F309" s="19"/>
      <c r="G309" s="19">
        <f t="shared" ref="G309:G325" si="17">G308-E309</f>
        <v>1380</v>
      </c>
      <c r="H309" s="19"/>
      <c r="I309" s="19" t="s">
        <v>292</v>
      </c>
    </row>
    <row r="310" ht="15.75" hidden="1" customHeight="1">
      <c r="C310" s="19">
        <v>4.591388723E9</v>
      </c>
      <c r="D310" s="18">
        <v>43209.0</v>
      </c>
      <c r="E310" s="19">
        <v>90.0</v>
      </c>
      <c r="F310" s="19"/>
      <c r="G310" s="19">
        <f t="shared" si="17"/>
        <v>1290</v>
      </c>
      <c r="H310" s="19"/>
      <c r="I310" s="19" t="s">
        <v>293</v>
      </c>
    </row>
    <row r="311" ht="15.75" hidden="1" customHeight="1">
      <c r="C311" s="19">
        <v>4.591388723E9</v>
      </c>
      <c r="D311" s="18">
        <v>43210.0</v>
      </c>
      <c r="E311" s="19">
        <v>80.0</v>
      </c>
      <c r="F311" s="19"/>
      <c r="G311" s="19">
        <f t="shared" si="17"/>
        <v>1210</v>
      </c>
      <c r="H311" s="19"/>
      <c r="I311" s="19" t="s">
        <v>294</v>
      </c>
    </row>
    <row r="312" ht="15.75" hidden="1" customHeight="1">
      <c r="C312" s="19">
        <v>4.591388723E9</v>
      </c>
      <c r="D312" s="18">
        <v>43213.0</v>
      </c>
      <c r="E312" s="19">
        <v>100.0</v>
      </c>
      <c r="F312" s="19"/>
      <c r="G312" s="19">
        <f t="shared" si="17"/>
        <v>1110</v>
      </c>
      <c r="H312" s="19"/>
      <c r="I312" s="19" t="s">
        <v>295</v>
      </c>
    </row>
    <row r="313" ht="15.75" hidden="1" customHeight="1">
      <c r="C313" s="19">
        <v>4.591388723E9</v>
      </c>
      <c r="D313" s="18">
        <v>43215.0</v>
      </c>
      <c r="E313" s="19">
        <v>45.0</v>
      </c>
      <c r="F313" s="19"/>
      <c r="G313" s="19">
        <f t="shared" si="17"/>
        <v>1065</v>
      </c>
      <c r="H313" s="19"/>
      <c r="I313" s="19" t="s">
        <v>296</v>
      </c>
    </row>
    <row r="314" ht="15.75" hidden="1" customHeight="1">
      <c r="C314" s="19">
        <v>4.591388723E9</v>
      </c>
      <c r="D314" s="18">
        <v>43215.0</v>
      </c>
      <c r="E314" s="19">
        <v>95.0</v>
      </c>
      <c r="F314" s="19"/>
      <c r="G314" s="19">
        <f t="shared" si="17"/>
        <v>970</v>
      </c>
      <c r="H314" s="19"/>
      <c r="I314" s="19" t="s">
        <v>297</v>
      </c>
    </row>
    <row r="315" ht="15.75" hidden="1" customHeight="1">
      <c r="C315" s="19">
        <v>4.591388723E9</v>
      </c>
      <c r="D315" s="18">
        <v>43216.0</v>
      </c>
      <c r="E315" s="19">
        <v>100.0</v>
      </c>
      <c r="F315" s="19"/>
      <c r="G315" s="19">
        <f t="shared" si="17"/>
        <v>870</v>
      </c>
      <c r="H315" s="19"/>
      <c r="I315" s="19" t="s">
        <v>298</v>
      </c>
    </row>
    <row r="316" ht="15.75" hidden="1" customHeight="1">
      <c r="C316" s="19">
        <v>4.591388723E9</v>
      </c>
      <c r="D316" s="18">
        <v>43217.0</v>
      </c>
      <c r="E316" s="19">
        <v>99.0</v>
      </c>
      <c r="F316" s="19"/>
      <c r="G316" s="19">
        <f t="shared" si="17"/>
        <v>771</v>
      </c>
      <c r="H316" s="19"/>
      <c r="I316" s="19" t="s">
        <v>299</v>
      </c>
    </row>
    <row r="317" ht="15.75" hidden="1" customHeight="1">
      <c r="C317" s="19">
        <v>4.591388723E9</v>
      </c>
      <c r="D317" s="18">
        <v>43220.0</v>
      </c>
      <c r="E317" s="27">
        <v>100.0</v>
      </c>
      <c r="F317" s="27"/>
      <c r="G317" s="19">
        <f t="shared" si="17"/>
        <v>671</v>
      </c>
      <c r="H317" s="19"/>
      <c r="I317" s="19" t="s">
        <v>300</v>
      </c>
    </row>
    <row r="318" ht="15.75" hidden="1" customHeight="1">
      <c r="C318" s="19">
        <v>4.591388723E9</v>
      </c>
      <c r="D318" s="18">
        <v>43223.0</v>
      </c>
      <c r="E318" s="19">
        <v>100.0</v>
      </c>
      <c r="F318" s="19"/>
      <c r="G318" s="19">
        <f t="shared" si="17"/>
        <v>571</v>
      </c>
      <c r="H318" s="19"/>
      <c r="I318" s="19" t="s">
        <v>301</v>
      </c>
    </row>
    <row r="319" ht="15.75" hidden="1" customHeight="1">
      <c r="C319" s="19">
        <v>4.591388723E9</v>
      </c>
      <c r="D319" s="18">
        <v>43225.0</v>
      </c>
      <c r="E319" s="27">
        <v>100.0</v>
      </c>
      <c r="F319" s="27"/>
      <c r="G319" s="19">
        <f t="shared" si="17"/>
        <v>471</v>
      </c>
      <c r="H319" s="19"/>
      <c r="I319" s="19" t="s">
        <v>302</v>
      </c>
    </row>
    <row r="320" ht="15.75" hidden="1" customHeight="1">
      <c r="C320" s="19">
        <v>4.591388723E9</v>
      </c>
      <c r="D320" s="18">
        <v>43228.0</v>
      </c>
      <c r="E320" s="19">
        <v>100.0</v>
      </c>
      <c r="F320" s="19"/>
      <c r="G320" s="19">
        <f t="shared" si="17"/>
        <v>371</v>
      </c>
      <c r="H320" s="19"/>
      <c r="I320" s="19" t="s">
        <v>303</v>
      </c>
    </row>
    <row r="321" ht="15.75" hidden="1" customHeight="1">
      <c r="C321" s="19">
        <v>4.591388723E9</v>
      </c>
      <c r="D321" s="18">
        <v>43231.0</v>
      </c>
      <c r="E321" s="19">
        <v>100.0</v>
      </c>
      <c r="F321" s="19"/>
      <c r="G321" s="19">
        <f t="shared" si="17"/>
        <v>271</v>
      </c>
      <c r="H321" s="19"/>
      <c r="I321" s="19" t="s">
        <v>304</v>
      </c>
    </row>
    <row r="322" ht="15.75" hidden="1" customHeight="1">
      <c r="C322" s="19">
        <v>4.591388723E9</v>
      </c>
      <c r="D322" s="18">
        <v>43231.0</v>
      </c>
      <c r="E322" s="19">
        <v>50.0</v>
      </c>
      <c r="F322" s="19"/>
      <c r="G322" s="19">
        <f t="shared" si="17"/>
        <v>221</v>
      </c>
      <c r="H322" s="19"/>
      <c r="I322" s="19" t="s">
        <v>305</v>
      </c>
    </row>
    <row r="323" ht="15.75" hidden="1" customHeight="1">
      <c r="C323" s="19">
        <v>4.591388723E9</v>
      </c>
      <c r="D323" s="18">
        <v>43234.0</v>
      </c>
      <c r="E323" s="27">
        <v>100.0</v>
      </c>
      <c r="F323" s="27"/>
      <c r="G323" s="19">
        <f t="shared" si="17"/>
        <v>121</v>
      </c>
      <c r="H323" s="19"/>
      <c r="I323" s="19" t="s">
        <v>306</v>
      </c>
    </row>
    <row r="324" ht="15.75" hidden="1" customHeight="1">
      <c r="C324" s="19">
        <v>4.591388723E9</v>
      </c>
      <c r="D324" s="18">
        <v>43236.0</v>
      </c>
      <c r="E324" s="27">
        <v>100.0</v>
      </c>
      <c r="F324" s="27"/>
      <c r="G324" s="19">
        <f t="shared" si="17"/>
        <v>21</v>
      </c>
      <c r="H324" s="19"/>
      <c r="I324" s="19" t="s">
        <v>307</v>
      </c>
    </row>
    <row r="325" ht="15.75" hidden="1" customHeight="1">
      <c r="C325" s="19">
        <v>4.591388723E9</v>
      </c>
      <c r="D325" s="18">
        <v>43239.0</v>
      </c>
      <c r="E325" s="27">
        <v>21.0</v>
      </c>
      <c r="F325" s="27"/>
      <c r="G325" s="19">
        <f t="shared" si="17"/>
        <v>0</v>
      </c>
      <c r="H325" s="19"/>
      <c r="I325" s="19" t="s">
        <v>308</v>
      </c>
    </row>
    <row r="326" ht="15.75" hidden="1" customHeight="1">
      <c r="C326" s="10"/>
      <c r="D326" s="19"/>
      <c r="E326" s="35"/>
      <c r="F326" s="35"/>
      <c r="G326" s="10"/>
      <c r="H326" s="19"/>
      <c r="I326" s="19"/>
    </row>
    <row r="327" ht="15.75" hidden="1" customHeight="1">
      <c r="E327" s="28">
        <f>SUM(E308:E326)</f>
        <v>1500</v>
      </c>
      <c r="F327" s="1"/>
      <c r="H327" s="1"/>
    </row>
    <row r="328" ht="15.75" hidden="1" customHeight="1">
      <c r="H328" s="1"/>
    </row>
    <row r="329" ht="15.75" hidden="1" customHeight="1">
      <c r="C329" s="14" t="s">
        <v>15</v>
      </c>
      <c r="D329" s="14" t="s">
        <v>16</v>
      </c>
      <c r="E329" s="14" t="s">
        <v>17</v>
      </c>
      <c r="F329" s="14"/>
      <c r="G329" s="14" t="s">
        <v>18</v>
      </c>
      <c r="H329" s="14" t="s">
        <v>19</v>
      </c>
      <c r="I329" s="34" t="s">
        <v>20</v>
      </c>
      <c r="J329" s="31">
        <v>1500.0</v>
      </c>
    </row>
    <row r="330" ht="15.75" hidden="1" customHeight="1">
      <c r="C330" s="19">
        <v>4.591404243E9</v>
      </c>
      <c r="D330" s="18">
        <v>43239.0</v>
      </c>
      <c r="E330" s="19">
        <v>79.0</v>
      </c>
      <c r="F330" s="19"/>
      <c r="G330" s="19">
        <f>J329-E330</f>
        <v>1421</v>
      </c>
      <c r="H330" s="19"/>
      <c r="I330" s="19" t="s">
        <v>309</v>
      </c>
    </row>
    <row r="331" ht="15.75" hidden="1" customHeight="1">
      <c r="C331" s="19">
        <v>4.591404243E9</v>
      </c>
      <c r="D331" s="18">
        <v>43241.0</v>
      </c>
      <c r="E331" s="19">
        <v>100.0</v>
      </c>
      <c r="F331" s="19"/>
      <c r="G331" s="19">
        <f t="shared" ref="G331:G345" si="18">G330-E331</f>
        <v>1321</v>
      </c>
      <c r="H331" s="19"/>
      <c r="I331" s="19" t="s">
        <v>310</v>
      </c>
    </row>
    <row r="332" ht="15.75" hidden="1" customHeight="1">
      <c r="C332" s="19">
        <v>4.591404243E9</v>
      </c>
      <c r="D332" s="18">
        <v>43242.0</v>
      </c>
      <c r="E332" s="19">
        <v>100.0</v>
      </c>
      <c r="F332" s="19"/>
      <c r="G332" s="19">
        <f t="shared" si="18"/>
        <v>1221</v>
      </c>
      <c r="H332" s="19"/>
      <c r="I332" s="19" t="s">
        <v>311</v>
      </c>
    </row>
    <row r="333" ht="15.75" hidden="1" customHeight="1">
      <c r="C333" s="19">
        <v>4.591404243E9</v>
      </c>
      <c r="D333" s="18">
        <v>43244.0</v>
      </c>
      <c r="E333" s="19">
        <v>100.0</v>
      </c>
      <c r="F333" s="19"/>
      <c r="G333" s="19">
        <f t="shared" si="18"/>
        <v>1121</v>
      </c>
      <c r="H333" s="19"/>
      <c r="I333" s="19" t="s">
        <v>312</v>
      </c>
    </row>
    <row r="334" ht="15.75" hidden="1" customHeight="1">
      <c r="C334" s="19">
        <v>4.591404243E9</v>
      </c>
      <c r="D334" s="18">
        <v>43245.0</v>
      </c>
      <c r="E334" s="19">
        <v>100.0</v>
      </c>
      <c r="F334" s="19"/>
      <c r="G334" s="19">
        <f t="shared" si="18"/>
        <v>1021</v>
      </c>
      <c r="H334" s="19"/>
      <c r="I334" s="19" t="s">
        <v>313</v>
      </c>
    </row>
    <row r="335" ht="15.75" hidden="1" customHeight="1">
      <c r="C335" s="19">
        <v>4.591404243E9</v>
      </c>
      <c r="D335" s="18">
        <v>43246.0</v>
      </c>
      <c r="E335" s="19">
        <v>100.0</v>
      </c>
      <c r="F335" s="19"/>
      <c r="G335" s="19">
        <f t="shared" si="18"/>
        <v>921</v>
      </c>
      <c r="H335" s="19"/>
      <c r="I335" s="19" t="s">
        <v>314</v>
      </c>
    </row>
    <row r="336" ht="15.75" hidden="1" customHeight="1">
      <c r="C336" s="19">
        <v>4.591404243E9</v>
      </c>
      <c r="D336" s="18">
        <v>43248.0</v>
      </c>
      <c r="E336" s="36">
        <v>100.0</v>
      </c>
      <c r="F336" s="36"/>
      <c r="G336" s="19">
        <f t="shared" si="18"/>
        <v>821</v>
      </c>
      <c r="H336" s="19"/>
      <c r="I336" s="19" t="s">
        <v>315</v>
      </c>
    </row>
    <row r="337" ht="15.75" hidden="1" customHeight="1">
      <c r="C337" s="19">
        <v>4.591404243E9</v>
      </c>
      <c r="D337" s="18">
        <v>43250.0</v>
      </c>
      <c r="E337" s="37">
        <v>100.0</v>
      </c>
      <c r="F337" s="37"/>
      <c r="G337" s="19">
        <f t="shared" si="18"/>
        <v>721</v>
      </c>
      <c r="H337" s="19"/>
      <c r="I337" s="19" t="s">
        <v>316</v>
      </c>
    </row>
    <row r="338" ht="15.75" hidden="1" customHeight="1">
      <c r="C338" s="19">
        <v>4.591404243E9</v>
      </c>
      <c r="D338" s="18">
        <v>43251.0</v>
      </c>
      <c r="E338" s="36">
        <v>100.0</v>
      </c>
      <c r="F338" s="36"/>
      <c r="G338" s="19">
        <f t="shared" si="18"/>
        <v>621</v>
      </c>
      <c r="H338" s="19"/>
      <c r="I338" s="19" t="s">
        <v>317</v>
      </c>
    </row>
    <row r="339" ht="15.75" hidden="1" customHeight="1">
      <c r="C339" s="36">
        <v>4.591404243E9</v>
      </c>
      <c r="D339" s="38">
        <v>43253.0</v>
      </c>
      <c r="E339" s="37">
        <v>100.0</v>
      </c>
      <c r="F339" s="37"/>
      <c r="G339" s="36">
        <f t="shared" si="18"/>
        <v>521</v>
      </c>
      <c r="H339" s="36"/>
      <c r="I339" s="36" t="s">
        <v>318</v>
      </c>
    </row>
    <row r="340" ht="15.75" hidden="1" customHeight="1">
      <c r="C340" s="36">
        <v>4.591404243E9</v>
      </c>
      <c r="D340" s="18">
        <v>43255.0</v>
      </c>
      <c r="E340" s="19">
        <v>100.0</v>
      </c>
      <c r="F340" s="19"/>
      <c r="G340" s="19">
        <f t="shared" si="18"/>
        <v>421</v>
      </c>
      <c r="H340" s="19"/>
      <c r="I340" s="19" t="s">
        <v>319</v>
      </c>
    </row>
    <row r="341" ht="15.75" hidden="1" customHeight="1">
      <c r="C341" s="36">
        <v>4.591404243E9</v>
      </c>
      <c r="D341" s="18">
        <v>43257.0</v>
      </c>
      <c r="E341" s="27">
        <v>100.0</v>
      </c>
      <c r="F341" s="27"/>
      <c r="G341" s="19">
        <f t="shared" si="18"/>
        <v>321</v>
      </c>
      <c r="H341" s="19"/>
      <c r="I341" s="19" t="s">
        <v>320</v>
      </c>
    </row>
    <row r="342" ht="15.75" hidden="1" customHeight="1">
      <c r="C342" s="36">
        <v>4.591404243E9</v>
      </c>
      <c r="D342" s="18">
        <v>43258.0</v>
      </c>
      <c r="E342" s="19">
        <v>50.0</v>
      </c>
      <c r="F342" s="19"/>
      <c r="G342" s="19">
        <f t="shared" si="18"/>
        <v>271</v>
      </c>
      <c r="H342" s="19"/>
      <c r="I342" s="19" t="s">
        <v>321</v>
      </c>
    </row>
    <row r="343" ht="15.75" hidden="1" customHeight="1">
      <c r="C343" s="36">
        <v>4.591404243E9</v>
      </c>
      <c r="D343" s="18">
        <v>43259.0</v>
      </c>
      <c r="E343" s="27">
        <v>100.0</v>
      </c>
      <c r="F343" s="27"/>
      <c r="G343" s="19">
        <f t="shared" si="18"/>
        <v>171</v>
      </c>
      <c r="H343" s="19"/>
      <c r="I343" s="19" t="s">
        <v>322</v>
      </c>
    </row>
    <row r="344" ht="15.75" hidden="1" customHeight="1">
      <c r="C344" s="36">
        <v>4.591404243E9</v>
      </c>
      <c r="D344" s="18">
        <v>43260.0</v>
      </c>
      <c r="E344" s="19">
        <v>100.0</v>
      </c>
      <c r="F344" s="19"/>
      <c r="G344" s="19">
        <f t="shared" si="18"/>
        <v>71</v>
      </c>
      <c r="H344" s="19"/>
      <c r="I344" s="19" t="s">
        <v>323</v>
      </c>
    </row>
    <row r="345" ht="15.75" hidden="1" customHeight="1">
      <c r="C345" s="36">
        <v>4.591404243E9</v>
      </c>
      <c r="D345" s="18">
        <v>43262.0</v>
      </c>
      <c r="E345" s="27">
        <v>71.0</v>
      </c>
      <c r="F345" s="27"/>
      <c r="G345" s="19">
        <f t="shared" si="18"/>
        <v>0</v>
      </c>
      <c r="H345" s="19"/>
      <c r="I345" s="19" t="s">
        <v>324</v>
      </c>
    </row>
    <row r="346" ht="15.75" hidden="1" customHeight="1">
      <c r="E346" s="28">
        <f>SUM(E330:E345)</f>
        <v>1500</v>
      </c>
      <c r="F346" s="1"/>
      <c r="H346" s="1"/>
    </row>
    <row r="347" ht="15.75" hidden="1" customHeight="1">
      <c r="H347" s="1"/>
    </row>
    <row r="348" ht="15.75" hidden="1" customHeight="1">
      <c r="C348" s="14" t="s">
        <v>15</v>
      </c>
      <c r="D348" s="14" t="s">
        <v>16</v>
      </c>
      <c r="E348" s="14" t="s">
        <v>17</v>
      </c>
      <c r="F348" s="14"/>
      <c r="G348" s="14" t="s">
        <v>18</v>
      </c>
      <c r="H348" s="14" t="s">
        <v>19</v>
      </c>
      <c r="I348" s="34" t="s">
        <v>20</v>
      </c>
      <c r="J348" s="31">
        <v>1500.0</v>
      </c>
    </row>
    <row r="349" ht="15.75" hidden="1" customHeight="1">
      <c r="C349" s="19">
        <v>4.591423766E9</v>
      </c>
      <c r="D349" s="18">
        <v>43263.0</v>
      </c>
      <c r="E349" s="19">
        <v>50.0</v>
      </c>
      <c r="F349" s="19"/>
      <c r="G349" s="19">
        <f>J348-E349</f>
        <v>1450</v>
      </c>
      <c r="H349" s="19"/>
      <c r="I349" s="19" t="s">
        <v>325</v>
      </c>
    </row>
    <row r="350" ht="15.75" hidden="1" customHeight="1">
      <c r="C350" s="19">
        <v>4.591423766E9</v>
      </c>
      <c r="D350" s="18">
        <v>43273.0</v>
      </c>
      <c r="E350" s="19">
        <v>100.0</v>
      </c>
      <c r="F350" s="19"/>
      <c r="G350" s="19">
        <f t="shared" ref="G350:G364" si="19">G349-E350</f>
        <v>1350</v>
      </c>
      <c r="H350" s="19"/>
      <c r="I350" s="19" t="s">
        <v>326</v>
      </c>
    </row>
    <row r="351" ht="15.75" hidden="1" customHeight="1">
      <c r="C351" s="19">
        <v>4.591423766E9</v>
      </c>
      <c r="D351" s="18">
        <v>43273.0</v>
      </c>
      <c r="E351" s="19">
        <v>100.0</v>
      </c>
      <c r="F351" s="19"/>
      <c r="G351" s="19">
        <f t="shared" si="19"/>
        <v>1250</v>
      </c>
      <c r="H351" s="19"/>
      <c r="I351" s="19" t="s">
        <v>327</v>
      </c>
    </row>
    <row r="352" ht="15.75" hidden="1" customHeight="1">
      <c r="C352" s="19">
        <v>4.591423766E9</v>
      </c>
      <c r="D352" s="18">
        <v>43276.0</v>
      </c>
      <c r="E352" s="19">
        <v>100.0</v>
      </c>
      <c r="F352" s="19"/>
      <c r="G352" s="19">
        <f t="shared" si="19"/>
        <v>1150</v>
      </c>
      <c r="H352" s="19"/>
      <c r="I352" s="19" t="s">
        <v>328</v>
      </c>
    </row>
    <row r="353" ht="15.75" hidden="1" customHeight="1">
      <c r="C353" s="19">
        <v>4.591423766E9</v>
      </c>
      <c r="D353" s="18">
        <v>43279.0</v>
      </c>
      <c r="E353" s="19">
        <v>100.0</v>
      </c>
      <c r="F353" s="19"/>
      <c r="G353" s="19">
        <f t="shared" si="19"/>
        <v>1050</v>
      </c>
      <c r="H353" s="19"/>
      <c r="I353" s="19" t="s">
        <v>329</v>
      </c>
    </row>
    <row r="354" ht="15.75" hidden="1" customHeight="1">
      <c r="C354" s="19">
        <v>4.591423766E9</v>
      </c>
      <c r="D354" s="18">
        <v>43280.0</v>
      </c>
      <c r="E354" s="19">
        <v>100.0</v>
      </c>
      <c r="F354" s="19"/>
      <c r="G354" s="19">
        <f t="shared" si="19"/>
        <v>950</v>
      </c>
      <c r="H354" s="19"/>
      <c r="I354" s="19" t="s">
        <v>330</v>
      </c>
    </row>
    <row r="355" ht="15.75" hidden="1" customHeight="1">
      <c r="C355" s="19">
        <v>4.591423766E9</v>
      </c>
      <c r="D355" s="18">
        <v>43283.0</v>
      </c>
      <c r="E355" s="19">
        <v>100.0</v>
      </c>
      <c r="F355" s="19"/>
      <c r="G355" s="19">
        <f t="shared" si="19"/>
        <v>850</v>
      </c>
      <c r="H355" s="19"/>
      <c r="I355" s="19" t="s">
        <v>331</v>
      </c>
    </row>
    <row r="356" ht="7.5" hidden="1" customHeight="1">
      <c r="C356" s="19">
        <v>4.591423766E9</v>
      </c>
      <c r="D356" s="18">
        <v>43285.0</v>
      </c>
      <c r="E356" s="19">
        <v>100.0</v>
      </c>
      <c r="F356" s="19"/>
      <c r="G356" s="19">
        <f t="shared" si="19"/>
        <v>750</v>
      </c>
      <c r="H356" s="19"/>
      <c r="I356" s="19" t="s">
        <v>332</v>
      </c>
    </row>
    <row r="357" ht="7.5" hidden="1" customHeight="1">
      <c r="C357" s="19">
        <v>4.591423766E9</v>
      </c>
      <c r="D357" s="18">
        <v>43286.0</v>
      </c>
      <c r="E357" s="19">
        <v>100.0</v>
      </c>
      <c r="F357" s="19"/>
      <c r="G357" s="19">
        <f t="shared" si="19"/>
        <v>650</v>
      </c>
      <c r="H357" s="19"/>
      <c r="I357" s="19" t="s">
        <v>333</v>
      </c>
    </row>
    <row r="358" ht="7.5" hidden="1" customHeight="1">
      <c r="C358" s="19">
        <v>4.591423766E9</v>
      </c>
      <c r="D358" s="18">
        <v>43287.0</v>
      </c>
      <c r="E358" s="19">
        <v>100.0</v>
      </c>
      <c r="F358" s="19"/>
      <c r="G358" s="19">
        <f t="shared" si="19"/>
        <v>550</v>
      </c>
      <c r="H358" s="19"/>
      <c r="I358" s="19" t="s">
        <v>334</v>
      </c>
    </row>
    <row r="359" ht="7.5" hidden="1" customHeight="1">
      <c r="C359" s="19">
        <v>4.591423766E9</v>
      </c>
      <c r="D359" s="18">
        <v>43288.0</v>
      </c>
      <c r="E359" s="19">
        <v>100.0</v>
      </c>
      <c r="F359" s="19"/>
      <c r="G359" s="19">
        <f t="shared" si="19"/>
        <v>450</v>
      </c>
      <c r="H359" s="19"/>
      <c r="I359" s="19" t="s">
        <v>335</v>
      </c>
    </row>
    <row r="360" ht="15.75" hidden="1" customHeight="1">
      <c r="C360" s="19">
        <v>4.591423766E9</v>
      </c>
      <c r="D360" s="18">
        <v>43290.0</v>
      </c>
      <c r="E360" s="19">
        <v>100.0</v>
      </c>
      <c r="F360" s="19"/>
      <c r="G360" s="19">
        <f t="shared" si="19"/>
        <v>350</v>
      </c>
      <c r="H360" s="19"/>
      <c r="I360" s="19" t="s">
        <v>336</v>
      </c>
    </row>
    <row r="361" ht="15.75" hidden="1" customHeight="1">
      <c r="C361" s="19">
        <v>4.591423766E9</v>
      </c>
      <c r="D361" s="18">
        <v>43291.0</v>
      </c>
      <c r="E361" s="27">
        <v>100.0</v>
      </c>
      <c r="F361" s="27"/>
      <c r="G361" s="19">
        <f t="shared" si="19"/>
        <v>250</v>
      </c>
      <c r="H361" s="19"/>
      <c r="I361" s="19" t="s">
        <v>337</v>
      </c>
    </row>
    <row r="362" ht="15.75" hidden="1" customHeight="1">
      <c r="C362" s="19">
        <v>4.591423766E9</v>
      </c>
      <c r="D362" s="18">
        <v>43293.0</v>
      </c>
      <c r="E362" s="19">
        <v>100.0</v>
      </c>
      <c r="F362" s="19"/>
      <c r="G362" s="19">
        <f t="shared" si="19"/>
        <v>150</v>
      </c>
      <c r="H362" s="19"/>
      <c r="I362" s="19" t="s">
        <v>338</v>
      </c>
    </row>
    <row r="363" ht="15.75" hidden="1" customHeight="1">
      <c r="C363" s="19">
        <v>4.591423766E9</v>
      </c>
      <c r="D363" s="18">
        <v>43294.0</v>
      </c>
      <c r="E363" s="19">
        <v>100.0</v>
      </c>
      <c r="F363" s="19"/>
      <c r="G363" s="19">
        <f t="shared" si="19"/>
        <v>50</v>
      </c>
      <c r="H363" s="19"/>
      <c r="I363" s="19" t="s">
        <v>339</v>
      </c>
    </row>
    <row r="364" ht="15.75" hidden="1" customHeight="1">
      <c r="C364" s="19">
        <v>4.591423766E9</v>
      </c>
      <c r="D364" s="18">
        <v>43297.0</v>
      </c>
      <c r="E364" s="27">
        <v>50.0</v>
      </c>
      <c r="F364" s="27"/>
      <c r="G364" s="19">
        <f t="shared" si="19"/>
        <v>0</v>
      </c>
      <c r="H364" s="19"/>
      <c r="I364" s="19" t="s">
        <v>340</v>
      </c>
    </row>
    <row r="365" ht="15.75" hidden="1" customHeight="1">
      <c r="E365" s="28">
        <f>SUM(E349:E364)</f>
        <v>1500</v>
      </c>
      <c r="F365" s="1"/>
      <c r="H365" s="1"/>
    </row>
    <row r="366" ht="15.75" hidden="1" customHeight="1">
      <c r="H366" s="1"/>
    </row>
    <row r="367" ht="15.75" hidden="1" customHeight="1">
      <c r="C367" s="14" t="s">
        <v>15</v>
      </c>
      <c r="D367" s="14" t="s">
        <v>16</v>
      </c>
      <c r="E367" s="14" t="s">
        <v>17</v>
      </c>
      <c r="F367" s="14"/>
      <c r="G367" s="14" t="s">
        <v>18</v>
      </c>
      <c r="H367" s="14" t="s">
        <v>19</v>
      </c>
      <c r="I367" s="34" t="s">
        <v>20</v>
      </c>
      <c r="J367" s="31">
        <v>1500.0</v>
      </c>
    </row>
    <row r="368" ht="15.75" hidden="1" customHeight="1">
      <c r="C368" s="19">
        <v>4.591445047E9</v>
      </c>
      <c r="D368" s="38">
        <v>43297.0</v>
      </c>
      <c r="E368" s="19">
        <v>50.0</v>
      </c>
      <c r="F368" s="19"/>
      <c r="G368" s="19">
        <f>J367-E368</f>
        <v>1450</v>
      </c>
      <c r="H368" s="19"/>
      <c r="I368" s="19" t="s">
        <v>341</v>
      </c>
    </row>
    <row r="369" ht="15.75" hidden="1" customHeight="1">
      <c r="C369" s="19">
        <v>4.591445047E9</v>
      </c>
      <c r="D369" s="38">
        <v>43299.0</v>
      </c>
      <c r="E369" s="19">
        <v>100.0</v>
      </c>
      <c r="F369" s="19"/>
      <c r="G369" s="19">
        <f t="shared" ref="G369:G382" si="20">G368-E369</f>
        <v>1350</v>
      </c>
      <c r="H369" s="19"/>
      <c r="I369" s="19" t="s">
        <v>342</v>
      </c>
    </row>
    <row r="370" ht="15.75" hidden="1" customHeight="1">
      <c r="C370" s="19">
        <v>4.591445047E9</v>
      </c>
      <c r="D370" s="38">
        <v>43300.0</v>
      </c>
      <c r="E370" s="19">
        <v>100.0</v>
      </c>
      <c r="F370" s="19"/>
      <c r="G370" s="19">
        <f t="shared" si="20"/>
        <v>1250</v>
      </c>
      <c r="H370" s="19"/>
      <c r="I370" s="19" t="s">
        <v>343</v>
      </c>
    </row>
    <row r="371" ht="15.75" hidden="1" customHeight="1">
      <c r="C371" s="19">
        <v>4.591445047E9</v>
      </c>
      <c r="D371" s="38">
        <v>43304.0</v>
      </c>
      <c r="E371" s="19">
        <v>100.0</v>
      </c>
      <c r="F371" s="19"/>
      <c r="G371" s="19">
        <f t="shared" si="20"/>
        <v>1150</v>
      </c>
      <c r="H371" s="19"/>
      <c r="I371" s="19" t="s">
        <v>344</v>
      </c>
    </row>
    <row r="372" ht="15.75" hidden="1" customHeight="1">
      <c r="C372" s="19">
        <v>4.591445047E9</v>
      </c>
      <c r="D372" s="38">
        <v>43306.0</v>
      </c>
      <c r="E372" s="19">
        <v>110.0</v>
      </c>
      <c r="F372" s="19"/>
      <c r="G372" s="19">
        <f t="shared" si="20"/>
        <v>1040</v>
      </c>
      <c r="H372" s="19"/>
      <c r="I372" s="19" t="s">
        <v>345</v>
      </c>
    </row>
    <row r="373" ht="15.75" hidden="1" customHeight="1">
      <c r="C373" s="19">
        <v>4.591445047E9</v>
      </c>
      <c r="D373" s="38">
        <v>43307.0</v>
      </c>
      <c r="E373" s="19">
        <v>100.0</v>
      </c>
      <c r="F373" s="19"/>
      <c r="G373" s="19">
        <f t="shared" si="20"/>
        <v>940</v>
      </c>
      <c r="H373" s="19"/>
      <c r="I373" s="19" t="s">
        <v>346</v>
      </c>
      <c r="J373" s="20" t="s">
        <v>347</v>
      </c>
    </row>
    <row r="374" ht="15.75" hidden="1" customHeight="1">
      <c r="C374" s="19">
        <v>4.591445047E9</v>
      </c>
      <c r="D374" s="38">
        <v>43308.0</v>
      </c>
      <c r="E374" s="19">
        <v>110.0</v>
      </c>
      <c r="F374" s="19"/>
      <c r="G374" s="19">
        <f t="shared" si="20"/>
        <v>830</v>
      </c>
      <c r="H374" s="19"/>
      <c r="I374" s="19" t="s">
        <v>348</v>
      </c>
    </row>
    <row r="375" ht="15.75" hidden="1" customHeight="1">
      <c r="C375" s="19">
        <v>4.591445047E9</v>
      </c>
      <c r="D375" s="38">
        <v>43311.0</v>
      </c>
      <c r="E375" s="19">
        <v>110.0</v>
      </c>
      <c r="F375" s="19"/>
      <c r="G375" s="19">
        <f t="shared" si="20"/>
        <v>720</v>
      </c>
      <c r="H375" s="19"/>
      <c r="I375" s="19" t="s">
        <v>349</v>
      </c>
    </row>
    <row r="376" ht="15.75" hidden="1" customHeight="1">
      <c r="C376" s="19">
        <v>4.591445047E9</v>
      </c>
      <c r="D376" s="38">
        <v>43313.0</v>
      </c>
      <c r="E376" s="19">
        <v>110.0</v>
      </c>
      <c r="F376" s="19"/>
      <c r="G376" s="19">
        <f t="shared" si="20"/>
        <v>610</v>
      </c>
      <c r="H376" s="19"/>
      <c r="I376" s="19" t="s">
        <v>350</v>
      </c>
    </row>
    <row r="377" ht="15.75" hidden="1" customHeight="1">
      <c r="C377" s="19">
        <v>4.591445047E9</v>
      </c>
      <c r="D377" s="18">
        <v>43315.0</v>
      </c>
      <c r="E377" s="27">
        <v>110.0</v>
      </c>
      <c r="F377" s="27"/>
      <c r="G377" s="19">
        <f t="shared" si="20"/>
        <v>500</v>
      </c>
      <c r="H377" s="19"/>
      <c r="I377" s="19" t="s">
        <v>351</v>
      </c>
    </row>
    <row r="378" ht="15.75" hidden="1" customHeight="1">
      <c r="C378" s="19">
        <v>4.591445047E9</v>
      </c>
      <c r="D378" s="38">
        <v>43315.0</v>
      </c>
      <c r="E378" s="19">
        <v>110.0</v>
      </c>
      <c r="F378" s="19"/>
      <c r="G378" s="19">
        <f t="shared" si="20"/>
        <v>390</v>
      </c>
      <c r="H378" s="19"/>
      <c r="I378" s="19" t="s">
        <v>352</v>
      </c>
    </row>
    <row r="379" ht="15.75" hidden="1" customHeight="1">
      <c r="C379" s="19">
        <v>4.591445047E9</v>
      </c>
      <c r="D379" s="18">
        <v>43319.0</v>
      </c>
      <c r="E379" s="27">
        <v>110.0</v>
      </c>
      <c r="F379" s="27"/>
      <c r="G379" s="19">
        <f t="shared" si="20"/>
        <v>280</v>
      </c>
      <c r="H379" s="19"/>
      <c r="I379" s="19" t="s">
        <v>353</v>
      </c>
    </row>
    <row r="380" ht="15.75" hidden="1" customHeight="1">
      <c r="C380" s="19">
        <v>4.591445047E9</v>
      </c>
      <c r="D380" s="18">
        <v>43320.0</v>
      </c>
      <c r="E380" s="27">
        <v>110.0</v>
      </c>
      <c r="F380" s="27"/>
      <c r="G380" s="19">
        <f t="shared" si="20"/>
        <v>170</v>
      </c>
      <c r="H380" s="19"/>
      <c r="I380" s="19" t="s">
        <v>354</v>
      </c>
    </row>
    <row r="381" ht="15.75" hidden="1" customHeight="1">
      <c r="C381" s="19">
        <v>4.591445047E9</v>
      </c>
      <c r="D381" s="18">
        <v>43322.0</v>
      </c>
      <c r="E381" s="27">
        <v>100.0</v>
      </c>
      <c r="F381" s="27"/>
      <c r="G381" s="19">
        <f t="shared" si="20"/>
        <v>70</v>
      </c>
      <c r="H381" s="19"/>
      <c r="I381" s="19" t="s">
        <v>355</v>
      </c>
    </row>
    <row r="382" ht="15.75" hidden="1" customHeight="1">
      <c r="C382" s="19">
        <v>4.591445047E9</v>
      </c>
      <c r="D382" s="18">
        <v>43325.0</v>
      </c>
      <c r="E382" s="27">
        <v>70.0</v>
      </c>
      <c r="F382" s="27"/>
      <c r="G382" s="19">
        <f t="shared" si="20"/>
        <v>0</v>
      </c>
      <c r="H382" s="19"/>
      <c r="I382" s="19" t="s">
        <v>356</v>
      </c>
    </row>
    <row r="383" ht="15.75" hidden="1" customHeight="1">
      <c r="E383" s="28">
        <f>SUM(E368:E382)</f>
        <v>1500</v>
      </c>
      <c r="F383" s="1"/>
      <c r="H383" s="1"/>
    </row>
    <row r="384" ht="15.75" hidden="1" customHeight="1">
      <c r="H384" s="1"/>
    </row>
    <row r="385" ht="15.75" hidden="1" customHeight="1">
      <c r="C385" s="14" t="s">
        <v>15</v>
      </c>
      <c r="D385" s="14" t="s">
        <v>16</v>
      </c>
      <c r="E385" s="14" t="s">
        <v>17</v>
      </c>
      <c r="F385" s="14"/>
      <c r="G385" s="14" t="s">
        <v>18</v>
      </c>
      <c r="H385" s="14" t="s">
        <v>19</v>
      </c>
      <c r="I385" s="34" t="s">
        <v>20</v>
      </c>
      <c r="J385" s="31">
        <v>1500.0</v>
      </c>
    </row>
    <row r="386" ht="15.75" hidden="1" customHeight="1">
      <c r="C386" s="10" t="s">
        <v>357</v>
      </c>
      <c r="D386" s="18">
        <v>43325.0</v>
      </c>
      <c r="E386" s="19">
        <v>30.0</v>
      </c>
      <c r="F386" s="19"/>
      <c r="G386" s="19">
        <f>J385-E386</f>
        <v>1470</v>
      </c>
      <c r="H386" s="19"/>
      <c r="I386" s="19" t="s">
        <v>358</v>
      </c>
    </row>
    <row r="387" ht="15.75" hidden="1" customHeight="1">
      <c r="C387" s="10" t="s">
        <v>357</v>
      </c>
      <c r="D387" s="18">
        <v>43326.0</v>
      </c>
      <c r="E387" s="19">
        <v>100.0</v>
      </c>
      <c r="F387" s="19"/>
      <c r="G387" s="19">
        <f t="shared" ref="G387:G401" si="21">G386-E387</f>
        <v>1370</v>
      </c>
      <c r="H387" s="19"/>
      <c r="I387" s="19" t="s">
        <v>359</v>
      </c>
    </row>
    <row r="388" ht="15.75" hidden="1" customHeight="1">
      <c r="C388" s="10" t="s">
        <v>357</v>
      </c>
      <c r="D388" s="18">
        <v>43327.0</v>
      </c>
      <c r="E388" s="19">
        <v>100.0</v>
      </c>
      <c r="F388" s="19"/>
      <c r="G388" s="19">
        <f t="shared" si="21"/>
        <v>1270</v>
      </c>
      <c r="H388" s="19"/>
      <c r="I388" s="19" t="s">
        <v>360</v>
      </c>
      <c r="J388" s="20" t="s">
        <v>347</v>
      </c>
    </row>
    <row r="389" ht="15.75" hidden="1" customHeight="1">
      <c r="C389" s="10" t="s">
        <v>357</v>
      </c>
      <c r="D389" s="18">
        <v>43327.0</v>
      </c>
      <c r="E389" s="19">
        <v>85.0</v>
      </c>
      <c r="F389" s="19"/>
      <c r="G389" s="19">
        <f t="shared" si="21"/>
        <v>1185</v>
      </c>
      <c r="H389" s="19"/>
      <c r="I389" s="19" t="s">
        <v>361</v>
      </c>
    </row>
    <row r="390" ht="15.75" hidden="1" customHeight="1">
      <c r="C390" s="10" t="s">
        <v>357</v>
      </c>
      <c r="D390" s="18">
        <v>43328.0</v>
      </c>
      <c r="E390" s="19">
        <v>100.0</v>
      </c>
      <c r="F390" s="19"/>
      <c r="G390" s="19">
        <f t="shared" si="21"/>
        <v>1085</v>
      </c>
      <c r="H390" s="19"/>
      <c r="I390" s="19" t="s">
        <v>362</v>
      </c>
    </row>
    <row r="391" ht="15.75" hidden="1" customHeight="1">
      <c r="C391" s="10" t="s">
        <v>357</v>
      </c>
      <c r="D391" s="18">
        <v>43332.0</v>
      </c>
      <c r="E391" s="19">
        <v>100.0</v>
      </c>
      <c r="F391" s="19"/>
      <c r="G391" s="19">
        <f t="shared" si="21"/>
        <v>985</v>
      </c>
      <c r="H391" s="19"/>
      <c r="I391" s="19" t="s">
        <v>363</v>
      </c>
    </row>
    <row r="392" ht="15.75" hidden="1" customHeight="1">
      <c r="C392" s="10" t="s">
        <v>357</v>
      </c>
      <c r="D392" s="18">
        <v>43333.0</v>
      </c>
      <c r="E392" s="19">
        <v>100.0</v>
      </c>
      <c r="F392" s="19"/>
      <c r="G392" s="19">
        <f t="shared" si="21"/>
        <v>885</v>
      </c>
      <c r="H392" s="19"/>
      <c r="I392" s="19" t="s">
        <v>364</v>
      </c>
    </row>
    <row r="393" ht="15.75" hidden="1" customHeight="1">
      <c r="C393" s="10" t="s">
        <v>357</v>
      </c>
      <c r="D393" s="18">
        <v>43335.0</v>
      </c>
      <c r="E393" s="19">
        <v>100.0</v>
      </c>
      <c r="F393" s="19"/>
      <c r="G393" s="19">
        <f t="shared" si="21"/>
        <v>785</v>
      </c>
      <c r="H393" s="19"/>
      <c r="I393" s="19" t="s">
        <v>365</v>
      </c>
    </row>
    <row r="394" ht="15.75" hidden="1" customHeight="1">
      <c r="C394" s="10" t="s">
        <v>357</v>
      </c>
      <c r="D394" s="18">
        <v>43336.0</v>
      </c>
      <c r="E394" s="19">
        <v>100.0</v>
      </c>
      <c r="F394" s="19"/>
      <c r="G394" s="19">
        <f t="shared" si="21"/>
        <v>685</v>
      </c>
      <c r="H394" s="19"/>
      <c r="I394" s="19" t="s">
        <v>366</v>
      </c>
    </row>
    <row r="395" ht="15.75" hidden="1" customHeight="1">
      <c r="C395" s="10" t="s">
        <v>357</v>
      </c>
      <c r="D395" s="18">
        <v>43339.0</v>
      </c>
      <c r="E395" s="19">
        <v>100.0</v>
      </c>
      <c r="F395" s="19"/>
      <c r="G395" s="19">
        <f t="shared" si="21"/>
        <v>585</v>
      </c>
      <c r="H395" s="19"/>
      <c r="I395" s="19" t="s">
        <v>367</v>
      </c>
    </row>
    <row r="396" ht="15.75" hidden="1" customHeight="1">
      <c r="C396" s="10" t="s">
        <v>357</v>
      </c>
      <c r="D396" s="18">
        <v>43340.0</v>
      </c>
      <c r="E396" s="19">
        <v>100.0</v>
      </c>
      <c r="F396" s="19"/>
      <c r="G396" s="19">
        <f t="shared" si="21"/>
        <v>485</v>
      </c>
      <c r="H396" s="19"/>
      <c r="I396" s="19" t="s">
        <v>368</v>
      </c>
    </row>
    <row r="397" ht="15.75" hidden="1" customHeight="1">
      <c r="C397" s="10" t="s">
        <v>357</v>
      </c>
      <c r="D397" s="18">
        <v>43342.0</v>
      </c>
      <c r="E397" s="27">
        <v>100.0</v>
      </c>
      <c r="F397" s="27"/>
      <c r="G397" s="19">
        <f t="shared" si="21"/>
        <v>385</v>
      </c>
      <c r="H397" s="19"/>
      <c r="I397" s="19" t="s">
        <v>369</v>
      </c>
    </row>
    <row r="398" ht="15.75" hidden="1" customHeight="1">
      <c r="C398" s="10" t="s">
        <v>357</v>
      </c>
      <c r="D398" s="18">
        <v>43343.0</v>
      </c>
      <c r="E398" s="19">
        <v>100.0</v>
      </c>
      <c r="F398" s="19"/>
      <c r="G398" s="19">
        <f t="shared" si="21"/>
        <v>285</v>
      </c>
      <c r="H398" s="19"/>
      <c r="I398" s="19" t="s">
        <v>370</v>
      </c>
    </row>
    <row r="399" ht="15.75" hidden="1" customHeight="1">
      <c r="C399" s="10" t="s">
        <v>357</v>
      </c>
      <c r="D399" s="18">
        <v>43346.0</v>
      </c>
      <c r="E399" s="27">
        <v>100.0</v>
      </c>
      <c r="F399" s="27"/>
      <c r="G399" s="19">
        <f t="shared" si="21"/>
        <v>185</v>
      </c>
      <c r="H399" s="19"/>
      <c r="I399" s="19" t="s">
        <v>371</v>
      </c>
    </row>
    <row r="400" ht="15.75" hidden="1" customHeight="1">
      <c r="C400" s="10" t="s">
        <v>357</v>
      </c>
      <c r="D400" s="18">
        <v>43347.0</v>
      </c>
      <c r="E400" s="27">
        <v>100.0</v>
      </c>
      <c r="F400" s="27"/>
      <c r="G400" s="19">
        <f t="shared" si="21"/>
        <v>85</v>
      </c>
      <c r="H400" s="19"/>
      <c r="I400" s="19" t="s">
        <v>372</v>
      </c>
    </row>
    <row r="401" ht="15.75" hidden="1" customHeight="1">
      <c r="C401" s="10" t="s">
        <v>357</v>
      </c>
      <c r="D401" s="18">
        <v>43349.0</v>
      </c>
      <c r="E401" s="27">
        <v>85.0</v>
      </c>
      <c r="F401" s="27"/>
      <c r="G401" s="19">
        <f t="shared" si="21"/>
        <v>0</v>
      </c>
      <c r="H401" s="19"/>
      <c r="I401" s="19" t="s">
        <v>373</v>
      </c>
    </row>
    <row r="402" ht="15.75" hidden="1" customHeight="1">
      <c r="C402" s="10"/>
      <c r="D402" s="19"/>
      <c r="E402" s="27"/>
      <c r="F402" s="27"/>
      <c r="G402" s="19"/>
      <c r="H402" s="19"/>
      <c r="I402" s="19"/>
    </row>
    <row r="403" ht="15.75" hidden="1" customHeight="1">
      <c r="E403" s="28">
        <f>SUM(E386:E402)</f>
        <v>1500</v>
      </c>
      <c r="F403" s="1"/>
      <c r="H403" s="1"/>
    </row>
    <row r="404" ht="15.75" hidden="1" customHeight="1">
      <c r="H404" s="1"/>
    </row>
    <row r="405" ht="15.75" hidden="1" customHeight="1">
      <c r="C405" s="14" t="s">
        <v>15</v>
      </c>
      <c r="D405" s="14" t="s">
        <v>16</v>
      </c>
      <c r="E405" s="14" t="s">
        <v>17</v>
      </c>
      <c r="F405" s="14"/>
      <c r="G405" s="14" t="s">
        <v>18</v>
      </c>
      <c r="H405" s="14" t="s">
        <v>19</v>
      </c>
      <c r="I405" s="34" t="s">
        <v>20</v>
      </c>
      <c r="J405" s="31">
        <v>1500.0</v>
      </c>
    </row>
    <row r="406" ht="15.75" hidden="1" customHeight="1">
      <c r="C406" s="19">
        <v>4.59148231E9</v>
      </c>
      <c r="D406" s="18">
        <v>43350.0</v>
      </c>
      <c r="E406" s="19">
        <v>100.0</v>
      </c>
      <c r="F406" s="19"/>
      <c r="G406" s="19">
        <f>J405-E406</f>
        <v>1400</v>
      </c>
      <c r="H406" s="19"/>
      <c r="I406" s="19" t="s">
        <v>374</v>
      </c>
    </row>
    <row r="407" ht="15.75" hidden="1" customHeight="1">
      <c r="C407" s="19">
        <v>4.59148231E9</v>
      </c>
      <c r="D407" s="18">
        <v>43355.0</v>
      </c>
      <c r="E407" s="19">
        <v>100.0</v>
      </c>
      <c r="F407" s="19"/>
      <c r="G407" s="19">
        <f t="shared" ref="G407:G420" si="22">G406-E407</f>
        <v>1300</v>
      </c>
      <c r="H407" s="19"/>
      <c r="I407" s="19" t="s">
        <v>375</v>
      </c>
    </row>
    <row r="408" ht="15.75" hidden="1" customHeight="1">
      <c r="C408" s="19">
        <v>4.59148231E9</v>
      </c>
      <c r="D408" s="18">
        <v>43356.0</v>
      </c>
      <c r="E408" s="19">
        <v>100.0</v>
      </c>
      <c r="F408" s="19"/>
      <c r="G408" s="19">
        <f t="shared" si="22"/>
        <v>1200</v>
      </c>
      <c r="H408" s="19"/>
      <c r="I408" s="19" t="s">
        <v>376</v>
      </c>
    </row>
    <row r="409" ht="15.75" hidden="1" customHeight="1">
      <c r="C409" s="19">
        <v>4.59148231E9</v>
      </c>
      <c r="D409" s="18">
        <v>43356.0</v>
      </c>
      <c r="E409" s="19">
        <v>100.0</v>
      </c>
      <c r="F409" s="19"/>
      <c r="G409" s="19">
        <f t="shared" si="22"/>
        <v>1100</v>
      </c>
      <c r="H409" s="19"/>
      <c r="I409" s="19" t="s">
        <v>377</v>
      </c>
    </row>
    <row r="410" ht="15.75" hidden="1" customHeight="1">
      <c r="C410" s="19">
        <v>4.59148231E9</v>
      </c>
      <c r="D410" s="18">
        <v>43357.0</v>
      </c>
      <c r="E410" s="19">
        <v>100.0</v>
      </c>
      <c r="F410" s="19"/>
      <c r="G410" s="19">
        <f t="shared" si="22"/>
        <v>1000</v>
      </c>
      <c r="H410" s="19"/>
      <c r="I410" s="19" t="s">
        <v>378</v>
      </c>
    </row>
    <row r="411" ht="15.75" hidden="1" customHeight="1">
      <c r="C411" s="19">
        <v>4.59148231E9</v>
      </c>
      <c r="D411" s="18">
        <v>43361.0</v>
      </c>
      <c r="E411" s="19">
        <v>100.0</v>
      </c>
      <c r="F411" s="19"/>
      <c r="G411" s="19">
        <f t="shared" si="22"/>
        <v>900</v>
      </c>
      <c r="H411" s="19"/>
      <c r="I411" s="19" t="s">
        <v>379</v>
      </c>
    </row>
    <row r="412" ht="15.75" hidden="1" customHeight="1">
      <c r="C412" s="19">
        <v>4.59148231E9</v>
      </c>
      <c r="D412" s="18">
        <v>43362.0</v>
      </c>
      <c r="E412" s="19">
        <v>100.0</v>
      </c>
      <c r="F412" s="19"/>
      <c r="G412" s="19">
        <f t="shared" si="22"/>
        <v>800</v>
      </c>
      <c r="H412" s="19"/>
      <c r="I412" s="19" t="s">
        <v>380</v>
      </c>
    </row>
    <row r="413" ht="15.75" hidden="1" customHeight="1">
      <c r="C413" s="19">
        <v>4.59148231E9</v>
      </c>
      <c r="D413" s="18">
        <v>43364.0</v>
      </c>
      <c r="E413" s="27">
        <v>100.0</v>
      </c>
      <c r="F413" s="27"/>
      <c r="G413" s="19">
        <f t="shared" si="22"/>
        <v>700</v>
      </c>
      <c r="H413" s="19"/>
      <c r="I413" s="19" t="s">
        <v>381</v>
      </c>
    </row>
    <row r="414" ht="15.75" hidden="1" customHeight="1">
      <c r="C414" s="19">
        <v>4.59148231E9</v>
      </c>
      <c r="D414" s="18">
        <v>43364.0</v>
      </c>
      <c r="E414" s="27">
        <v>100.0</v>
      </c>
      <c r="F414" s="27"/>
      <c r="G414" s="19">
        <f t="shared" si="22"/>
        <v>600</v>
      </c>
      <c r="H414" s="19"/>
      <c r="I414" s="19" t="s">
        <v>382</v>
      </c>
    </row>
    <row r="415" ht="15.75" hidden="1" customHeight="1">
      <c r="C415" s="19">
        <v>4.59148231E9</v>
      </c>
      <c r="D415" s="18">
        <v>43367.0</v>
      </c>
      <c r="E415" s="27">
        <v>100.0</v>
      </c>
      <c r="F415" s="27"/>
      <c r="G415" s="19">
        <f t="shared" si="22"/>
        <v>500</v>
      </c>
      <c r="H415" s="19"/>
      <c r="I415" s="19" t="s">
        <v>383</v>
      </c>
    </row>
    <row r="416" ht="15.75" hidden="1" customHeight="1">
      <c r="C416" s="19">
        <v>4.59148231E9</v>
      </c>
      <c r="D416" s="18">
        <v>43369.0</v>
      </c>
      <c r="E416" s="27">
        <v>100.0</v>
      </c>
      <c r="F416" s="27"/>
      <c r="G416" s="19">
        <f t="shared" si="22"/>
        <v>400</v>
      </c>
      <c r="H416" s="19"/>
      <c r="I416" s="19" t="s">
        <v>384</v>
      </c>
    </row>
    <row r="417" ht="15.75" hidden="1" customHeight="1">
      <c r="C417" s="19">
        <v>4.59148231E9</v>
      </c>
      <c r="D417" s="18">
        <v>43370.0</v>
      </c>
      <c r="E417" s="27">
        <v>100.0</v>
      </c>
      <c r="F417" s="27"/>
      <c r="G417" s="19">
        <f t="shared" si="22"/>
        <v>300</v>
      </c>
      <c r="H417" s="19"/>
      <c r="I417" s="19" t="s">
        <v>385</v>
      </c>
    </row>
    <row r="418" ht="15.75" hidden="1" customHeight="1">
      <c r="C418" s="19">
        <v>4.59148231E9</v>
      </c>
      <c r="D418" s="18">
        <v>43377.0</v>
      </c>
      <c r="E418" s="27">
        <v>100.0</v>
      </c>
      <c r="F418" s="27"/>
      <c r="G418" s="19">
        <f t="shared" si="22"/>
        <v>200</v>
      </c>
      <c r="H418" s="19"/>
      <c r="I418" s="19" t="s">
        <v>386</v>
      </c>
    </row>
    <row r="419" ht="15.75" hidden="1" customHeight="1">
      <c r="C419" s="19">
        <v>4.59148231E9</v>
      </c>
      <c r="D419" s="18">
        <v>43382.0</v>
      </c>
      <c r="E419" s="27">
        <v>100.0</v>
      </c>
      <c r="F419" s="27"/>
      <c r="G419" s="19">
        <f t="shared" si="22"/>
        <v>100</v>
      </c>
      <c r="H419" s="19"/>
      <c r="I419" s="19" t="s">
        <v>387</v>
      </c>
    </row>
    <row r="420" ht="15.75" hidden="1" customHeight="1">
      <c r="C420" s="19">
        <v>4.59148231E9</v>
      </c>
      <c r="D420" s="18">
        <v>43383.0</v>
      </c>
      <c r="E420" s="27">
        <v>100.0</v>
      </c>
      <c r="F420" s="27"/>
      <c r="G420" s="19">
        <f t="shared" si="22"/>
        <v>0</v>
      </c>
      <c r="H420" s="19"/>
      <c r="I420" s="19" t="s">
        <v>388</v>
      </c>
    </row>
    <row r="421" ht="15.75" hidden="1" customHeight="1">
      <c r="E421" s="28">
        <f>SUM(E406:E420)</f>
        <v>1500</v>
      </c>
      <c r="F421" s="1"/>
      <c r="H421" s="1"/>
    </row>
    <row r="422" ht="15.75" hidden="1" customHeight="1">
      <c r="H422" s="1"/>
    </row>
    <row r="423" ht="15.75" hidden="1" customHeight="1">
      <c r="H423" s="1"/>
    </row>
    <row r="424" ht="15.75" hidden="1" customHeight="1">
      <c r="C424" s="14" t="s">
        <v>15</v>
      </c>
      <c r="D424" s="14" t="s">
        <v>16</v>
      </c>
      <c r="E424" s="14" t="s">
        <v>17</v>
      </c>
      <c r="F424" s="14"/>
      <c r="G424" s="14" t="s">
        <v>18</v>
      </c>
      <c r="H424" s="14" t="s">
        <v>19</v>
      </c>
      <c r="I424" s="34" t="s">
        <v>20</v>
      </c>
      <c r="J424" s="31">
        <v>1500.0</v>
      </c>
    </row>
    <row r="425" ht="15.75" hidden="1" customHeight="1">
      <c r="C425" s="19">
        <v>4.591493217E9</v>
      </c>
      <c r="D425" s="19" t="s">
        <v>389</v>
      </c>
      <c r="E425" s="19">
        <v>100.0</v>
      </c>
      <c r="F425" s="19"/>
      <c r="G425" s="19">
        <f>J424-E425</f>
        <v>1400</v>
      </c>
      <c r="H425" s="19"/>
      <c r="I425" s="19" t="s">
        <v>390</v>
      </c>
    </row>
    <row r="426" ht="15.75" hidden="1" customHeight="1">
      <c r="C426" s="19">
        <v>4.591493217E9</v>
      </c>
      <c r="D426" s="19" t="s">
        <v>391</v>
      </c>
      <c r="E426" s="19">
        <v>100.0</v>
      </c>
      <c r="F426" s="19"/>
      <c r="G426" s="19">
        <f t="shared" ref="G426:G440" si="23">G425-E426</f>
        <v>1300</v>
      </c>
      <c r="H426" s="19"/>
      <c r="I426" s="19" t="s">
        <v>392</v>
      </c>
    </row>
    <row r="427" ht="15.75" hidden="1" customHeight="1">
      <c r="C427" s="19">
        <v>4.591493217E9</v>
      </c>
      <c r="D427" s="19" t="s">
        <v>393</v>
      </c>
      <c r="E427" s="19">
        <v>100.0</v>
      </c>
      <c r="F427" s="19"/>
      <c r="G427" s="19">
        <f t="shared" si="23"/>
        <v>1200</v>
      </c>
      <c r="H427" s="19"/>
      <c r="I427" s="19" t="s">
        <v>394</v>
      </c>
    </row>
    <row r="428" ht="15.75" hidden="1" customHeight="1">
      <c r="C428" s="19">
        <v>4.591493217E9</v>
      </c>
      <c r="D428" s="19" t="s">
        <v>395</v>
      </c>
      <c r="E428" s="19">
        <v>100.0</v>
      </c>
      <c r="F428" s="19"/>
      <c r="G428" s="19">
        <f t="shared" si="23"/>
        <v>1100</v>
      </c>
      <c r="H428" s="19"/>
      <c r="I428" s="19" t="s">
        <v>396</v>
      </c>
    </row>
    <row r="429" ht="15.75" hidden="1" customHeight="1">
      <c r="C429" s="19">
        <v>4.591493217E9</v>
      </c>
      <c r="D429" s="19" t="s">
        <v>397</v>
      </c>
      <c r="E429" s="19">
        <v>50.0</v>
      </c>
      <c r="F429" s="19"/>
      <c r="G429" s="19">
        <f t="shared" si="23"/>
        <v>1050</v>
      </c>
      <c r="H429" s="19"/>
      <c r="I429" s="19" t="s">
        <v>398</v>
      </c>
    </row>
    <row r="430" ht="15.75" hidden="1" customHeight="1">
      <c r="C430" s="19">
        <v>4.591493217E9</v>
      </c>
      <c r="D430" s="19" t="s">
        <v>397</v>
      </c>
      <c r="E430" s="19">
        <v>50.0</v>
      </c>
      <c r="F430" s="19"/>
      <c r="G430" s="19">
        <f t="shared" si="23"/>
        <v>1000</v>
      </c>
      <c r="H430" s="19"/>
      <c r="I430" s="19" t="s">
        <v>399</v>
      </c>
    </row>
    <row r="431" ht="15.75" hidden="1" customHeight="1">
      <c r="C431" s="19">
        <v>4.591493217E9</v>
      </c>
      <c r="D431" s="19" t="s">
        <v>400</v>
      </c>
      <c r="E431" s="19">
        <v>100.0</v>
      </c>
      <c r="F431" s="19"/>
      <c r="G431" s="19">
        <f t="shared" si="23"/>
        <v>900</v>
      </c>
      <c r="H431" s="19"/>
      <c r="I431" s="19" t="s">
        <v>401</v>
      </c>
    </row>
    <row r="432" ht="15.75" hidden="1" customHeight="1">
      <c r="C432" s="19">
        <v>4.591493217E9</v>
      </c>
      <c r="D432" s="19" t="s">
        <v>402</v>
      </c>
      <c r="E432" s="27">
        <v>100.0</v>
      </c>
      <c r="F432" s="27"/>
      <c r="G432" s="19">
        <f t="shared" si="23"/>
        <v>800</v>
      </c>
      <c r="H432" s="19"/>
      <c r="I432" s="19" t="s">
        <v>403</v>
      </c>
    </row>
    <row r="433" ht="15.75" hidden="1" customHeight="1">
      <c r="C433" s="19">
        <v>4.591493217E9</v>
      </c>
      <c r="D433" s="18">
        <v>43397.0</v>
      </c>
      <c r="E433" s="27">
        <v>100.0</v>
      </c>
      <c r="F433" s="27"/>
      <c r="G433" s="19">
        <f t="shared" si="23"/>
        <v>700</v>
      </c>
      <c r="H433" s="19"/>
      <c r="I433" s="19" t="s">
        <v>404</v>
      </c>
    </row>
    <row r="434" ht="15.75" hidden="1" customHeight="1">
      <c r="C434" s="19">
        <v>4.591493217E9</v>
      </c>
      <c r="D434" s="18">
        <v>43399.0</v>
      </c>
      <c r="E434" s="27">
        <v>100.0</v>
      </c>
      <c r="F434" s="27"/>
      <c r="G434" s="19">
        <f t="shared" si="23"/>
        <v>600</v>
      </c>
      <c r="H434" s="19"/>
      <c r="I434" s="19" t="s">
        <v>405</v>
      </c>
    </row>
    <row r="435" ht="15.75" hidden="1" customHeight="1">
      <c r="C435" s="19">
        <v>4.591493217E9</v>
      </c>
      <c r="D435" s="18">
        <v>43402.0</v>
      </c>
      <c r="E435" s="27">
        <v>100.0</v>
      </c>
      <c r="F435" s="27"/>
      <c r="G435" s="19">
        <f t="shared" si="23"/>
        <v>500</v>
      </c>
      <c r="H435" s="19"/>
      <c r="I435" s="19" t="s">
        <v>406</v>
      </c>
    </row>
    <row r="436" ht="15.75" hidden="1" customHeight="1">
      <c r="C436" s="19">
        <v>4.591493217E9</v>
      </c>
      <c r="D436" s="18">
        <v>43403.0</v>
      </c>
      <c r="E436" s="27">
        <v>100.0</v>
      </c>
      <c r="F436" s="27"/>
      <c r="G436" s="19">
        <f t="shared" si="23"/>
        <v>400</v>
      </c>
      <c r="H436" s="19"/>
      <c r="I436" s="19" t="s">
        <v>407</v>
      </c>
    </row>
    <row r="437" ht="15.75" hidden="1" customHeight="1">
      <c r="C437" s="19">
        <v>4.591493217E9</v>
      </c>
      <c r="D437" s="18">
        <v>43405.0</v>
      </c>
      <c r="E437" s="27">
        <v>100.0</v>
      </c>
      <c r="F437" s="27"/>
      <c r="G437" s="19">
        <f t="shared" si="23"/>
        <v>300</v>
      </c>
      <c r="H437" s="19"/>
      <c r="I437" s="19" t="s">
        <v>408</v>
      </c>
    </row>
    <row r="438" ht="15.75" hidden="1" customHeight="1">
      <c r="C438" s="19">
        <v>4.591493217E9</v>
      </c>
      <c r="D438" s="18">
        <v>43406.0</v>
      </c>
      <c r="E438" s="27">
        <v>100.0</v>
      </c>
      <c r="F438" s="27"/>
      <c r="G438" s="19">
        <f t="shared" si="23"/>
        <v>200</v>
      </c>
      <c r="H438" s="19"/>
      <c r="I438" s="19" t="s">
        <v>409</v>
      </c>
    </row>
    <row r="439" ht="15.75" hidden="1" customHeight="1">
      <c r="C439" s="19">
        <v>4.591493217E9</v>
      </c>
      <c r="D439" s="18">
        <v>43409.0</v>
      </c>
      <c r="E439" s="27">
        <v>100.0</v>
      </c>
      <c r="F439" s="27"/>
      <c r="G439" s="19">
        <f t="shared" si="23"/>
        <v>100</v>
      </c>
      <c r="H439" s="19"/>
      <c r="I439" s="19" t="s">
        <v>410</v>
      </c>
    </row>
    <row r="440" ht="15.75" hidden="1" customHeight="1">
      <c r="C440" s="19">
        <v>4.591493217E9</v>
      </c>
      <c r="D440" s="18">
        <v>43411.0</v>
      </c>
      <c r="E440" s="27">
        <v>100.0</v>
      </c>
      <c r="F440" s="27"/>
      <c r="G440" s="19">
        <f t="shared" si="23"/>
        <v>0</v>
      </c>
      <c r="H440" s="19"/>
      <c r="I440" s="19" t="s">
        <v>411</v>
      </c>
    </row>
    <row r="441" ht="15.75" hidden="1" customHeight="1">
      <c r="E441" s="28">
        <f>SUM(E425:E440)</f>
        <v>1500</v>
      </c>
      <c r="F441" s="1"/>
      <c r="H441" s="1"/>
    </row>
    <row r="442" ht="15.75" hidden="1" customHeight="1">
      <c r="H442" s="1"/>
    </row>
    <row r="443" ht="15.75" hidden="1" customHeight="1">
      <c r="C443" s="14" t="s">
        <v>15</v>
      </c>
      <c r="D443" s="14" t="s">
        <v>16</v>
      </c>
      <c r="E443" s="14" t="s">
        <v>17</v>
      </c>
      <c r="F443" s="14"/>
      <c r="G443" s="14" t="s">
        <v>18</v>
      </c>
      <c r="H443" s="14" t="s">
        <v>19</v>
      </c>
      <c r="I443" s="34" t="s">
        <v>20</v>
      </c>
      <c r="J443" s="31">
        <v>1500.0</v>
      </c>
    </row>
    <row r="444" ht="15.75" hidden="1" customHeight="1">
      <c r="C444" s="19">
        <v>4.591517214E9</v>
      </c>
      <c r="D444" s="18">
        <v>43412.0</v>
      </c>
      <c r="E444" s="19">
        <v>100.0</v>
      </c>
      <c r="F444" s="19"/>
      <c r="G444" s="19">
        <f>J443-E444</f>
        <v>1400</v>
      </c>
      <c r="H444" s="19"/>
      <c r="I444" s="19" t="s">
        <v>412</v>
      </c>
    </row>
    <row r="445" ht="15.75" hidden="1" customHeight="1">
      <c r="C445" s="19">
        <v>4.591517214E9</v>
      </c>
      <c r="D445" s="18">
        <v>43413.0</v>
      </c>
      <c r="E445" s="19">
        <v>100.0</v>
      </c>
      <c r="F445" s="19"/>
      <c r="G445" s="19">
        <f t="shared" ref="G445:G458" si="24">G444-E445</f>
        <v>1300</v>
      </c>
      <c r="H445" s="19"/>
      <c r="I445" s="19" t="s">
        <v>412</v>
      </c>
    </row>
    <row r="446" ht="15.75" hidden="1" customHeight="1">
      <c r="C446" s="19">
        <v>4.591517214E9</v>
      </c>
      <c r="D446" s="18">
        <v>43416.0</v>
      </c>
      <c r="E446" s="19">
        <v>100.0</v>
      </c>
      <c r="F446" s="19"/>
      <c r="G446" s="19">
        <f t="shared" si="24"/>
        <v>1200</v>
      </c>
      <c r="H446" s="19"/>
      <c r="I446" s="19" t="s">
        <v>413</v>
      </c>
    </row>
    <row r="447" ht="15.75" hidden="1" customHeight="1">
      <c r="C447" s="19">
        <v>4.591517214E9</v>
      </c>
      <c r="D447" s="18">
        <v>43418.0</v>
      </c>
      <c r="E447" s="19">
        <v>100.0</v>
      </c>
      <c r="F447" s="19"/>
      <c r="G447" s="19">
        <f t="shared" si="24"/>
        <v>1100</v>
      </c>
      <c r="H447" s="19"/>
      <c r="I447" s="19" t="s">
        <v>414</v>
      </c>
    </row>
    <row r="448" ht="15.75" hidden="1" customHeight="1">
      <c r="C448" s="19">
        <v>4.591517214E9</v>
      </c>
      <c r="D448" s="18">
        <v>43419.0</v>
      </c>
      <c r="E448" s="19">
        <v>100.0</v>
      </c>
      <c r="F448" s="19"/>
      <c r="G448" s="19">
        <f t="shared" si="24"/>
        <v>1000</v>
      </c>
      <c r="H448" s="19"/>
      <c r="I448" s="19" t="s">
        <v>415</v>
      </c>
    </row>
    <row r="449" ht="15.75" hidden="1" customHeight="1">
      <c r="C449" s="19">
        <v>4.591517214E9</v>
      </c>
      <c r="D449" s="18">
        <v>43420.0</v>
      </c>
      <c r="E449" s="19">
        <v>100.0</v>
      </c>
      <c r="F449" s="19"/>
      <c r="G449" s="19">
        <f t="shared" si="24"/>
        <v>900</v>
      </c>
      <c r="H449" s="19"/>
      <c r="I449" s="19" t="s">
        <v>416</v>
      </c>
    </row>
    <row r="450" ht="15.75" hidden="1" customHeight="1">
      <c r="C450" s="19">
        <v>4.591517214E9</v>
      </c>
      <c r="D450" s="18">
        <v>43423.0</v>
      </c>
      <c r="E450" s="19">
        <v>100.0</v>
      </c>
      <c r="F450" s="19"/>
      <c r="G450" s="19">
        <f t="shared" si="24"/>
        <v>800</v>
      </c>
      <c r="H450" s="19"/>
      <c r="I450" s="19" t="s">
        <v>417</v>
      </c>
    </row>
    <row r="451" ht="15.75" hidden="1" customHeight="1">
      <c r="C451" s="19">
        <v>4.591517214E9</v>
      </c>
      <c r="D451" s="18">
        <v>43425.0</v>
      </c>
      <c r="E451" s="19">
        <v>100.0</v>
      </c>
      <c r="F451" s="19"/>
      <c r="G451" s="19">
        <f t="shared" si="24"/>
        <v>700</v>
      </c>
      <c r="H451" s="19"/>
      <c r="I451" s="19" t="s">
        <v>418</v>
      </c>
    </row>
    <row r="452" ht="15.75" hidden="1" customHeight="1">
      <c r="C452" s="19">
        <v>4.591517214E9</v>
      </c>
      <c r="D452" s="18">
        <v>43426.0</v>
      </c>
      <c r="E452" s="19">
        <v>100.0</v>
      </c>
      <c r="F452" s="19"/>
      <c r="G452" s="19">
        <f t="shared" si="24"/>
        <v>600</v>
      </c>
      <c r="H452" s="19"/>
      <c r="I452" s="19" t="s">
        <v>419</v>
      </c>
    </row>
    <row r="453" ht="15.75" hidden="1" customHeight="1">
      <c r="C453" s="19">
        <v>4.591517214E9</v>
      </c>
      <c r="D453" s="18">
        <v>43427.0</v>
      </c>
      <c r="E453" s="19">
        <v>100.0</v>
      </c>
      <c r="F453" s="19"/>
      <c r="G453" s="19">
        <f t="shared" si="24"/>
        <v>500</v>
      </c>
      <c r="H453" s="19"/>
      <c r="I453" s="19" t="s">
        <v>420</v>
      </c>
    </row>
    <row r="454" ht="15.75" hidden="1" customHeight="1">
      <c r="C454" s="19">
        <v>4.591517214E9</v>
      </c>
      <c r="D454" s="18">
        <v>43430.0</v>
      </c>
      <c r="E454" s="19">
        <v>100.0</v>
      </c>
      <c r="F454" s="19"/>
      <c r="G454" s="19">
        <f t="shared" si="24"/>
        <v>400</v>
      </c>
      <c r="H454" s="19"/>
      <c r="I454" s="19" t="s">
        <v>421</v>
      </c>
    </row>
    <row r="455" ht="15.75" hidden="1" customHeight="1">
      <c r="C455" s="19">
        <v>4.591517214E9</v>
      </c>
      <c r="D455" s="18">
        <v>43432.0</v>
      </c>
      <c r="E455" s="19">
        <v>100.0</v>
      </c>
      <c r="F455" s="19"/>
      <c r="G455" s="19">
        <f t="shared" si="24"/>
        <v>300</v>
      </c>
      <c r="H455" s="19"/>
      <c r="I455" s="19" t="s">
        <v>422</v>
      </c>
    </row>
    <row r="456" ht="15.75" hidden="1" customHeight="1">
      <c r="C456" s="19">
        <v>4.591517214E9</v>
      </c>
      <c r="D456" s="18">
        <v>43434.0</v>
      </c>
      <c r="E456" s="19">
        <v>100.0</v>
      </c>
      <c r="F456" s="19"/>
      <c r="G456" s="19">
        <f t="shared" si="24"/>
        <v>200</v>
      </c>
      <c r="H456" s="19"/>
      <c r="I456" s="19" t="s">
        <v>423</v>
      </c>
    </row>
    <row r="457" ht="15.75" hidden="1" customHeight="1">
      <c r="C457" s="19">
        <v>4.591517214E9</v>
      </c>
      <c r="D457" s="18">
        <v>43437.0</v>
      </c>
      <c r="E457" s="19">
        <v>100.0</v>
      </c>
      <c r="F457" s="19"/>
      <c r="G457" s="19">
        <f t="shared" si="24"/>
        <v>100</v>
      </c>
      <c r="H457" s="19"/>
      <c r="I457" s="19" t="s">
        <v>424</v>
      </c>
    </row>
    <row r="458" ht="15.75" hidden="1" customHeight="1">
      <c r="C458" s="19">
        <v>4.591517214E9</v>
      </c>
      <c r="D458" s="18">
        <v>43438.0</v>
      </c>
      <c r="E458" s="27">
        <v>100.0</v>
      </c>
      <c r="F458" s="27"/>
      <c r="G458" s="19">
        <f t="shared" si="24"/>
        <v>0</v>
      </c>
      <c r="H458" s="19"/>
      <c r="I458" s="19" t="s">
        <v>425</v>
      </c>
    </row>
    <row r="459" ht="15.75" hidden="1" customHeight="1">
      <c r="E459" s="28">
        <f>SUM(E444:E458)</f>
        <v>1500</v>
      </c>
      <c r="F459" s="1"/>
      <c r="H459" s="1"/>
    </row>
    <row r="460" ht="15.75" hidden="1" customHeight="1">
      <c r="H460" s="1"/>
    </row>
    <row r="461" ht="15.75" hidden="1" customHeight="1">
      <c r="C461" s="14" t="s">
        <v>15</v>
      </c>
      <c r="D461" s="14" t="s">
        <v>16</v>
      </c>
      <c r="E461" s="14" t="s">
        <v>17</v>
      </c>
      <c r="F461" s="14"/>
      <c r="G461" s="14" t="s">
        <v>18</v>
      </c>
      <c r="H461" s="14" t="s">
        <v>19</v>
      </c>
      <c r="I461" s="34" t="s">
        <v>20</v>
      </c>
      <c r="J461" s="31">
        <v>1500.0</v>
      </c>
    </row>
    <row r="462" ht="15.75" hidden="1" customHeight="1">
      <c r="C462" s="19">
        <v>4.591532542E9</v>
      </c>
      <c r="D462" s="18">
        <v>43439.0</v>
      </c>
      <c r="E462" s="19">
        <v>100.0</v>
      </c>
      <c r="F462" s="19"/>
      <c r="G462" s="19">
        <f>J461-E462</f>
        <v>1400</v>
      </c>
      <c r="H462" s="19"/>
      <c r="I462" s="19" t="s">
        <v>426</v>
      </c>
    </row>
    <row r="463" ht="15.75" hidden="1" customHeight="1">
      <c r="C463" s="19">
        <v>4.591532542E9</v>
      </c>
      <c r="D463" s="18">
        <v>43441.0</v>
      </c>
      <c r="E463" s="19">
        <v>100.0</v>
      </c>
      <c r="F463" s="19"/>
      <c r="G463" s="19">
        <f t="shared" ref="G463:G476" si="25">G462-E463</f>
        <v>1300</v>
      </c>
      <c r="H463" s="19"/>
      <c r="I463" s="19" t="s">
        <v>427</v>
      </c>
    </row>
    <row r="464" ht="15.75" hidden="1" customHeight="1">
      <c r="C464" s="19">
        <v>4.591532542E9</v>
      </c>
      <c r="D464" s="18">
        <v>43444.0</v>
      </c>
      <c r="E464" s="19">
        <v>100.0</v>
      </c>
      <c r="F464" s="19"/>
      <c r="G464" s="19">
        <f t="shared" si="25"/>
        <v>1200</v>
      </c>
      <c r="H464" s="19"/>
      <c r="I464" s="19" t="s">
        <v>428</v>
      </c>
    </row>
    <row r="465" ht="15.75" hidden="1" customHeight="1">
      <c r="C465" s="19">
        <v>4.591532542E9</v>
      </c>
      <c r="D465" s="18">
        <v>43445.0</v>
      </c>
      <c r="E465" s="19">
        <v>100.0</v>
      </c>
      <c r="F465" s="19"/>
      <c r="G465" s="19">
        <f t="shared" si="25"/>
        <v>1100</v>
      </c>
      <c r="H465" s="19"/>
      <c r="I465" s="19" t="s">
        <v>429</v>
      </c>
    </row>
    <row r="466" ht="15.75" hidden="1" customHeight="1">
      <c r="C466" s="19">
        <v>4.591532542E9</v>
      </c>
      <c r="D466" s="18">
        <v>43447.0</v>
      </c>
      <c r="E466" s="19">
        <v>100.0</v>
      </c>
      <c r="F466" s="19"/>
      <c r="G466" s="19">
        <f t="shared" si="25"/>
        <v>1000</v>
      </c>
      <c r="H466" s="19"/>
      <c r="I466" s="19" t="s">
        <v>430</v>
      </c>
    </row>
    <row r="467" ht="15.75" hidden="1" customHeight="1">
      <c r="C467" s="19">
        <v>4.591532542E9</v>
      </c>
      <c r="D467" s="18">
        <v>43448.0</v>
      </c>
      <c r="E467" s="19">
        <v>100.0</v>
      </c>
      <c r="F467" s="19"/>
      <c r="G467" s="19">
        <f t="shared" si="25"/>
        <v>900</v>
      </c>
      <c r="H467" s="19"/>
      <c r="I467" s="19" t="s">
        <v>431</v>
      </c>
    </row>
    <row r="468" ht="15.75" hidden="1" customHeight="1">
      <c r="C468" s="19">
        <v>4.591532542E9</v>
      </c>
      <c r="D468" s="19" t="s">
        <v>432</v>
      </c>
      <c r="E468" s="19">
        <v>100.0</v>
      </c>
      <c r="F468" s="19"/>
      <c r="G468" s="19">
        <f t="shared" si="25"/>
        <v>800</v>
      </c>
      <c r="H468" s="19"/>
      <c r="I468" s="19" t="s">
        <v>433</v>
      </c>
    </row>
    <row r="469" ht="15.75" hidden="1" customHeight="1">
      <c r="C469" s="19">
        <v>4.591532542E9</v>
      </c>
      <c r="D469" s="27" t="s">
        <v>434</v>
      </c>
      <c r="E469" s="27">
        <v>100.0</v>
      </c>
      <c r="F469" s="27"/>
      <c r="G469" s="19">
        <f t="shared" si="25"/>
        <v>700</v>
      </c>
      <c r="H469" s="19"/>
      <c r="I469" s="19" t="s">
        <v>435</v>
      </c>
    </row>
    <row r="470" ht="15.75" hidden="1" customHeight="1">
      <c r="C470" s="19">
        <v>4.591532542E9</v>
      </c>
      <c r="D470" s="27" t="s">
        <v>436</v>
      </c>
      <c r="E470" s="36">
        <v>100.0</v>
      </c>
      <c r="F470" s="36"/>
      <c r="G470" s="19">
        <f t="shared" si="25"/>
        <v>600</v>
      </c>
      <c r="H470" s="19"/>
      <c r="I470" s="19" t="s">
        <v>437</v>
      </c>
    </row>
    <row r="471" ht="15.75" hidden="1" customHeight="1">
      <c r="C471" s="19">
        <v>4.591532542E9</v>
      </c>
      <c r="D471" s="27" t="s">
        <v>438</v>
      </c>
      <c r="E471" s="19">
        <v>100.0</v>
      </c>
      <c r="F471" s="19"/>
      <c r="G471" s="19">
        <f t="shared" si="25"/>
        <v>500</v>
      </c>
      <c r="H471" s="19"/>
      <c r="I471" s="19" t="s">
        <v>439</v>
      </c>
    </row>
    <row r="472" ht="15.75" hidden="1" customHeight="1">
      <c r="C472" s="19">
        <v>4.591532542E9</v>
      </c>
      <c r="D472" s="27" t="s">
        <v>440</v>
      </c>
      <c r="E472" s="19">
        <v>100.0</v>
      </c>
      <c r="F472" s="19"/>
      <c r="G472" s="19">
        <f t="shared" si="25"/>
        <v>400</v>
      </c>
      <c r="H472" s="19"/>
      <c r="I472" s="19" t="s">
        <v>441</v>
      </c>
    </row>
    <row r="473" ht="15.75" hidden="1" customHeight="1">
      <c r="C473" s="19">
        <v>4.591532542E9</v>
      </c>
      <c r="D473" s="18">
        <v>43467.0</v>
      </c>
      <c r="E473" s="19">
        <v>100.0</v>
      </c>
      <c r="F473" s="19"/>
      <c r="G473" s="19">
        <f t="shared" si="25"/>
        <v>300</v>
      </c>
      <c r="H473" s="19"/>
      <c r="I473" s="19" t="s">
        <v>442</v>
      </c>
    </row>
    <row r="474" ht="15.75" hidden="1" customHeight="1">
      <c r="C474" s="19">
        <v>4.591532542E9</v>
      </c>
      <c r="D474" s="18">
        <v>43468.0</v>
      </c>
      <c r="E474" s="19">
        <v>100.0</v>
      </c>
      <c r="F474" s="19"/>
      <c r="G474" s="19">
        <f t="shared" si="25"/>
        <v>200</v>
      </c>
      <c r="H474" s="19"/>
      <c r="I474" s="19" t="s">
        <v>443</v>
      </c>
    </row>
    <row r="475" ht="15.75" hidden="1" customHeight="1">
      <c r="C475" s="19">
        <v>4.591532542E9</v>
      </c>
      <c r="D475" s="18">
        <v>43472.0</v>
      </c>
      <c r="E475" s="27">
        <v>100.0</v>
      </c>
      <c r="F475" s="27"/>
      <c r="G475" s="19">
        <f t="shared" si="25"/>
        <v>100</v>
      </c>
      <c r="H475" s="19"/>
      <c r="I475" s="19" t="s">
        <v>444</v>
      </c>
    </row>
    <row r="476" ht="15.75" hidden="1" customHeight="1">
      <c r="C476" s="10"/>
      <c r="D476" s="18">
        <v>43473.0</v>
      </c>
      <c r="E476" s="35">
        <v>100.0</v>
      </c>
      <c r="F476" s="35"/>
      <c r="G476" s="19">
        <f t="shared" si="25"/>
        <v>0</v>
      </c>
      <c r="H476" s="19"/>
      <c r="I476" s="19" t="s">
        <v>445</v>
      </c>
    </row>
    <row r="477" ht="15.75" hidden="1" customHeight="1">
      <c r="E477" s="28">
        <f>SUM(E462:E476)</f>
        <v>1500</v>
      </c>
      <c r="F477" s="1"/>
      <c r="H477" s="1"/>
    </row>
    <row r="478" ht="15.75" hidden="1" customHeight="1">
      <c r="H478" s="1"/>
    </row>
    <row r="479" ht="15.75" hidden="1" customHeight="1">
      <c r="C479" s="14" t="s">
        <v>15</v>
      </c>
      <c r="D479" s="14" t="s">
        <v>16</v>
      </c>
      <c r="E479" s="14" t="s">
        <v>17</v>
      </c>
      <c r="F479" s="14"/>
      <c r="G479" s="14" t="s">
        <v>18</v>
      </c>
      <c r="H479" s="14" t="s">
        <v>19</v>
      </c>
      <c r="I479" s="34" t="s">
        <v>20</v>
      </c>
      <c r="J479" s="31">
        <v>1500.0</v>
      </c>
    </row>
    <row r="480" ht="15.75" hidden="1" customHeight="1">
      <c r="C480" s="10" t="s">
        <v>446</v>
      </c>
      <c r="D480" s="18">
        <v>43475.0</v>
      </c>
      <c r="E480" s="19">
        <v>100.0</v>
      </c>
      <c r="F480" s="19"/>
      <c r="G480" s="19">
        <f>J479-E480</f>
        <v>1400</v>
      </c>
      <c r="H480" s="19"/>
      <c r="I480" s="19" t="s">
        <v>447</v>
      </c>
    </row>
    <row r="481" ht="15.75" hidden="1" customHeight="1">
      <c r="C481" s="10" t="s">
        <v>446</v>
      </c>
      <c r="D481" s="18">
        <v>43476.0</v>
      </c>
      <c r="E481" s="19">
        <v>100.0</v>
      </c>
      <c r="F481" s="19"/>
      <c r="G481" s="19">
        <f t="shared" ref="G481:G498" si="26">G480-E481</f>
        <v>1300</v>
      </c>
      <c r="H481" s="19"/>
      <c r="I481" s="19" t="s">
        <v>448</v>
      </c>
    </row>
    <row r="482" ht="15.75" hidden="1" customHeight="1">
      <c r="C482" s="10" t="s">
        <v>446</v>
      </c>
      <c r="D482" s="18">
        <v>43479.0</v>
      </c>
      <c r="E482" s="19">
        <v>63.0</v>
      </c>
      <c r="F482" s="19"/>
      <c r="G482" s="19">
        <f t="shared" si="26"/>
        <v>1237</v>
      </c>
      <c r="H482" s="19"/>
      <c r="I482" s="19" t="s">
        <v>449</v>
      </c>
    </row>
    <row r="483" ht="15.75" hidden="1" customHeight="1">
      <c r="C483" s="10" t="s">
        <v>446</v>
      </c>
      <c r="D483" s="18">
        <v>43480.0</v>
      </c>
      <c r="E483" s="19">
        <v>100.0</v>
      </c>
      <c r="F483" s="19"/>
      <c r="G483" s="19">
        <f t="shared" si="26"/>
        <v>1137</v>
      </c>
      <c r="H483" s="19"/>
      <c r="I483" s="19" t="s">
        <v>450</v>
      </c>
    </row>
    <row r="484" ht="15.75" hidden="1" customHeight="1">
      <c r="C484" s="10" t="s">
        <v>446</v>
      </c>
      <c r="D484" s="18">
        <v>43481.0</v>
      </c>
      <c r="E484" s="19">
        <v>50.0</v>
      </c>
      <c r="F484" s="19"/>
      <c r="G484" s="19">
        <f t="shared" si="26"/>
        <v>1087</v>
      </c>
      <c r="H484" s="19"/>
      <c r="I484" s="19" t="s">
        <v>451</v>
      </c>
    </row>
    <row r="485" ht="15.75" hidden="1" customHeight="1">
      <c r="C485" s="10" t="s">
        <v>446</v>
      </c>
      <c r="D485" s="18">
        <v>43482.0</v>
      </c>
      <c r="E485" s="19">
        <v>100.0</v>
      </c>
      <c r="F485" s="19"/>
      <c r="G485" s="19">
        <f t="shared" si="26"/>
        <v>987</v>
      </c>
      <c r="H485" s="19"/>
      <c r="I485" s="19" t="s">
        <v>452</v>
      </c>
    </row>
    <row r="486" ht="15.75" hidden="1" customHeight="1">
      <c r="C486" s="10" t="s">
        <v>446</v>
      </c>
      <c r="D486" s="18">
        <v>43483.0</v>
      </c>
      <c r="E486" s="19">
        <v>100.0</v>
      </c>
      <c r="F486" s="19"/>
      <c r="G486" s="19">
        <f t="shared" si="26"/>
        <v>887</v>
      </c>
      <c r="H486" s="19"/>
      <c r="I486" s="19" t="s">
        <v>453</v>
      </c>
    </row>
    <row r="487" ht="15.75" hidden="1" customHeight="1">
      <c r="C487" s="10" t="s">
        <v>446</v>
      </c>
      <c r="D487" s="18">
        <v>43486.0</v>
      </c>
      <c r="E487" s="19">
        <v>65.0</v>
      </c>
      <c r="F487" s="19"/>
      <c r="G487" s="19">
        <f t="shared" si="26"/>
        <v>822</v>
      </c>
      <c r="H487" s="19"/>
      <c r="I487" s="19" t="s">
        <v>454</v>
      </c>
    </row>
    <row r="488" ht="15.75" hidden="1" customHeight="1">
      <c r="C488" s="10" t="s">
        <v>446</v>
      </c>
      <c r="D488" s="18">
        <v>43488.0</v>
      </c>
      <c r="E488" s="27">
        <v>80.0</v>
      </c>
      <c r="F488" s="27"/>
      <c r="G488" s="19">
        <f t="shared" si="26"/>
        <v>742</v>
      </c>
      <c r="H488" s="19"/>
      <c r="I488" s="19" t="s">
        <v>455</v>
      </c>
    </row>
    <row r="489" ht="15.75" hidden="1" customHeight="1">
      <c r="C489" s="10" t="s">
        <v>446</v>
      </c>
      <c r="D489" s="18">
        <v>43490.0</v>
      </c>
      <c r="E489" s="19">
        <v>50.0</v>
      </c>
      <c r="F489" s="19"/>
      <c r="G489" s="19">
        <f t="shared" si="26"/>
        <v>692</v>
      </c>
      <c r="H489" s="19"/>
      <c r="I489" s="19" t="s">
        <v>456</v>
      </c>
    </row>
    <row r="490" ht="15.75" hidden="1" customHeight="1">
      <c r="C490" s="10" t="s">
        <v>446</v>
      </c>
      <c r="D490" s="18">
        <v>43493.0</v>
      </c>
      <c r="E490" s="19">
        <v>100.0</v>
      </c>
      <c r="F490" s="19"/>
      <c r="G490" s="19">
        <f t="shared" si="26"/>
        <v>592</v>
      </c>
      <c r="H490" s="19"/>
      <c r="I490" s="19" t="s">
        <v>457</v>
      </c>
    </row>
    <row r="491" ht="15.75" hidden="1" customHeight="1">
      <c r="C491" s="10" t="s">
        <v>446</v>
      </c>
      <c r="D491" s="18">
        <v>43494.0</v>
      </c>
      <c r="E491" s="19">
        <v>73.0</v>
      </c>
      <c r="F491" s="19"/>
      <c r="G491" s="19">
        <f t="shared" si="26"/>
        <v>519</v>
      </c>
      <c r="H491" s="19"/>
      <c r="I491" s="19" t="s">
        <v>458</v>
      </c>
    </row>
    <row r="492" ht="15.75" hidden="1" customHeight="1">
      <c r="C492" s="10" t="s">
        <v>446</v>
      </c>
      <c r="D492" s="18">
        <v>43495.0</v>
      </c>
      <c r="E492" s="19">
        <v>70.0</v>
      </c>
      <c r="F492" s="19"/>
      <c r="G492" s="19">
        <f t="shared" si="26"/>
        <v>449</v>
      </c>
      <c r="H492" s="19"/>
      <c r="I492" s="19" t="s">
        <v>459</v>
      </c>
    </row>
    <row r="493" ht="15.75" hidden="1" customHeight="1">
      <c r="C493" s="10" t="s">
        <v>446</v>
      </c>
      <c r="D493" s="18">
        <v>43496.0</v>
      </c>
      <c r="E493" s="19">
        <v>75.0</v>
      </c>
      <c r="F493" s="19"/>
      <c r="G493" s="19">
        <f t="shared" si="26"/>
        <v>374</v>
      </c>
      <c r="H493" s="19"/>
      <c r="I493" s="19" t="s">
        <v>460</v>
      </c>
    </row>
    <row r="494" ht="15.75" hidden="1" customHeight="1">
      <c r="C494" s="10" t="s">
        <v>446</v>
      </c>
      <c r="D494" s="18">
        <v>43497.0</v>
      </c>
      <c r="E494" s="19">
        <v>100.0</v>
      </c>
      <c r="F494" s="19"/>
      <c r="G494" s="19">
        <f t="shared" si="26"/>
        <v>274</v>
      </c>
      <c r="H494" s="19"/>
      <c r="I494" s="19" t="s">
        <v>461</v>
      </c>
    </row>
    <row r="495" ht="15.75" hidden="1" customHeight="1">
      <c r="C495" s="10" t="s">
        <v>446</v>
      </c>
      <c r="D495" s="18">
        <v>43499.0</v>
      </c>
      <c r="E495" s="27">
        <v>100.0</v>
      </c>
      <c r="F495" s="27"/>
      <c r="G495" s="19">
        <f t="shared" si="26"/>
        <v>174</v>
      </c>
      <c r="H495" s="19"/>
      <c r="I495" s="19" t="s">
        <v>462</v>
      </c>
    </row>
    <row r="496" ht="15.75" hidden="1" customHeight="1">
      <c r="C496" s="10" t="s">
        <v>446</v>
      </c>
      <c r="D496" s="18">
        <v>43501.0</v>
      </c>
      <c r="E496" s="19">
        <v>98.0</v>
      </c>
      <c r="F496" s="19"/>
      <c r="G496" s="19">
        <f t="shared" si="26"/>
        <v>76</v>
      </c>
      <c r="H496" s="19"/>
      <c r="I496" s="19" t="s">
        <v>463</v>
      </c>
    </row>
    <row r="497" ht="15.75" hidden="1" customHeight="1">
      <c r="C497" s="10" t="s">
        <v>446</v>
      </c>
      <c r="D497" s="18">
        <v>43502.0</v>
      </c>
      <c r="E497" s="19">
        <v>66.0</v>
      </c>
      <c r="F497" s="19"/>
      <c r="G497" s="19">
        <f t="shared" si="26"/>
        <v>10</v>
      </c>
      <c r="H497" s="19"/>
      <c r="I497" s="19" t="s">
        <v>464</v>
      </c>
    </row>
    <row r="498" ht="15.75" hidden="1" customHeight="1">
      <c r="C498" s="10" t="s">
        <v>446</v>
      </c>
      <c r="D498" s="18">
        <v>43503.0</v>
      </c>
      <c r="E498" s="19">
        <v>10.0</v>
      </c>
      <c r="F498" s="19"/>
      <c r="G498" s="19">
        <f t="shared" si="26"/>
        <v>0</v>
      </c>
      <c r="H498" s="19"/>
      <c r="I498" s="19" t="s">
        <v>465</v>
      </c>
    </row>
    <row r="499" ht="15.75" hidden="1" customHeight="1">
      <c r="C499" s="10"/>
      <c r="D499" s="10"/>
      <c r="E499" s="10"/>
      <c r="F499" s="10"/>
      <c r="G499" s="10"/>
      <c r="H499" s="19"/>
      <c r="I499" s="10"/>
    </row>
    <row r="500" ht="15.75" hidden="1" customHeight="1">
      <c r="C500" s="10"/>
      <c r="D500" s="10"/>
      <c r="E500" s="35"/>
      <c r="F500" s="35"/>
      <c r="G500" s="10"/>
      <c r="H500" s="19"/>
      <c r="I500" s="10"/>
    </row>
    <row r="501" ht="15.75" hidden="1" customHeight="1">
      <c r="C501" s="10"/>
      <c r="D501" s="10"/>
      <c r="E501" s="10"/>
      <c r="F501" s="10"/>
      <c r="G501" s="10"/>
      <c r="H501" s="19"/>
      <c r="I501" s="10"/>
    </row>
    <row r="502" ht="15.75" hidden="1" customHeight="1">
      <c r="C502" s="10"/>
      <c r="D502" s="10"/>
      <c r="E502" s="10"/>
      <c r="F502" s="10"/>
      <c r="G502" s="10"/>
      <c r="H502" s="19"/>
      <c r="I502" s="10"/>
    </row>
    <row r="503" ht="15.75" hidden="1" customHeight="1">
      <c r="C503" s="10"/>
      <c r="D503" s="10"/>
      <c r="E503" s="35"/>
      <c r="F503" s="35"/>
      <c r="G503" s="10"/>
      <c r="H503" s="19"/>
      <c r="I503" s="10"/>
    </row>
    <row r="504" ht="15.75" hidden="1" customHeight="1">
      <c r="E504" s="28">
        <f>SUM(E480:E503)</f>
        <v>1500</v>
      </c>
      <c r="F504" s="1"/>
      <c r="H504" s="1"/>
    </row>
    <row r="505" ht="15.75" hidden="1" customHeight="1">
      <c r="H505" s="1"/>
    </row>
    <row r="506" ht="15.75" hidden="1" customHeight="1">
      <c r="C506" s="14" t="s">
        <v>15</v>
      </c>
      <c r="D506" s="14" t="s">
        <v>16</v>
      </c>
      <c r="E506" s="14" t="s">
        <v>17</v>
      </c>
      <c r="F506" s="14"/>
      <c r="G506" s="14" t="s">
        <v>18</v>
      </c>
      <c r="H506" s="14" t="s">
        <v>19</v>
      </c>
      <c r="I506" s="34" t="s">
        <v>20</v>
      </c>
      <c r="J506" s="31">
        <v>1500.0</v>
      </c>
    </row>
    <row r="507" ht="15.75" hidden="1" customHeight="1">
      <c r="C507" s="10" t="s">
        <v>466</v>
      </c>
      <c r="D507" s="18">
        <v>43503.0</v>
      </c>
      <c r="E507" s="19">
        <v>90.0</v>
      </c>
      <c r="F507" s="19"/>
      <c r="G507" s="19">
        <f>J506-E507</f>
        <v>1410</v>
      </c>
      <c r="H507" s="19"/>
      <c r="I507" s="10" t="s">
        <v>467</v>
      </c>
    </row>
    <row r="508" ht="15.75" hidden="1" customHeight="1">
      <c r="C508" s="10" t="s">
        <v>466</v>
      </c>
      <c r="D508" s="18">
        <v>43504.0</v>
      </c>
      <c r="E508" s="19">
        <v>83.0</v>
      </c>
      <c r="F508" s="19"/>
      <c r="G508" s="19">
        <f t="shared" ref="G508:G526" si="27">G507-E508</f>
        <v>1327</v>
      </c>
      <c r="H508" s="19"/>
      <c r="I508" s="10" t="s">
        <v>468</v>
      </c>
    </row>
    <row r="509" ht="15.75" hidden="1" customHeight="1">
      <c r="C509" s="10" t="s">
        <v>466</v>
      </c>
      <c r="D509" s="18">
        <v>43505.0</v>
      </c>
      <c r="E509" s="19">
        <v>53.0</v>
      </c>
      <c r="F509" s="19"/>
      <c r="G509" s="19">
        <f t="shared" si="27"/>
        <v>1274</v>
      </c>
      <c r="H509" s="19"/>
      <c r="I509" s="10" t="s">
        <v>469</v>
      </c>
    </row>
    <row r="510" ht="15.75" hidden="1" customHeight="1">
      <c r="C510" s="10" t="s">
        <v>466</v>
      </c>
      <c r="D510" s="18">
        <v>43507.0</v>
      </c>
      <c r="E510" s="19">
        <v>100.0</v>
      </c>
      <c r="F510" s="19"/>
      <c r="G510" s="19">
        <f t="shared" si="27"/>
        <v>1174</v>
      </c>
      <c r="H510" s="19"/>
      <c r="I510" s="10" t="s">
        <v>470</v>
      </c>
    </row>
    <row r="511" ht="15.75" hidden="1" customHeight="1">
      <c r="C511" s="10" t="s">
        <v>466</v>
      </c>
      <c r="D511" s="18">
        <v>43507.0</v>
      </c>
      <c r="E511" s="19">
        <v>50.0</v>
      </c>
      <c r="F511" s="19"/>
      <c r="G511" s="19">
        <f t="shared" si="27"/>
        <v>1124</v>
      </c>
      <c r="H511" s="19"/>
      <c r="I511" s="10" t="s">
        <v>471</v>
      </c>
    </row>
    <row r="512" ht="15.75" hidden="1" customHeight="1">
      <c r="C512" s="10" t="s">
        <v>466</v>
      </c>
      <c r="D512" s="18">
        <v>43508.0</v>
      </c>
      <c r="E512" s="19">
        <v>100.0</v>
      </c>
      <c r="F512" s="19"/>
      <c r="G512" s="19">
        <f t="shared" si="27"/>
        <v>1024</v>
      </c>
      <c r="H512" s="19"/>
      <c r="I512" s="10" t="s">
        <v>472</v>
      </c>
    </row>
    <row r="513" ht="15.75" hidden="1" customHeight="1">
      <c r="C513" s="10" t="s">
        <v>466</v>
      </c>
      <c r="D513" s="18">
        <v>43509.0</v>
      </c>
      <c r="E513" s="19">
        <v>50.0</v>
      </c>
      <c r="F513" s="19"/>
      <c r="G513" s="19">
        <f t="shared" si="27"/>
        <v>974</v>
      </c>
      <c r="H513" s="19"/>
      <c r="I513" s="10" t="s">
        <v>473</v>
      </c>
    </row>
    <row r="514" ht="15.75" hidden="1" customHeight="1">
      <c r="C514" s="10" t="s">
        <v>466</v>
      </c>
      <c r="D514" s="18">
        <v>43510.0</v>
      </c>
      <c r="E514" s="19">
        <v>61.0</v>
      </c>
      <c r="F514" s="19"/>
      <c r="G514" s="19">
        <f t="shared" si="27"/>
        <v>913</v>
      </c>
      <c r="H514" s="19"/>
      <c r="I514" s="10" t="s">
        <v>474</v>
      </c>
    </row>
    <row r="515" ht="15.75" hidden="1" customHeight="1">
      <c r="C515" s="10" t="s">
        <v>466</v>
      </c>
      <c r="D515" s="18">
        <v>43511.0</v>
      </c>
      <c r="E515" s="19">
        <v>100.0</v>
      </c>
      <c r="F515" s="19"/>
      <c r="G515" s="19">
        <f t="shared" si="27"/>
        <v>813</v>
      </c>
      <c r="H515" s="19"/>
      <c r="I515" s="10" t="s">
        <v>475</v>
      </c>
    </row>
    <row r="516" ht="15.75" hidden="1" customHeight="1">
      <c r="C516" s="10" t="s">
        <v>466</v>
      </c>
      <c r="D516" s="18">
        <v>43511.0</v>
      </c>
      <c r="E516" s="19">
        <v>74.0</v>
      </c>
      <c r="F516" s="19"/>
      <c r="G516" s="19">
        <f t="shared" si="27"/>
        <v>739</v>
      </c>
      <c r="H516" s="19"/>
      <c r="I516" s="10" t="s">
        <v>476</v>
      </c>
    </row>
    <row r="517" ht="15.75" hidden="1" customHeight="1">
      <c r="C517" s="10" t="s">
        <v>466</v>
      </c>
      <c r="D517" s="18">
        <v>43512.0</v>
      </c>
      <c r="E517" s="19">
        <v>100.0</v>
      </c>
      <c r="F517" s="19"/>
      <c r="G517" s="19">
        <f t="shared" si="27"/>
        <v>639</v>
      </c>
      <c r="H517" s="19"/>
      <c r="I517" s="10" t="s">
        <v>477</v>
      </c>
    </row>
    <row r="518" ht="15.75" hidden="1" customHeight="1">
      <c r="C518" s="10" t="s">
        <v>466</v>
      </c>
      <c r="D518" s="18">
        <v>43514.0</v>
      </c>
      <c r="E518" s="19">
        <v>58.0</v>
      </c>
      <c r="F518" s="19"/>
      <c r="G518" s="19">
        <f t="shared" si="27"/>
        <v>581</v>
      </c>
      <c r="H518" s="19"/>
      <c r="I518" s="10" t="s">
        <v>478</v>
      </c>
    </row>
    <row r="519" ht="15.75" hidden="1" customHeight="1">
      <c r="C519" s="10" t="s">
        <v>466</v>
      </c>
      <c r="D519" s="18">
        <v>43515.0</v>
      </c>
      <c r="E519" s="19">
        <v>76.0</v>
      </c>
      <c r="F519" s="19"/>
      <c r="G519" s="19">
        <f t="shared" si="27"/>
        <v>505</v>
      </c>
      <c r="H519" s="19"/>
      <c r="I519" s="10" t="s">
        <v>479</v>
      </c>
    </row>
    <row r="520" ht="15.75" hidden="1" customHeight="1">
      <c r="C520" s="10" t="s">
        <v>466</v>
      </c>
      <c r="D520" s="18">
        <v>43515.0</v>
      </c>
      <c r="E520" s="19">
        <v>50.0</v>
      </c>
      <c r="F520" s="19"/>
      <c r="G520" s="19">
        <f t="shared" si="27"/>
        <v>455</v>
      </c>
      <c r="H520" s="19"/>
      <c r="I520" s="10" t="s">
        <v>480</v>
      </c>
      <c r="J520" s="20" t="s">
        <v>481</v>
      </c>
    </row>
    <row r="521" ht="15.75" hidden="1" customHeight="1">
      <c r="C521" s="10" t="s">
        <v>466</v>
      </c>
      <c r="D521" s="18">
        <v>43516.0</v>
      </c>
      <c r="E521" s="19">
        <v>100.0</v>
      </c>
      <c r="F521" s="19"/>
      <c r="G521" s="19">
        <f t="shared" si="27"/>
        <v>355</v>
      </c>
      <c r="H521" s="19"/>
      <c r="I521" s="10" t="s">
        <v>482</v>
      </c>
    </row>
    <row r="522" ht="15.75" hidden="1" customHeight="1">
      <c r="C522" s="10" t="s">
        <v>466</v>
      </c>
      <c r="D522" s="39">
        <v>43517.0</v>
      </c>
      <c r="E522" s="27">
        <v>65.0</v>
      </c>
      <c r="F522" s="27"/>
      <c r="G522" s="19">
        <f t="shared" si="27"/>
        <v>290</v>
      </c>
      <c r="H522" s="19"/>
      <c r="I522" s="40" t="s">
        <v>483</v>
      </c>
    </row>
    <row r="523" ht="15.75" hidden="1" customHeight="1">
      <c r="C523" s="10" t="s">
        <v>466</v>
      </c>
      <c r="D523" s="39">
        <v>43518.0</v>
      </c>
      <c r="E523" s="27">
        <v>108.0</v>
      </c>
      <c r="F523" s="27"/>
      <c r="G523" s="19">
        <f t="shared" si="27"/>
        <v>182</v>
      </c>
      <c r="H523" s="19"/>
      <c r="I523" s="40" t="s">
        <v>484</v>
      </c>
    </row>
    <row r="524" ht="15.75" hidden="1" customHeight="1">
      <c r="C524" s="10" t="s">
        <v>466</v>
      </c>
      <c r="D524" s="39">
        <v>43519.0</v>
      </c>
      <c r="E524" s="27">
        <v>41.0</v>
      </c>
      <c r="F524" s="27"/>
      <c r="G524" s="19">
        <f t="shared" si="27"/>
        <v>141</v>
      </c>
      <c r="H524" s="19"/>
      <c r="I524" s="40" t="s">
        <v>485</v>
      </c>
    </row>
    <row r="525" ht="15.75" hidden="1" customHeight="1">
      <c r="C525" s="10" t="s">
        <v>466</v>
      </c>
      <c r="D525" s="39">
        <v>43521.0</v>
      </c>
      <c r="E525" s="19">
        <v>100.0</v>
      </c>
      <c r="F525" s="19"/>
      <c r="G525" s="19">
        <f t="shared" si="27"/>
        <v>41</v>
      </c>
      <c r="H525" s="19"/>
      <c r="I525" s="40" t="s">
        <v>486</v>
      </c>
    </row>
    <row r="526" ht="15.75" hidden="1" customHeight="1">
      <c r="C526" s="10" t="s">
        <v>466</v>
      </c>
      <c r="D526" s="39">
        <v>43522.0</v>
      </c>
      <c r="E526" s="19">
        <v>41.0</v>
      </c>
      <c r="F526" s="19"/>
      <c r="G526" s="19">
        <f t="shared" si="27"/>
        <v>0</v>
      </c>
      <c r="H526" s="19"/>
      <c r="I526" s="40" t="s">
        <v>487</v>
      </c>
    </row>
    <row r="527" ht="15.75" hidden="1" customHeight="1">
      <c r="C527" s="10"/>
      <c r="D527" s="39"/>
      <c r="E527" s="19"/>
      <c r="F527" s="19"/>
      <c r="G527" s="10"/>
      <c r="H527" s="19"/>
      <c r="I527" s="10"/>
    </row>
    <row r="528" ht="15.75" hidden="1" customHeight="1">
      <c r="C528" s="10"/>
      <c r="D528" s="10"/>
      <c r="E528" s="10"/>
      <c r="F528" s="10"/>
      <c r="G528" s="10"/>
      <c r="H528" s="19"/>
      <c r="I528" s="10"/>
    </row>
    <row r="529" ht="15.75" hidden="1" customHeight="1">
      <c r="C529" s="10"/>
      <c r="D529" s="10"/>
      <c r="E529" s="10"/>
      <c r="F529" s="10"/>
      <c r="G529" s="10"/>
      <c r="H529" s="19"/>
      <c r="I529" s="10"/>
    </row>
    <row r="530" ht="15.75" hidden="1" customHeight="1">
      <c r="C530" s="10"/>
      <c r="D530" s="10"/>
      <c r="E530" s="35"/>
      <c r="F530" s="35"/>
      <c r="G530" s="10"/>
      <c r="H530" s="19"/>
      <c r="I530" s="10"/>
    </row>
    <row r="531" ht="15.75" hidden="1" customHeight="1">
      <c r="E531" s="41">
        <f>SUM(E507:E530)</f>
        <v>1500</v>
      </c>
      <c r="F531" s="30"/>
      <c r="H531" s="1"/>
    </row>
    <row r="532" ht="15.75" hidden="1" customHeight="1">
      <c r="H532" s="1"/>
    </row>
    <row r="533" ht="15.75" hidden="1" customHeight="1">
      <c r="H533" s="1"/>
    </row>
    <row r="534" ht="15.75" hidden="1" customHeight="1">
      <c r="C534" s="14" t="s">
        <v>15</v>
      </c>
      <c r="D534" s="14" t="s">
        <v>16</v>
      </c>
      <c r="E534" s="14" t="s">
        <v>17</v>
      </c>
      <c r="F534" s="14"/>
      <c r="G534" s="14" t="s">
        <v>18</v>
      </c>
      <c r="H534" s="14" t="s">
        <v>19</v>
      </c>
      <c r="I534" s="34" t="s">
        <v>20</v>
      </c>
      <c r="J534" s="31">
        <v>1500.0</v>
      </c>
    </row>
    <row r="535" ht="15.75" hidden="1" customHeight="1">
      <c r="C535" s="19">
        <v>4.591585586E9</v>
      </c>
      <c r="D535" s="39">
        <v>43522.0</v>
      </c>
      <c r="E535" s="19">
        <v>9.0</v>
      </c>
      <c r="F535" s="19"/>
      <c r="G535" s="19">
        <f>J534-E535</f>
        <v>1491</v>
      </c>
      <c r="H535" s="19"/>
      <c r="I535" s="19" t="s">
        <v>488</v>
      </c>
    </row>
    <row r="536" ht="15.75" hidden="1" customHeight="1">
      <c r="C536" s="19">
        <v>4.591585586E9</v>
      </c>
      <c r="D536" s="39">
        <v>43522.0</v>
      </c>
      <c r="E536" s="19">
        <v>60.0</v>
      </c>
      <c r="F536" s="19"/>
      <c r="G536" s="19">
        <f t="shared" ref="G536:G555" si="28">G535-E536</f>
        <v>1431</v>
      </c>
      <c r="H536" s="19"/>
      <c r="I536" s="19" t="s">
        <v>489</v>
      </c>
    </row>
    <row r="537" ht="15.75" hidden="1" customHeight="1">
      <c r="C537" s="19">
        <v>4.591585586E9</v>
      </c>
      <c r="D537" s="39">
        <v>43523.0</v>
      </c>
      <c r="E537" s="19">
        <v>100.0</v>
      </c>
      <c r="F537" s="19"/>
      <c r="G537" s="19">
        <f t="shared" si="28"/>
        <v>1331</v>
      </c>
      <c r="H537" s="19"/>
      <c r="I537" s="19" t="s">
        <v>490</v>
      </c>
    </row>
    <row r="538" ht="15.75" hidden="1" customHeight="1">
      <c r="C538" s="19">
        <v>4.591585586E9</v>
      </c>
      <c r="D538" s="18">
        <v>43523.0</v>
      </c>
      <c r="E538" s="19">
        <v>50.0</v>
      </c>
      <c r="F538" s="19"/>
      <c r="G538" s="19">
        <f t="shared" si="28"/>
        <v>1281</v>
      </c>
      <c r="H538" s="19"/>
      <c r="I538" s="19" t="s">
        <v>491</v>
      </c>
    </row>
    <row r="539" ht="15.75" hidden="1" customHeight="1">
      <c r="C539" s="19">
        <v>4.591585586E9</v>
      </c>
      <c r="D539" s="18">
        <v>43524.0</v>
      </c>
      <c r="E539" s="19">
        <v>70.0</v>
      </c>
      <c r="F539" s="19"/>
      <c r="G539" s="19">
        <f t="shared" si="28"/>
        <v>1211</v>
      </c>
      <c r="H539" s="19"/>
      <c r="I539" s="19" t="s">
        <v>492</v>
      </c>
    </row>
    <row r="540" ht="15.75" hidden="1" customHeight="1">
      <c r="C540" s="19">
        <v>4.591585586E9</v>
      </c>
      <c r="D540" s="18">
        <v>43524.0</v>
      </c>
      <c r="E540" s="19">
        <v>70.0</v>
      </c>
      <c r="F540" s="19"/>
      <c r="G540" s="19">
        <f t="shared" si="28"/>
        <v>1141</v>
      </c>
      <c r="H540" s="19"/>
      <c r="I540" s="19" t="s">
        <v>493</v>
      </c>
    </row>
    <row r="541" ht="15.75" hidden="1" customHeight="1">
      <c r="C541" s="19">
        <v>4.591585586E9</v>
      </c>
      <c r="D541" s="18">
        <v>43525.0</v>
      </c>
      <c r="E541" s="19">
        <v>90.0</v>
      </c>
      <c r="F541" s="19"/>
      <c r="G541" s="19">
        <f t="shared" si="28"/>
        <v>1051</v>
      </c>
      <c r="H541" s="19"/>
      <c r="I541" s="19" t="s">
        <v>494</v>
      </c>
    </row>
    <row r="542" ht="15.75" hidden="1" customHeight="1">
      <c r="C542" s="19">
        <v>4.591585586E9</v>
      </c>
      <c r="D542" s="18">
        <v>43526.0</v>
      </c>
      <c r="E542" s="19">
        <v>50.0</v>
      </c>
      <c r="F542" s="19"/>
      <c r="G542" s="19">
        <f t="shared" si="28"/>
        <v>1001</v>
      </c>
      <c r="H542" s="19"/>
      <c r="I542" s="19" t="s">
        <v>495</v>
      </c>
    </row>
    <row r="543" ht="15.75" hidden="1" customHeight="1">
      <c r="C543" s="19">
        <v>4.591585586E9</v>
      </c>
      <c r="D543" s="18">
        <v>43528.0</v>
      </c>
      <c r="E543" s="19">
        <v>84.0</v>
      </c>
      <c r="F543" s="19"/>
      <c r="G543" s="19">
        <f t="shared" si="28"/>
        <v>917</v>
      </c>
      <c r="H543" s="19"/>
      <c r="I543" s="19" t="s">
        <v>496</v>
      </c>
    </row>
    <row r="544" ht="15.75" hidden="1" customHeight="1">
      <c r="C544" s="19">
        <v>4.591585586E9</v>
      </c>
      <c r="D544" s="18">
        <v>43529.0</v>
      </c>
      <c r="E544" s="19">
        <v>100.0</v>
      </c>
      <c r="F544" s="19"/>
      <c r="G544" s="19">
        <f t="shared" si="28"/>
        <v>817</v>
      </c>
      <c r="H544" s="19"/>
      <c r="I544" s="19" t="s">
        <v>497</v>
      </c>
    </row>
    <row r="545" ht="15.75" hidden="1" customHeight="1">
      <c r="C545" s="19">
        <v>4.591585586E9</v>
      </c>
      <c r="D545" s="18">
        <v>43530.0</v>
      </c>
      <c r="E545" s="19">
        <v>100.0</v>
      </c>
      <c r="F545" s="19"/>
      <c r="G545" s="19">
        <f t="shared" si="28"/>
        <v>717</v>
      </c>
      <c r="H545" s="19"/>
      <c r="I545" s="19" t="s">
        <v>498</v>
      </c>
    </row>
    <row r="546" ht="15.75" hidden="1" customHeight="1">
      <c r="C546" s="19">
        <v>4.591585586E9</v>
      </c>
      <c r="D546" s="18">
        <v>43531.0</v>
      </c>
      <c r="E546" s="19">
        <v>70.0</v>
      </c>
      <c r="F546" s="19"/>
      <c r="G546" s="19">
        <f t="shared" si="28"/>
        <v>647</v>
      </c>
      <c r="H546" s="19"/>
      <c r="I546" s="19" t="s">
        <v>499</v>
      </c>
    </row>
    <row r="547" ht="15.75" hidden="1" customHeight="1">
      <c r="C547" s="19">
        <v>4.591585586E9</v>
      </c>
      <c r="D547" s="18">
        <v>43532.0</v>
      </c>
      <c r="E547" s="19">
        <v>68.0</v>
      </c>
      <c r="F547" s="19"/>
      <c r="G547" s="19">
        <f t="shared" si="28"/>
        <v>579</v>
      </c>
      <c r="H547" s="19"/>
      <c r="I547" s="19" t="s">
        <v>500</v>
      </c>
    </row>
    <row r="548" ht="15.75" hidden="1" customHeight="1">
      <c r="C548" s="19">
        <v>4.591585586E9</v>
      </c>
      <c r="D548" s="18">
        <v>43533.0</v>
      </c>
      <c r="E548" s="19">
        <v>50.0</v>
      </c>
      <c r="F548" s="19"/>
      <c r="G548" s="19">
        <f t="shared" si="28"/>
        <v>529</v>
      </c>
      <c r="H548" s="19"/>
      <c r="I548" s="19" t="s">
        <v>501</v>
      </c>
    </row>
    <row r="549" ht="15.75" hidden="1" customHeight="1">
      <c r="C549" s="19">
        <v>4.591585586E9</v>
      </c>
      <c r="D549" s="18">
        <v>43535.0</v>
      </c>
      <c r="E549" s="19">
        <v>100.0</v>
      </c>
      <c r="F549" s="19"/>
      <c r="G549" s="19">
        <f t="shared" si="28"/>
        <v>429</v>
      </c>
      <c r="H549" s="19"/>
      <c r="I549" s="19" t="s">
        <v>502</v>
      </c>
    </row>
    <row r="550" ht="15.75" hidden="1" customHeight="1">
      <c r="C550" s="19">
        <v>4.591585586E9</v>
      </c>
      <c r="D550" s="18">
        <v>43536.0</v>
      </c>
      <c r="E550" s="19">
        <v>20.0</v>
      </c>
      <c r="F550" s="19"/>
      <c r="G550" s="19">
        <f t="shared" si="28"/>
        <v>409</v>
      </c>
      <c r="H550" s="19"/>
      <c r="I550" s="19" t="s">
        <v>503</v>
      </c>
    </row>
    <row r="551" ht="15.75" hidden="1" customHeight="1">
      <c r="C551" s="19">
        <v>4.591585586E9</v>
      </c>
      <c r="D551" s="18">
        <v>43537.0</v>
      </c>
      <c r="E551" s="19">
        <v>100.0</v>
      </c>
      <c r="F551" s="19"/>
      <c r="G551" s="19">
        <f t="shared" si="28"/>
        <v>309</v>
      </c>
      <c r="H551" s="19"/>
      <c r="I551" s="19" t="s">
        <v>504</v>
      </c>
    </row>
    <row r="552" ht="15.75" hidden="1" customHeight="1">
      <c r="C552" s="19">
        <v>4.591585586E9</v>
      </c>
      <c r="D552" s="18">
        <v>43538.0</v>
      </c>
      <c r="E552" s="19">
        <v>100.0</v>
      </c>
      <c r="F552" s="19"/>
      <c r="G552" s="19">
        <f t="shared" si="28"/>
        <v>209</v>
      </c>
      <c r="H552" s="19"/>
      <c r="I552" s="19" t="s">
        <v>505</v>
      </c>
    </row>
    <row r="553" ht="15.75" hidden="1" customHeight="1">
      <c r="C553" s="19">
        <v>4.591585586E9</v>
      </c>
      <c r="D553" s="18">
        <v>43539.0</v>
      </c>
      <c r="E553" s="19">
        <v>100.0</v>
      </c>
      <c r="F553" s="19"/>
      <c r="G553" s="19">
        <f t="shared" si="28"/>
        <v>109</v>
      </c>
      <c r="H553" s="19"/>
      <c r="I553" s="19" t="s">
        <v>506</v>
      </c>
    </row>
    <row r="554" ht="15.75" hidden="1" customHeight="1">
      <c r="C554" s="19">
        <v>4.591585586E9</v>
      </c>
      <c r="D554" s="18">
        <v>43542.0</v>
      </c>
      <c r="E554" s="19">
        <v>100.0</v>
      </c>
      <c r="F554" s="19"/>
      <c r="G554" s="19">
        <f t="shared" si="28"/>
        <v>9</v>
      </c>
      <c r="H554" s="19"/>
      <c r="I554" s="19" t="s">
        <v>507</v>
      </c>
    </row>
    <row r="555" ht="15.75" hidden="1" customHeight="1">
      <c r="C555" s="19">
        <v>4.591585586E9</v>
      </c>
      <c r="D555" s="18">
        <v>43543.0</v>
      </c>
      <c r="E555" s="19">
        <v>9.0</v>
      </c>
      <c r="F555" s="19"/>
      <c r="G555" s="19">
        <f t="shared" si="28"/>
        <v>0</v>
      </c>
      <c r="H555" s="19"/>
      <c r="I555" s="19" t="s">
        <v>508</v>
      </c>
    </row>
    <row r="556" ht="15.75" hidden="1" customHeight="1">
      <c r="C556" s="10"/>
      <c r="D556" s="10"/>
      <c r="E556" s="10"/>
      <c r="F556" s="10"/>
      <c r="G556" s="10"/>
      <c r="H556" s="19"/>
      <c r="I556" s="10"/>
    </row>
    <row r="557" ht="15.75" hidden="1" customHeight="1">
      <c r="C557" s="10"/>
      <c r="D557" s="10"/>
      <c r="E557" s="35"/>
      <c r="F557" s="35"/>
      <c r="G557" s="10"/>
      <c r="H557" s="19"/>
      <c r="I557" s="10"/>
    </row>
    <row r="558" ht="15.75" hidden="1" customHeight="1">
      <c r="E558" s="41">
        <f>SUM(E535:E557)</f>
        <v>1500</v>
      </c>
      <c r="F558" s="30"/>
      <c r="H558" s="1"/>
    </row>
    <row r="559" ht="15.75" hidden="1" customHeight="1">
      <c r="H559" s="1"/>
    </row>
    <row r="560" ht="15.75" hidden="1" customHeight="1">
      <c r="C560" s="14" t="s">
        <v>15</v>
      </c>
      <c r="D560" s="14" t="s">
        <v>16</v>
      </c>
      <c r="E560" s="14" t="s">
        <v>17</v>
      </c>
      <c r="F560" s="14"/>
      <c r="G560" s="14" t="s">
        <v>18</v>
      </c>
      <c r="H560" s="14" t="s">
        <v>19</v>
      </c>
      <c r="I560" s="34" t="s">
        <v>20</v>
      </c>
      <c r="J560" s="31">
        <v>1500.0</v>
      </c>
    </row>
    <row r="561" ht="15.75" hidden="1" customHeight="1">
      <c r="C561" s="19">
        <v>4.591601101E9</v>
      </c>
      <c r="D561" s="18">
        <v>43543.0</v>
      </c>
      <c r="E561" s="19">
        <v>41.0</v>
      </c>
      <c r="F561" s="19"/>
      <c r="G561" s="19">
        <f>J560-E561</f>
        <v>1459</v>
      </c>
      <c r="H561" s="19"/>
      <c r="I561" s="19" t="s">
        <v>509</v>
      </c>
    </row>
    <row r="562" ht="15.75" hidden="1" customHeight="1">
      <c r="C562" s="19">
        <v>4.591601101E9</v>
      </c>
      <c r="D562" s="18">
        <v>43544.0</v>
      </c>
      <c r="E562" s="19">
        <v>100.0</v>
      </c>
      <c r="F562" s="19"/>
      <c r="G562" s="19">
        <f t="shared" ref="G562:G580" si="29">G561-E562</f>
        <v>1359</v>
      </c>
      <c r="H562" s="19"/>
      <c r="I562" s="19" t="s">
        <v>510</v>
      </c>
    </row>
    <row r="563" ht="15.75" hidden="1" customHeight="1">
      <c r="C563" s="19">
        <v>4.591601101E9</v>
      </c>
      <c r="D563" s="18">
        <v>43545.0</v>
      </c>
      <c r="E563" s="19">
        <v>67.0</v>
      </c>
      <c r="F563" s="19"/>
      <c r="G563" s="19">
        <f t="shared" si="29"/>
        <v>1292</v>
      </c>
      <c r="H563" s="19"/>
      <c r="I563" s="19" t="s">
        <v>511</v>
      </c>
    </row>
    <row r="564" ht="15.75" hidden="1" customHeight="1">
      <c r="C564" s="19">
        <v>4.591601101E9</v>
      </c>
      <c r="D564" s="18">
        <v>43549.0</v>
      </c>
      <c r="E564" s="19">
        <v>100.0</v>
      </c>
      <c r="F564" s="19"/>
      <c r="G564" s="19">
        <f t="shared" si="29"/>
        <v>1192</v>
      </c>
      <c r="H564" s="19"/>
      <c r="I564" s="19" t="s">
        <v>512</v>
      </c>
    </row>
    <row r="565" ht="15.75" hidden="1" customHeight="1">
      <c r="C565" s="19">
        <v>4.591601101E9</v>
      </c>
      <c r="D565" s="18">
        <v>43551.0</v>
      </c>
      <c r="E565" s="19">
        <v>50.0</v>
      </c>
      <c r="F565" s="19"/>
      <c r="G565" s="19">
        <f t="shared" si="29"/>
        <v>1142</v>
      </c>
      <c r="H565" s="19"/>
      <c r="I565" s="19" t="s">
        <v>513</v>
      </c>
    </row>
    <row r="566" ht="15.75" hidden="1" customHeight="1">
      <c r="C566" s="19">
        <v>4.591601101E9</v>
      </c>
      <c r="D566" s="18">
        <v>43553.0</v>
      </c>
      <c r="E566" s="19">
        <v>100.0</v>
      </c>
      <c r="F566" s="19"/>
      <c r="G566" s="19">
        <f t="shared" si="29"/>
        <v>1042</v>
      </c>
      <c r="H566" s="19"/>
      <c r="I566" s="19" t="s">
        <v>514</v>
      </c>
    </row>
    <row r="567" ht="15.75" hidden="1" customHeight="1">
      <c r="C567" s="19">
        <v>4.591601101E9</v>
      </c>
      <c r="D567" s="18">
        <v>43557.0</v>
      </c>
      <c r="E567" s="19">
        <v>50.0</v>
      </c>
      <c r="F567" s="19"/>
      <c r="G567" s="19">
        <f t="shared" si="29"/>
        <v>992</v>
      </c>
      <c r="H567" s="19"/>
      <c r="I567" s="19" t="s">
        <v>515</v>
      </c>
    </row>
    <row r="568" ht="15.75" hidden="1" customHeight="1">
      <c r="C568" s="19">
        <v>4.591601101E9</v>
      </c>
      <c r="D568" s="18">
        <v>43559.0</v>
      </c>
      <c r="E568" s="19">
        <v>100.0</v>
      </c>
      <c r="F568" s="19"/>
      <c r="G568" s="19">
        <f t="shared" si="29"/>
        <v>892</v>
      </c>
      <c r="H568" s="19"/>
      <c r="I568" s="19" t="s">
        <v>516</v>
      </c>
      <c r="J568" s="20">
        <f>912+150</f>
        <v>1062</v>
      </c>
    </row>
    <row r="569" ht="15.75" hidden="1" customHeight="1">
      <c r="C569" s="19">
        <v>4.591601101E9</v>
      </c>
      <c r="D569" s="18">
        <v>43563.0</v>
      </c>
      <c r="E569" s="19">
        <v>100.0</v>
      </c>
      <c r="F569" s="19"/>
      <c r="G569" s="19">
        <f t="shared" si="29"/>
        <v>792</v>
      </c>
      <c r="H569" s="19"/>
      <c r="I569" s="19" t="s">
        <v>517</v>
      </c>
    </row>
    <row r="570" ht="15.75" hidden="1" customHeight="1">
      <c r="C570" s="19">
        <v>4.591601101E9</v>
      </c>
      <c r="D570" s="18">
        <v>43565.0</v>
      </c>
      <c r="E570" s="19">
        <v>100.0</v>
      </c>
      <c r="F570" s="19"/>
      <c r="G570" s="19">
        <f t="shared" si="29"/>
        <v>692</v>
      </c>
      <c r="H570" s="19"/>
      <c r="I570" s="19" t="s">
        <v>518</v>
      </c>
    </row>
    <row r="571" ht="15.75" hidden="1" customHeight="1">
      <c r="C571" s="19">
        <v>4.591601101E9</v>
      </c>
      <c r="D571" s="18">
        <v>43566.0</v>
      </c>
      <c r="E571" s="19">
        <v>100.0</v>
      </c>
      <c r="F571" s="19"/>
      <c r="G571" s="19">
        <f t="shared" si="29"/>
        <v>592</v>
      </c>
      <c r="H571" s="19"/>
      <c r="I571" s="19" t="s">
        <v>519</v>
      </c>
    </row>
    <row r="572" ht="15.75" hidden="1" customHeight="1">
      <c r="C572" s="19">
        <v>4.591601101E9</v>
      </c>
      <c r="D572" s="18">
        <v>43567.0</v>
      </c>
      <c r="E572" s="19">
        <v>100.0</v>
      </c>
      <c r="F572" s="19"/>
      <c r="G572" s="19">
        <f t="shared" si="29"/>
        <v>492</v>
      </c>
      <c r="H572" s="19"/>
      <c r="I572" s="19" t="s">
        <v>520</v>
      </c>
    </row>
    <row r="573" ht="15.75" hidden="1" customHeight="1">
      <c r="C573" s="19">
        <v>4.591601101E9</v>
      </c>
      <c r="D573" s="18">
        <v>43568.0</v>
      </c>
      <c r="E573" s="19">
        <v>50.0</v>
      </c>
      <c r="F573" s="19"/>
      <c r="G573" s="19">
        <f t="shared" si="29"/>
        <v>442</v>
      </c>
      <c r="H573" s="19"/>
      <c r="I573" s="19" t="s">
        <v>521</v>
      </c>
    </row>
    <row r="574" ht="15.75" hidden="1" customHeight="1">
      <c r="C574" s="19">
        <v>4.591601101E9</v>
      </c>
      <c r="D574" s="18">
        <v>43570.0</v>
      </c>
      <c r="E574" s="19">
        <v>100.0</v>
      </c>
      <c r="F574" s="19"/>
      <c r="G574" s="19">
        <f t="shared" si="29"/>
        <v>342</v>
      </c>
      <c r="H574" s="19"/>
      <c r="I574" s="19" t="s">
        <v>522</v>
      </c>
      <c r="K574" s="42" t="s">
        <v>523</v>
      </c>
      <c r="L574" s="25"/>
      <c r="M574" s="25"/>
      <c r="N574" s="25"/>
    </row>
    <row r="575" ht="15.75" hidden="1" customHeight="1">
      <c r="C575" s="19">
        <v>4.591601101E9</v>
      </c>
      <c r="D575" s="18">
        <v>43573.0</v>
      </c>
      <c r="E575" s="19">
        <v>83.0</v>
      </c>
      <c r="F575" s="19"/>
      <c r="G575" s="19">
        <f t="shared" si="29"/>
        <v>259</v>
      </c>
      <c r="H575" s="19"/>
      <c r="I575" s="19" t="s">
        <v>524</v>
      </c>
    </row>
    <row r="576" ht="15.75" hidden="1" customHeight="1">
      <c r="C576" s="19">
        <v>4.591601101E9</v>
      </c>
      <c r="D576" s="18">
        <v>43575.0</v>
      </c>
      <c r="E576" s="19">
        <v>70.0</v>
      </c>
      <c r="F576" s="19"/>
      <c r="G576" s="19">
        <f t="shared" si="29"/>
        <v>189</v>
      </c>
      <c r="H576" s="19"/>
      <c r="I576" s="19" t="s">
        <v>524</v>
      </c>
    </row>
    <row r="577" ht="15.75" hidden="1" customHeight="1">
      <c r="C577" s="19">
        <v>4.591601101E9</v>
      </c>
      <c r="D577" s="18">
        <v>43578.0</v>
      </c>
      <c r="E577" s="19">
        <v>100.0</v>
      </c>
      <c r="F577" s="19"/>
      <c r="G577" s="19">
        <f t="shared" si="29"/>
        <v>89</v>
      </c>
      <c r="H577" s="19"/>
      <c r="I577" s="19" t="s">
        <v>525</v>
      </c>
    </row>
    <row r="578" ht="15.75" hidden="1" customHeight="1">
      <c r="C578" s="19">
        <v>4.591601101E9</v>
      </c>
      <c r="D578" s="18">
        <v>43580.0</v>
      </c>
      <c r="E578" s="19">
        <v>50.0</v>
      </c>
      <c r="F578" s="19"/>
      <c r="G578" s="19">
        <f t="shared" si="29"/>
        <v>39</v>
      </c>
      <c r="H578" s="19"/>
      <c r="I578" s="19" t="s">
        <v>526</v>
      </c>
    </row>
    <row r="579" ht="15.75" hidden="1" customHeight="1">
      <c r="C579" s="19">
        <v>4.591601101E9</v>
      </c>
      <c r="D579" s="18">
        <v>43584.0</v>
      </c>
      <c r="E579" s="19">
        <v>9.0</v>
      </c>
      <c r="F579" s="19"/>
      <c r="G579" s="19">
        <f t="shared" si="29"/>
        <v>30</v>
      </c>
      <c r="H579" s="19"/>
      <c r="I579" s="19" t="s">
        <v>527</v>
      </c>
    </row>
    <row r="580" ht="15.75" hidden="1" customHeight="1">
      <c r="C580" s="19">
        <v>4.591601101E9</v>
      </c>
      <c r="D580" s="18">
        <v>43588.0</v>
      </c>
      <c r="E580" s="19">
        <v>30.0</v>
      </c>
      <c r="F580" s="19"/>
      <c r="G580" s="19">
        <f t="shared" si="29"/>
        <v>0</v>
      </c>
      <c r="H580" s="19"/>
      <c r="I580" s="19" t="s">
        <v>528</v>
      </c>
    </row>
    <row r="581" ht="15.75" hidden="1" customHeight="1">
      <c r="E581" s="19">
        <f>SUM(E561:E580)</f>
        <v>1500</v>
      </c>
      <c r="F581" s="1"/>
      <c r="H581" s="1"/>
    </row>
    <row r="582" ht="15.75" hidden="1" customHeight="1">
      <c r="H582" s="1"/>
    </row>
    <row r="583" ht="15.75" hidden="1" customHeight="1">
      <c r="H583" s="1"/>
    </row>
    <row r="584" ht="15.75" hidden="1" customHeight="1">
      <c r="C584" s="14" t="s">
        <v>15</v>
      </c>
      <c r="D584" s="14" t="s">
        <v>16</v>
      </c>
      <c r="E584" s="14" t="s">
        <v>17</v>
      </c>
      <c r="F584" s="14"/>
      <c r="G584" s="14" t="s">
        <v>18</v>
      </c>
      <c r="H584" s="14" t="s">
        <v>19</v>
      </c>
      <c r="I584" s="34" t="s">
        <v>20</v>
      </c>
      <c r="J584" s="43">
        <v>1400.0</v>
      </c>
    </row>
    <row r="585" ht="15.75" hidden="1" customHeight="1">
      <c r="C585" s="19">
        <v>4.591619796E9</v>
      </c>
      <c r="D585" s="44">
        <v>43584.0</v>
      </c>
      <c r="E585" s="19">
        <v>91.0</v>
      </c>
      <c r="F585" s="19"/>
      <c r="G585" s="19">
        <f>J584-E585</f>
        <v>1309</v>
      </c>
      <c r="H585" s="19"/>
      <c r="I585" s="10" t="s">
        <v>529</v>
      </c>
    </row>
    <row r="586" ht="15.75" hidden="1" customHeight="1">
      <c r="C586" s="19">
        <v>4.591619796E9</v>
      </c>
      <c r="D586" s="44">
        <v>43584.0</v>
      </c>
      <c r="E586" s="19">
        <v>50.0</v>
      </c>
      <c r="F586" s="19"/>
      <c r="G586" s="19">
        <f t="shared" ref="G586:G600" si="30">G585-E586</f>
        <v>1259</v>
      </c>
      <c r="H586" s="19"/>
      <c r="I586" s="10" t="s">
        <v>530</v>
      </c>
    </row>
    <row r="587" ht="15.75" hidden="1" customHeight="1">
      <c r="C587" s="19">
        <v>4.591619796E9</v>
      </c>
      <c r="D587" s="44">
        <v>43585.0</v>
      </c>
      <c r="E587" s="19">
        <v>70.0</v>
      </c>
      <c r="F587" s="19"/>
      <c r="G587" s="19">
        <f t="shared" si="30"/>
        <v>1189</v>
      </c>
      <c r="H587" s="19"/>
      <c r="I587" s="10" t="s">
        <v>531</v>
      </c>
    </row>
    <row r="588" ht="15.75" hidden="1" customHeight="1">
      <c r="C588" s="19">
        <v>4.591619796E9</v>
      </c>
      <c r="D588" s="44">
        <v>43587.0</v>
      </c>
      <c r="E588" s="19">
        <v>100.0</v>
      </c>
      <c r="F588" s="19"/>
      <c r="G588" s="19">
        <f t="shared" si="30"/>
        <v>1089</v>
      </c>
      <c r="H588" s="19"/>
      <c r="I588" s="10" t="s">
        <v>532</v>
      </c>
    </row>
    <row r="589" ht="15.75" hidden="1" customHeight="1">
      <c r="C589" s="19">
        <v>4.591619796E9</v>
      </c>
      <c r="D589" s="44">
        <v>43588.0</v>
      </c>
      <c r="E589" s="19">
        <v>40.0</v>
      </c>
      <c r="F589" s="19"/>
      <c r="G589" s="19">
        <f t="shared" si="30"/>
        <v>1049</v>
      </c>
      <c r="H589" s="19"/>
      <c r="I589" s="10" t="s">
        <v>533</v>
      </c>
    </row>
    <row r="590" ht="15.75" hidden="1" customHeight="1">
      <c r="C590" s="19">
        <v>4.591619796E9</v>
      </c>
      <c r="D590" s="44">
        <v>43588.0</v>
      </c>
      <c r="E590" s="19">
        <v>100.0</v>
      </c>
      <c r="F590" s="19"/>
      <c r="G590" s="19">
        <f t="shared" si="30"/>
        <v>949</v>
      </c>
      <c r="H590" s="19"/>
      <c r="I590" s="10" t="s">
        <v>534</v>
      </c>
      <c r="K590" s="20">
        <f>+E590+E608+E609+E612+E614+E616</f>
        <v>350</v>
      </c>
    </row>
    <row r="591" ht="15.75" hidden="1" customHeight="1">
      <c r="C591" s="19">
        <v>4.591619796E9</v>
      </c>
      <c r="D591" s="44">
        <v>43591.0</v>
      </c>
      <c r="E591" s="19">
        <v>100.0</v>
      </c>
      <c r="F591" s="19"/>
      <c r="G591" s="19">
        <f t="shared" si="30"/>
        <v>849</v>
      </c>
      <c r="H591" s="19"/>
      <c r="I591" s="10" t="s">
        <v>535</v>
      </c>
      <c r="K591" s="20">
        <f>+E588+E589+E591+E592+E593+E594+E595+E596+E597+E598+E599+E600+E605+E606+E607+E610+E611+E613+E615+E617+E618</f>
        <v>1848</v>
      </c>
    </row>
    <row r="592" ht="15.75" hidden="1" customHeight="1">
      <c r="C592" s="19">
        <v>4.591619796E9</v>
      </c>
      <c r="D592" s="44">
        <v>43592.0</v>
      </c>
      <c r="E592" s="19">
        <v>100.0</v>
      </c>
      <c r="F592" s="19"/>
      <c r="G592" s="19">
        <f t="shared" si="30"/>
        <v>749</v>
      </c>
      <c r="H592" s="19"/>
      <c r="I592" s="10" t="s">
        <v>536</v>
      </c>
    </row>
    <row r="593" ht="15.75" hidden="1" customHeight="1">
      <c r="C593" s="19">
        <v>4.591619796E9</v>
      </c>
      <c r="D593" s="44">
        <v>43593.0</v>
      </c>
      <c r="E593" s="19">
        <v>108.0</v>
      </c>
      <c r="F593" s="19"/>
      <c r="G593" s="19">
        <f t="shared" si="30"/>
        <v>641</v>
      </c>
      <c r="H593" s="19"/>
      <c r="I593" s="10" t="s">
        <v>537</v>
      </c>
    </row>
    <row r="594" ht="15.75" hidden="1" customHeight="1">
      <c r="C594" s="19">
        <v>4.591619796E9</v>
      </c>
      <c r="D594" s="44">
        <v>43594.0</v>
      </c>
      <c r="E594" s="19">
        <v>100.0</v>
      </c>
      <c r="F594" s="19"/>
      <c r="G594" s="19">
        <f t="shared" si="30"/>
        <v>541</v>
      </c>
      <c r="H594" s="19"/>
      <c r="I594" s="10" t="s">
        <v>538</v>
      </c>
    </row>
    <row r="595" ht="15.75" hidden="1" customHeight="1">
      <c r="C595" s="19">
        <v>4.591619796E9</v>
      </c>
      <c r="D595" s="44">
        <v>43595.0</v>
      </c>
      <c r="E595" s="19">
        <v>100.0</v>
      </c>
      <c r="F595" s="19"/>
      <c r="G595" s="19">
        <f t="shared" si="30"/>
        <v>441</v>
      </c>
      <c r="H595" s="19"/>
      <c r="I595" s="10" t="s">
        <v>539</v>
      </c>
    </row>
    <row r="596" ht="15.75" hidden="1" customHeight="1">
      <c r="C596" s="19">
        <v>4.591619796E9</v>
      </c>
      <c r="D596" s="44">
        <v>43598.0</v>
      </c>
      <c r="E596" s="27">
        <v>100.0</v>
      </c>
      <c r="F596" s="27"/>
      <c r="G596" s="19">
        <f t="shared" si="30"/>
        <v>341</v>
      </c>
      <c r="H596" s="19"/>
      <c r="I596" s="10" t="s">
        <v>540</v>
      </c>
    </row>
    <row r="597" ht="15.75" hidden="1" customHeight="1">
      <c r="C597" s="19">
        <v>4.591619796E9</v>
      </c>
      <c r="D597" s="44">
        <v>43599.0</v>
      </c>
      <c r="E597" s="19">
        <v>100.0</v>
      </c>
      <c r="F597" s="19"/>
      <c r="G597" s="19">
        <f t="shared" si="30"/>
        <v>241</v>
      </c>
      <c r="H597" s="19"/>
      <c r="I597" s="10" t="s">
        <v>541</v>
      </c>
    </row>
    <row r="598" ht="15.75" hidden="1" customHeight="1">
      <c r="C598" s="19">
        <v>4.591619796E9</v>
      </c>
      <c r="D598" s="44">
        <v>43600.0</v>
      </c>
      <c r="E598" s="27">
        <v>100.0</v>
      </c>
      <c r="F598" s="27"/>
      <c r="G598" s="19">
        <f t="shared" si="30"/>
        <v>141</v>
      </c>
      <c r="H598" s="19"/>
      <c r="I598" s="10" t="s">
        <v>542</v>
      </c>
    </row>
    <row r="599" ht="15.75" hidden="1" customHeight="1">
      <c r="C599" s="19">
        <v>4.591619796E9</v>
      </c>
      <c r="D599" s="44">
        <v>43601.0</v>
      </c>
      <c r="E599" s="27">
        <v>100.0</v>
      </c>
      <c r="F599" s="27"/>
      <c r="G599" s="19">
        <f t="shared" si="30"/>
        <v>41</v>
      </c>
      <c r="H599" s="19"/>
      <c r="I599" s="10" t="s">
        <v>543</v>
      </c>
    </row>
    <row r="600" ht="15.75" hidden="1" customHeight="1">
      <c r="C600" s="19">
        <v>4.591619796E9</v>
      </c>
      <c r="D600" s="44">
        <v>43602.0</v>
      </c>
      <c r="E600" s="27">
        <v>41.0</v>
      </c>
      <c r="F600" s="27"/>
      <c r="G600" s="19">
        <f t="shared" si="30"/>
        <v>0</v>
      </c>
      <c r="H600" s="19"/>
      <c r="I600" s="10" t="s">
        <v>544</v>
      </c>
    </row>
    <row r="601" ht="15.75" hidden="1" customHeight="1">
      <c r="C601" s="10"/>
      <c r="D601" s="10"/>
      <c r="E601" s="35"/>
      <c r="F601" s="35"/>
      <c r="G601" s="10"/>
      <c r="H601" s="19"/>
      <c r="I601" s="10"/>
    </row>
    <row r="602" ht="15.75" hidden="1" customHeight="1">
      <c r="E602" s="41">
        <f>SUM(E585:E601)</f>
        <v>1400</v>
      </c>
      <c r="F602" s="30"/>
      <c r="H602" s="1"/>
    </row>
    <row r="603" ht="15.75" hidden="1" customHeight="1">
      <c r="H603" s="1"/>
    </row>
    <row r="604" ht="15.75" hidden="1" customHeight="1">
      <c r="C604" s="14" t="s">
        <v>15</v>
      </c>
      <c r="D604" s="14" t="s">
        <v>16</v>
      </c>
      <c r="E604" s="14" t="s">
        <v>17</v>
      </c>
      <c r="F604" s="14"/>
      <c r="G604" s="14" t="s">
        <v>18</v>
      </c>
      <c r="H604" s="14" t="s">
        <v>19</v>
      </c>
      <c r="I604" s="34" t="s">
        <v>20</v>
      </c>
      <c r="J604" s="31">
        <v>1400.0</v>
      </c>
    </row>
    <row r="605" ht="15.75" hidden="1" customHeight="1">
      <c r="C605" s="19">
        <v>4.591640109E9</v>
      </c>
      <c r="D605" s="18">
        <v>43602.0</v>
      </c>
      <c r="E605" s="19">
        <v>59.0</v>
      </c>
      <c r="F605" s="19"/>
      <c r="G605" s="19">
        <f>J604-E605</f>
        <v>1341</v>
      </c>
      <c r="H605" s="19"/>
      <c r="I605" s="10" t="s">
        <v>545</v>
      </c>
    </row>
    <row r="606" ht="15.75" hidden="1" customHeight="1">
      <c r="C606" s="19">
        <v>4.591640109E9</v>
      </c>
      <c r="D606" s="18">
        <v>43605.0</v>
      </c>
      <c r="E606" s="19">
        <v>100.0</v>
      </c>
      <c r="F606" s="19"/>
      <c r="G606" s="19">
        <f t="shared" ref="G606:G626" si="31">G605-E606</f>
        <v>1241</v>
      </c>
      <c r="H606" s="19"/>
      <c r="I606" s="10" t="s">
        <v>546</v>
      </c>
    </row>
    <row r="607" ht="15.75" hidden="1" customHeight="1">
      <c r="C607" s="19">
        <v>4.591640109E9</v>
      </c>
      <c r="D607" s="18">
        <v>43606.0</v>
      </c>
      <c r="E607" s="19">
        <v>100.0</v>
      </c>
      <c r="F607" s="19"/>
      <c r="G607" s="19">
        <f t="shared" si="31"/>
        <v>1141</v>
      </c>
      <c r="H607" s="19"/>
      <c r="I607" s="10" t="s">
        <v>547</v>
      </c>
    </row>
    <row r="608" ht="15.75" hidden="1" customHeight="1">
      <c r="C608" s="19">
        <v>4.591640109E9</v>
      </c>
      <c r="D608" s="18">
        <v>43606.0</v>
      </c>
      <c r="E608" s="19">
        <v>40.0</v>
      </c>
      <c r="F608" s="19"/>
      <c r="G608" s="19">
        <f t="shared" si="31"/>
        <v>1101</v>
      </c>
      <c r="H608" s="19"/>
      <c r="I608" s="10" t="s">
        <v>548</v>
      </c>
    </row>
    <row r="609" ht="15.75" hidden="1" customHeight="1">
      <c r="C609" s="19">
        <v>4.591640109E9</v>
      </c>
      <c r="D609" s="18">
        <v>43608.0</v>
      </c>
      <c r="E609" s="19">
        <v>60.0</v>
      </c>
      <c r="F609" s="19"/>
      <c r="G609" s="19">
        <f t="shared" si="31"/>
        <v>1041</v>
      </c>
      <c r="H609" s="19"/>
      <c r="I609" s="10" t="s">
        <v>549</v>
      </c>
    </row>
    <row r="610" ht="15.75" hidden="1" customHeight="1">
      <c r="C610" s="19">
        <v>4.591640109E9</v>
      </c>
      <c r="D610" s="18">
        <v>43608.0</v>
      </c>
      <c r="E610" s="19">
        <v>100.0</v>
      </c>
      <c r="F610" s="19"/>
      <c r="G610" s="19">
        <f t="shared" si="31"/>
        <v>941</v>
      </c>
      <c r="H610" s="19"/>
      <c r="I610" s="10" t="s">
        <v>550</v>
      </c>
    </row>
    <row r="611" ht="15.75" hidden="1" customHeight="1">
      <c r="C611" s="19">
        <v>4.591640109E9</v>
      </c>
      <c r="D611" s="18">
        <v>43609.0</v>
      </c>
      <c r="E611" s="19">
        <v>100.0</v>
      </c>
      <c r="F611" s="19"/>
      <c r="G611" s="19">
        <f t="shared" si="31"/>
        <v>841</v>
      </c>
      <c r="H611" s="19"/>
      <c r="I611" s="10" t="s">
        <v>551</v>
      </c>
    </row>
    <row r="612" ht="15.75" hidden="1" customHeight="1">
      <c r="C612" s="19">
        <v>4.591640109E9</v>
      </c>
      <c r="D612" s="18">
        <v>43609.0</v>
      </c>
      <c r="E612" s="19">
        <v>20.0</v>
      </c>
      <c r="F612" s="19"/>
      <c r="G612" s="19">
        <f t="shared" si="31"/>
        <v>821</v>
      </c>
      <c r="H612" s="19"/>
      <c r="I612" s="10" t="s">
        <v>552</v>
      </c>
    </row>
    <row r="613" ht="15.75" hidden="1" customHeight="1">
      <c r="C613" s="19">
        <v>4.591640109E9</v>
      </c>
      <c r="D613" s="18">
        <v>43612.0</v>
      </c>
      <c r="E613" s="19">
        <v>100.0</v>
      </c>
      <c r="F613" s="19"/>
      <c r="G613" s="19">
        <f t="shared" si="31"/>
        <v>721</v>
      </c>
      <c r="H613" s="19"/>
      <c r="I613" s="10" t="s">
        <v>553</v>
      </c>
    </row>
    <row r="614" ht="15.75" hidden="1" customHeight="1">
      <c r="C614" s="19">
        <v>4.591640109E9</v>
      </c>
      <c r="D614" s="18">
        <v>43612.0</v>
      </c>
      <c r="E614" s="19">
        <v>80.0</v>
      </c>
      <c r="F614" s="19"/>
      <c r="G614" s="19">
        <f t="shared" si="31"/>
        <v>641</v>
      </c>
      <c r="H614" s="19"/>
      <c r="I614" s="10" t="s">
        <v>554</v>
      </c>
    </row>
    <row r="615" ht="15.75" hidden="1" customHeight="1">
      <c r="C615" s="19">
        <v>4.591640109E9</v>
      </c>
      <c r="D615" s="18">
        <v>43613.0</v>
      </c>
      <c r="E615" s="19">
        <v>50.0</v>
      </c>
      <c r="F615" s="19"/>
      <c r="G615" s="19">
        <f t="shared" si="31"/>
        <v>591</v>
      </c>
      <c r="H615" s="19"/>
      <c r="I615" s="10" t="s">
        <v>555</v>
      </c>
    </row>
    <row r="616" ht="15.75" hidden="1" customHeight="1">
      <c r="C616" s="19">
        <v>4.591640109E9</v>
      </c>
      <c r="D616" s="18">
        <v>43613.0</v>
      </c>
      <c r="E616" s="19">
        <v>50.0</v>
      </c>
      <c r="F616" s="19"/>
      <c r="G616" s="19">
        <f t="shared" si="31"/>
        <v>541</v>
      </c>
      <c r="H616" s="19"/>
      <c r="I616" s="10" t="s">
        <v>556</v>
      </c>
    </row>
    <row r="617" ht="15.75" hidden="1" customHeight="1">
      <c r="C617" s="19">
        <v>4.591640109E9</v>
      </c>
      <c r="D617" s="18">
        <v>43614.0</v>
      </c>
      <c r="E617" s="19">
        <v>50.0</v>
      </c>
      <c r="F617" s="19"/>
      <c r="G617" s="19">
        <f t="shared" si="31"/>
        <v>491</v>
      </c>
      <c r="H617" s="19"/>
      <c r="I617" s="10" t="s">
        <v>557</v>
      </c>
    </row>
    <row r="618" ht="15.75" hidden="1" customHeight="1">
      <c r="C618" s="19">
        <v>4.591640109E9</v>
      </c>
      <c r="D618" s="18">
        <v>43615.0</v>
      </c>
      <c r="E618" s="19">
        <v>100.0</v>
      </c>
      <c r="F618" s="19"/>
      <c r="G618" s="19">
        <f t="shared" si="31"/>
        <v>391</v>
      </c>
      <c r="H618" s="19"/>
      <c r="I618" s="10" t="s">
        <v>558</v>
      </c>
    </row>
    <row r="619" ht="15.75" hidden="1" customHeight="1">
      <c r="A619" s="30"/>
      <c r="B619" s="30"/>
      <c r="C619" s="19">
        <v>4.591640109E9</v>
      </c>
      <c r="D619" s="18">
        <v>43627.0</v>
      </c>
      <c r="E619" s="19">
        <v>50.0</v>
      </c>
      <c r="F619" s="19"/>
      <c r="G619" s="19">
        <f t="shared" si="31"/>
        <v>341</v>
      </c>
      <c r="H619" s="19"/>
      <c r="I619" s="10" t="s">
        <v>559</v>
      </c>
      <c r="J619" s="30"/>
      <c r="K619" s="30"/>
      <c r="L619" s="30"/>
      <c r="M619" s="30"/>
      <c r="N619" s="30"/>
      <c r="O619" s="30"/>
      <c r="P619" s="30"/>
    </row>
    <row r="620" ht="15.75" hidden="1" customHeight="1">
      <c r="A620" s="30"/>
      <c r="B620" s="30"/>
      <c r="C620" s="19">
        <v>4.591640109E9</v>
      </c>
      <c r="D620" s="18">
        <v>43627.0</v>
      </c>
      <c r="E620" s="19">
        <v>50.0</v>
      </c>
      <c r="F620" s="19"/>
      <c r="G620" s="19">
        <f t="shared" si="31"/>
        <v>291</v>
      </c>
      <c r="H620" s="19"/>
      <c r="I620" s="10" t="s">
        <v>560</v>
      </c>
      <c r="J620" s="30"/>
      <c r="K620" s="30"/>
      <c r="L620" s="30"/>
      <c r="M620" s="30"/>
      <c r="N620" s="30"/>
      <c r="O620" s="30"/>
      <c r="P620" s="30"/>
    </row>
    <row r="621" ht="15.75" hidden="1" customHeight="1">
      <c r="A621" s="30"/>
      <c r="B621" s="30"/>
      <c r="C621" s="19">
        <v>4.591640109E9</v>
      </c>
      <c r="D621" s="18">
        <v>43627.0</v>
      </c>
      <c r="E621" s="19">
        <v>50.0</v>
      </c>
      <c r="F621" s="19"/>
      <c r="G621" s="19">
        <f t="shared" si="31"/>
        <v>241</v>
      </c>
      <c r="H621" s="19"/>
      <c r="I621" s="10" t="s">
        <v>561</v>
      </c>
      <c r="J621" s="30"/>
      <c r="K621" s="30"/>
      <c r="L621" s="30"/>
      <c r="M621" s="30"/>
      <c r="N621" s="30"/>
      <c r="O621" s="30"/>
      <c r="P621" s="30"/>
    </row>
    <row r="622" ht="15.75" hidden="1" customHeight="1">
      <c r="A622" s="30"/>
      <c r="B622" s="30"/>
      <c r="C622" s="19">
        <v>4.591640109E9</v>
      </c>
      <c r="D622" s="18">
        <v>43628.0</v>
      </c>
      <c r="E622" s="27">
        <v>50.0</v>
      </c>
      <c r="F622" s="27"/>
      <c r="G622" s="19">
        <f t="shared" si="31"/>
        <v>191</v>
      </c>
      <c r="H622" s="19"/>
      <c r="I622" s="10" t="s">
        <v>562</v>
      </c>
      <c r="J622" s="30"/>
      <c r="K622" s="30"/>
      <c r="L622" s="30"/>
      <c r="M622" s="30"/>
      <c r="N622" s="30"/>
      <c r="O622" s="30"/>
      <c r="P622" s="30"/>
    </row>
    <row r="623" ht="15.75" hidden="1" customHeight="1">
      <c r="A623" s="30"/>
      <c r="B623" s="30"/>
      <c r="C623" s="19">
        <v>4.591640109E9</v>
      </c>
      <c r="D623" s="18">
        <v>43628.0</v>
      </c>
      <c r="E623" s="27">
        <v>35.0</v>
      </c>
      <c r="F623" s="27"/>
      <c r="G623" s="19">
        <f t="shared" si="31"/>
        <v>156</v>
      </c>
      <c r="H623" s="19"/>
      <c r="I623" s="10" t="s">
        <v>563</v>
      </c>
      <c r="J623" s="30"/>
      <c r="K623" s="30"/>
      <c r="L623" s="30"/>
      <c r="M623" s="30"/>
      <c r="N623" s="30"/>
      <c r="O623" s="30"/>
      <c r="P623" s="30"/>
    </row>
    <row r="624" ht="15.75" hidden="1" customHeight="1">
      <c r="A624" s="30"/>
      <c r="B624" s="30"/>
      <c r="C624" s="19">
        <v>4.591640109E9</v>
      </c>
      <c r="D624" s="18">
        <v>43629.0</v>
      </c>
      <c r="E624" s="27">
        <v>33.0</v>
      </c>
      <c r="F624" s="27"/>
      <c r="G624" s="19">
        <f t="shared" si="31"/>
        <v>123</v>
      </c>
      <c r="H624" s="19"/>
      <c r="I624" s="40" t="s">
        <v>564</v>
      </c>
      <c r="J624" s="30"/>
      <c r="K624" s="30"/>
      <c r="L624" s="30"/>
      <c r="M624" s="30"/>
      <c r="N624" s="30"/>
      <c r="O624" s="30" t="s">
        <v>565</v>
      </c>
      <c r="P624" s="30"/>
    </row>
    <row r="625" ht="15.75" hidden="1" customHeight="1">
      <c r="A625" s="30"/>
      <c r="B625" s="30"/>
      <c r="C625" s="19">
        <v>4.591640109E9</v>
      </c>
      <c r="D625" s="18">
        <v>43633.0</v>
      </c>
      <c r="E625" s="27">
        <v>100.0</v>
      </c>
      <c r="F625" s="27"/>
      <c r="G625" s="19">
        <f t="shared" si="31"/>
        <v>23</v>
      </c>
      <c r="H625" s="19"/>
      <c r="I625" s="40" t="s">
        <v>566</v>
      </c>
      <c r="J625" s="30"/>
      <c r="K625" s="30"/>
      <c r="L625" s="30"/>
      <c r="M625" s="30"/>
      <c r="N625" s="30"/>
      <c r="O625" s="30"/>
      <c r="P625" s="30"/>
    </row>
    <row r="626" ht="15.75" hidden="1" customHeight="1">
      <c r="A626" s="30"/>
      <c r="B626" s="30"/>
      <c r="C626" s="19">
        <v>4.591640109E9</v>
      </c>
      <c r="D626" s="18">
        <v>43634.0</v>
      </c>
      <c r="E626" s="27">
        <v>23.0</v>
      </c>
      <c r="F626" s="27"/>
      <c r="G626" s="19">
        <f t="shared" si="31"/>
        <v>0</v>
      </c>
      <c r="H626" s="19"/>
      <c r="I626" s="40" t="s">
        <v>567</v>
      </c>
      <c r="J626" s="30"/>
      <c r="K626" s="30"/>
      <c r="L626" s="30"/>
      <c r="M626" s="30"/>
      <c r="N626" s="30"/>
      <c r="O626" s="30"/>
      <c r="P626" s="30"/>
    </row>
    <row r="627" ht="15.75" hidden="1" customHeight="1">
      <c r="C627" s="10"/>
      <c r="D627" s="10"/>
      <c r="E627" s="35"/>
      <c r="F627" s="35"/>
      <c r="G627" s="10"/>
      <c r="H627" s="19"/>
      <c r="I627" s="10"/>
    </row>
    <row r="628" ht="15.75" hidden="1" customHeight="1">
      <c r="E628" s="28">
        <f>SUM(E605:E627)</f>
        <v>1400</v>
      </c>
      <c r="F628" s="1"/>
      <c r="H628" s="1"/>
    </row>
    <row r="629" ht="15.75" hidden="1" customHeight="1">
      <c r="H629" s="1"/>
    </row>
    <row r="630" ht="15.75" hidden="1" customHeight="1">
      <c r="C630" s="14" t="s">
        <v>15</v>
      </c>
      <c r="D630" s="14" t="s">
        <v>16</v>
      </c>
      <c r="E630" s="14" t="s">
        <v>17</v>
      </c>
      <c r="F630" s="14"/>
      <c r="G630" s="14" t="s">
        <v>18</v>
      </c>
      <c r="H630" s="14" t="s">
        <v>19</v>
      </c>
      <c r="I630" s="34" t="s">
        <v>20</v>
      </c>
      <c r="J630" s="31">
        <v>1400.0</v>
      </c>
    </row>
    <row r="631" ht="15.75" hidden="1" customHeight="1">
      <c r="C631" s="19">
        <v>4.591658531E9</v>
      </c>
      <c r="D631" s="18">
        <v>43634.0</v>
      </c>
      <c r="E631" s="19">
        <v>77.0</v>
      </c>
      <c r="F631" s="19"/>
      <c r="G631" s="19">
        <f>J630-E631</f>
        <v>1323</v>
      </c>
      <c r="H631" s="19"/>
      <c r="I631" s="10" t="s">
        <v>568</v>
      </c>
    </row>
    <row r="632" ht="15.75" hidden="1" customHeight="1">
      <c r="C632" s="19">
        <v>4.591658531E9</v>
      </c>
      <c r="D632" s="18">
        <v>43635.0</v>
      </c>
      <c r="E632" s="19">
        <v>80.0</v>
      </c>
      <c r="F632" s="19"/>
      <c r="G632" s="19">
        <f t="shared" ref="G632:G655" si="32">G631-E632</f>
        <v>1243</v>
      </c>
      <c r="H632" s="19"/>
      <c r="I632" s="10" t="s">
        <v>569</v>
      </c>
    </row>
    <row r="633" ht="15.75" hidden="1" customHeight="1">
      <c r="C633" s="19">
        <v>4.591658531E9</v>
      </c>
      <c r="D633" s="18">
        <v>43637.0</v>
      </c>
      <c r="E633" s="19">
        <v>50.0</v>
      </c>
      <c r="F633" s="19"/>
      <c r="G633" s="19">
        <f t="shared" si="32"/>
        <v>1193</v>
      </c>
      <c r="H633" s="19"/>
      <c r="I633" s="10" t="s">
        <v>570</v>
      </c>
    </row>
    <row r="634" ht="15.75" hidden="1" customHeight="1">
      <c r="C634" s="19">
        <v>4.591658531E9</v>
      </c>
      <c r="D634" s="18">
        <v>43637.0</v>
      </c>
      <c r="E634" s="19">
        <v>50.0</v>
      </c>
      <c r="F634" s="19"/>
      <c r="G634" s="19">
        <f t="shared" si="32"/>
        <v>1143</v>
      </c>
      <c r="H634" s="19"/>
      <c r="I634" s="10" t="s">
        <v>571</v>
      </c>
    </row>
    <row r="635" ht="15.75" hidden="1" customHeight="1">
      <c r="C635" s="19">
        <v>4.591658531E9</v>
      </c>
      <c r="D635" s="18">
        <v>43640.0</v>
      </c>
      <c r="E635" s="19">
        <v>30.0</v>
      </c>
      <c r="F635" s="19"/>
      <c r="G635" s="19">
        <f t="shared" si="32"/>
        <v>1113</v>
      </c>
      <c r="H635" s="19"/>
      <c r="I635" s="10" t="s">
        <v>572</v>
      </c>
    </row>
    <row r="636" ht="15.75" hidden="1" customHeight="1">
      <c r="C636" s="19">
        <v>4.591658531E9</v>
      </c>
      <c r="D636" s="18">
        <v>43640.0</v>
      </c>
      <c r="E636" s="19">
        <v>50.0</v>
      </c>
      <c r="F636" s="19"/>
      <c r="G636" s="19">
        <f t="shared" si="32"/>
        <v>1063</v>
      </c>
      <c r="H636" s="19"/>
      <c r="I636" s="10" t="s">
        <v>573</v>
      </c>
    </row>
    <row r="637" ht="15.75" hidden="1" customHeight="1">
      <c r="C637" s="19">
        <v>4.591658531E9</v>
      </c>
      <c r="D637" s="18">
        <v>43642.0</v>
      </c>
      <c r="E637" s="27">
        <v>50.0</v>
      </c>
      <c r="F637" s="27"/>
      <c r="G637" s="19">
        <f t="shared" si="32"/>
        <v>1013</v>
      </c>
      <c r="H637" s="19"/>
      <c r="I637" s="10" t="s">
        <v>574</v>
      </c>
      <c r="J637" s="20" t="s">
        <v>575</v>
      </c>
    </row>
    <row r="638" ht="15.75" hidden="1" customHeight="1">
      <c r="C638" s="19">
        <v>4.591658531E9</v>
      </c>
      <c r="D638" s="18">
        <v>43642.0</v>
      </c>
      <c r="E638" s="27">
        <v>50.0</v>
      </c>
      <c r="F638" s="27"/>
      <c r="G638" s="19">
        <f t="shared" si="32"/>
        <v>963</v>
      </c>
      <c r="H638" s="19"/>
      <c r="I638" s="10" t="s">
        <v>576</v>
      </c>
    </row>
    <row r="639" ht="15.75" hidden="1" customHeight="1">
      <c r="C639" s="19">
        <v>4.591658531E9</v>
      </c>
      <c r="D639" s="18">
        <v>43643.0</v>
      </c>
      <c r="E639" s="27">
        <v>66.0</v>
      </c>
      <c r="F639" s="27"/>
      <c r="G639" s="19">
        <f t="shared" si="32"/>
        <v>897</v>
      </c>
      <c r="H639" s="19"/>
      <c r="I639" s="10" t="s">
        <v>577</v>
      </c>
    </row>
    <row r="640" ht="15.75" hidden="1" customHeight="1">
      <c r="C640" s="19">
        <v>4.591658531E9</v>
      </c>
      <c r="D640" s="18">
        <v>43647.0</v>
      </c>
      <c r="E640" s="27">
        <v>83.0</v>
      </c>
      <c r="F640" s="27"/>
      <c r="G640" s="19">
        <f t="shared" si="32"/>
        <v>814</v>
      </c>
      <c r="H640" s="19"/>
      <c r="I640" s="10" t="s">
        <v>578</v>
      </c>
    </row>
    <row r="641" ht="15.75" hidden="1" customHeight="1">
      <c r="C641" s="19">
        <v>4.591658531E9</v>
      </c>
      <c r="D641" s="18">
        <v>43650.0</v>
      </c>
      <c r="E641" s="27">
        <v>50.0</v>
      </c>
      <c r="F641" s="27"/>
      <c r="G641" s="19">
        <f t="shared" si="32"/>
        <v>764</v>
      </c>
      <c r="H641" s="19"/>
      <c r="I641" s="10" t="s">
        <v>579</v>
      </c>
    </row>
    <row r="642" ht="15.75" hidden="1" customHeight="1">
      <c r="A642" s="30"/>
      <c r="B642" s="30"/>
      <c r="C642" s="19">
        <v>4.591658531E9</v>
      </c>
      <c r="D642" s="18">
        <v>43651.0</v>
      </c>
      <c r="E642" s="27">
        <v>50.0</v>
      </c>
      <c r="F642" s="27"/>
      <c r="G642" s="19">
        <f t="shared" si="32"/>
        <v>714</v>
      </c>
      <c r="H642" s="19"/>
      <c r="I642" s="10" t="s">
        <v>580</v>
      </c>
      <c r="J642" s="30"/>
      <c r="K642" s="30"/>
      <c r="L642" s="30"/>
      <c r="M642" s="30"/>
      <c r="N642" s="30"/>
      <c r="O642" s="30"/>
      <c r="P642" s="30"/>
    </row>
    <row r="643" ht="15.75" hidden="1" customHeight="1">
      <c r="C643" s="19">
        <v>4.591658531E9</v>
      </c>
      <c r="D643" s="18">
        <v>43652.0</v>
      </c>
      <c r="E643" s="27">
        <v>72.0</v>
      </c>
      <c r="F643" s="27"/>
      <c r="G643" s="19">
        <f t="shared" si="32"/>
        <v>642</v>
      </c>
      <c r="H643" s="19"/>
      <c r="I643" s="10" t="s">
        <v>581</v>
      </c>
    </row>
    <row r="644" ht="15.75" hidden="1" customHeight="1">
      <c r="C644" s="19">
        <v>4.591658531E9</v>
      </c>
      <c r="D644" s="18">
        <v>43652.0</v>
      </c>
      <c r="E644" s="27">
        <v>28.0</v>
      </c>
      <c r="F644" s="27"/>
      <c r="G644" s="19">
        <f t="shared" si="32"/>
        <v>614</v>
      </c>
      <c r="H644" s="19"/>
      <c r="I644" s="10" t="s">
        <v>582</v>
      </c>
    </row>
    <row r="645" ht="15.75" hidden="1" customHeight="1">
      <c r="C645" s="19">
        <v>4.591658531E9</v>
      </c>
      <c r="D645" s="18">
        <v>43654.0</v>
      </c>
      <c r="E645" s="27">
        <v>56.0</v>
      </c>
      <c r="F645" s="27"/>
      <c r="G645" s="19">
        <f t="shared" si="32"/>
        <v>558</v>
      </c>
      <c r="H645" s="19"/>
      <c r="I645" s="10" t="s">
        <v>583</v>
      </c>
    </row>
    <row r="646" ht="15.75" hidden="1" customHeight="1">
      <c r="C646" s="27">
        <v>4.591658531E9</v>
      </c>
      <c r="D646" s="39">
        <v>43654.0</v>
      </c>
      <c r="E646" s="27">
        <v>36.0</v>
      </c>
      <c r="F646" s="27"/>
      <c r="G646" s="27">
        <f t="shared" si="32"/>
        <v>522</v>
      </c>
      <c r="H646" s="27"/>
      <c r="I646" s="35" t="s">
        <v>584</v>
      </c>
    </row>
    <row r="647" ht="15.75" hidden="1" customHeight="1">
      <c r="C647" s="27">
        <v>4.591658531E9</v>
      </c>
      <c r="D647" s="18">
        <v>43655.0</v>
      </c>
      <c r="E647" s="19">
        <v>70.0</v>
      </c>
      <c r="F647" s="19"/>
      <c r="G647" s="19">
        <f t="shared" si="32"/>
        <v>452</v>
      </c>
      <c r="H647" s="19"/>
      <c r="I647" s="10" t="s">
        <v>585</v>
      </c>
    </row>
    <row r="648" ht="15.75" hidden="1" customHeight="1">
      <c r="C648" s="27">
        <v>4.591658531E9</v>
      </c>
      <c r="D648" s="18">
        <v>43656.0</v>
      </c>
      <c r="E648" s="19">
        <v>70.0</v>
      </c>
      <c r="F648" s="19"/>
      <c r="G648" s="19">
        <f t="shared" si="32"/>
        <v>382</v>
      </c>
      <c r="H648" s="19"/>
      <c r="I648" s="10" t="s">
        <v>586</v>
      </c>
    </row>
    <row r="649" ht="15.75" hidden="1" customHeight="1">
      <c r="C649" s="27">
        <v>4.591658531E9</v>
      </c>
      <c r="D649" s="18">
        <v>43661.0</v>
      </c>
      <c r="E649" s="19">
        <v>62.0</v>
      </c>
      <c r="F649" s="19"/>
      <c r="G649" s="19">
        <f t="shared" si="32"/>
        <v>320</v>
      </c>
      <c r="H649" s="19"/>
      <c r="I649" s="10" t="s">
        <v>587</v>
      </c>
    </row>
    <row r="650" ht="15.75" hidden="1" customHeight="1">
      <c r="C650" s="27">
        <v>4.591658531E9</v>
      </c>
      <c r="D650" s="18">
        <v>43661.0</v>
      </c>
      <c r="E650" s="19">
        <v>38.0</v>
      </c>
      <c r="F650" s="19"/>
      <c r="G650" s="19">
        <f t="shared" si="32"/>
        <v>282</v>
      </c>
      <c r="H650" s="19"/>
      <c r="I650" s="10" t="s">
        <v>588</v>
      </c>
    </row>
    <row r="651" ht="15.75" hidden="1" customHeight="1">
      <c r="C651" s="27">
        <v>4.591658531E9</v>
      </c>
      <c r="D651" s="18">
        <v>43662.0</v>
      </c>
      <c r="E651" s="19">
        <v>81.0</v>
      </c>
      <c r="F651" s="19"/>
      <c r="G651" s="19">
        <f t="shared" si="32"/>
        <v>201</v>
      </c>
      <c r="H651" s="19"/>
      <c r="I651" s="10" t="s">
        <v>589</v>
      </c>
    </row>
    <row r="652" ht="15.75" hidden="1" customHeight="1">
      <c r="C652" s="27">
        <v>4.591658531E9</v>
      </c>
      <c r="D652" s="18">
        <v>43662.0</v>
      </c>
      <c r="E652" s="19">
        <v>5.0</v>
      </c>
      <c r="F652" s="19"/>
      <c r="G652" s="19">
        <f t="shared" si="32"/>
        <v>196</v>
      </c>
      <c r="H652" s="19"/>
      <c r="I652" s="10" t="s">
        <v>590</v>
      </c>
    </row>
    <row r="653" ht="15.75" hidden="1" customHeight="1">
      <c r="C653" s="27">
        <v>4.591658531E9</v>
      </c>
      <c r="D653" s="18">
        <v>43663.0</v>
      </c>
      <c r="E653" s="19">
        <v>100.0</v>
      </c>
      <c r="F653" s="19"/>
      <c r="G653" s="19">
        <f t="shared" si="32"/>
        <v>96</v>
      </c>
      <c r="H653" s="19"/>
      <c r="I653" s="10" t="s">
        <v>591</v>
      </c>
    </row>
    <row r="654" ht="15.75" hidden="1" customHeight="1">
      <c r="C654" s="27">
        <v>4.591658531E9</v>
      </c>
      <c r="D654" s="18">
        <v>43664.0</v>
      </c>
      <c r="E654" s="19">
        <v>70.0</v>
      </c>
      <c r="F654" s="19"/>
      <c r="G654" s="19">
        <f t="shared" si="32"/>
        <v>26</v>
      </c>
      <c r="H654" s="19"/>
      <c r="I654" s="10" t="s">
        <v>592</v>
      </c>
    </row>
    <row r="655" ht="15.75" hidden="1" customHeight="1">
      <c r="C655" s="27">
        <v>4.591658531E9</v>
      </c>
      <c r="D655" s="18">
        <v>43664.0</v>
      </c>
      <c r="E655" s="19">
        <v>26.0</v>
      </c>
      <c r="F655" s="19"/>
      <c r="G655" s="19">
        <f t="shared" si="32"/>
        <v>0</v>
      </c>
      <c r="H655" s="19"/>
      <c r="I655" s="10" t="s">
        <v>593</v>
      </c>
    </row>
    <row r="656" ht="15.75" hidden="1" customHeight="1">
      <c r="C656" s="10"/>
      <c r="D656" s="10"/>
      <c r="E656" s="35"/>
      <c r="F656" s="35"/>
      <c r="G656" s="10"/>
      <c r="H656" s="19"/>
      <c r="I656" s="10"/>
    </row>
    <row r="657" ht="15.75" hidden="1" customHeight="1">
      <c r="E657" s="41">
        <f>SUM(E631:E656)</f>
        <v>1400</v>
      </c>
      <c r="F657" s="30"/>
      <c r="H657" s="1"/>
    </row>
    <row r="658" ht="15.75" hidden="1" customHeight="1">
      <c r="H658" s="1"/>
    </row>
    <row r="659" ht="15.75" hidden="1" customHeight="1">
      <c r="C659" s="14" t="s">
        <v>15</v>
      </c>
      <c r="D659" s="14" t="s">
        <v>16</v>
      </c>
      <c r="E659" s="14" t="s">
        <v>17</v>
      </c>
      <c r="F659" s="14"/>
      <c r="G659" s="14" t="s">
        <v>18</v>
      </c>
      <c r="H659" s="14" t="s">
        <v>19</v>
      </c>
      <c r="I659" s="34" t="s">
        <v>20</v>
      </c>
      <c r="J659" s="43">
        <v>1400.0</v>
      </c>
    </row>
    <row r="660" ht="15.75" hidden="1" customHeight="1">
      <c r="C660" s="19">
        <v>4.591674904E9</v>
      </c>
      <c r="D660" s="18">
        <v>43664.0</v>
      </c>
      <c r="E660" s="19">
        <v>4.0</v>
      </c>
      <c r="F660" s="19"/>
      <c r="G660" s="19">
        <f>J659-E660</f>
        <v>1396</v>
      </c>
      <c r="H660" s="19"/>
      <c r="I660" s="10" t="s">
        <v>594</v>
      </c>
    </row>
    <row r="661" ht="15.75" hidden="1" customHeight="1">
      <c r="C661" s="19">
        <v>4.591674904E9</v>
      </c>
      <c r="D661" s="18">
        <v>43665.0</v>
      </c>
      <c r="E661" s="19">
        <v>50.0</v>
      </c>
      <c r="F661" s="19"/>
      <c r="G661" s="19">
        <f t="shared" ref="G661:G680" si="33">G660-E661</f>
        <v>1346</v>
      </c>
      <c r="H661" s="19"/>
      <c r="I661" s="40" t="s">
        <v>595</v>
      </c>
    </row>
    <row r="662" ht="15.75" hidden="1" customHeight="1">
      <c r="C662" s="19">
        <v>4.591674904E9</v>
      </c>
      <c r="D662" s="18">
        <v>43666.0</v>
      </c>
      <c r="E662" s="19">
        <v>50.0</v>
      </c>
      <c r="F662" s="19"/>
      <c r="G662" s="19">
        <f t="shared" si="33"/>
        <v>1296</v>
      </c>
      <c r="H662" s="19"/>
      <c r="I662" s="10" t="s">
        <v>596</v>
      </c>
    </row>
    <row r="663" ht="15.75" hidden="1" customHeight="1">
      <c r="C663" s="19">
        <v>4.591674904E9</v>
      </c>
      <c r="D663" s="18">
        <v>43668.0</v>
      </c>
      <c r="E663" s="19">
        <v>100.0</v>
      </c>
      <c r="F663" s="19"/>
      <c r="G663" s="19">
        <f t="shared" si="33"/>
        <v>1196</v>
      </c>
      <c r="H663" s="19"/>
      <c r="I663" s="10" t="s">
        <v>597</v>
      </c>
    </row>
    <row r="664" ht="7.5" hidden="1" customHeight="1">
      <c r="C664" s="19">
        <v>4.591674904E9</v>
      </c>
      <c r="D664" s="18">
        <v>43670.0</v>
      </c>
      <c r="E664" s="19">
        <v>100.0</v>
      </c>
      <c r="F664" s="19"/>
      <c r="G664" s="19">
        <f t="shared" si="33"/>
        <v>1096</v>
      </c>
      <c r="H664" s="19"/>
      <c r="I664" s="10" t="s">
        <v>598</v>
      </c>
    </row>
    <row r="665" ht="15.75" hidden="1" customHeight="1">
      <c r="C665" s="19">
        <v>4.591674904E9</v>
      </c>
      <c r="D665" s="18">
        <v>43671.0</v>
      </c>
      <c r="E665" s="19">
        <v>70.0</v>
      </c>
      <c r="F665" s="19"/>
      <c r="G665" s="19">
        <f t="shared" si="33"/>
        <v>1026</v>
      </c>
      <c r="H665" s="19"/>
      <c r="I665" s="10" t="s">
        <v>599</v>
      </c>
    </row>
    <row r="666" ht="15.75" hidden="1" customHeight="1">
      <c r="C666" s="19">
        <v>4.591674904E9</v>
      </c>
      <c r="D666" s="18">
        <v>43671.0</v>
      </c>
      <c r="E666" s="19">
        <v>30.0</v>
      </c>
      <c r="F666" s="19"/>
      <c r="G666" s="19">
        <f t="shared" si="33"/>
        <v>996</v>
      </c>
      <c r="H666" s="19"/>
      <c r="I666" s="10" t="s">
        <v>600</v>
      </c>
    </row>
    <row r="667" ht="15.75" hidden="1" customHeight="1">
      <c r="C667" s="19">
        <v>4.591674904E9</v>
      </c>
      <c r="D667" s="18">
        <v>43672.0</v>
      </c>
      <c r="E667" s="19">
        <v>100.0</v>
      </c>
      <c r="F667" s="19"/>
      <c r="G667" s="19">
        <f t="shared" si="33"/>
        <v>896</v>
      </c>
      <c r="H667" s="19"/>
      <c r="I667" s="10" t="s">
        <v>601</v>
      </c>
    </row>
    <row r="668" ht="15.75" hidden="1" customHeight="1">
      <c r="C668" s="19">
        <v>4.591674904E9</v>
      </c>
      <c r="D668" s="18">
        <v>43675.0</v>
      </c>
      <c r="E668" s="19">
        <v>100.0</v>
      </c>
      <c r="F668" s="19"/>
      <c r="G668" s="19">
        <f t="shared" si="33"/>
        <v>796</v>
      </c>
      <c r="H668" s="19"/>
      <c r="I668" s="10" t="s">
        <v>602</v>
      </c>
    </row>
    <row r="669" ht="15.75" hidden="1" customHeight="1">
      <c r="C669" s="19">
        <v>4.591674904E9</v>
      </c>
      <c r="D669" s="18">
        <v>43676.0</v>
      </c>
      <c r="E669" s="19">
        <v>45.0</v>
      </c>
      <c r="F669" s="19"/>
      <c r="G669" s="19">
        <f t="shared" si="33"/>
        <v>751</v>
      </c>
      <c r="H669" s="19"/>
      <c r="I669" s="10" t="s">
        <v>603</v>
      </c>
    </row>
    <row r="670" ht="15.75" hidden="1" customHeight="1">
      <c r="C670" s="19">
        <v>4.591674904E9</v>
      </c>
      <c r="D670" s="18">
        <v>43676.0</v>
      </c>
      <c r="E670" s="19">
        <v>55.0</v>
      </c>
      <c r="F670" s="19"/>
      <c r="G670" s="19">
        <f t="shared" si="33"/>
        <v>696</v>
      </c>
      <c r="H670" s="19"/>
      <c r="I670" s="10" t="s">
        <v>604</v>
      </c>
    </row>
    <row r="671" ht="15.75" hidden="1" customHeight="1">
      <c r="C671" s="19">
        <v>4.591674904E9</v>
      </c>
      <c r="D671" s="18">
        <v>43677.0</v>
      </c>
      <c r="E671" s="27">
        <v>100.0</v>
      </c>
      <c r="F671" s="27"/>
      <c r="G671" s="19">
        <f t="shared" si="33"/>
        <v>596</v>
      </c>
      <c r="H671" s="19"/>
      <c r="I671" s="10" t="s">
        <v>605</v>
      </c>
    </row>
    <row r="672" ht="15.75" hidden="1" customHeight="1">
      <c r="A672" s="30"/>
      <c r="B672" s="30"/>
      <c r="C672" s="19">
        <v>4.591674904E9</v>
      </c>
      <c r="D672" s="18">
        <v>43678.0</v>
      </c>
      <c r="E672" s="19">
        <v>66.0</v>
      </c>
      <c r="F672" s="19"/>
      <c r="G672" s="19">
        <f t="shared" si="33"/>
        <v>530</v>
      </c>
      <c r="H672" s="19"/>
      <c r="I672" s="10" t="s">
        <v>606</v>
      </c>
      <c r="J672" s="30"/>
      <c r="K672" s="30"/>
      <c r="L672" s="30"/>
      <c r="M672" s="30"/>
      <c r="N672" s="30"/>
      <c r="O672" s="30"/>
      <c r="P672" s="30"/>
    </row>
    <row r="673" ht="15.75" hidden="1" customHeight="1">
      <c r="A673" s="30"/>
      <c r="B673" s="30"/>
      <c r="C673" s="19">
        <v>4.591674904E9</v>
      </c>
      <c r="D673" s="18">
        <v>43678.0</v>
      </c>
      <c r="E673" s="27">
        <v>34.0</v>
      </c>
      <c r="F673" s="27"/>
      <c r="G673" s="19">
        <f t="shared" si="33"/>
        <v>496</v>
      </c>
      <c r="H673" s="19"/>
      <c r="I673" s="10" t="s">
        <v>607</v>
      </c>
      <c r="J673" s="30"/>
      <c r="K673" s="30"/>
      <c r="L673" s="30"/>
      <c r="M673" s="30"/>
      <c r="N673" s="30"/>
      <c r="O673" s="30"/>
      <c r="P673" s="30"/>
    </row>
    <row r="674" ht="15.75" hidden="1" customHeight="1">
      <c r="A674" s="30"/>
      <c r="B674" s="30"/>
      <c r="C674" s="19">
        <v>4.591674904E9</v>
      </c>
      <c r="D674" s="18">
        <v>43679.0</v>
      </c>
      <c r="E674" s="27">
        <v>50.0</v>
      </c>
      <c r="F674" s="27"/>
      <c r="G674" s="19">
        <f t="shared" si="33"/>
        <v>446</v>
      </c>
      <c r="H674" s="19"/>
      <c r="I674" s="10" t="s">
        <v>608</v>
      </c>
      <c r="J674" s="30"/>
      <c r="K674" s="30"/>
      <c r="L674" s="30"/>
      <c r="M674" s="30"/>
      <c r="N674" s="30"/>
      <c r="O674" s="30"/>
      <c r="P674" s="30"/>
    </row>
    <row r="675" ht="15.75" hidden="1" customHeight="1">
      <c r="A675" s="30"/>
      <c r="B675" s="30"/>
      <c r="C675" s="19">
        <v>4.591674904E9</v>
      </c>
      <c r="D675" s="18">
        <v>43679.0</v>
      </c>
      <c r="E675" s="27">
        <v>50.0</v>
      </c>
      <c r="F675" s="27"/>
      <c r="G675" s="19">
        <f t="shared" si="33"/>
        <v>396</v>
      </c>
      <c r="H675" s="19"/>
      <c r="I675" s="10" t="s">
        <v>609</v>
      </c>
      <c r="J675" s="30"/>
      <c r="K675" s="30"/>
      <c r="L675" s="30"/>
      <c r="M675" s="30"/>
      <c r="N675" s="30"/>
      <c r="O675" s="30"/>
      <c r="P675" s="30"/>
    </row>
    <row r="676" ht="15.75" hidden="1" customHeight="1">
      <c r="A676" s="30"/>
      <c r="B676" s="30"/>
      <c r="C676" s="19">
        <v>4.591674904E9</v>
      </c>
      <c r="D676" s="18">
        <v>43682.0</v>
      </c>
      <c r="E676" s="19">
        <v>50.0</v>
      </c>
      <c r="F676" s="19"/>
      <c r="G676" s="19">
        <f t="shared" si="33"/>
        <v>346</v>
      </c>
      <c r="H676" s="19"/>
      <c r="I676" s="10" t="s">
        <v>610</v>
      </c>
      <c r="J676" s="30"/>
      <c r="K676" s="30"/>
      <c r="L676" s="30"/>
      <c r="M676" s="30"/>
      <c r="N676" s="30"/>
      <c r="O676" s="30"/>
      <c r="P676" s="30"/>
    </row>
    <row r="677" ht="15.75" hidden="1" customHeight="1">
      <c r="A677" s="30"/>
      <c r="B677" s="30"/>
      <c r="C677" s="19">
        <v>4.591674904E9</v>
      </c>
      <c r="D677" s="18">
        <v>43682.0</v>
      </c>
      <c r="E677" s="27">
        <v>50.0</v>
      </c>
      <c r="F677" s="27"/>
      <c r="G677" s="19">
        <f t="shared" si="33"/>
        <v>296</v>
      </c>
      <c r="H677" s="19"/>
      <c r="I677" s="10" t="s">
        <v>611</v>
      </c>
      <c r="J677" s="30"/>
      <c r="K677" s="30"/>
      <c r="L677" s="30"/>
      <c r="M677" s="30"/>
      <c r="N677" s="30"/>
      <c r="O677" s="30"/>
      <c r="P677" s="30"/>
    </row>
    <row r="678" ht="15.75" hidden="1" customHeight="1">
      <c r="A678" s="30"/>
      <c r="B678" s="30"/>
      <c r="C678" s="19">
        <v>4.591674904E9</v>
      </c>
      <c r="D678" s="18">
        <v>43683.0</v>
      </c>
      <c r="E678" s="27">
        <v>100.0</v>
      </c>
      <c r="F678" s="27"/>
      <c r="G678" s="19">
        <f t="shared" si="33"/>
        <v>196</v>
      </c>
      <c r="H678" s="19"/>
      <c r="I678" s="10" t="s">
        <v>612</v>
      </c>
      <c r="J678" s="30"/>
      <c r="K678" s="30"/>
      <c r="L678" s="30"/>
      <c r="M678" s="30"/>
      <c r="N678" s="30"/>
      <c r="O678" s="30"/>
      <c r="P678" s="30"/>
    </row>
    <row r="679" ht="15.75" hidden="1" customHeight="1">
      <c r="A679" s="30"/>
      <c r="B679" s="30"/>
      <c r="C679" s="19">
        <v>4.591674904E9</v>
      </c>
      <c r="D679" s="18">
        <v>43684.0</v>
      </c>
      <c r="E679" s="19">
        <v>100.0</v>
      </c>
      <c r="F679" s="19"/>
      <c r="G679" s="19">
        <f t="shared" si="33"/>
        <v>96</v>
      </c>
      <c r="H679" s="19"/>
      <c r="I679" s="10" t="s">
        <v>613</v>
      </c>
      <c r="J679" s="30"/>
      <c r="K679" s="30"/>
      <c r="L679" s="30"/>
      <c r="M679" s="30"/>
      <c r="N679" s="30"/>
      <c r="O679" s="30"/>
      <c r="P679" s="30"/>
    </row>
    <row r="680" ht="15.75" hidden="1" customHeight="1">
      <c r="A680" s="30"/>
      <c r="B680" s="30"/>
      <c r="C680" s="19">
        <v>4.591674904E9</v>
      </c>
      <c r="D680" s="18">
        <v>43686.0</v>
      </c>
      <c r="E680" s="27">
        <v>96.0</v>
      </c>
      <c r="F680" s="27"/>
      <c r="G680" s="19">
        <f t="shared" si="33"/>
        <v>0</v>
      </c>
      <c r="H680" s="19"/>
      <c r="I680" s="10" t="s">
        <v>614</v>
      </c>
      <c r="J680" s="30"/>
      <c r="K680" s="30"/>
      <c r="L680" s="30"/>
      <c r="M680" s="30"/>
      <c r="N680" s="30"/>
      <c r="O680" s="30"/>
      <c r="P680" s="30"/>
    </row>
    <row r="681" ht="15.75" hidden="1" customHeight="1">
      <c r="C681" s="10"/>
      <c r="D681" s="10"/>
      <c r="E681" s="35"/>
      <c r="F681" s="35"/>
      <c r="G681" s="10"/>
      <c r="H681" s="19"/>
      <c r="I681" s="10"/>
    </row>
    <row r="682" ht="15.75" hidden="1" customHeight="1">
      <c r="E682" s="31">
        <f>SUM(E660:E681)</f>
        <v>1400</v>
      </c>
      <c r="F682" s="13"/>
      <c r="H682" s="1"/>
    </row>
    <row r="683" ht="15.75" hidden="1" customHeight="1">
      <c r="H683" s="1"/>
    </row>
    <row r="684" ht="15.75" hidden="1" customHeight="1">
      <c r="C684" s="14" t="s">
        <v>15</v>
      </c>
      <c r="D684" s="14" t="s">
        <v>16</v>
      </c>
      <c r="E684" s="14" t="s">
        <v>17</v>
      </c>
      <c r="F684" s="14"/>
      <c r="G684" s="14" t="s">
        <v>18</v>
      </c>
      <c r="H684" s="14" t="s">
        <v>19</v>
      </c>
      <c r="I684" s="34" t="s">
        <v>20</v>
      </c>
      <c r="J684" s="43">
        <v>1200.0</v>
      </c>
    </row>
    <row r="685" ht="15.75" hidden="1" customHeight="1">
      <c r="A685" s="30"/>
      <c r="B685" s="30"/>
      <c r="C685" s="19">
        <v>4.59169307E9</v>
      </c>
      <c r="D685" s="18">
        <v>43686.0</v>
      </c>
      <c r="E685" s="19">
        <v>4.0</v>
      </c>
      <c r="F685" s="19"/>
      <c r="G685" s="19">
        <f>J684-E685</f>
        <v>1196</v>
      </c>
      <c r="H685" s="19"/>
      <c r="I685" s="10" t="s">
        <v>615</v>
      </c>
      <c r="J685" s="30"/>
      <c r="K685" s="30"/>
      <c r="L685" s="30"/>
      <c r="M685" s="30"/>
      <c r="N685" s="30"/>
      <c r="O685" s="30"/>
      <c r="P685" s="30"/>
    </row>
    <row r="686" ht="15.75" hidden="1" customHeight="1">
      <c r="A686" s="30"/>
      <c r="B686" s="30"/>
      <c r="C686" s="19">
        <v>4.59169307E9</v>
      </c>
      <c r="D686" s="18">
        <v>43689.0</v>
      </c>
      <c r="E686" s="19">
        <v>50.0</v>
      </c>
      <c r="F686" s="19"/>
      <c r="G686" s="19">
        <f t="shared" ref="G686:G702" si="34">G685-E686</f>
        <v>1146</v>
      </c>
      <c r="H686" s="19"/>
      <c r="I686" s="10" t="s">
        <v>616</v>
      </c>
      <c r="J686" s="30"/>
      <c r="K686" s="30"/>
      <c r="L686" s="30"/>
      <c r="M686" s="30"/>
      <c r="N686" s="30"/>
      <c r="O686" s="30"/>
      <c r="P686" s="30"/>
    </row>
    <row r="687" ht="15.75" hidden="1" customHeight="1">
      <c r="A687" s="30"/>
      <c r="B687" s="30"/>
      <c r="C687" s="19">
        <v>4.59169307E9</v>
      </c>
      <c r="D687" s="18">
        <v>43689.0</v>
      </c>
      <c r="E687" s="19">
        <v>50.0</v>
      </c>
      <c r="F687" s="19"/>
      <c r="G687" s="19">
        <f t="shared" si="34"/>
        <v>1096</v>
      </c>
      <c r="H687" s="19"/>
      <c r="I687" s="10" t="s">
        <v>617</v>
      </c>
      <c r="J687" s="30"/>
      <c r="K687" s="30"/>
      <c r="L687" s="30"/>
      <c r="M687" s="30"/>
      <c r="N687" s="30"/>
      <c r="O687" s="30"/>
      <c r="P687" s="30"/>
    </row>
    <row r="688" ht="15.75" hidden="1" customHeight="1">
      <c r="A688" s="30"/>
      <c r="B688" s="30"/>
      <c r="C688" s="19">
        <v>4.59169307E9</v>
      </c>
      <c r="D688" s="18">
        <v>43691.0</v>
      </c>
      <c r="E688" s="19">
        <v>100.0</v>
      </c>
      <c r="F688" s="19"/>
      <c r="G688" s="19">
        <f t="shared" si="34"/>
        <v>996</v>
      </c>
      <c r="H688" s="19"/>
      <c r="I688" s="10" t="s">
        <v>618</v>
      </c>
      <c r="J688" s="30"/>
      <c r="K688" s="30"/>
      <c r="L688" s="30"/>
      <c r="M688" s="30"/>
      <c r="N688" s="30"/>
      <c r="O688" s="30"/>
      <c r="P688" s="30"/>
    </row>
    <row r="689" ht="15.75" hidden="1" customHeight="1">
      <c r="A689" s="30"/>
      <c r="B689" s="30"/>
      <c r="C689" s="19">
        <v>4.59169307E9</v>
      </c>
      <c r="D689" s="18">
        <v>43692.0</v>
      </c>
      <c r="E689" s="19">
        <v>32.0</v>
      </c>
      <c r="F689" s="19"/>
      <c r="G689" s="19">
        <f t="shared" si="34"/>
        <v>964</v>
      </c>
      <c r="H689" s="19"/>
      <c r="I689" s="10" t="s">
        <v>619</v>
      </c>
      <c r="J689" s="30"/>
      <c r="K689" s="30"/>
      <c r="L689" s="30"/>
      <c r="M689" s="30"/>
      <c r="N689" s="30"/>
      <c r="O689" s="30"/>
      <c r="P689" s="30"/>
    </row>
    <row r="690" ht="15.75" hidden="1" customHeight="1">
      <c r="A690" s="30"/>
      <c r="B690" s="30"/>
      <c r="C690" s="19">
        <v>4.59169307E9</v>
      </c>
      <c r="D690" s="18">
        <v>43692.0</v>
      </c>
      <c r="E690" s="19">
        <v>68.0</v>
      </c>
      <c r="F690" s="19"/>
      <c r="G690" s="19">
        <f t="shared" si="34"/>
        <v>896</v>
      </c>
      <c r="H690" s="19"/>
      <c r="I690" s="10" t="s">
        <v>620</v>
      </c>
      <c r="J690" s="30"/>
      <c r="K690" s="30"/>
      <c r="L690" s="30"/>
      <c r="M690" s="30"/>
      <c r="N690" s="30"/>
      <c r="O690" s="30"/>
      <c r="P690" s="30"/>
    </row>
    <row r="691" ht="15.75" hidden="1" customHeight="1">
      <c r="A691" s="30"/>
      <c r="B691" s="30"/>
      <c r="C691" s="19">
        <v>4.59169307E9</v>
      </c>
      <c r="D691" s="18">
        <v>43696.0</v>
      </c>
      <c r="E691" s="19">
        <v>100.0</v>
      </c>
      <c r="F691" s="19"/>
      <c r="G691" s="19">
        <f t="shared" si="34"/>
        <v>796</v>
      </c>
      <c r="H691" s="19"/>
      <c r="I691" s="10" t="s">
        <v>621</v>
      </c>
      <c r="J691" s="30"/>
      <c r="K691" s="30"/>
      <c r="L691" s="30"/>
      <c r="M691" s="30"/>
      <c r="N691" s="30"/>
      <c r="O691" s="30"/>
      <c r="P691" s="30"/>
    </row>
    <row r="692" ht="15.75" hidden="1" customHeight="1">
      <c r="A692" s="30"/>
      <c r="B692" s="30"/>
      <c r="C692" s="19">
        <v>4.59169307E9</v>
      </c>
      <c r="D692" s="18">
        <v>43697.0</v>
      </c>
      <c r="E692" s="19">
        <v>25.0</v>
      </c>
      <c r="F692" s="19"/>
      <c r="G692" s="19">
        <f t="shared" si="34"/>
        <v>771</v>
      </c>
      <c r="H692" s="19"/>
      <c r="I692" s="10" t="s">
        <v>622</v>
      </c>
      <c r="J692" s="30"/>
      <c r="K692" s="30"/>
      <c r="L692" s="30"/>
      <c r="M692" s="30"/>
      <c r="N692" s="30"/>
      <c r="O692" s="30"/>
      <c r="P692" s="30"/>
    </row>
    <row r="693" ht="15.75" hidden="1" customHeight="1">
      <c r="A693" s="30"/>
      <c r="B693" s="30"/>
      <c r="C693" s="19">
        <v>4.59169307E9</v>
      </c>
      <c r="D693" s="18">
        <v>43697.0</v>
      </c>
      <c r="E693" s="19">
        <v>55.0</v>
      </c>
      <c r="F693" s="19"/>
      <c r="G693" s="19">
        <f t="shared" si="34"/>
        <v>716</v>
      </c>
      <c r="H693" s="19"/>
      <c r="I693" s="10" t="s">
        <v>623</v>
      </c>
      <c r="J693" s="30"/>
      <c r="K693" s="30"/>
      <c r="L693" s="30"/>
      <c r="M693" s="30"/>
      <c r="N693" s="30"/>
      <c r="O693" s="30"/>
      <c r="P693" s="30"/>
    </row>
    <row r="694" ht="15.75" hidden="1" customHeight="1">
      <c r="A694" s="30"/>
      <c r="B694" s="30"/>
      <c r="C694" s="19">
        <v>4.59169307E9</v>
      </c>
      <c r="D694" s="18">
        <v>43698.0</v>
      </c>
      <c r="E694" s="19">
        <v>75.0</v>
      </c>
      <c r="F694" s="19"/>
      <c r="G694" s="19">
        <f t="shared" si="34"/>
        <v>641</v>
      </c>
      <c r="H694" s="19"/>
      <c r="I694" s="10" t="s">
        <v>624</v>
      </c>
      <c r="J694" s="30"/>
      <c r="K694" s="30"/>
      <c r="L694" s="30"/>
      <c r="M694" s="30"/>
      <c r="N694" s="30"/>
      <c r="O694" s="30"/>
      <c r="P694" s="30"/>
    </row>
    <row r="695" ht="15.75" hidden="1" customHeight="1">
      <c r="A695" s="30"/>
      <c r="B695" s="30"/>
      <c r="C695" s="19">
        <v>4.59169307E9</v>
      </c>
      <c r="D695" s="18">
        <v>43699.0</v>
      </c>
      <c r="E695" s="19">
        <v>100.0</v>
      </c>
      <c r="F695" s="19"/>
      <c r="G695" s="19">
        <f t="shared" si="34"/>
        <v>541</v>
      </c>
      <c r="H695" s="19"/>
      <c r="I695" s="10" t="s">
        <v>625</v>
      </c>
      <c r="J695" s="30"/>
      <c r="K695" s="30"/>
      <c r="L695" s="30"/>
      <c r="M695" s="30"/>
      <c r="N695" s="30"/>
      <c r="O695" s="30"/>
      <c r="P695" s="30"/>
    </row>
    <row r="696" ht="15.75" hidden="1" customHeight="1">
      <c r="A696" s="30"/>
      <c r="B696" s="30"/>
      <c r="C696" s="19">
        <v>4.59169307E9</v>
      </c>
      <c r="D696" s="18">
        <v>43700.0</v>
      </c>
      <c r="E696" s="19">
        <v>100.0</v>
      </c>
      <c r="F696" s="19"/>
      <c r="G696" s="19">
        <f t="shared" si="34"/>
        <v>441</v>
      </c>
      <c r="H696" s="19"/>
      <c r="I696" s="10" t="s">
        <v>626</v>
      </c>
      <c r="J696" s="30"/>
      <c r="K696" s="30"/>
      <c r="L696" s="30"/>
      <c r="M696" s="30"/>
      <c r="N696" s="30"/>
      <c r="O696" s="30"/>
      <c r="P696" s="30"/>
    </row>
    <row r="697" ht="15.75" hidden="1" customHeight="1">
      <c r="A697" s="30"/>
      <c r="B697" s="30"/>
      <c r="C697" s="19">
        <v>4.59169307E9</v>
      </c>
      <c r="D697" s="18">
        <v>43703.0</v>
      </c>
      <c r="E697" s="19">
        <v>100.0</v>
      </c>
      <c r="F697" s="19"/>
      <c r="G697" s="19">
        <f t="shared" si="34"/>
        <v>341</v>
      </c>
      <c r="H697" s="19"/>
      <c r="I697" s="10" t="s">
        <v>627</v>
      </c>
      <c r="J697" s="30"/>
      <c r="K697" s="30"/>
      <c r="L697" s="30"/>
      <c r="M697" s="30"/>
      <c r="N697" s="30"/>
      <c r="O697" s="30"/>
      <c r="P697" s="30"/>
    </row>
    <row r="698" ht="15.75" hidden="1" customHeight="1">
      <c r="A698" s="30"/>
      <c r="B698" s="30"/>
      <c r="C698" s="19">
        <v>4.59169307E9</v>
      </c>
      <c r="D698" s="18">
        <v>43705.0</v>
      </c>
      <c r="E698" s="27">
        <v>83.0</v>
      </c>
      <c r="F698" s="27"/>
      <c r="G698" s="19">
        <f t="shared" si="34"/>
        <v>258</v>
      </c>
      <c r="H698" s="19"/>
      <c r="I698" s="10" t="s">
        <v>628</v>
      </c>
      <c r="J698" s="30"/>
      <c r="K698" s="30"/>
      <c r="L698" s="30"/>
      <c r="M698" s="30"/>
      <c r="N698" s="30"/>
      <c r="O698" s="30"/>
      <c r="P698" s="30"/>
    </row>
    <row r="699" ht="15.75" hidden="1" customHeight="1">
      <c r="A699" s="30"/>
      <c r="B699" s="30"/>
      <c r="C699" s="19">
        <v>4.59169307E9</v>
      </c>
      <c r="D699" s="18">
        <v>43705.0</v>
      </c>
      <c r="E699" s="19">
        <v>17.0</v>
      </c>
      <c r="F699" s="19"/>
      <c r="G699" s="19">
        <f t="shared" si="34"/>
        <v>241</v>
      </c>
      <c r="H699" s="19"/>
      <c r="I699" s="10" t="s">
        <v>629</v>
      </c>
      <c r="J699" s="30"/>
      <c r="K699" s="30"/>
      <c r="L699" s="30"/>
      <c r="M699" s="30"/>
      <c r="N699" s="30"/>
      <c r="O699" s="30"/>
      <c r="P699" s="30"/>
    </row>
    <row r="700" ht="15.75" hidden="1" customHeight="1">
      <c r="A700" s="30"/>
      <c r="B700" s="30"/>
      <c r="C700" s="19">
        <v>4.59169307E9</v>
      </c>
      <c r="D700" s="18">
        <v>43706.0</v>
      </c>
      <c r="E700" s="27">
        <v>100.0</v>
      </c>
      <c r="F700" s="27"/>
      <c r="G700" s="19">
        <f t="shared" si="34"/>
        <v>141</v>
      </c>
      <c r="H700" s="19"/>
      <c r="I700" s="10" t="s">
        <v>630</v>
      </c>
      <c r="J700" s="30"/>
      <c r="K700" s="30"/>
      <c r="L700" s="30"/>
      <c r="M700" s="30"/>
      <c r="N700" s="30"/>
      <c r="O700" s="30"/>
      <c r="P700" s="30"/>
    </row>
    <row r="701" ht="15.75" hidden="1" customHeight="1">
      <c r="C701" s="19">
        <v>4.59169307E9</v>
      </c>
      <c r="D701" s="18">
        <v>43710.0</v>
      </c>
      <c r="E701" s="27">
        <v>100.0</v>
      </c>
      <c r="F701" s="27"/>
      <c r="G701" s="19">
        <f t="shared" si="34"/>
        <v>41</v>
      </c>
      <c r="H701" s="19"/>
      <c r="I701" s="10" t="s">
        <v>631</v>
      </c>
    </row>
    <row r="702" ht="15.75" hidden="1" customHeight="1">
      <c r="C702" s="19">
        <v>4.59169307E9</v>
      </c>
      <c r="D702" s="18">
        <v>43711.0</v>
      </c>
      <c r="E702" s="19">
        <v>41.0</v>
      </c>
      <c r="F702" s="19"/>
      <c r="G702" s="19">
        <f t="shared" si="34"/>
        <v>0</v>
      </c>
      <c r="H702" s="19"/>
      <c r="I702" s="10" t="s">
        <v>632</v>
      </c>
    </row>
    <row r="703" ht="15.75" hidden="1" customHeight="1">
      <c r="C703" s="19"/>
      <c r="D703" s="18"/>
      <c r="E703" s="19"/>
      <c r="F703" s="19"/>
      <c r="G703" s="19"/>
      <c r="H703" s="19"/>
      <c r="I703" s="40"/>
    </row>
    <row r="704" ht="15.75" hidden="1" customHeight="1">
      <c r="C704" s="10"/>
      <c r="D704" s="10"/>
      <c r="E704" s="35"/>
      <c r="F704" s="35"/>
      <c r="G704" s="10"/>
      <c r="H704" s="19"/>
      <c r="I704" s="10"/>
    </row>
    <row r="705" ht="15.75" hidden="1" customHeight="1">
      <c r="E705" s="28">
        <f>SUM(E685:E704)</f>
        <v>1200</v>
      </c>
      <c r="F705" s="1"/>
      <c r="H705" s="1"/>
    </row>
    <row r="706" ht="15.75" hidden="1" customHeight="1">
      <c r="H706" s="1"/>
    </row>
    <row r="707" ht="15.75" hidden="1" customHeight="1">
      <c r="C707" s="14" t="s">
        <v>15</v>
      </c>
      <c r="D707" s="14" t="s">
        <v>16</v>
      </c>
      <c r="E707" s="14" t="s">
        <v>17</v>
      </c>
      <c r="F707" s="14"/>
      <c r="G707" s="14" t="s">
        <v>18</v>
      </c>
      <c r="H707" s="14" t="s">
        <v>19</v>
      </c>
      <c r="I707" s="34" t="s">
        <v>20</v>
      </c>
      <c r="J707" s="43">
        <v>1200.0</v>
      </c>
    </row>
    <row r="708" ht="15.75" hidden="1" customHeight="1">
      <c r="C708" s="10" t="s">
        <v>633</v>
      </c>
      <c r="D708" s="18">
        <v>43711.0</v>
      </c>
      <c r="E708" s="19">
        <v>59.0</v>
      </c>
      <c r="F708" s="19"/>
      <c r="G708" s="19">
        <f>J707-E708</f>
        <v>1141</v>
      </c>
      <c r="H708" s="19"/>
      <c r="I708" s="10" t="s">
        <v>634</v>
      </c>
    </row>
    <row r="709" ht="15.75" hidden="1" customHeight="1">
      <c r="C709" s="10" t="s">
        <v>633</v>
      </c>
      <c r="D709" s="18">
        <v>43712.0</v>
      </c>
      <c r="E709" s="19">
        <v>20.0</v>
      </c>
      <c r="F709" s="19"/>
      <c r="G709" s="19">
        <f t="shared" ref="G709:G726" si="35">G708-E709</f>
        <v>1121</v>
      </c>
      <c r="H709" s="19"/>
      <c r="I709" s="10" t="s">
        <v>635</v>
      </c>
    </row>
    <row r="710" ht="15.75" hidden="1" customHeight="1">
      <c r="C710" s="10" t="s">
        <v>633</v>
      </c>
      <c r="D710" s="18">
        <v>43712.0</v>
      </c>
      <c r="E710" s="19">
        <v>55.0</v>
      </c>
      <c r="F710" s="19"/>
      <c r="G710" s="19">
        <f t="shared" si="35"/>
        <v>1066</v>
      </c>
      <c r="H710" s="19"/>
      <c r="I710" s="10" t="s">
        <v>636</v>
      </c>
    </row>
    <row r="711" ht="15.75" hidden="1" customHeight="1">
      <c r="C711" s="10" t="s">
        <v>633</v>
      </c>
      <c r="D711" s="18">
        <v>43714.0</v>
      </c>
      <c r="E711" s="19">
        <v>62.0</v>
      </c>
      <c r="F711" s="19"/>
      <c r="G711" s="19">
        <f t="shared" si="35"/>
        <v>1004</v>
      </c>
      <c r="H711" s="19"/>
      <c r="I711" s="10" t="s">
        <v>637</v>
      </c>
    </row>
    <row r="712" ht="15.75" hidden="1" customHeight="1">
      <c r="C712" s="10" t="s">
        <v>633</v>
      </c>
      <c r="D712" s="18">
        <v>43714.0</v>
      </c>
      <c r="E712" s="19">
        <v>18.0</v>
      </c>
      <c r="F712" s="19"/>
      <c r="G712" s="19">
        <f t="shared" si="35"/>
        <v>986</v>
      </c>
      <c r="H712" s="19"/>
      <c r="I712" s="10" t="s">
        <v>638</v>
      </c>
    </row>
    <row r="713" ht="15.75" hidden="1" customHeight="1">
      <c r="C713" s="10" t="s">
        <v>633</v>
      </c>
      <c r="D713" s="18">
        <v>43717.0</v>
      </c>
      <c r="E713" s="19">
        <v>120.0</v>
      </c>
      <c r="F713" s="19"/>
      <c r="G713" s="19">
        <f t="shared" si="35"/>
        <v>866</v>
      </c>
      <c r="H713" s="19"/>
      <c r="I713" s="10" t="s">
        <v>639</v>
      </c>
    </row>
    <row r="714" ht="15.75" hidden="1" customHeight="1">
      <c r="C714" s="10" t="s">
        <v>633</v>
      </c>
      <c r="D714" s="18">
        <v>43718.0</v>
      </c>
      <c r="E714" s="19">
        <v>50.0</v>
      </c>
      <c r="F714" s="19"/>
      <c r="G714" s="19">
        <f t="shared" si="35"/>
        <v>816</v>
      </c>
      <c r="H714" s="19"/>
      <c r="I714" s="10" t="s">
        <v>640</v>
      </c>
    </row>
    <row r="715" ht="15.75" hidden="1" customHeight="1">
      <c r="C715" s="10" t="s">
        <v>633</v>
      </c>
      <c r="D715" s="18">
        <v>43720.0</v>
      </c>
      <c r="E715" s="19">
        <v>135.0</v>
      </c>
      <c r="F715" s="19"/>
      <c r="G715" s="19">
        <f t="shared" si="35"/>
        <v>681</v>
      </c>
      <c r="H715" s="19"/>
      <c r="I715" s="10" t="s">
        <v>641</v>
      </c>
      <c r="J715" s="45"/>
      <c r="M715" s="46" t="s">
        <v>642</v>
      </c>
      <c r="N715" s="46"/>
      <c r="O715" s="46"/>
      <c r="P715" s="46"/>
    </row>
    <row r="716" ht="15.75" hidden="1" customHeight="1">
      <c r="C716" s="10" t="s">
        <v>633</v>
      </c>
      <c r="D716" s="18">
        <v>43720.0</v>
      </c>
      <c r="E716" s="19">
        <v>35.0</v>
      </c>
      <c r="F716" s="19"/>
      <c r="G716" s="19">
        <f t="shared" si="35"/>
        <v>646</v>
      </c>
      <c r="H716" s="19"/>
      <c r="I716" s="10" t="s">
        <v>643</v>
      </c>
      <c r="L716" s="3" t="s">
        <v>644</v>
      </c>
      <c r="M716" s="3" t="s">
        <v>645</v>
      </c>
      <c r="N716" s="3" t="s">
        <v>646</v>
      </c>
      <c r="O716" s="3" t="s">
        <v>647</v>
      </c>
      <c r="P716" s="3">
        <v>450.0</v>
      </c>
    </row>
    <row r="717" ht="15.75" hidden="1" customHeight="1">
      <c r="C717" s="10" t="s">
        <v>633</v>
      </c>
      <c r="D717" s="18">
        <v>43720.0</v>
      </c>
      <c r="E717" s="19">
        <v>25.0</v>
      </c>
      <c r="F717" s="19"/>
      <c r="G717" s="19">
        <f t="shared" si="35"/>
        <v>621</v>
      </c>
      <c r="H717" s="19"/>
      <c r="I717" s="10" t="s">
        <v>648</v>
      </c>
      <c r="L717" s="10">
        <v>1.0</v>
      </c>
      <c r="M717" s="47">
        <v>43720.0</v>
      </c>
      <c r="N717" s="10">
        <v>135.0</v>
      </c>
      <c r="O717" s="10">
        <f>P716-N717</f>
        <v>315</v>
      </c>
      <c r="P717" s="10"/>
    </row>
    <row r="718" ht="15.75" hidden="1" customHeight="1">
      <c r="C718" s="10" t="s">
        <v>633</v>
      </c>
      <c r="D718" s="18">
        <v>43721.0</v>
      </c>
      <c r="E718" s="19">
        <v>100.0</v>
      </c>
      <c r="F718" s="19"/>
      <c r="G718" s="19">
        <f t="shared" si="35"/>
        <v>521</v>
      </c>
      <c r="H718" s="19"/>
      <c r="I718" s="10" t="s">
        <v>649</v>
      </c>
      <c r="L718" s="10">
        <v>2.0</v>
      </c>
      <c r="M718" s="47">
        <v>43720.0</v>
      </c>
      <c r="N718" s="10">
        <v>35.0</v>
      </c>
      <c r="O718" s="10">
        <f t="shared" ref="O718:O722" si="36">O717-N718</f>
        <v>280</v>
      </c>
      <c r="P718" s="10"/>
    </row>
    <row r="719" ht="15.75" hidden="1" customHeight="1">
      <c r="C719" s="10" t="s">
        <v>633</v>
      </c>
      <c r="D719" s="18">
        <v>43724.0</v>
      </c>
      <c r="E719" s="19">
        <v>60.0</v>
      </c>
      <c r="F719" s="19"/>
      <c r="G719" s="19">
        <f t="shared" si="35"/>
        <v>461</v>
      </c>
      <c r="H719" s="19"/>
      <c r="I719" s="10" t="s">
        <v>650</v>
      </c>
      <c r="L719" s="10">
        <v>3.0</v>
      </c>
      <c r="M719" s="47">
        <v>43724.0</v>
      </c>
      <c r="N719" s="48">
        <v>60.0</v>
      </c>
      <c r="O719" s="10">
        <f t="shared" si="36"/>
        <v>220</v>
      </c>
      <c r="P719" s="10"/>
    </row>
    <row r="720" ht="15.75" hidden="1" customHeight="1">
      <c r="C720" s="10" t="s">
        <v>633</v>
      </c>
      <c r="D720" s="18">
        <v>43724.0</v>
      </c>
      <c r="E720" s="19">
        <v>40.0</v>
      </c>
      <c r="F720" s="19"/>
      <c r="G720" s="19">
        <f t="shared" si="35"/>
        <v>421</v>
      </c>
      <c r="H720" s="19"/>
      <c r="I720" s="10" t="s">
        <v>651</v>
      </c>
      <c r="L720" s="10">
        <v>4.0</v>
      </c>
      <c r="M720" s="47">
        <v>43725.0</v>
      </c>
      <c r="N720" s="48">
        <v>10.0</v>
      </c>
      <c r="O720" s="10">
        <f t="shared" si="36"/>
        <v>210</v>
      </c>
      <c r="P720" s="10"/>
    </row>
    <row r="721" ht="15.75" hidden="1" customHeight="1">
      <c r="C721" s="10" t="s">
        <v>633</v>
      </c>
      <c r="D721" s="18">
        <v>43725.0</v>
      </c>
      <c r="E721" s="19">
        <v>60.0</v>
      </c>
      <c r="F721" s="19"/>
      <c r="G721" s="19">
        <f t="shared" si="35"/>
        <v>361</v>
      </c>
      <c r="H721" s="19"/>
      <c r="I721" s="10" t="s">
        <v>652</v>
      </c>
      <c r="L721" s="10">
        <v>5.0</v>
      </c>
      <c r="M721" s="47">
        <v>43726.0</v>
      </c>
      <c r="N721" s="48">
        <v>130.0</v>
      </c>
      <c r="O721" s="10">
        <f t="shared" si="36"/>
        <v>80</v>
      </c>
      <c r="P721" s="10"/>
    </row>
    <row r="722" ht="15.75" hidden="1" customHeight="1">
      <c r="C722" s="10" t="s">
        <v>633</v>
      </c>
      <c r="D722" s="18">
        <v>43725.0</v>
      </c>
      <c r="E722" s="19">
        <v>10.0</v>
      </c>
      <c r="F722" s="19"/>
      <c r="G722" s="19">
        <f t="shared" si="35"/>
        <v>351</v>
      </c>
      <c r="H722" s="19"/>
      <c r="I722" s="10" t="s">
        <v>653</v>
      </c>
      <c r="L722" s="10">
        <v>6.0</v>
      </c>
      <c r="M722" s="47">
        <v>43728.0</v>
      </c>
      <c r="N722" s="10">
        <v>100.0</v>
      </c>
      <c r="O722" s="10">
        <f t="shared" si="36"/>
        <v>-20</v>
      </c>
      <c r="P722" s="10"/>
    </row>
    <row r="723" ht="15.75" hidden="1" customHeight="1">
      <c r="C723" s="10" t="s">
        <v>633</v>
      </c>
      <c r="D723" s="18">
        <v>43726.0</v>
      </c>
      <c r="E723" s="19">
        <v>130.0</v>
      </c>
      <c r="F723" s="19"/>
      <c r="G723" s="19">
        <f t="shared" si="35"/>
        <v>221</v>
      </c>
      <c r="H723" s="19"/>
      <c r="I723" s="10" t="s">
        <v>654</v>
      </c>
      <c r="L723" s="10"/>
      <c r="M723" s="49"/>
      <c r="N723" s="10"/>
      <c r="O723" s="10"/>
      <c r="P723" s="10"/>
    </row>
    <row r="724" ht="15.75" hidden="1" customHeight="1">
      <c r="C724" s="10" t="s">
        <v>633</v>
      </c>
      <c r="D724" s="18">
        <v>43727.0</v>
      </c>
      <c r="E724" s="19">
        <v>75.0</v>
      </c>
      <c r="F724" s="19"/>
      <c r="G724" s="19">
        <f t="shared" si="35"/>
        <v>146</v>
      </c>
      <c r="H724" s="19"/>
      <c r="I724" s="10" t="s">
        <v>655</v>
      </c>
      <c r="L724" s="10"/>
      <c r="M724" s="10"/>
      <c r="N724" s="10"/>
      <c r="O724" s="10"/>
      <c r="P724" s="10"/>
    </row>
    <row r="725" ht="15.75" hidden="1" customHeight="1">
      <c r="C725" s="10" t="s">
        <v>633</v>
      </c>
      <c r="D725" s="18">
        <v>43728.0</v>
      </c>
      <c r="E725" s="19">
        <v>100.0</v>
      </c>
      <c r="F725" s="19"/>
      <c r="G725" s="19">
        <f t="shared" si="35"/>
        <v>46</v>
      </c>
      <c r="H725" s="19"/>
      <c r="I725" s="10" t="s">
        <v>656</v>
      </c>
      <c r="L725" s="10"/>
      <c r="M725" s="10"/>
      <c r="N725" s="10"/>
      <c r="O725" s="10"/>
      <c r="P725" s="10"/>
    </row>
    <row r="726" ht="15.75" hidden="1" customHeight="1">
      <c r="C726" s="10" t="s">
        <v>633</v>
      </c>
      <c r="D726" s="18">
        <v>43732.0</v>
      </c>
      <c r="E726" s="19">
        <v>46.0</v>
      </c>
      <c r="F726" s="19"/>
      <c r="G726" s="19">
        <f t="shared" si="35"/>
        <v>0</v>
      </c>
      <c r="H726" s="19"/>
      <c r="I726" s="10" t="s">
        <v>657</v>
      </c>
      <c r="L726" s="10"/>
      <c r="M726" s="10"/>
      <c r="N726" s="10"/>
      <c r="O726" s="10"/>
      <c r="P726" s="10"/>
    </row>
    <row r="727" ht="15.75" hidden="1" customHeight="1">
      <c r="C727" s="10"/>
      <c r="D727" s="18"/>
      <c r="E727" s="19"/>
      <c r="F727" s="19"/>
      <c r="G727" s="19"/>
      <c r="H727" s="19"/>
      <c r="I727" s="10"/>
      <c r="L727" s="10"/>
      <c r="M727" s="10"/>
      <c r="N727" s="10"/>
      <c r="O727" s="10"/>
      <c r="P727" s="10"/>
    </row>
    <row r="728" ht="15.75" hidden="1" customHeight="1">
      <c r="C728" s="10"/>
      <c r="D728" s="18"/>
      <c r="E728" s="19"/>
      <c r="F728" s="19"/>
      <c r="G728" s="19"/>
      <c r="H728" s="19"/>
      <c r="I728" s="10"/>
      <c r="L728" s="10"/>
      <c r="M728" s="10"/>
      <c r="N728" s="10"/>
      <c r="O728" s="10"/>
      <c r="P728" s="10"/>
    </row>
    <row r="729" ht="15.75" hidden="1" customHeight="1">
      <c r="C729" s="10"/>
      <c r="D729" s="10"/>
      <c r="E729" s="10"/>
      <c r="F729" s="10"/>
      <c r="G729" s="10"/>
      <c r="H729" s="19"/>
      <c r="I729" s="10"/>
      <c r="L729" s="10"/>
      <c r="M729" s="10"/>
      <c r="N729" s="10"/>
      <c r="O729" s="10"/>
      <c r="P729" s="10"/>
    </row>
    <row r="730" ht="15.75" hidden="1" customHeight="1">
      <c r="E730" s="19">
        <f>SUM(E708:E729)</f>
        <v>1200</v>
      </c>
      <c r="F730" s="1"/>
      <c r="H730" s="1"/>
    </row>
    <row r="731" ht="15.75" hidden="1" customHeight="1">
      <c r="H731" s="1"/>
    </row>
    <row r="732" ht="15.75" hidden="1" customHeight="1">
      <c r="C732" s="14" t="s">
        <v>15</v>
      </c>
      <c r="D732" s="14" t="s">
        <v>16</v>
      </c>
      <c r="E732" s="14" t="s">
        <v>17</v>
      </c>
      <c r="F732" s="14"/>
      <c r="G732" s="14" t="s">
        <v>18</v>
      </c>
      <c r="H732" s="14" t="s">
        <v>19</v>
      </c>
      <c r="I732" s="34" t="s">
        <v>20</v>
      </c>
      <c r="J732" s="43">
        <v>1300.0</v>
      </c>
    </row>
    <row r="733" ht="15.75" hidden="1" customHeight="1">
      <c r="C733" s="19">
        <v>4.591725167E9</v>
      </c>
      <c r="D733" s="18">
        <v>43732.0</v>
      </c>
      <c r="E733" s="19">
        <v>54.0</v>
      </c>
      <c r="F733" s="19"/>
      <c r="G733" s="19">
        <f>J732-E733</f>
        <v>1246</v>
      </c>
      <c r="H733" s="19"/>
      <c r="I733" s="10" t="s">
        <v>658</v>
      </c>
    </row>
    <row r="734" ht="15.75" hidden="1" customHeight="1">
      <c r="C734" s="19">
        <v>4.591725167E9</v>
      </c>
      <c r="D734" s="18">
        <v>43734.0</v>
      </c>
      <c r="E734" s="19">
        <v>100.0</v>
      </c>
      <c r="F734" s="19"/>
      <c r="G734" s="19">
        <f t="shared" ref="G734:G749" si="37">G733-E734</f>
        <v>1146</v>
      </c>
      <c r="H734" s="19"/>
      <c r="I734" s="10" t="s">
        <v>659</v>
      </c>
    </row>
    <row r="735" ht="15.75" hidden="1" customHeight="1">
      <c r="C735" s="19">
        <v>4.591725167E9</v>
      </c>
      <c r="D735" s="18">
        <v>43734.0</v>
      </c>
      <c r="E735" s="19">
        <v>100.0</v>
      </c>
      <c r="F735" s="19"/>
      <c r="G735" s="19">
        <f t="shared" si="37"/>
        <v>1046</v>
      </c>
      <c r="H735" s="19"/>
      <c r="I735" s="10" t="s">
        <v>658</v>
      </c>
      <c r="J735" s="30"/>
    </row>
    <row r="736" ht="15.75" hidden="1" customHeight="1">
      <c r="C736" s="19">
        <v>4.591725167E9</v>
      </c>
      <c r="D736" s="18">
        <v>43738.0</v>
      </c>
      <c r="E736" s="19">
        <v>100.0</v>
      </c>
      <c r="F736" s="19"/>
      <c r="G736" s="19">
        <f t="shared" si="37"/>
        <v>946</v>
      </c>
      <c r="H736" s="19"/>
      <c r="I736" s="10" t="s">
        <v>658</v>
      </c>
      <c r="J736" s="30"/>
    </row>
    <row r="737" ht="15.75" hidden="1" customHeight="1">
      <c r="C737" s="19">
        <v>4.591725167E9</v>
      </c>
      <c r="D737" s="18">
        <v>43740.0</v>
      </c>
      <c r="E737" s="19">
        <v>100.0</v>
      </c>
      <c r="F737" s="19"/>
      <c r="G737" s="19">
        <f t="shared" si="37"/>
        <v>846</v>
      </c>
      <c r="H737" s="19"/>
      <c r="I737" s="10" t="s">
        <v>658</v>
      </c>
      <c r="J737" s="30"/>
    </row>
    <row r="738" ht="15.75" hidden="1" customHeight="1">
      <c r="C738" s="19">
        <v>4.591725167E9</v>
      </c>
      <c r="D738" s="18">
        <v>43741.0</v>
      </c>
      <c r="E738" s="19">
        <v>100.0</v>
      </c>
      <c r="F738" s="19"/>
      <c r="G738" s="19">
        <f t="shared" si="37"/>
        <v>746</v>
      </c>
      <c r="H738" s="19"/>
      <c r="I738" s="10" t="s">
        <v>658</v>
      </c>
      <c r="J738" s="30"/>
    </row>
    <row r="739" ht="15.75" hidden="1" customHeight="1">
      <c r="C739" s="19">
        <v>4.591725167E9</v>
      </c>
      <c r="D739" s="18">
        <v>43745.0</v>
      </c>
      <c r="E739" s="19">
        <v>100.0</v>
      </c>
      <c r="F739" s="19"/>
      <c r="G739" s="19">
        <f t="shared" si="37"/>
        <v>646</v>
      </c>
      <c r="H739" s="19"/>
      <c r="I739" s="10" t="s">
        <v>658</v>
      </c>
      <c r="J739" s="30"/>
    </row>
    <row r="740" ht="15.75" hidden="1" customHeight="1">
      <c r="C740" s="19">
        <v>4.591725167E9</v>
      </c>
      <c r="D740" s="18">
        <v>43746.0</v>
      </c>
      <c r="E740" s="19">
        <v>50.0</v>
      </c>
      <c r="F740" s="19"/>
      <c r="G740" s="19">
        <f t="shared" si="37"/>
        <v>596</v>
      </c>
      <c r="H740" s="19"/>
      <c r="I740" s="10" t="s">
        <v>660</v>
      </c>
      <c r="J740" s="30"/>
    </row>
    <row r="741" ht="15.75" hidden="1" customHeight="1">
      <c r="C741" s="19">
        <v>4.591725167E9</v>
      </c>
      <c r="D741" s="18">
        <v>43747.0</v>
      </c>
      <c r="E741" s="19">
        <v>100.0</v>
      </c>
      <c r="F741" s="19"/>
      <c r="G741" s="19">
        <f t="shared" si="37"/>
        <v>496</v>
      </c>
      <c r="H741" s="19"/>
      <c r="I741" s="10" t="s">
        <v>658</v>
      </c>
      <c r="J741" s="30"/>
    </row>
    <row r="742" ht="15.75" hidden="1" customHeight="1">
      <c r="C742" s="19">
        <v>4.591725167E9</v>
      </c>
      <c r="D742" s="18">
        <v>43748.0</v>
      </c>
      <c r="E742" s="19">
        <v>100.0</v>
      </c>
      <c r="F742" s="19"/>
      <c r="G742" s="19">
        <f t="shared" si="37"/>
        <v>396</v>
      </c>
      <c r="H742" s="19"/>
      <c r="I742" s="10" t="s">
        <v>661</v>
      </c>
      <c r="J742" s="30"/>
    </row>
    <row r="743" ht="15.75" hidden="1" customHeight="1">
      <c r="C743" s="19">
        <v>4.591725167E9</v>
      </c>
      <c r="D743" s="18">
        <v>43749.0</v>
      </c>
      <c r="E743" s="19">
        <v>100.0</v>
      </c>
      <c r="F743" s="19"/>
      <c r="G743" s="19">
        <f t="shared" si="37"/>
        <v>296</v>
      </c>
      <c r="H743" s="19"/>
      <c r="I743" s="10" t="s">
        <v>662</v>
      </c>
      <c r="J743" s="30"/>
    </row>
    <row r="744" ht="15.75" hidden="1" customHeight="1">
      <c r="C744" s="19">
        <v>4.591725167E9</v>
      </c>
      <c r="D744" s="18">
        <v>43752.0</v>
      </c>
      <c r="E744" s="19">
        <v>100.0</v>
      </c>
      <c r="F744" s="19"/>
      <c r="G744" s="19">
        <f t="shared" si="37"/>
        <v>196</v>
      </c>
      <c r="H744" s="19"/>
      <c r="I744" s="10" t="s">
        <v>663</v>
      </c>
      <c r="J744" s="30"/>
    </row>
    <row r="745" ht="15.75" hidden="1" customHeight="1">
      <c r="C745" s="19">
        <v>4.591725167E9</v>
      </c>
      <c r="D745" s="18">
        <v>43753.0</v>
      </c>
      <c r="E745" s="19">
        <v>50.0</v>
      </c>
      <c r="F745" s="19"/>
      <c r="G745" s="19">
        <f t="shared" si="37"/>
        <v>146</v>
      </c>
      <c r="H745" s="19"/>
      <c r="I745" s="10" t="s">
        <v>664</v>
      </c>
      <c r="J745" s="30"/>
    </row>
    <row r="746" ht="15.75" hidden="1" customHeight="1">
      <c r="C746" s="19">
        <v>4.591725167E9</v>
      </c>
      <c r="D746" s="18">
        <v>43755.0</v>
      </c>
      <c r="E746" s="27">
        <v>96.0</v>
      </c>
      <c r="F746" s="27"/>
      <c r="G746" s="19">
        <f t="shared" si="37"/>
        <v>50</v>
      </c>
      <c r="H746" s="19"/>
      <c r="I746" s="10" t="s">
        <v>665</v>
      </c>
      <c r="J746" s="30"/>
    </row>
    <row r="747" ht="15.75" hidden="1" customHeight="1">
      <c r="C747" s="19">
        <v>4.591725167E9</v>
      </c>
      <c r="D747" s="18">
        <v>43755.0</v>
      </c>
      <c r="E747" s="19">
        <v>4.0</v>
      </c>
      <c r="F747" s="19"/>
      <c r="G747" s="19">
        <f t="shared" si="37"/>
        <v>46</v>
      </c>
      <c r="H747" s="19"/>
      <c r="I747" s="10" t="s">
        <v>666</v>
      </c>
      <c r="J747" s="30"/>
    </row>
    <row r="748" ht="15.75" hidden="1" customHeight="1">
      <c r="C748" s="19">
        <v>4.591725167E9</v>
      </c>
      <c r="D748" s="18">
        <v>43759.0</v>
      </c>
      <c r="E748" s="27">
        <v>46.0</v>
      </c>
      <c r="F748" s="27"/>
      <c r="G748" s="19">
        <f t="shared" si="37"/>
        <v>0</v>
      </c>
      <c r="H748" s="19"/>
      <c r="I748" s="10" t="s">
        <v>667</v>
      </c>
      <c r="J748" s="30"/>
    </row>
    <row r="749" ht="15.75" hidden="1" customHeight="1">
      <c r="C749" s="19"/>
      <c r="D749" s="18"/>
      <c r="E749" s="27"/>
      <c r="F749" s="27"/>
      <c r="G749" s="19">
        <f t="shared" si="37"/>
        <v>0</v>
      </c>
      <c r="H749" s="19"/>
      <c r="I749" s="10"/>
    </row>
    <row r="750" ht="15.75" hidden="1" customHeight="1">
      <c r="E750" s="28">
        <f>SUM(E733:E749)</f>
        <v>1300</v>
      </c>
      <c r="F750" s="1"/>
      <c r="H750" s="1"/>
    </row>
    <row r="751" ht="15.75" hidden="1" customHeight="1">
      <c r="H751" s="1"/>
    </row>
    <row r="752" ht="15.75" hidden="1" customHeight="1">
      <c r="C752" s="14" t="s">
        <v>15</v>
      </c>
      <c r="D752" s="14" t="s">
        <v>16</v>
      </c>
      <c r="E752" s="14" t="s">
        <v>17</v>
      </c>
      <c r="F752" s="14"/>
      <c r="G752" s="14" t="s">
        <v>18</v>
      </c>
      <c r="H752" s="14" t="s">
        <v>19</v>
      </c>
      <c r="I752" s="34" t="s">
        <v>20</v>
      </c>
      <c r="J752" s="43">
        <v>1400.0</v>
      </c>
    </row>
    <row r="753" ht="15.75" hidden="1" customHeight="1">
      <c r="C753" s="19">
        <v>4.591741272E9</v>
      </c>
      <c r="D753" s="18">
        <v>43756.0</v>
      </c>
      <c r="E753" s="19">
        <v>100.0</v>
      </c>
      <c r="F753" s="19"/>
      <c r="G753" s="19">
        <f>J752-E753</f>
        <v>1300</v>
      </c>
      <c r="H753" s="19"/>
      <c r="I753" s="40" t="s">
        <v>664</v>
      </c>
    </row>
    <row r="754" ht="15.75" hidden="1" customHeight="1">
      <c r="C754" s="19">
        <v>4.591741272E9</v>
      </c>
      <c r="D754" s="18">
        <v>43761.0</v>
      </c>
      <c r="E754" s="19">
        <v>100.0</v>
      </c>
      <c r="F754" s="19"/>
      <c r="G754" s="19">
        <f t="shared" ref="G754:G767" si="38">G753-E754</f>
        <v>1200</v>
      </c>
      <c r="H754" s="19"/>
      <c r="I754" s="10" t="s">
        <v>668</v>
      </c>
    </row>
    <row r="755" ht="15.75" hidden="1" customHeight="1">
      <c r="C755" s="19">
        <v>4.591741272E9</v>
      </c>
      <c r="D755" s="18">
        <v>43764.0</v>
      </c>
      <c r="E755" s="19">
        <v>100.0</v>
      </c>
      <c r="F755" s="19"/>
      <c r="G755" s="19">
        <f t="shared" si="38"/>
        <v>1100</v>
      </c>
      <c r="H755" s="19"/>
      <c r="I755" s="10" t="s">
        <v>669</v>
      </c>
    </row>
    <row r="756" ht="15.75" hidden="1" customHeight="1">
      <c r="C756" s="19">
        <v>4.591741272E9</v>
      </c>
      <c r="D756" s="18">
        <v>43766.0</v>
      </c>
      <c r="E756" s="19">
        <v>100.0</v>
      </c>
      <c r="F756" s="19"/>
      <c r="G756" s="19">
        <f t="shared" si="38"/>
        <v>1000</v>
      </c>
      <c r="H756" s="19"/>
      <c r="I756" s="10" t="s">
        <v>670</v>
      </c>
    </row>
    <row r="757" ht="15.75" hidden="1" customHeight="1">
      <c r="C757" s="19">
        <v>4.591741272E9</v>
      </c>
      <c r="D757" s="18">
        <v>43774.0</v>
      </c>
      <c r="E757" s="19">
        <v>100.0</v>
      </c>
      <c r="F757" s="19"/>
      <c r="G757" s="19">
        <f t="shared" si="38"/>
        <v>900</v>
      </c>
      <c r="H757" s="19"/>
      <c r="I757" s="10" t="s">
        <v>671</v>
      </c>
    </row>
    <row r="758" ht="15.75" hidden="1" customHeight="1">
      <c r="C758" s="19">
        <v>4.591741272E9</v>
      </c>
      <c r="D758" s="18">
        <v>43777.0</v>
      </c>
      <c r="E758" s="19">
        <v>100.0</v>
      </c>
      <c r="F758" s="19"/>
      <c r="G758" s="19">
        <f t="shared" si="38"/>
        <v>800</v>
      </c>
      <c r="H758" s="19"/>
      <c r="I758" s="10" t="s">
        <v>672</v>
      </c>
    </row>
    <row r="759" ht="15.75" hidden="1" customHeight="1">
      <c r="C759" s="19">
        <v>4.591741272E9</v>
      </c>
      <c r="D759" s="18">
        <v>43778.0</v>
      </c>
      <c r="E759" s="19">
        <v>100.0</v>
      </c>
      <c r="F759" s="19"/>
      <c r="G759" s="19">
        <f t="shared" si="38"/>
        <v>700</v>
      </c>
      <c r="H759" s="19"/>
      <c r="I759" s="10" t="s">
        <v>673</v>
      </c>
    </row>
    <row r="760" ht="15.75" hidden="1" customHeight="1">
      <c r="C760" s="19">
        <v>4.591741272E9</v>
      </c>
      <c r="D760" s="18">
        <v>43780.0</v>
      </c>
      <c r="E760" s="19">
        <v>100.0</v>
      </c>
      <c r="F760" s="19"/>
      <c r="G760" s="19">
        <f t="shared" si="38"/>
        <v>600</v>
      </c>
      <c r="H760" s="19"/>
      <c r="I760" s="10" t="s">
        <v>674</v>
      </c>
    </row>
    <row r="761" ht="15.75" hidden="1" customHeight="1">
      <c r="C761" s="19">
        <v>4.591741272E9</v>
      </c>
      <c r="D761" s="18">
        <v>43781.0</v>
      </c>
      <c r="E761" s="19">
        <v>100.0</v>
      </c>
      <c r="F761" s="19"/>
      <c r="G761" s="19">
        <f t="shared" si="38"/>
        <v>500</v>
      </c>
      <c r="H761" s="19"/>
      <c r="I761" s="10" t="s">
        <v>675</v>
      </c>
    </row>
    <row r="762" ht="15.75" hidden="1" customHeight="1">
      <c r="C762" s="19">
        <v>4.591741272E9</v>
      </c>
      <c r="D762" s="18">
        <v>43782.0</v>
      </c>
      <c r="E762" s="19">
        <v>100.0</v>
      </c>
      <c r="F762" s="19"/>
      <c r="G762" s="19">
        <f t="shared" si="38"/>
        <v>400</v>
      </c>
      <c r="H762" s="19"/>
      <c r="I762" s="10" t="s">
        <v>676</v>
      </c>
    </row>
    <row r="763" ht="15.75" hidden="1" customHeight="1">
      <c r="C763" s="19">
        <v>4.591741272E9</v>
      </c>
      <c r="D763" s="18">
        <v>43782.0</v>
      </c>
      <c r="E763" s="19">
        <v>70.0</v>
      </c>
      <c r="F763" s="19"/>
      <c r="G763" s="19">
        <f t="shared" si="38"/>
        <v>330</v>
      </c>
      <c r="H763" s="19"/>
      <c r="I763" s="10" t="s">
        <v>677</v>
      </c>
    </row>
    <row r="764" ht="15.75" hidden="1" customHeight="1">
      <c r="C764" s="19">
        <v>4.591741272E9</v>
      </c>
      <c r="D764" s="18">
        <v>43783.0</v>
      </c>
      <c r="E764" s="19">
        <v>100.0</v>
      </c>
      <c r="F764" s="19"/>
      <c r="G764" s="19">
        <f t="shared" si="38"/>
        <v>230</v>
      </c>
      <c r="H764" s="19"/>
      <c r="I764" s="10" t="s">
        <v>678</v>
      </c>
    </row>
    <row r="765" ht="15.75" hidden="1" customHeight="1">
      <c r="C765" s="19">
        <v>4.591741272E9</v>
      </c>
      <c r="D765" s="18">
        <v>43784.0</v>
      </c>
      <c r="E765" s="19">
        <v>95.0</v>
      </c>
      <c r="F765" s="19"/>
      <c r="G765" s="19">
        <f t="shared" si="38"/>
        <v>135</v>
      </c>
      <c r="H765" s="19"/>
      <c r="I765" s="10" t="s">
        <v>679</v>
      </c>
    </row>
    <row r="766" ht="15.75" hidden="1" customHeight="1">
      <c r="C766" s="19">
        <v>4.591741272E9</v>
      </c>
      <c r="D766" s="18">
        <v>43784.0</v>
      </c>
      <c r="E766" s="19">
        <v>100.0</v>
      </c>
      <c r="F766" s="19"/>
      <c r="G766" s="19">
        <f t="shared" si="38"/>
        <v>35</v>
      </c>
      <c r="H766" s="19"/>
      <c r="I766" s="10" t="s">
        <v>680</v>
      </c>
    </row>
    <row r="767" ht="15.75" hidden="1" customHeight="1">
      <c r="C767" s="19">
        <v>4.591741272E9</v>
      </c>
      <c r="D767" s="18">
        <v>43785.0</v>
      </c>
      <c r="E767" s="19">
        <v>35.0</v>
      </c>
      <c r="F767" s="19"/>
      <c r="G767" s="19">
        <f t="shared" si="38"/>
        <v>0</v>
      </c>
      <c r="H767" s="19"/>
      <c r="I767" s="10" t="s">
        <v>681</v>
      </c>
    </row>
    <row r="768" ht="15.75" hidden="1" customHeight="1">
      <c r="C768" s="10"/>
      <c r="D768" s="10"/>
      <c r="E768" s="10"/>
      <c r="F768" s="10"/>
      <c r="G768" s="10"/>
      <c r="H768" s="19"/>
      <c r="I768" s="10"/>
    </row>
    <row r="769" ht="15.75" hidden="1" customHeight="1">
      <c r="E769" s="19">
        <f>SUM(E753:E768)</f>
        <v>1400</v>
      </c>
      <c r="F769" s="1"/>
      <c r="H769" s="1"/>
    </row>
    <row r="770" ht="15.75" hidden="1" customHeight="1">
      <c r="H770" s="1"/>
    </row>
    <row r="771" ht="15.75" hidden="1" customHeight="1">
      <c r="C771" s="14" t="s">
        <v>15</v>
      </c>
      <c r="D771" s="14" t="s">
        <v>16</v>
      </c>
      <c r="E771" s="14" t="s">
        <v>17</v>
      </c>
      <c r="F771" s="14"/>
      <c r="G771" s="14" t="s">
        <v>18</v>
      </c>
      <c r="H771" s="14" t="s">
        <v>19</v>
      </c>
      <c r="I771" s="34" t="s">
        <v>20</v>
      </c>
      <c r="J771" s="43">
        <v>1400.0</v>
      </c>
    </row>
    <row r="772" ht="15.75" hidden="1" customHeight="1">
      <c r="C772" s="19">
        <v>4.591760495E9</v>
      </c>
      <c r="D772" s="18">
        <v>43785.0</v>
      </c>
      <c r="E772" s="19">
        <v>65.0</v>
      </c>
      <c r="F772" s="19"/>
      <c r="G772" s="19">
        <f>J771-E772</f>
        <v>1335</v>
      </c>
      <c r="H772" s="19"/>
      <c r="I772" s="10" t="s">
        <v>682</v>
      </c>
    </row>
    <row r="773" ht="15.75" hidden="1" customHeight="1">
      <c r="C773" s="19">
        <v>4.591760495E9</v>
      </c>
      <c r="D773" s="18">
        <v>43787.0</v>
      </c>
      <c r="E773" s="19">
        <v>100.0</v>
      </c>
      <c r="F773" s="19"/>
      <c r="G773" s="19">
        <f t="shared" ref="G773:G787" si="39">G772-E773</f>
        <v>1235</v>
      </c>
      <c r="H773" s="19"/>
      <c r="I773" s="10" t="s">
        <v>683</v>
      </c>
    </row>
    <row r="774" ht="15.75" hidden="1" customHeight="1">
      <c r="C774" s="19">
        <v>4.591760495E9</v>
      </c>
      <c r="D774" s="18">
        <v>43789.0</v>
      </c>
      <c r="E774" s="19">
        <v>100.0</v>
      </c>
      <c r="F774" s="19"/>
      <c r="G774" s="19">
        <f t="shared" si="39"/>
        <v>1135</v>
      </c>
      <c r="H774" s="19"/>
      <c r="I774" s="10" t="s">
        <v>684</v>
      </c>
    </row>
    <row r="775" ht="15.75" hidden="1" customHeight="1">
      <c r="C775" s="19">
        <v>4.591760495E9</v>
      </c>
      <c r="D775" s="18">
        <v>43791.0</v>
      </c>
      <c r="E775" s="19">
        <v>100.0</v>
      </c>
      <c r="F775" s="19"/>
      <c r="G775" s="19">
        <f t="shared" si="39"/>
        <v>1035</v>
      </c>
      <c r="H775" s="19"/>
      <c r="I775" s="10" t="s">
        <v>685</v>
      </c>
    </row>
    <row r="776" ht="15.75" hidden="1" customHeight="1">
      <c r="C776" s="19">
        <v>4.591760495E9</v>
      </c>
      <c r="D776" s="18">
        <v>43794.0</v>
      </c>
      <c r="E776" s="19">
        <v>100.0</v>
      </c>
      <c r="F776" s="19"/>
      <c r="G776" s="19">
        <f t="shared" si="39"/>
        <v>935</v>
      </c>
      <c r="H776" s="19"/>
      <c r="I776" s="10" t="s">
        <v>686</v>
      </c>
    </row>
    <row r="777" ht="15.75" hidden="1" customHeight="1">
      <c r="C777" s="19">
        <v>4.591760495E9</v>
      </c>
      <c r="D777" s="18">
        <v>43796.0</v>
      </c>
      <c r="E777" s="19">
        <v>100.0</v>
      </c>
      <c r="F777" s="19"/>
      <c r="G777" s="19">
        <f t="shared" si="39"/>
        <v>835</v>
      </c>
      <c r="H777" s="19"/>
      <c r="I777" s="10" t="s">
        <v>687</v>
      </c>
    </row>
    <row r="778" ht="15.75" hidden="1" customHeight="1">
      <c r="C778" s="19">
        <v>4.591760495E9</v>
      </c>
      <c r="D778" s="18">
        <v>43797.0</v>
      </c>
      <c r="E778" s="19">
        <v>100.0</v>
      </c>
      <c r="F778" s="19"/>
      <c r="G778" s="19">
        <f t="shared" si="39"/>
        <v>735</v>
      </c>
      <c r="H778" s="19"/>
      <c r="I778" s="10" t="s">
        <v>688</v>
      </c>
    </row>
    <row r="779" ht="15.75" hidden="1" customHeight="1">
      <c r="C779" s="19">
        <v>4.591760495E9</v>
      </c>
      <c r="D779" s="18">
        <v>43798.0</v>
      </c>
      <c r="E779" s="19">
        <v>100.0</v>
      </c>
      <c r="F779" s="19"/>
      <c r="G779" s="19">
        <f t="shared" si="39"/>
        <v>635</v>
      </c>
      <c r="H779" s="19"/>
      <c r="I779" s="10" t="s">
        <v>689</v>
      </c>
    </row>
    <row r="780" ht="15.75" hidden="1" customHeight="1">
      <c r="C780" s="19">
        <v>4.591760495E9</v>
      </c>
      <c r="D780" s="18">
        <v>43801.0</v>
      </c>
      <c r="E780" s="19">
        <v>100.0</v>
      </c>
      <c r="F780" s="19"/>
      <c r="G780" s="19">
        <f t="shared" si="39"/>
        <v>535</v>
      </c>
      <c r="H780" s="19"/>
      <c r="I780" s="10" t="s">
        <v>690</v>
      </c>
    </row>
    <row r="781" ht="15.75" hidden="1" customHeight="1">
      <c r="C781" s="19">
        <v>4.591760495E9</v>
      </c>
      <c r="D781" s="18">
        <v>43802.0</v>
      </c>
      <c r="E781" s="19">
        <v>100.0</v>
      </c>
      <c r="F781" s="19"/>
      <c r="G781" s="19">
        <f t="shared" si="39"/>
        <v>435</v>
      </c>
      <c r="H781" s="19"/>
      <c r="I781" s="10" t="s">
        <v>691</v>
      </c>
    </row>
    <row r="782" ht="15.75" hidden="1" customHeight="1">
      <c r="C782" s="19">
        <v>4.591760495E9</v>
      </c>
      <c r="D782" s="18">
        <v>43803.0</v>
      </c>
      <c r="E782" s="19">
        <v>25.0</v>
      </c>
      <c r="F782" s="19"/>
      <c r="G782" s="19">
        <f t="shared" si="39"/>
        <v>410</v>
      </c>
      <c r="H782" s="19"/>
      <c r="I782" s="10" t="s">
        <v>692</v>
      </c>
    </row>
    <row r="783" ht="15.75" hidden="1" customHeight="1">
      <c r="C783" s="19">
        <v>4.591760495E9</v>
      </c>
      <c r="D783" s="18">
        <v>43805.0</v>
      </c>
      <c r="E783" s="19">
        <v>100.0</v>
      </c>
      <c r="F783" s="19"/>
      <c r="G783" s="19">
        <f t="shared" si="39"/>
        <v>310</v>
      </c>
      <c r="H783" s="19"/>
      <c r="I783" s="10" t="s">
        <v>693</v>
      </c>
    </row>
    <row r="784" ht="15.75" hidden="1" customHeight="1">
      <c r="C784" s="19">
        <v>4.591760495E9</v>
      </c>
      <c r="D784" s="18">
        <v>43808.0</v>
      </c>
      <c r="E784" s="19">
        <v>100.0</v>
      </c>
      <c r="F784" s="19"/>
      <c r="G784" s="19">
        <f t="shared" si="39"/>
        <v>210</v>
      </c>
      <c r="H784" s="19"/>
      <c r="I784" s="10" t="s">
        <v>694</v>
      </c>
    </row>
    <row r="785" ht="15.75" hidden="1" customHeight="1">
      <c r="C785" s="19">
        <v>4.591760495E9</v>
      </c>
      <c r="D785" s="18">
        <v>43809.0</v>
      </c>
      <c r="E785" s="19">
        <v>97.0</v>
      </c>
      <c r="F785" s="19"/>
      <c r="G785" s="19">
        <f t="shared" si="39"/>
        <v>113</v>
      </c>
      <c r="H785" s="19"/>
      <c r="I785" s="10" t="s">
        <v>695</v>
      </c>
    </row>
    <row r="786" ht="15.75" hidden="1" customHeight="1">
      <c r="C786" s="19">
        <v>4.591760495E9</v>
      </c>
      <c r="D786" s="18">
        <v>43810.0</v>
      </c>
      <c r="E786" s="19">
        <v>94.0</v>
      </c>
      <c r="F786" s="19"/>
      <c r="G786" s="19">
        <f t="shared" si="39"/>
        <v>19</v>
      </c>
      <c r="H786" s="19"/>
      <c r="I786" s="10" t="s">
        <v>696</v>
      </c>
    </row>
    <row r="787" ht="15.75" hidden="1" customHeight="1">
      <c r="C787" s="19">
        <v>4.591760495E9</v>
      </c>
      <c r="D787" s="18">
        <v>43812.0</v>
      </c>
      <c r="E787" s="19">
        <v>19.0</v>
      </c>
      <c r="F787" s="19"/>
      <c r="G787" s="19">
        <f t="shared" si="39"/>
        <v>0</v>
      </c>
      <c r="H787" s="19"/>
      <c r="I787" s="10" t="s">
        <v>697</v>
      </c>
    </row>
    <row r="788" ht="15.75" hidden="1" customHeight="1">
      <c r="C788" s="10"/>
      <c r="D788" s="10"/>
      <c r="E788" s="10"/>
      <c r="F788" s="10"/>
      <c r="G788" s="10"/>
      <c r="H788" s="19"/>
      <c r="I788" s="10"/>
    </row>
    <row r="789" ht="15.75" hidden="1" customHeight="1">
      <c r="C789" s="10"/>
      <c r="D789" s="10"/>
      <c r="E789" s="10"/>
      <c r="F789" s="10"/>
      <c r="G789" s="10"/>
      <c r="H789" s="19"/>
      <c r="I789" s="10"/>
    </row>
    <row r="790" ht="15.75" hidden="1" customHeight="1">
      <c r="E790" s="20">
        <f>SUM(E772:E789)</f>
        <v>1400</v>
      </c>
      <c r="H790" s="1"/>
    </row>
    <row r="791" ht="15.75" hidden="1" customHeight="1">
      <c r="A791" s="30"/>
      <c r="B791" s="30"/>
      <c r="C791" s="50" t="s">
        <v>698</v>
      </c>
      <c r="D791" s="51"/>
      <c r="E791" s="51"/>
      <c r="F791" s="51"/>
      <c r="G791" s="51"/>
      <c r="H791" s="51"/>
      <c r="I791" s="51"/>
      <c r="J791" s="52"/>
      <c r="K791" s="30"/>
      <c r="L791" s="30"/>
      <c r="M791" s="30"/>
      <c r="N791" s="30"/>
      <c r="O791" s="30"/>
      <c r="P791" s="30"/>
    </row>
    <row r="792" ht="15.75" hidden="1" customHeight="1">
      <c r="C792" s="14" t="s">
        <v>15</v>
      </c>
      <c r="D792" s="14" t="s">
        <v>16</v>
      </c>
      <c r="E792" s="2" t="s">
        <v>17</v>
      </c>
      <c r="F792" s="2"/>
      <c r="G792" s="14" t="s">
        <v>18</v>
      </c>
      <c r="H792" s="14" t="s">
        <v>19</v>
      </c>
      <c r="I792" s="34" t="s">
        <v>20</v>
      </c>
      <c r="J792" s="43">
        <v>61.0</v>
      </c>
    </row>
    <row r="793" ht="15.75" hidden="1" customHeight="1">
      <c r="C793" s="19" t="s">
        <v>1689</v>
      </c>
      <c r="D793" s="18">
        <v>43980.0</v>
      </c>
      <c r="E793" s="36">
        <v>61.0</v>
      </c>
      <c r="F793" s="36"/>
      <c r="G793" s="19">
        <f>J792-E793</f>
        <v>0</v>
      </c>
      <c r="H793" s="19"/>
      <c r="I793" s="10"/>
      <c r="J793" s="1" t="s">
        <v>1690</v>
      </c>
    </row>
    <row r="794" ht="15.75" hidden="1" customHeight="1">
      <c r="C794" s="19" t="s">
        <v>1689</v>
      </c>
      <c r="D794" s="18"/>
      <c r="E794" s="36"/>
      <c r="F794" s="36"/>
      <c r="G794" s="19">
        <f t="shared" ref="G794:G802" si="40">G793-E794</f>
        <v>0</v>
      </c>
      <c r="H794" s="19"/>
      <c r="I794" s="10"/>
    </row>
    <row r="795" ht="15.75" hidden="1" customHeight="1">
      <c r="C795" s="19" t="s">
        <v>1689</v>
      </c>
      <c r="D795" s="18"/>
      <c r="E795" s="36"/>
      <c r="F795" s="36"/>
      <c r="G795" s="19">
        <f t="shared" si="40"/>
        <v>0</v>
      </c>
      <c r="H795" s="19"/>
      <c r="I795" s="10"/>
    </row>
    <row r="796" ht="15.75" hidden="1" customHeight="1">
      <c r="C796" s="19" t="s">
        <v>1689</v>
      </c>
      <c r="D796" s="18"/>
      <c r="E796" s="36"/>
      <c r="F796" s="36"/>
      <c r="G796" s="19">
        <f t="shared" si="40"/>
        <v>0</v>
      </c>
      <c r="H796" s="19"/>
      <c r="I796" s="10"/>
      <c r="J796" s="30"/>
    </row>
    <row r="797" ht="15.75" hidden="1" customHeight="1">
      <c r="C797" s="19" t="s">
        <v>1689</v>
      </c>
      <c r="D797" s="18"/>
      <c r="E797" s="36"/>
      <c r="F797" s="36"/>
      <c r="G797" s="19">
        <f t="shared" si="40"/>
        <v>0</v>
      </c>
      <c r="H797" s="19"/>
      <c r="I797" s="10"/>
      <c r="J797" s="30"/>
    </row>
    <row r="798" ht="15.75" hidden="1" customHeight="1">
      <c r="C798" s="19" t="s">
        <v>1689</v>
      </c>
      <c r="D798" s="18"/>
      <c r="E798" s="36"/>
      <c r="F798" s="36"/>
      <c r="G798" s="19">
        <f t="shared" si="40"/>
        <v>0</v>
      </c>
      <c r="H798" s="19"/>
      <c r="I798" s="10"/>
      <c r="J798" s="30"/>
    </row>
    <row r="799" ht="15.75" hidden="1" customHeight="1">
      <c r="C799" s="19" t="s">
        <v>1689</v>
      </c>
      <c r="D799" s="18"/>
      <c r="E799" s="36"/>
      <c r="F799" s="36"/>
      <c r="G799" s="19">
        <f t="shared" si="40"/>
        <v>0</v>
      </c>
      <c r="H799" s="19"/>
      <c r="I799" s="10"/>
      <c r="J799" s="30"/>
    </row>
    <row r="800" ht="15.75" hidden="1" customHeight="1">
      <c r="C800" s="19" t="s">
        <v>1689</v>
      </c>
      <c r="D800" s="18"/>
      <c r="E800" s="36"/>
      <c r="F800" s="36"/>
      <c r="G800" s="19">
        <f t="shared" si="40"/>
        <v>0</v>
      </c>
      <c r="H800" s="19"/>
      <c r="I800" s="10"/>
    </row>
    <row r="801" ht="15.75" hidden="1" customHeight="1">
      <c r="C801" s="19"/>
      <c r="D801" s="18"/>
      <c r="E801" s="36"/>
      <c r="F801" s="36"/>
      <c r="G801" s="19">
        <f t="shared" si="40"/>
        <v>0</v>
      </c>
      <c r="H801" s="19"/>
      <c r="I801" s="10"/>
    </row>
    <row r="802" ht="15.75" hidden="1" customHeight="1">
      <c r="C802" s="19"/>
      <c r="D802" s="18"/>
      <c r="E802" s="36"/>
      <c r="F802" s="36"/>
      <c r="G802" s="19">
        <f t="shared" si="40"/>
        <v>0</v>
      </c>
      <c r="H802" s="19"/>
      <c r="I802" s="10"/>
    </row>
    <row r="803" ht="15.75" hidden="1" customHeight="1">
      <c r="C803" s="10"/>
      <c r="D803" s="19"/>
      <c r="E803" s="10"/>
      <c r="F803" s="10"/>
      <c r="G803" s="10"/>
      <c r="H803" s="19"/>
      <c r="I803" s="10"/>
    </row>
    <row r="804" ht="15.75" hidden="1" customHeight="1">
      <c r="E804" s="20">
        <f>SUM(E793:E803)</f>
        <v>61</v>
      </c>
      <c r="H804" s="1"/>
      <c r="I804" s="54" t="s">
        <v>14</v>
      </c>
    </row>
    <row r="805" ht="15.75" hidden="1" customHeight="1">
      <c r="H805" s="1"/>
    </row>
    <row r="806" ht="15.75" hidden="1" customHeight="1">
      <c r="A806" s="30"/>
      <c r="B806" s="30"/>
      <c r="C806" s="50" t="s">
        <v>698</v>
      </c>
      <c r="D806" s="51"/>
      <c r="E806" s="51"/>
      <c r="F806" s="51"/>
      <c r="G806" s="51"/>
      <c r="H806" s="51"/>
      <c r="I806" s="51"/>
      <c r="J806" s="52"/>
      <c r="K806" s="30"/>
      <c r="L806" s="30"/>
      <c r="M806" s="30"/>
      <c r="N806" s="30"/>
      <c r="O806" s="30"/>
      <c r="P806" s="30"/>
    </row>
    <row r="807" ht="15.75" hidden="1" customHeight="1">
      <c r="C807" s="14" t="s">
        <v>15</v>
      </c>
      <c r="D807" s="14" t="s">
        <v>16</v>
      </c>
      <c r="E807" s="2" t="s">
        <v>17</v>
      </c>
      <c r="F807" s="2"/>
      <c r="G807" s="14" t="s">
        <v>18</v>
      </c>
      <c r="H807" s="14" t="s">
        <v>19</v>
      </c>
      <c r="I807" s="34" t="s">
        <v>20</v>
      </c>
      <c r="J807" s="43">
        <v>50.0</v>
      </c>
    </row>
    <row r="808" ht="15.75" hidden="1" customHeight="1">
      <c r="C808" s="19" t="s">
        <v>1691</v>
      </c>
      <c r="D808" s="18">
        <v>43987.0</v>
      </c>
      <c r="E808" s="36">
        <v>50.0</v>
      </c>
      <c r="F808" s="36"/>
      <c r="G808" s="19">
        <f>J807-E808</f>
        <v>0</v>
      </c>
      <c r="H808" s="19"/>
      <c r="I808" s="10"/>
      <c r="J808" s="1" t="s">
        <v>1692</v>
      </c>
    </row>
    <row r="809" ht="15.75" hidden="1" customHeight="1">
      <c r="C809" s="19" t="s">
        <v>1691</v>
      </c>
      <c r="D809" s="18"/>
      <c r="E809" s="36"/>
      <c r="F809" s="36"/>
      <c r="G809" s="19">
        <f t="shared" ref="G809:G817" si="41">G808-E809</f>
        <v>0</v>
      </c>
      <c r="H809" s="19"/>
      <c r="I809" s="10"/>
    </row>
    <row r="810" ht="15.75" hidden="1" customHeight="1">
      <c r="C810" s="19" t="s">
        <v>1691</v>
      </c>
      <c r="D810" s="18"/>
      <c r="E810" s="36"/>
      <c r="F810" s="36"/>
      <c r="G810" s="19">
        <f t="shared" si="41"/>
        <v>0</v>
      </c>
      <c r="H810" s="19"/>
      <c r="I810" s="10"/>
    </row>
    <row r="811" ht="15.75" hidden="1" customHeight="1">
      <c r="C811" s="19" t="s">
        <v>1691</v>
      </c>
      <c r="D811" s="18"/>
      <c r="E811" s="36"/>
      <c r="F811" s="36"/>
      <c r="G811" s="19">
        <f t="shared" si="41"/>
        <v>0</v>
      </c>
      <c r="H811" s="19"/>
      <c r="I811" s="10"/>
      <c r="J811" s="30"/>
    </row>
    <row r="812" ht="15.75" hidden="1" customHeight="1">
      <c r="C812" s="19" t="s">
        <v>1691</v>
      </c>
      <c r="D812" s="18"/>
      <c r="E812" s="36"/>
      <c r="F812" s="36"/>
      <c r="G812" s="19">
        <f t="shared" si="41"/>
        <v>0</v>
      </c>
      <c r="H812" s="19"/>
      <c r="I812" s="10"/>
      <c r="J812" s="30"/>
    </row>
    <row r="813" ht="15.75" hidden="1" customHeight="1">
      <c r="C813" s="19" t="s">
        <v>1691</v>
      </c>
      <c r="D813" s="18"/>
      <c r="E813" s="36"/>
      <c r="F813" s="36"/>
      <c r="G813" s="19">
        <f t="shared" si="41"/>
        <v>0</v>
      </c>
      <c r="H813" s="19"/>
      <c r="I813" s="10"/>
      <c r="J813" s="30"/>
    </row>
    <row r="814" ht="15.75" hidden="1" customHeight="1">
      <c r="C814" s="19" t="s">
        <v>1691</v>
      </c>
      <c r="D814" s="18"/>
      <c r="E814" s="36"/>
      <c r="F814" s="36"/>
      <c r="G814" s="19">
        <f t="shared" si="41"/>
        <v>0</v>
      </c>
      <c r="H814" s="19"/>
      <c r="I814" s="10"/>
      <c r="J814" s="30"/>
    </row>
    <row r="815" ht="15.75" hidden="1" customHeight="1">
      <c r="C815" s="19" t="s">
        <v>1691</v>
      </c>
      <c r="D815" s="18"/>
      <c r="E815" s="36"/>
      <c r="F815" s="36"/>
      <c r="G815" s="19">
        <f t="shared" si="41"/>
        <v>0</v>
      </c>
      <c r="H815" s="19"/>
      <c r="I815" s="10"/>
    </row>
    <row r="816" ht="15.75" hidden="1" customHeight="1">
      <c r="C816" s="19"/>
      <c r="D816" s="18"/>
      <c r="E816" s="36"/>
      <c r="F816" s="36"/>
      <c r="G816" s="19">
        <f t="shared" si="41"/>
        <v>0</v>
      </c>
      <c r="H816" s="19"/>
      <c r="I816" s="10"/>
    </row>
    <row r="817" ht="15.75" hidden="1" customHeight="1">
      <c r="C817" s="19"/>
      <c r="D817" s="18"/>
      <c r="E817" s="36"/>
      <c r="F817" s="36"/>
      <c r="G817" s="19">
        <f t="shared" si="41"/>
        <v>0</v>
      </c>
      <c r="H817" s="19"/>
      <c r="I817" s="10"/>
    </row>
    <row r="818" ht="15.75" hidden="1" customHeight="1">
      <c r="C818" s="10"/>
      <c r="D818" s="19"/>
      <c r="E818" s="10"/>
      <c r="F818" s="10"/>
      <c r="G818" s="10"/>
      <c r="H818" s="19"/>
      <c r="I818" s="10"/>
    </row>
    <row r="819" ht="15.75" hidden="1" customHeight="1">
      <c r="E819" s="20">
        <f>SUM(E808:E818)</f>
        <v>50</v>
      </c>
      <c r="H819" s="1"/>
      <c r="I819" s="54" t="s">
        <v>14</v>
      </c>
    </row>
    <row r="820" ht="15.75" hidden="1" customHeight="1">
      <c r="H820" s="1"/>
    </row>
    <row r="821" ht="15.75" hidden="1" customHeight="1">
      <c r="A821" s="30"/>
      <c r="B821" s="30"/>
      <c r="C821" s="50" t="s">
        <v>698</v>
      </c>
      <c r="D821" s="51"/>
      <c r="E821" s="51"/>
      <c r="F821" s="51"/>
      <c r="G821" s="51"/>
      <c r="H821" s="51"/>
      <c r="I821" s="51"/>
      <c r="J821" s="52"/>
      <c r="K821" s="30"/>
      <c r="L821" s="30"/>
      <c r="M821" s="30"/>
      <c r="N821" s="30"/>
      <c r="O821" s="30"/>
      <c r="P821" s="30"/>
    </row>
    <row r="822" ht="15.75" hidden="1" customHeight="1">
      <c r="C822" s="14" t="s">
        <v>15</v>
      </c>
      <c r="D822" s="14" t="s">
        <v>16</v>
      </c>
      <c r="E822" s="2" t="s">
        <v>17</v>
      </c>
      <c r="F822" s="2"/>
      <c r="G822" s="14" t="s">
        <v>18</v>
      </c>
      <c r="H822" s="14" t="s">
        <v>19</v>
      </c>
      <c r="I822" s="34" t="s">
        <v>20</v>
      </c>
      <c r="J822" s="43">
        <v>56.0</v>
      </c>
    </row>
    <row r="823" ht="15.75" hidden="1" customHeight="1">
      <c r="C823" s="19" t="s">
        <v>1693</v>
      </c>
      <c r="D823" s="18">
        <v>44005.0</v>
      </c>
      <c r="E823" s="36">
        <v>42.0</v>
      </c>
      <c r="F823" s="36"/>
      <c r="G823" s="19">
        <f>J822-E823</f>
        <v>14</v>
      </c>
      <c r="H823" s="19"/>
      <c r="I823" s="10"/>
      <c r="J823" s="1" t="s">
        <v>1694</v>
      </c>
    </row>
    <row r="824" ht="15.75" hidden="1" customHeight="1">
      <c r="C824" s="19" t="s">
        <v>1693</v>
      </c>
      <c r="D824" s="18"/>
      <c r="E824" s="36"/>
      <c r="F824" s="36"/>
      <c r="G824" s="19">
        <f t="shared" ref="G824:G832" si="42">G823-E824</f>
        <v>14</v>
      </c>
      <c r="H824" s="19"/>
      <c r="I824" s="10"/>
    </row>
    <row r="825" ht="15.75" hidden="1" customHeight="1">
      <c r="C825" s="19" t="s">
        <v>1693</v>
      </c>
      <c r="D825" s="18"/>
      <c r="E825" s="36"/>
      <c r="F825" s="36"/>
      <c r="G825" s="19">
        <f t="shared" si="42"/>
        <v>14</v>
      </c>
      <c r="H825" s="19"/>
      <c r="I825" s="10"/>
    </row>
    <row r="826" ht="15.75" hidden="1" customHeight="1">
      <c r="C826" s="19" t="s">
        <v>1693</v>
      </c>
      <c r="D826" s="18"/>
      <c r="E826" s="36"/>
      <c r="F826" s="36"/>
      <c r="G826" s="19">
        <f t="shared" si="42"/>
        <v>14</v>
      </c>
      <c r="H826" s="19"/>
      <c r="I826" s="10"/>
      <c r="J826" s="30"/>
    </row>
    <row r="827" ht="15.75" hidden="1" customHeight="1">
      <c r="C827" s="19" t="s">
        <v>1693</v>
      </c>
      <c r="D827" s="18"/>
      <c r="E827" s="36"/>
      <c r="F827" s="36"/>
      <c r="G827" s="19">
        <f t="shared" si="42"/>
        <v>14</v>
      </c>
      <c r="H827" s="19"/>
      <c r="I827" s="10"/>
      <c r="J827" s="30"/>
    </row>
    <row r="828" ht="15.75" hidden="1" customHeight="1">
      <c r="C828" s="19" t="s">
        <v>1693</v>
      </c>
      <c r="D828" s="18"/>
      <c r="E828" s="36"/>
      <c r="F828" s="36"/>
      <c r="G828" s="19">
        <f t="shared" si="42"/>
        <v>14</v>
      </c>
      <c r="H828" s="19"/>
      <c r="I828" s="10"/>
      <c r="J828" s="30"/>
    </row>
    <row r="829" ht="15.75" hidden="1" customHeight="1">
      <c r="C829" s="19" t="s">
        <v>1693</v>
      </c>
      <c r="D829" s="18"/>
      <c r="E829" s="36"/>
      <c r="F829" s="36"/>
      <c r="G829" s="19">
        <f t="shared" si="42"/>
        <v>14</v>
      </c>
      <c r="H829" s="19"/>
      <c r="I829" s="10"/>
      <c r="J829" s="30"/>
    </row>
    <row r="830" ht="15.75" hidden="1" customHeight="1">
      <c r="C830" s="19" t="s">
        <v>1693</v>
      </c>
      <c r="D830" s="18"/>
      <c r="E830" s="36"/>
      <c r="F830" s="36"/>
      <c r="G830" s="19">
        <f t="shared" si="42"/>
        <v>14</v>
      </c>
      <c r="H830" s="19"/>
      <c r="I830" s="10"/>
    </row>
    <row r="831" ht="15.75" hidden="1" customHeight="1">
      <c r="C831" s="19"/>
      <c r="D831" s="18"/>
      <c r="E831" s="36"/>
      <c r="F831" s="36"/>
      <c r="G831" s="19">
        <f t="shared" si="42"/>
        <v>14</v>
      </c>
      <c r="H831" s="19"/>
      <c r="I831" s="10"/>
    </row>
    <row r="832" ht="15.75" hidden="1" customHeight="1">
      <c r="C832" s="19"/>
      <c r="D832" s="18"/>
      <c r="E832" s="36"/>
      <c r="F832" s="36"/>
      <c r="G832" s="19">
        <f t="shared" si="42"/>
        <v>14</v>
      </c>
      <c r="H832" s="19"/>
      <c r="I832" s="10"/>
    </row>
    <row r="833" ht="15.75" hidden="1" customHeight="1">
      <c r="C833" s="10"/>
      <c r="D833" s="19"/>
      <c r="E833" s="10"/>
      <c r="F833" s="10"/>
      <c r="G833" s="10"/>
      <c r="H833" s="19"/>
      <c r="I833" s="10"/>
    </row>
    <row r="834" ht="15.75" hidden="1" customHeight="1">
      <c r="E834" s="20">
        <f>SUM(E823:E833)</f>
        <v>42</v>
      </c>
      <c r="H834" s="1"/>
      <c r="I834" s="54" t="s">
        <v>14</v>
      </c>
    </row>
    <row r="835" ht="15.75" hidden="1" customHeight="1">
      <c r="H835" s="1"/>
    </row>
    <row r="836" ht="15.75" hidden="1" customHeight="1">
      <c r="A836" s="30"/>
      <c r="B836" s="30"/>
      <c r="C836" s="50" t="s">
        <v>698</v>
      </c>
      <c r="D836" s="51"/>
      <c r="E836" s="51"/>
      <c r="F836" s="51"/>
      <c r="G836" s="51"/>
      <c r="H836" s="51"/>
      <c r="I836" s="51"/>
      <c r="J836" s="52"/>
      <c r="K836" s="30"/>
      <c r="L836" s="30"/>
      <c r="M836" s="30"/>
      <c r="N836" s="30"/>
      <c r="O836" s="30"/>
      <c r="P836" s="30"/>
    </row>
    <row r="837" ht="15.75" hidden="1" customHeight="1">
      <c r="C837" s="14" t="s">
        <v>15</v>
      </c>
      <c r="D837" s="14" t="s">
        <v>16</v>
      </c>
      <c r="E837" s="2" t="s">
        <v>17</v>
      </c>
      <c r="F837" s="2"/>
      <c r="G837" s="14" t="s">
        <v>18</v>
      </c>
      <c r="H837" s="14" t="s">
        <v>19</v>
      </c>
      <c r="I837" s="34" t="s">
        <v>20</v>
      </c>
      <c r="J837" s="43">
        <v>21.0</v>
      </c>
    </row>
    <row r="838" ht="15.75" hidden="1" customHeight="1">
      <c r="C838" s="19" t="s">
        <v>1693</v>
      </c>
      <c r="D838" s="18">
        <v>44005.0</v>
      </c>
      <c r="E838" s="36">
        <v>1.0</v>
      </c>
      <c r="F838" s="36"/>
      <c r="G838" s="19">
        <f>J837-E838</f>
        <v>20</v>
      </c>
      <c r="H838" s="19"/>
      <c r="I838" s="10"/>
      <c r="J838" s="1" t="s">
        <v>1694</v>
      </c>
    </row>
    <row r="839" ht="15.75" hidden="1" customHeight="1">
      <c r="C839" s="19" t="s">
        <v>1693</v>
      </c>
      <c r="D839" s="18">
        <v>44020.0</v>
      </c>
      <c r="E839" s="36">
        <v>20.0</v>
      </c>
      <c r="F839" s="36"/>
      <c r="G839" s="19">
        <f t="shared" ref="G839:G847" si="43">G838-E839</f>
        <v>0</v>
      </c>
      <c r="H839" s="19"/>
      <c r="I839" s="10"/>
    </row>
    <row r="840" ht="15.75" hidden="1" customHeight="1">
      <c r="C840" s="19" t="s">
        <v>1693</v>
      </c>
      <c r="D840" s="18"/>
      <c r="E840" s="36"/>
      <c r="F840" s="36"/>
      <c r="G840" s="19">
        <f t="shared" si="43"/>
        <v>0</v>
      </c>
      <c r="H840" s="19"/>
      <c r="I840" s="10"/>
    </row>
    <row r="841" ht="15.75" hidden="1" customHeight="1">
      <c r="C841" s="19" t="s">
        <v>1693</v>
      </c>
      <c r="D841" s="18"/>
      <c r="E841" s="36"/>
      <c r="F841" s="36"/>
      <c r="G841" s="19">
        <f t="shared" si="43"/>
        <v>0</v>
      </c>
      <c r="H841" s="19"/>
      <c r="I841" s="10"/>
      <c r="J841" s="30"/>
    </row>
    <row r="842" ht="15.75" hidden="1" customHeight="1">
      <c r="C842" s="19" t="s">
        <v>1693</v>
      </c>
      <c r="D842" s="18"/>
      <c r="E842" s="36"/>
      <c r="F842" s="36"/>
      <c r="G842" s="19">
        <f t="shared" si="43"/>
        <v>0</v>
      </c>
      <c r="H842" s="19"/>
      <c r="I842" s="10"/>
      <c r="J842" s="30"/>
    </row>
    <row r="843" ht="15.75" hidden="1" customHeight="1">
      <c r="C843" s="19" t="s">
        <v>1693</v>
      </c>
      <c r="D843" s="18"/>
      <c r="E843" s="36"/>
      <c r="F843" s="36"/>
      <c r="G843" s="19">
        <f t="shared" si="43"/>
        <v>0</v>
      </c>
      <c r="H843" s="19"/>
      <c r="I843" s="10"/>
      <c r="J843" s="30"/>
    </row>
    <row r="844" ht="15.75" hidden="1" customHeight="1">
      <c r="C844" s="19" t="s">
        <v>1693</v>
      </c>
      <c r="D844" s="18"/>
      <c r="E844" s="36"/>
      <c r="F844" s="36"/>
      <c r="G844" s="19">
        <f t="shared" si="43"/>
        <v>0</v>
      </c>
      <c r="H844" s="19"/>
      <c r="I844" s="10"/>
      <c r="J844" s="30"/>
    </row>
    <row r="845" ht="15.75" hidden="1" customHeight="1">
      <c r="C845" s="19" t="s">
        <v>1693</v>
      </c>
      <c r="D845" s="18"/>
      <c r="E845" s="36"/>
      <c r="F845" s="36"/>
      <c r="G845" s="19">
        <f t="shared" si="43"/>
        <v>0</v>
      </c>
      <c r="H845" s="19"/>
      <c r="I845" s="10"/>
    </row>
    <row r="846" ht="15.75" hidden="1" customHeight="1">
      <c r="C846" s="19"/>
      <c r="D846" s="18"/>
      <c r="E846" s="36"/>
      <c r="F846" s="36"/>
      <c r="G846" s="19">
        <f t="shared" si="43"/>
        <v>0</v>
      </c>
      <c r="H846" s="19"/>
      <c r="I846" s="10"/>
    </row>
    <row r="847" ht="15.75" hidden="1" customHeight="1">
      <c r="C847" s="19"/>
      <c r="D847" s="18"/>
      <c r="E847" s="36"/>
      <c r="F847" s="36"/>
      <c r="G847" s="19">
        <f t="shared" si="43"/>
        <v>0</v>
      </c>
      <c r="H847" s="19"/>
      <c r="I847" s="10"/>
    </row>
    <row r="848" ht="15.75" hidden="1" customHeight="1">
      <c r="C848" s="10"/>
      <c r="D848" s="19"/>
      <c r="E848" s="10"/>
      <c r="F848" s="10"/>
      <c r="G848" s="10"/>
      <c r="H848" s="19"/>
      <c r="I848" s="10"/>
    </row>
    <row r="849" ht="15.75" hidden="1" customHeight="1">
      <c r="E849" s="20">
        <f>SUM(E838:E848)</f>
        <v>21</v>
      </c>
      <c r="H849" s="1"/>
      <c r="I849" s="65"/>
    </row>
    <row r="850" ht="15.75" hidden="1" customHeight="1">
      <c r="H850" s="1"/>
    </row>
    <row r="851" ht="15.75" hidden="1" customHeight="1">
      <c r="A851" s="30"/>
      <c r="B851" s="30"/>
      <c r="C851" s="50" t="s">
        <v>698</v>
      </c>
      <c r="D851" s="51"/>
      <c r="E851" s="51"/>
      <c r="F851" s="51"/>
      <c r="G851" s="51"/>
      <c r="H851" s="51"/>
      <c r="I851" s="51"/>
      <c r="J851" s="52"/>
      <c r="K851" s="30"/>
      <c r="L851" s="30"/>
      <c r="M851" s="30"/>
      <c r="N851" s="30"/>
      <c r="O851" s="30"/>
      <c r="P851" s="30"/>
    </row>
    <row r="852" ht="15.75" hidden="1" customHeight="1">
      <c r="C852" s="14" t="s">
        <v>15</v>
      </c>
      <c r="D852" s="14" t="s">
        <v>16</v>
      </c>
      <c r="E852" s="2" t="s">
        <v>17</v>
      </c>
      <c r="F852" s="2"/>
      <c r="G852" s="14" t="s">
        <v>18</v>
      </c>
      <c r="H852" s="14" t="s">
        <v>19</v>
      </c>
      <c r="I852" s="34" t="s">
        <v>20</v>
      </c>
      <c r="J852" s="43">
        <v>57.0</v>
      </c>
    </row>
    <row r="853" ht="15.75" hidden="1" customHeight="1">
      <c r="C853" s="19" t="s">
        <v>1693</v>
      </c>
      <c r="D853" s="18">
        <v>44005.0</v>
      </c>
      <c r="E853" s="36">
        <v>1.0</v>
      </c>
      <c r="F853" s="36"/>
      <c r="G853" s="19">
        <f>J852-E853</f>
        <v>56</v>
      </c>
      <c r="H853" s="19"/>
      <c r="I853" s="10"/>
      <c r="J853" s="1" t="s">
        <v>1694</v>
      </c>
    </row>
    <row r="854" ht="15.75" hidden="1" customHeight="1">
      <c r="C854" s="19" t="s">
        <v>1693</v>
      </c>
      <c r="D854" s="18">
        <v>44015.0</v>
      </c>
      <c r="E854" s="36">
        <v>30.0</v>
      </c>
      <c r="F854" s="36"/>
      <c r="G854" s="19">
        <f t="shared" ref="G854:G862" si="44">G853-E854</f>
        <v>26</v>
      </c>
      <c r="H854" s="19"/>
      <c r="I854" s="10"/>
    </row>
    <row r="855" ht="15.75" hidden="1" customHeight="1">
      <c r="C855" s="19" t="s">
        <v>1693</v>
      </c>
      <c r="D855" s="18"/>
      <c r="E855" s="36"/>
      <c r="F855" s="36"/>
      <c r="G855" s="19">
        <f t="shared" si="44"/>
        <v>26</v>
      </c>
      <c r="H855" s="19"/>
      <c r="I855" s="10"/>
    </row>
    <row r="856" ht="15.75" hidden="1" customHeight="1">
      <c r="C856" s="19" t="s">
        <v>1693</v>
      </c>
      <c r="D856" s="18"/>
      <c r="E856" s="36"/>
      <c r="F856" s="36"/>
      <c r="G856" s="19">
        <f t="shared" si="44"/>
        <v>26</v>
      </c>
      <c r="H856" s="19"/>
      <c r="I856" s="10"/>
      <c r="J856" s="30"/>
    </row>
    <row r="857" ht="15.75" hidden="1" customHeight="1">
      <c r="C857" s="19" t="s">
        <v>1693</v>
      </c>
      <c r="D857" s="18"/>
      <c r="E857" s="36"/>
      <c r="F857" s="36"/>
      <c r="G857" s="19">
        <f t="shared" si="44"/>
        <v>26</v>
      </c>
      <c r="H857" s="19"/>
      <c r="I857" s="10"/>
      <c r="J857" s="30"/>
    </row>
    <row r="858" ht="15.75" hidden="1" customHeight="1">
      <c r="C858" s="19" t="s">
        <v>1693</v>
      </c>
      <c r="D858" s="18"/>
      <c r="E858" s="36"/>
      <c r="F858" s="36"/>
      <c r="G858" s="19">
        <f t="shared" si="44"/>
        <v>26</v>
      </c>
      <c r="H858" s="19"/>
      <c r="I858" s="10"/>
      <c r="J858" s="30"/>
    </row>
    <row r="859" ht="15.75" hidden="1" customHeight="1">
      <c r="C859" s="19" t="s">
        <v>1693</v>
      </c>
      <c r="D859" s="18"/>
      <c r="E859" s="36"/>
      <c r="F859" s="36"/>
      <c r="G859" s="19">
        <f t="shared" si="44"/>
        <v>26</v>
      </c>
      <c r="H859" s="19"/>
      <c r="I859" s="10"/>
      <c r="J859" s="30"/>
    </row>
    <row r="860" ht="15.75" hidden="1" customHeight="1">
      <c r="C860" s="19" t="s">
        <v>1693</v>
      </c>
      <c r="D860" s="18"/>
      <c r="E860" s="36"/>
      <c r="F860" s="36"/>
      <c r="G860" s="19">
        <f t="shared" si="44"/>
        <v>26</v>
      </c>
      <c r="H860" s="19"/>
      <c r="I860" s="10"/>
    </row>
    <row r="861" ht="15.75" hidden="1" customHeight="1">
      <c r="C861" s="19"/>
      <c r="D861" s="18"/>
      <c r="E861" s="36"/>
      <c r="F861" s="36"/>
      <c r="G861" s="19">
        <f t="shared" si="44"/>
        <v>26</v>
      </c>
      <c r="H861" s="19"/>
      <c r="I861" s="10"/>
    </row>
    <row r="862" ht="15.75" hidden="1" customHeight="1">
      <c r="C862" s="19"/>
      <c r="D862" s="18"/>
      <c r="E862" s="36"/>
      <c r="F862" s="36"/>
      <c r="G862" s="19">
        <f t="shared" si="44"/>
        <v>26</v>
      </c>
      <c r="H862" s="19"/>
      <c r="I862" s="10"/>
    </row>
    <row r="863" ht="15.75" hidden="1" customHeight="1">
      <c r="C863" s="10"/>
      <c r="D863" s="19"/>
      <c r="E863" s="10"/>
      <c r="F863" s="10"/>
      <c r="G863" s="10"/>
      <c r="H863" s="19"/>
      <c r="I863" s="10"/>
    </row>
    <row r="864" ht="15.75" hidden="1" customHeight="1">
      <c r="E864" s="20">
        <f>SUM(E853:E863)</f>
        <v>31</v>
      </c>
      <c r="H864" s="1"/>
      <c r="I864" s="65"/>
    </row>
    <row r="865" ht="15.75" hidden="1" customHeight="1">
      <c r="H865" s="1"/>
    </row>
    <row r="866" ht="15.75" hidden="1" customHeight="1">
      <c r="A866" s="30"/>
      <c r="B866" s="30"/>
      <c r="C866" s="50" t="s">
        <v>698</v>
      </c>
      <c r="D866" s="51"/>
      <c r="E866" s="51"/>
      <c r="F866" s="51"/>
      <c r="G866" s="51"/>
      <c r="H866" s="51"/>
      <c r="I866" s="51"/>
      <c r="J866" s="52"/>
      <c r="K866" s="30"/>
      <c r="L866" s="30"/>
      <c r="M866" s="30"/>
      <c r="N866" s="30"/>
      <c r="O866" s="30"/>
      <c r="P866" s="30"/>
    </row>
    <row r="867" ht="15.75" hidden="1" customHeight="1">
      <c r="C867" s="14" t="s">
        <v>15</v>
      </c>
      <c r="D867" s="14" t="s">
        <v>16</v>
      </c>
      <c r="E867" s="2" t="s">
        <v>17</v>
      </c>
      <c r="F867" s="2"/>
      <c r="G867" s="14" t="s">
        <v>18</v>
      </c>
      <c r="H867" s="14" t="s">
        <v>19</v>
      </c>
      <c r="I867" s="34" t="s">
        <v>20</v>
      </c>
      <c r="J867" s="43">
        <v>21.0</v>
      </c>
    </row>
    <row r="868" ht="15.75" hidden="1" customHeight="1">
      <c r="C868" s="19" t="s">
        <v>1693</v>
      </c>
      <c r="D868" s="18">
        <v>44005.0</v>
      </c>
      <c r="E868" s="36">
        <v>1.0</v>
      </c>
      <c r="F868" s="36"/>
      <c r="G868" s="19">
        <f>J867-E868</f>
        <v>20</v>
      </c>
      <c r="H868" s="19"/>
      <c r="I868" s="10"/>
      <c r="J868" s="1" t="s">
        <v>1694</v>
      </c>
    </row>
    <row r="869" ht="15.75" hidden="1" customHeight="1">
      <c r="C869" s="19" t="s">
        <v>1693</v>
      </c>
      <c r="D869" s="18">
        <v>44015.0</v>
      </c>
      <c r="E869" s="36">
        <v>20.0</v>
      </c>
      <c r="F869" s="36"/>
      <c r="G869" s="19">
        <f t="shared" ref="G869:G877" si="45">G868-E869</f>
        <v>0</v>
      </c>
      <c r="H869" s="19"/>
      <c r="I869" s="10"/>
    </row>
    <row r="870" ht="15.75" hidden="1" customHeight="1">
      <c r="C870" s="19" t="s">
        <v>1693</v>
      </c>
      <c r="D870" s="18"/>
      <c r="E870" s="36"/>
      <c r="F870" s="36"/>
      <c r="G870" s="19">
        <f t="shared" si="45"/>
        <v>0</v>
      </c>
      <c r="H870" s="19"/>
      <c r="I870" s="10"/>
    </row>
    <row r="871" ht="15.75" hidden="1" customHeight="1">
      <c r="C871" s="19" t="s">
        <v>1693</v>
      </c>
      <c r="D871" s="18"/>
      <c r="E871" s="36"/>
      <c r="F871" s="36"/>
      <c r="G871" s="19">
        <f t="shared" si="45"/>
        <v>0</v>
      </c>
      <c r="H871" s="19"/>
      <c r="I871" s="10"/>
      <c r="J871" s="30"/>
    </row>
    <row r="872" ht="15.75" hidden="1" customHeight="1">
      <c r="C872" s="19" t="s">
        <v>1693</v>
      </c>
      <c r="D872" s="18"/>
      <c r="E872" s="36"/>
      <c r="F872" s="36"/>
      <c r="G872" s="19">
        <f t="shared" si="45"/>
        <v>0</v>
      </c>
      <c r="H872" s="19"/>
      <c r="I872" s="10"/>
      <c r="J872" s="30"/>
    </row>
    <row r="873" ht="15.75" hidden="1" customHeight="1">
      <c r="C873" s="19" t="s">
        <v>1693</v>
      </c>
      <c r="D873" s="18"/>
      <c r="E873" s="36"/>
      <c r="F873" s="36"/>
      <c r="G873" s="19">
        <f t="shared" si="45"/>
        <v>0</v>
      </c>
      <c r="H873" s="19"/>
      <c r="I873" s="10"/>
      <c r="J873" s="30"/>
    </row>
    <row r="874" ht="15.75" hidden="1" customHeight="1">
      <c r="C874" s="19" t="s">
        <v>1693</v>
      </c>
      <c r="D874" s="18"/>
      <c r="E874" s="36"/>
      <c r="F874" s="36"/>
      <c r="G874" s="19">
        <f t="shared" si="45"/>
        <v>0</v>
      </c>
      <c r="H874" s="19"/>
      <c r="I874" s="10"/>
      <c r="J874" s="30"/>
    </row>
    <row r="875" ht="15.75" hidden="1" customHeight="1">
      <c r="C875" s="19" t="s">
        <v>1693</v>
      </c>
      <c r="D875" s="18"/>
      <c r="E875" s="36"/>
      <c r="F875" s="36"/>
      <c r="G875" s="19">
        <f t="shared" si="45"/>
        <v>0</v>
      </c>
      <c r="H875" s="19"/>
      <c r="I875" s="10"/>
    </row>
    <row r="876" ht="15.75" hidden="1" customHeight="1">
      <c r="C876" s="19"/>
      <c r="D876" s="18"/>
      <c r="E876" s="36"/>
      <c r="F876" s="36"/>
      <c r="G876" s="19">
        <f t="shared" si="45"/>
        <v>0</v>
      </c>
      <c r="H876" s="19"/>
      <c r="I876" s="10"/>
    </row>
    <row r="877" ht="15.75" hidden="1" customHeight="1">
      <c r="C877" s="19"/>
      <c r="D877" s="18"/>
      <c r="E877" s="36"/>
      <c r="F877" s="36"/>
      <c r="G877" s="19">
        <f t="shared" si="45"/>
        <v>0</v>
      </c>
      <c r="H877" s="19"/>
      <c r="I877" s="10"/>
    </row>
    <row r="878" ht="15.75" hidden="1" customHeight="1">
      <c r="C878" s="10"/>
      <c r="D878" s="19"/>
      <c r="E878" s="10"/>
      <c r="F878" s="10"/>
      <c r="G878" s="10"/>
      <c r="H878" s="19"/>
      <c r="I878" s="10"/>
    </row>
    <row r="879" ht="15.75" hidden="1" customHeight="1">
      <c r="E879" s="20">
        <f>SUM(E868:E878)</f>
        <v>21</v>
      </c>
      <c r="H879" s="1"/>
      <c r="I879" s="54" t="s">
        <v>14</v>
      </c>
    </row>
    <row r="880" ht="15.75" hidden="1" customHeight="1">
      <c r="H880" s="1"/>
    </row>
    <row r="881" ht="15.75" hidden="1" customHeight="1">
      <c r="A881" s="30"/>
      <c r="B881" s="30"/>
      <c r="C881" s="50" t="s">
        <v>698</v>
      </c>
      <c r="D881" s="51"/>
      <c r="E881" s="51"/>
      <c r="F881" s="51"/>
      <c r="G881" s="51"/>
      <c r="H881" s="51"/>
      <c r="I881" s="51"/>
      <c r="J881" s="52"/>
      <c r="K881" s="30"/>
      <c r="L881" s="30"/>
      <c r="M881" s="30"/>
      <c r="N881" s="30"/>
      <c r="O881" s="30"/>
      <c r="P881" s="30"/>
    </row>
    <row r="882" ht="15.75" hidden="1" customHeight="1">
      <c r="C882" s="14" t="s">
        <v>15</v>
      </c>
      <c r="D882" s="14" t="s">
        <v>16</v>
      </c>
      <c r="E882" s="2" t="s">
        <v>17</v>
      </c>
      <c r="F882" s="2"/>
      <c r="G882" s="14" t="s">
        <v>18</v>
      </c>
      <c r="H882" s="14" t="s">
        <v>19</v>
      </c>
      <c r="I882" s="34" t="s">
        <v>20</v>
      </c>
      <c r="J882" s="43">
        <v>17.0</v>
      </c>
    </row>
    <row r="883" ht="15.75" hidden="1" customHeight="1">
      <c r="C883" s="19" t="s">
        <v>1695</v>
      </c>
      <c r="D883" s="18">
        <v>44020.0</v>
      </c>
      <c r="E883" s="36">
        <v>17.0</v>
      </c>
      <c r="F883" s="36"/>
      <c r="G883" s="19">
        <f>J882-E883</f>
        <v>0</v>
      </c>
      <c r="H883" s="19"/>
      <c r="I883" s="10"/>
      <c r="J883" s="1" t="s">
        <v>1696</v>
      </c>
    </row>
    <row r="884" ht="15.75" hidden="1" customHeight="1">
      <c r="C884" s="19" t="s">
        <v>1695</v>
      </c>
      <c r="D884" s="18"/>
      <c r="E884" s="36"/>
      <c r="F884" s="36"/>
      <c r="G884" s="19">
        <f t="shared" ref="G884:G892" si="46">G883-E884</f>
        <v>0</v>
      </c>
      <c r="H884" s="19"/>
      <c r="I884" s="10"/>
      <c r="J884" s="20" t="s">
        <v>966</v>
      </c>
    </row>
    <row r="885" ht="15.75" hidden="1" customHeight="1">
      <c r="C885" s="19" t="s">
        <v>1695</v>
      </c>
      <c r="D885" s="18"/>
      <c r="E885" s="36"/>
      <c r="F885" s="36"/>
      <c r="G885" s="19">
        <f t="shared" si="46"/>
        <v>0</v>
      </c>
      <c r="H885" s="19"/>
      <c r="I885" s="10"/>
      <c r="J885" s="53"/>
    </row>
    <row r="886" ht="15.75" hidden="1" customHeight="1">
      <c r="C886" s="19" t="s">
        <v>1695</v>
      </c>
      <c r="D886" s="18"/>
      <c r="E886" s="36"/>
      <c r="F886" s="36"/>
      <c r="G886" s="19">
        <f t="shared" si="46"/>
        <v>0</v>
      </c>
      <c r="H886" s="19"/>
      <c r="I886" s="10"/>
      <c r="J886" s="30"/>
    </row>
    <row r="887" ht="15.75" hidden="1" customHeight="1">
      <c r="C887" s="19" t="s">
        <v>1695</v>
      </c>
      <c r="D887" s="18"/>
      <c r="E887" s="36"/>
      <c r="F887" s="36"/>
      <c r="G887" s="19">
        <f t="shared" si="46"/>
        <v>0</v>
      </c>
      <c r="H887" s="19"/>
      <c r="I887" s="10"/>
      <c r="J887" s="30"/>
    </row>
    <row r="888" ht="15.75" hidden="1" customHeight="1">
      <c r="C888" s="19" t="s">
        <v>1695</v>
      </c>
      <c r="D888" s="18"/>
      <c r="E888" s="36"/>
      <c r="F888" s="36"/>
      <c r="G888" s="19">
        <f t="shared" si="46"/>
        <v>0</v>
      </c>
      <c r="H888" s="19"/>
      <c r="I888" s="10"/>
      <c r="J888" s="30"/>
    </row>
    <row r="889" ht="15.75" hidden="1" customHeight="1">
      <c r="C889" s="19" t="s">
        <v>1695</v>
      </c>
      <c r="D889" s="18"/>
      <c r="E889" s="36"/>
      <c r="F889" s="36"/>
      <c r="G889" s="19">
        <f t="shared" si="46"/>
        <v>0</v>
      </c>
      <c r="H889" s="19"/>
      <c r="I889" s="10"/>
      <c r="J889" s="30"/>
    </row>
    <row r="890" ht="15.75" hidden="1" customHeight="1">
      <c r="C890" s="19" t="s">
        <v>1695</v>
      </c>
      <c r="D890" s="18"/>
      <c r="E890" s="36"/>
      <c r="F890" s="36"/>
      <c r="G890" s="19">
        <f t="shared" si="46"/>
        <v>0</v>
      </c>
      <c r="H890" s="19"/>
      <c r="I890" s="10"/>
    </row>
    <row r="891" ht="15.75" hidden="1" customHeight="1">
      <c r="C891" s="19" t="s">
        <v>1695</v>
      </c>
      <c r="D891" s="18"/>
      <c r="E891" s="36"/>
      <c r="F891" s="36"/>
      <c r="G891" s="19">
        <f t="shared" si="46"/>
        <v>0</v>
      </c>
      <c r="H891" s="19"/>
      <c r="I891" s="10"/>
    </row>
    <row r="892" ht="15.75" hidden="1" customHeight="1">
      <c r="C892" s="19"/>
      <c r="D892" s="18"/>
      <c r="E892" s="36"/>
      <c r="F892" s="36"/>
      <c r="G892" s="19">
        <f t="shared" si="46"/>
        <v>0</v>
      </c>
      <c r="H892" s="19"/>
      <c r="I892" s="10"/>
    </row>
    <row r="893" ht="15.75" hidden="1" customHeight="1">
      <c r="C893" s="10"/>
      <c r="D893" s="19"/>
      <c r="E893" s="10"/>
      <c r="F893" s="10"/>
      <c r="G893" s="10"/>
      <c r="H893" s="19"/>
      <c r="I893" s="10"/>
    </row>
    <row r="894" ht="15.75" hidden="1" customHeight="1">
      <c r="E894" s="20">
        <f>SUM(E883:E893)</f>
        <v>17</v>
      </c>
      <c r="H894" s="1"/>
      <c r="I894" s="54" t="s">
        <v>14</v>
      </c>
    </row>
    <row r="895" ht="15.75" hidden="1" customHeight="1">
      <c r="H895" s="1"/>
    </row>
    <row r="896" ht="15.75" hidden="1" customHeight="1">
      <c r="A896" s="30"/>
      <c r="B896" s="30"/>
      <c r="C896" s="50" t="s">
        <v>698</v>
      </c>
      <c r="D896" s="51"/>
      <c r="E896" s="51"/>
      <c r="F896" s="51"/>
      <c r="G896" s="51"/>
      <c r="H896" s="51"/>
      <c r="I896" s="51"/>
      <c r="J896" s="52"/>
      <c r="K896" s="30"/>
      <c r="L896" s="30"/>
      <c r="M896" s="30"/>
      <c r="N896" s="30"/>
      <c r="O896" s="30"/>
      <c r="P896" s="30"/>
    </row>
    <row r="897" ht="15.75" hidden="1" customHeight="1">
      <c r="C897" s="14" t="s">
        <v>15</v>
      </c>
      <c r="D897" s="14" t="s">
        <v>16</v>
      </c>
      <c r="E897" s="2" t="s">
        <v>17</v>
      </c>
      <c r="F897" s="2"/>
      <c r="G897" s="14" t="s">
        <v>18</v>
      </c>
      <c r="H897" s="14" t="s">
        <v>19</v>
      </c>
      <c r="I897" s="34" t="s">
        <v>20</v>
      </c>
      <c r="J897" s="43">
        <v>25.0</v>
      </c>
    </row>
    <row r="898" ht="15.75" hidden="1" customHeight="1">
      <c r="C898" s="19" t="s">
        <v>1697</v>
      </c>
      <c r="D898" s="18">
        <v>44033.0</v>
      </c>
      <c r="E898" s="36">
        <v>25.0</v>
      </c>
      <c r="F898" s="36"/>
      <c r="G898" s="19">
        <f>J897-E898</f>
        <v>0</v>
      </c>
      <c r="H898" s="19"/>
      <c r="I898" s="10"/>
      <c r="J898" s="76" t="s">
        <v>1698</v>
      </c>
    </row>
    <row r="899" ht="15.75" hidden="1" customHeight="1">
      <c r="C899" s="19" t="s">
        <v>1697</v>
      </c>
      <c r="D899" s="18"/>
      <c r="E899" s="36"/>
      <c r="F899" s="36"/>
      <c r="G899" s="19">
        <f t="shared" ref="G899:G907" si="47">G898-E899</f>
        <v>0</v>
      </c>
      <c r="H899" s="19"/>
      <c r="I899" s="10"/>
      <c r="J899" s="20" t="s">
        <v>1699</v>
      </c>
    </row>
    <row r="900" ht="15.75" hidden="1" customHeight="1">
      <c r="C900" s="19" t="s">
        <v>1697</v>
      </c>
      <c r="D900" s="18"/>
      <c r="E900" s="36"/>
      <c r="F900" s="36"/>
      <c r="G900" s="19">
        <f t="shared" si="47"/>
        <v>0</v>
      </c>
      <c r="H900" s="19"/>
      <c r="I900" s="10"/>
      <c r="J900" s="20" t="s">
        <v>1700</v>
      </c>
    </row>
    <row r="901" ht="15.75" hidden="1" customHeight="1">
      <c r="C901" s="19" t="s">
        <v>1697</v>
      </c>
      <c r="D901" s="18"/>
      <c r="E901" s="36"/>
      <c r="F901" s="36"/>
      <c r="G901" s="19">
        <f t="shared" si="47"/>
        <v>0</v>
      </c>
      <c r="H901" s="19"/>
      <c r="I901" s="10"/>
      <c r="J901" s="53"/>
    </row>
    <row r="902" ht="15.75" hidden="1" customHeight="1">
      <c r="C902" s="19" t="s">
        <v>1697</v>
      </c>
      <c r="D902" s="18"/>
      <c r="E902" s="36"/>
      <c r="F902" s="36"/>
      <c r="G902" s="19">
        <f t="shared" si="47"/>
        <v>0</v>
      </c>
      <c r="H902" s="19"/>
      <c r="I902" s="10"/>
      <c r="J902" s="30"/>
    </row>
    <row r="903" ht="15.75" hidden="1" customHeight="1">
      <c r="C903" s="19" t="s">
        <v>1697</v>
      </c>
      <c r="D903" s="18"/>
      <c r="E903" s="36"/>
      <c r="F903" s="36"/>
      <c r="G903" s="19">
        <f t="shared" si="47"/>
        <v>0</v>
      </c>
      <c r="H903" s="19"/>
      <c r="I903" s="10"/>
      <c r="J903" s="30"/>
    </row>
    <row r="904" ht="15.75" hidden="1" customHeight="1">
      <c r="C904" s="19" t="s">
        <v>1697</v>
      </c>
      <c r="D904" s="18"/>
      <c r="E904" s="36"/>
      <c r="F904" s="36"/>
      <c r="G904" s="19">
        <f t="shared" si="47"/>
        <v>0</v>
      </c>
      <c r="H904" s="19"/>
      <c r="I904" s="10"/>
      <c r="J904" s="30"/>
    </row>
    <row r="905" ht="15.75" hidden="1" customHeight="1">
      <c r="C905" s="19" t="s">
        <v>1697</v>
      </c>
      <c r="D905" s="18"/>
      <c r="E905" s="36"/>
      <c r="F905" s="36"/>
      <c r="G905" s="19">
        <f t="shared" si="47"/>
        <v>0</v>
      </c>
      <c r="H905" s="19"/>
      <c r="I905" s="10"/>
    </row>
    <row r="906" ht="15.75" hidden="1" customHeight="1">
      <c r="C906" s="19" t="s">
        <v>1697</v>
      </c>
      <c r="D906" s="18"/>
      <c r="E906" s="36"/>
      <c r="F906" s="36"/>
      <c r="G906" s="19">
        <f t="shared" si="47"/>
        <v>0</v>
      </c>
      <c r="H906" s="19"/>
      <c r="I906" s="10"/>
    </row>
    <row r="907" ht="15.75" hidden="1" customHeight="1">
      <c r="C907" s="19" t="s">
        <v>1697</v>
      </c>
      <c r="D907" s="18"/>
      <c r="E907" s="36"/>
      <c r="F907" s="36"/>
      <c r="G907" s="19">
        <f t="shared" si="47"/>
        <v>0</v>
      </c>
      <c r="H907" s="19"/>
      <c r="I907" s="10"/>
    </row>
    <row r="908" ht="15.75" hidden="1" customHeight="1">
      <c r="C908" s="10"/>
      <c r="D908" s="19"/>
      <c r="E908" s="10"/>
      <c r="F908" s="10"/>
      <c r="G908" s="10"/>
      <c r="H908" s="19"/>
      <c r="I908" s="10"/>
    </row>
    <row r="909" ht="15.75" hidden="1" customHeight="1">
      <c r="E909" s="20">
        <f>SUM(E898:E908)</f>
        <v>25</v>
      </c>
      <c r="H909" s="1"/>
      <c r="I909" s="54" t="s">
        <v>14</v>
      </c>
    </row>
    <row r="910" ht="15.75" hidden="1" customHeight="1">
      <c r="H910" s="1"/>
    </row>
    <row r="911" ht="15.75" hidden="1" customHeight="1">
      <c r="A911" s="30"/>
      <c r="B911" s="30"/>
      <c r="C911" s="50" t="s">
        <v>698</v>
      </c>
      <c r="D911" s="51"/>
      <c r="E911" s="51"/>
      <c r="F911" s="51"/>
      <c r="G911" s="51"/>
      <c r="H911" s="51"/>
      <c r="I911" s="51"/>
      <c r="J911" s="52"/>
      <c r="K911" s="30"/>
      <c r="L911" s="30"/>
      <c r="M911" s="30"/>
      <c r="N911" s="30"/>
      <c r="O911" s="30"/>
      <c r="P911" s="30"/>
    </row>
    <row r="912" ht="15.75" hidden="1" customHeight="1">
      <c r="C912" s="14" t="s">
        <v>15</v>
      </c>
      <c r="D912" s="14" t="s">
        <v>16</v>
      </c>
      <c r="E912" s="2" t="s">
        <v>17</v>
      </c>
      <c r="F912" s="2"/>
      <c r="G912" s="14" t="s">
        <v>18</v>
      </c>
      <c r="H912" s="14" t="s">
        <v>19</v>
      </c>
      <c r="I912" s="34" t="s">
        <v>20</v>
      </c>
      <c r="J912" s="43">
        <v>15.0</v>
      </c>
    </row>
    <row r="913" ht="15.75" hidden="1" customHeight="1">
      <c r="C913" s="19" t="s">
        <v>1697</v>
      </c>
      <c r="D913" s="18">
        <v>44033.0</v>
      </c>
      <c r="E913" s="36">
        <v>15.0</v>
      </c>
      <c r="F913" s="36"/>
      <c r="G913" s="19">
        <v>15.0</v>
      </c>
      <c r="H913" s="19"/>
      <c r="I913" s="10"/>
      <c r="J913" s="76" t="s">
        <v>1698</v>
      </c>
    </row>
    <row r="914" ht="15.75" hidden="1" customHeight="1">
      <c r="C914" s="19" t="s">
        <v>1697</v>
      </c>
      <c r="D914" s="18"/>
      <c r="E914" s="36"/>
      <c r="F914" s="36"/>
      <c r="G914" s="19">
        <f t="shared" ref="G914:G922" si="48">G913-E914</f>
        <v>15</v>
      </c>
      <c r="H914" s="19"/>
      <c r="I914" s="10"/>
      <c r="J914" s="20" t="s">
        <v>1700</v>
      </c>
    </row>
    <row r="915" ht="15.75" hidden="1" customHeight="1">
      <c r="C915" s="19" t="s">
        <v>1697</v>
      </c>
      <c r="D915" s="18"/>
      <c r="E915" s="36"/>
      <c r="F915" s="36"/>
      <c r="G915" s="19">
        <f t="shared" si="48"/>
        <v>15</v>
      </c>
      <c r="H915" s="19"/>
      <c r="I915" s="10"/>
      <c r="J915" s="20" t="s">
        <v>1701</v>
      </c>
    </row>
    <row r="916" ht="15.75" hidden="1" customHeight="1">
      <c r="C916" s="19" t="s">
        <v>1697</v>
      </c>
      <c r="D916" s="18"/>
      <c r="E916" s="36"/>
      <c r="F916" s="36"/>
      <c r="G916" s="19">
        <f t="shared" si="48"/>
        <v>15</v>
      </c>
      <c r="H916" s="19"/>
      <c r="I916" s="10"/>
      <c r="J916" s="53"/>
    </row>
    <row r="917" ht="15.75" hidden="1" customHeight="1">
      <c r="C917" s="19" t="s">
        <v>1697</v>
      </c>
      <c r="D917" s="18"/>
      <c r="E917" s="36"/>
      <c r="F917" s="36"/>
      <c r="G917" s="19">
        <f t="shared" si="48"/>
        <v>15</v>
      </c>
      <c r="H917" s="19"/>
      <c r="I917" s="10"/>
      <c r="J917" s="30"/>
    </row>
    <row r="918" ht="15.75" hidden="1" customHeight="1">
      <c r="C918" s="19" t="s">
        <v>1697</v>
      </c>
      <c r="D918" s="18"/>
      <c r="E918" s="36"/>
      <c r="F918" s="36"/>
      <c r="G918" s="19">
        <f t="shared" si="48"/>
        <v>15</v>
      </c>
      <c r="H918" s="19"/>
      <c r="I918" s="10"/>
      <c r="J918" s="30"/>
    </row>
    <row r="919" ht="15.75" hidden="1" customHeight="1">
      <c r="C919" s="19" t="s">
        <v>1697</v>
      </c>
      <c r="D919" s="18"/>
      <c r="E919" s="36"/>
      <c r="F919" s="36"/>
      <c r="G919" s="19">
        <f t="shared" si="48"/>
        <v>15</v>
      </c>
      <c r="H919" s="19"/>
      <c r="I919" s="10"/>
      <c r="J919" s="30"/>
    </row>
    <row r="920" ht="15.75" hidden="1" customHeight="1">
      <c r="C920" s="19" t="s">
        <v>1697</v>
      </c>
      <c r="D920" s="18"/>
      <c r="E920" s="36"/>
      <c r="F920" s="36"/>
      <c r="G920" s="19">
        <f t="shared" si="48"/>
        <v>15</v>
      </c>
      <c r="H920" s="19"/>
      <c r="I920" s="10"/>
    </row>
    <row r="921" ht="15.75" hidden="1" customHeight="1">
      <c r="C921" s="19" t="s">
        <v>1697</v>
      </c>
      <c r="D921" s="18"/>
      <c r="E921" s="36"/>
      <c r="F921" s="36"/>
      <c r="G921" s="19">
        <f t="shared" si="48"/>
        <v>15</v>
      </c>
      <c r="H921" s="19"/>
      <c r="I921" s="10"/>
    </row>
    <row r="922" ht="15.75" hidden="1" customHeight="1">
      <c r="C922" s="19" t="s">
        <v>1697</v>
      </c>
      <c r="D922" s="18"/>
      <c r="E922" s="36"/>
      <c r="F922" s="36"/>
      <c r="G922" s="19">
        <f t="shared" si="48"/>
        <v>15</v>
      </c>
      <c r="H922" s="19"/>
      <c r="I922" s="10"/>
    </row>
    <row r="923" ht="15.75" hidden="1" customHeight="1">
      <c r="C923" s="10"/>
      <c r="D923" s="19"/>
      <c r="E923" s="10"/>
      <c r="F923" s="10"/>
      <c r="G923" s="10"/>
      <c r="H923" s="19"/>
      <c r="I923" s="10"/>
    </row>
    <row r="924" ht="15.75" hidden="1" customHeight="1">
      <c r="E924" s="20">
        <f>SUM(E913:E923)</f>
        <v>15</v>
      </c>
      <c r="H924" s="1"/>
      <c r="I924" s="54" t="s">
        <v>14</v>
      </c>
    </row>
    <row r="925" ht="15.75" hidden="1" customHeight="1">
      <c r="H925" s="1"/>
    </row>
    <row r="926" ht="15.75" hidden="1" customHeight="1">
      <c r="A926" s="30"/>
      <c r="B926" s="30"/>
      <c r="C926" s="50" t="s">
        <v>698</v>
      </c>
      <c r="D926" s="51"/>
      <c r="E926" s="51"/>
      <c r="F926" s="51"/>
      <c r="G926" s="51"/>
      <c r="H926" s="51"/>
      <c r="I926" s="51"/>
      <c r="J926" s="52"/>
      <c r="K926" s="30"/>
      <c r="L926" s="30"/>
      <c r="M926" s="30"/>
      <c r="N926" s="30"/>
      <c r="O926" s="30"/>
      <c r="P926" s="30"/>
    </row>
    <row r="927" ht="15.75" hidden="1" customHeight="1">
      <c r="C927" s="14" t="s">
        <v>15</v>
      </c>
      <c r="D927" s="14" t="s">
        <v>16</v>
      </c>
      <c r="E927" s="2" t="s">
        <v>17</v>
      </c>
      <c r="F927" s="2"/>
      <c r="G927" s="14" t="s">
        <v>18</v>
      </c>
      <c r="H927" s="14" t="s">
        <v>19</v>
      </c>
      <c r="I927" s="34" t="s">
        <v>20</v>
      </c>
      <c r="J927" s="43">
        <v>21.0</v>
      </c>
    </row>
    <row r="928" ht="15.75" hidden="1" customHeight="1">
      <c r="C928" s="19" t="s">
        <v>1697</v>
      </c>
      <c r="D928" s="18">
        <v>44033.0</v>
      </c>
      <c r="E928" s="36">
        <v>21.0</v>
      </c>
      <c r="F928" s="36"/>
      <c r="G928" s="19">
        <f>J927-E928</f>
        <v>0</v>
      </c>
      <c r="H928" s="19"/>
      <c r="I928" s="10"/>
      <c r="J928" s="76" t="s">
        <v>1698</v>
      </c>
    </row>
    <row r="929" ht="15.75" hidden="1" customHeight="1">
      <c r="C929" s="19" t="s">
        <v>1697</v>
      </c>
      <c r="D929" s="18"/>
      <c r="E929" s="36"/>
      <c r="F929" s="36"/>
      <c r="G929" s="19">
        <f t="shared" ref="G929:G937" si="49">G928-E929</f>
        <v>0</v>
      </c>
      <c r="H929" s="19"/>
      <c r="I929" s="10"/>
      <c r="J929" s="20" t="s">
        <v>1700</v>
      </c>
    </row>
    <row r="930" ht="15.75" hidden="1" customHeight="1">
      <c r="C930" s="19" t="s">
        <v>1697</v>
      </c>
      <c r="D930" s="18"/>
      <c r="E930" s="36"/>
      <c r="F930" s="36"/>
      <c r="G930" s="19">
        <f t="shared" si="49"/>
        <v>0</v>
      </c>
      <c r="H930" s="19"/>
      <c r="I930" s="10"/>
      <c r="J930" s="20" t="s">
        <v>1702</v>
      </c>
    </row>
    <row r="931" ht="15.75" hidden="1" customHeight="1">
      <c r="C931" s="19" t="s">
        <v>1697</v>
      </c>
      <c r="D931" s="18"/>
      <c r="E931" s="36"/>
      <c r="F931" s="36"/>
      <c r="G931" s="19">
        <f t="shared" si="49"/>
        <v>0</v>
      </c>
      <c r="H931" s="19"/>
      <c r="I931" s="10"/>
      <c r="J931" s="53"/>
    </row>
    <row r="932" ht="15.75" hidden="1" customHeight="1">
      <c r="C932" s="19" t="s">
        <v>1697</v>
      </c>
      <c r="D932" s="18"/>
      <c r="E932" s="36"/>
      <c r="F932" s="36"/>
      <c r="G932" s="19">
        <f t="shared" si="49"/>
        <v>0</v>
      </c>
      <c r="H932" s="19"/>
      <c r="I932" s="10"/>
      <c r="J932" s="30"/>
    </row>
    <row r="933" ht="15.75" hidden="1" customHeight="1">
      <c r="C933" s="19" t="s">
        <v>1697</v>
      </c>
      <c r="D933" s="18"/>
      <c r="E933" s="36"/>
      <c r="F933" s="36"/>
      <c r="G933" s="19">
        <f t="shared" si="49"/>
        <v>0</v>
      </c>
      <c r="H933" s="19"/>
      <c r="I933" s="10"/>
      <c r="J933" s="30"/>
    </row>
    <row r="934" ht="15.75" hidden="1" customHeight="1">
      <c r="C934" s="19" t="s">
        <v>1697</v>
      </c>
      <c r="D934" s="18"/>
      <c r="E934" s="36"/>
      <c r="F934" s="36"/>
      <c r="G934" s="19">
        <f t="shared" si="49"/>
        <v>0</v>
      </c>
      <c r="H934" s="19"/>
      <c r="I934" s="10"/>
      <c r="J934" s="30"/>
    </row>
    <row r="935" ht="15.75" hidden="1" customHeight="1">
      <c r="C935" s="19" t="s">
        <v>1697</v>
      </c>
      <c r="D935" s="18"/>
      <c r="E935" s="36"/>
      <c r="F935" s="36"/>
      <c r="G935" s="19">
        <f t="shared" si="49"/>
        <v>0</v>
      </c>
      <c r="H935" s="19"/>
      <c r="I935" s="10"/>
    </row>
    <row r="936" ht="15.75" hidden="1" customHeight="1">
      <c r="C936" s="19" t="s">
        <v>1697</v>
      </c>
      <c r="D936" s="18"/>
      <c r="E936" s="36"/>
      <c r="F936" s="36"/>
      <c r="G936" s="19">
        <f t="shared" si="49"/>
        <v>0</v>
      </c>
      <c r="H936" s="19"/>
      <c r="I936" s="10"/>
    </row>
    <row r="937" ht="15.75" hidden="1" customHeight="1">
      <c r="C937" s="19" t="s">
        <v>1697</v>
      </c>
      <c r="D937" s="18"/>
      <c r="E937" s="36"/>
      <c r="F937" s="36"/>
      <c r="G937" s="19">
        <f t="shared" si="49"/>
        <v>0</v>
      </c>
      <c r="H937" s="19"/>
      <c r="I937" s="10"/>
    </row>
    <row r="938" ht="15.75" hidden="1" customHeight="1">
      <c r="C938" s="10"/>
      <c r="D938" s="19"/>
      <c r="E938" s="10"/>
      <c r="F938" s="10"/>
      <c r="G938" s="10"/>
      <c r="H938" s="19"/>
      <c r="I938" s="10"/>
    </row>
    <row r="939" ht="15.75" hidden="1" customHeight="1">
      <c r="E939" s="20">
        <f>SUM(E928:E938)</f>
        <v>21</v>
      </c>
      <c r="H939" s="1"/>
      <c r="I939" s="54" t="s">
        <v>14</v>
      </c>
    </row>
    <row r="940" ht="15.75" hidden="1" customHeight="1">
      <c r="H940" s="1"/>
    </row>
    <row r="941" ht="15.75" hidden="1" customHeight="1">
      <c r="A941" s="30"/>
      <c r="B941" s="30"/>
      <c r="C941" s="50" t="s">
        <v>698</v>
      </c>
      <c r="D941" s="51"/>
      <c r="E941" s="51"/>
      <c r="F941" s="51"/>
      <c r="G941" s="51"/>
      <c r="H941" s="51"/>
      <c r="I941" s="51"/>
      <c r="J941" s="52"/>
      <c r="K941" s="30"/>
      <c r="L941" s="30"/>
      <c r="M941" s="30"/>
      <c r="N941" s="30"/>
      <c r="O941" s="30"/>
      <c r="P941" s="30"/>
    </row>
    <row r="942" ht="15.75" hidden="1" customHeight="1">
      <c r="C942" s="14" t="s">
        <v>15</v>
      </c>
      <c r="D942" s="14" t="s">
        <v>16</v>
      </c>
      <c r="E942" s="2" t="s">
        <v>17</v>
      </c>
      <c r="F942" s="2"/>
      <c r="G942" s="14" t="s">
        <v>18</v>
      </c>
      <c r="H942" s="14" t="s">
        <v>19</v>
      </c>
      <c r="I942" s="34" t="s">
        <v>20</v>
      </c>
      <c r="J942" s="43">
        <f>5</f>
        <v>5</v>
      </c>
    </row>
    <row r="943" ht="15.75" hidden="1" customHeight="1">
      <c r="C943" s="19" t="s">
        <v>1703</v>
      </c>
      <c r="D943" s="18">
        <v>44039.0</v>
      </c>
      <c r="E943" s="36">
        <v>2.0</v>
      </c>
      <c r="F943" s="36"/>
      <c r="G943" s="19">
        <f>J942-E943</f>
        <v>3</v>
      </c>
      <c r="H943" s="19"/>
      <c r="I943" s="10"/>
      <c r="J943" s="76" t="s">
        <v>1704</v>
      </c>
    </row>
    <row r="944" ht="15.75" hidden="1" customHeight="1">
      <c r="C944" s="19" t="s">
        <v>1703</v>
      </c>
      <c r="D944" s="18">
        <v>44071.0</v>
      </c>
      <c r="E944" s="36">
        <v>3.0</v>
      </c>
      <c r="F944" s="36"/>
      <c r="G944" s="19">
        <f t="shared" ref="G944:G952" si="50">G943-E944</f>
        <v>0</v>
      </c>
      <c r="H944" s="19"/>
      <c r="I944" s="10"/>
      <c r="J944" s="20" t="s">
        <v>1705</v>
      </c>
    </row>
    <row r="945" ht="15.75" hidden="1" customHeight="1">
      <c r="C945" s="19" t="s">
        <v>1703</v>
      </c>
      <c r="D945" s="18"/>
      <c r="E945" s="36"/>
      <c r="F945" s="36"/>
      <c r="G945" s="19">
        <f t="shared" si="50"/>
        <v>0</v>
      </c>
      <c r="H945" s="19"/>
      <c r="I945" s="10"/>
      <c r="J945" s="20" t="s">
        <v>1706</v>
      </c>
    </row>
    <row r="946" ht="15.75" hidden="1" customHeight="1">
      <c r="C946" s="19" t="s">
        <v>1703</v>
      </c>
      <c r="D946" s="18"/>
      <c r="E946" s="36"/>
      <c r="F946" s="36"/>
      <c r="G946" s="19">
        <f t="shared" si="50"/>
        <v>0</v>
      </c>
      <c r="H946" s="19"/>
      <c r="I946" s="10"/>
      <c r="J946" s="53"/>
    </row>
    <row r="947" ht="15.75" hidden="1" customHeight="1">
      <c r="C947" s="19" t="s">
        <v>1703</v>
      </c>
      <c r="D947" s="18"/>
      <c r="E947" s="36"/>
      <c r="F947" s="36"/>
      <c r="G947" s="19">
        <f t="shared" si="50"/>
        <v>0</v>
      </c>
      <c r="H947" s="19"/>
      <c r="I947" s="10"/>
      <c r="J947" s="30"/>
    </row>
    <row r="948" ht="15.75" hidden="1" customHeight="1">
      <c r="C948" s="19" t="s">
        <v>1703</v>
      </c>
      <c r="D948" s="18"/>
      <c r="E948" s="36"/>
      <c r="F948" s="36"/>
      <c r="G948" s="19">
        <f t="shared" si="50"/>
        <v>0</v>
      </c>
      <c r="H948" s="19"/>
      <c r="I948" s="10"/>
      <c r="J948" s="30"/>
    </row>
    <row r="949" ht="15.75" hidden="1" customHeight="1">
      <c r="C949" s="19" t="s">
        <v>1703</v>
      </c>
      <c r="D949" s="18"/>
      <c r="E949" s="36"/>
      <c r="F949" s="36"/>
      <c r="G949" s="19">
        <f t="shared" si="50"/>
        <v>0</v>
      </c>
      <c r="H949" s="19"/>
      <c r="I949" s="10"/>
      <c r="J949" s="30"/>
    </row>
    <row r="950" ht="15.75" hidden="1" customHeight="1">
      <c r="C950" s="19" t="s">
        <v>1703</v>
      </c>
      <c r="D950" s="18"/>
      <c r="E950" s="36"/>
      <c r="F950" s="36"/>
      <c r="G950" s="19">
        <f t="shared" si="50"/>
        <v>0</v>
      </c>
      <c r="H950" s="19"/>
      <c r="I950" s="10"/>
    </row>
    <row r="951" ht="15.75" hidden="1" customHeight="1">
      <c r="C951" s="19" t="s">
        <v>1703</v>
      </c>
      <c r="D951" s="18"/>
      <c r="E951" s="36"/>
      <c r="F951" s="36"/>
      <c r="G951" s="19">
        <f t="shared" si="50"/>
        <v>0</v>
      </c>
      <c r="H951" s="19"/>
      <c r="I951" s="10"/>
    </row>
    <row r="952" ht="15.75" hidden="1" customHeight="1">
      <c r="C952" s="19" t="s">
        <v>1703</v>
      </c>
      <c r="D952" s="18"/>
      <c r="E952" s="36"/>
      <c r="F952" s="36"/>
      <c r="G952" s="19">
        <f t="shared" si="50"/>
        <v>0</v>
      </c>
      <c r="H952" s="19"/>
      <c r="I952" s="10"/>
    </row>
    <row r="953" ht="15.75" hidden="1" customHeight="1">
      <c r="C953" s="10"/>
      <c r="D953" s="19"/>
      <c r="E953" s="10"/>
      <c r="F953" s="10"/>
      <c r="G953" s="10"/>
      <c r="H953" s="19"/>
      <c r="I953" s="10"/>
    </row>
    <row r="954" ht="15.75" hidden="1" customHeight="1">
      <c r="E954" s="20">
        <f>SUM(E943:E953)</f>
        <v>5</v>
      </c>
      <c r="H954" s="1"/>
      <c r="I954" s="54" t="s">
        <v>14</v>
      </c>
    </row>
    <row r="955" ht="15.75" hidden="1" customHeight="1">
      <c r="H955" s="1"/>
    </row>
    <row r="956" ht="15.75" hidden="1" customHeight="1">
      <c r="A956" s="30"/>
      <c r="B956" s="30"/>
      <c r="C956" s="50" t="s">
        <v>698</v>
      </c>
      <c r="D956" s="51"/>
      <c r="E956" s="51"/>
      <c r="F956" s="51"/>
      <c r="G956" s="51"/>
      <c r="H956" s="51"/>
      <c r="I956" s="51"/>
      <c r="J956" s="52"/>
      <c r="K956" s="30"/>
      <c r="L956" s="30"/>
      <c r="M956" s="30"/>
      <c r="N956" s="30"/>
      <c r="O956" s="30"/>
      <c r="P956" s="30"/>
    </row>
    <row r="957" ht="15.75" hidden="1" customHeight="1">
      <c r="C957" s="14" t="s">
        <v>15</v>
      </c>
      <c r="D957" s="14" t="s">
        <v>16</v>
      </c>
      <c r="E957" s="2" t="s">
        <v>17</v>
      </c>
      <c r="F957" s="2"/>
      <c r="G957" s="14" t="s">
        <v>18</v>
      </c>
      <c r="H957" s="14" t="s">
        <v>19</v>
      </c>
      <c r="I957" s="34" t="s">
        <v>20</v>
      </c>
      <c r="J957" s="43">
        <v>2.0</v>
      </c>
    </row>
    <row r="958" ht="15.75" hidden="1" customHeight="1">
      <c r="C958" s="19" t="s">
        <v>1703</v>
      </c>
      <c r="D958" s="18">
        <v>44040.0</v>
      </c>
      <c r="E958" s="36">
        <v>2.0</v>
      </c>
      <c r="F958" s="36"/>
      <c r="G958" s="19">
        <f>J957-E958</f>
        <v>0</v>
      </c>
      <c r="H958" s="19"/>
      <c r="I958" s="10"/>
      <c r="J958" s="76" t="s">
        <v>1704</v>
      </c>
    </row>
    <row r="959" ht="15.75" hidden="1" customHeight="1">
      <c r="C959" s="19" t="s">
        <v>1703</v>
      </c>
      <c r="D959" s="18"/>
      <c r="E959" s="36"/>
      <c r="F959" s="36"/>
      <c r="G959" s="19">
        <f t="shared" ref="G959:G967" si="51">G958-E959</f>
        <v>0</v>
      </c>
      <c r="H959" s="19"/>
      <c r="I959" s="10"/>
      <c r="J959" s="20" t="s">
        <v>1705</v>
      </c>
    </row>
    <row r="960" ht="15.75" hidden="1" customHeight="1">
      <c r="C960" s="19" t="s">
        <v>1703</v>
      </c>
      <c r="D960" s="18"/>
      <c r="E960" s="36"/>
      <c r="F960" s="36"/>
      <c r="G960" s="19">
        <f t="shared" si="51"/>
        <v>0</v>
      </c>
      <c r="H960" s="19"/>
      <c r="I960" s="10"/>
      <c r="J960" s="20" t="s">
        <v>1707</v>
      </c>
    </row>
    <row r="961" ht="15.75" hidden="1" customHeight="1">
      <c r="C961" s="19" t="s">
        <v>1703</v>
      </c>
      <c r="D961" s="18"/>
      <c r="E961" s="36"/>
      <c r="F961" s="36"/>
      <c r="G961" s="19">
        <f t="shared" si="51"/>
        <v>0</v>
      </c>
      <c r="H961" s="19"/>
      <c r="I961" s="10"/>
      <c r="J961" s="53"/>
    </row>
    <row r="962" ht="15.75" hidden="1" customHeight="1">
      <c r="C962" s="19" t="s">
        <v>1703</v>
      </c>
      <c r="D962" s="18"/>
      <c r="E962" s="36"/>
      <c r="F962" s="36"/>
      <c r="G962" s="19">
        <f t="shared" si="51"/>
        <v>0</v>
      </c>
      <c r="H962" s="19"/>
      <c r="I962" s="10"/>
      <c r="J962" s="30"/>
    </row>
    <row r="963" ht="15.75" hidden="1" customHeight="1">
      <c r="C963" s="19" t="s">
        <v>1703</v>
      </c>
      <c r="D963" s="18"/>
      <c r="E963" s="36"/>
      <c r="F963" s="36"/>
      <c r="G963" s="19">
        <f t="shared" si="51"/>
        <v>0</v>
      </c>
      <c r="H963" s="19"/>
      <c r="I963" s="10"/>
      <c r="J963" s="30"/>
    </row>
    <row r="964" ht="15.75" hidden="1" customHeight="1">
      <c r="C964" s="19" t="s">
        <v>1703</v>
      </c>
      <c r="D964" s="18"/>
      <c r="E964" s="36"/>
      <c r="F964" s="36"/>
      <c r="G964" s="19">
        <f t="shared" si="51"/>
        <v>0</v>
      </c>
      <c r="H964" s="19"/>
      <c r="I964" s="10"/>
      <c r="J964" s="30"/>
    </row>
    <row r="965" ht="15.75" hidden="1" customHeight="1">
      <c r="C965" s="19" t="s">
        <v>1703</v>
      </c>
      <c r="D965" s="18"/>
      <c r="E965" s="36"/>
      <c r="F965" s="36"/>
      <c r="G965" s="19">
        <f t="shared" si="51"/>
        <v>0</v>
      </c>
      <c r="H965" s="19"/>
      <c r="I965" s="10"/>
    </row>
    <row r="966" ht="15.75" hidden="1" customHeight="1">
      <c r="C966" s="19" t="s">
        <v>1703</v>
      </c>
      <c r="D966" s="18"/>
      <c r="E966" s="36"/>
      <c r="F966" s="36"/>
      <c r="G966" s="19">
        <f t="shared" si="51"/>
        <v>0</v>
      </c>
      <c r="H966" s="19"/>
      <c r="I966" s="10"/>
    </row>
    <row r="967" ht="15.75" hidden="1" customHeight="1">
      <c r="C967" s="19" t="s">
        <v>1703</v>
      </c>
      <c r="D967" s="18"/>
      <c r="E967" s="36"/>
      <c r="F967" s="36"/>
      <c r="G967" s="19">
        <f t="shared" si="51"/>
        <v>0</v>
      </c>
      <c r="H967" s="19"/>
      <c r="I967" s="10"/>
    </row>
    <row r="968" ht="15.75" hidden="1" customHeight="1">
      <c r="C968" s="10"/>
      <c r="D968" s="19"/>
      <c r="E968" s="10"/>
      <c r="F968" s="10"/>
      <c r="G968" s="10"/>
      <c r="H968" s="19"/>
      <c r="I968" s="10"/>
    </row>
    <row r="969" ht="15.75" hidden="1" customHeight="1">
      <c r="E969" s="20">
        <f>SUM(E958:E968)</f>
        <v>2</v>
      </c>
      <c r="H969" s="1"/>
      <c r="I969" s="54" t="s">
        <v>14</v>
      </c>
    </row>
    <row r="970" ht="15.75" hidden="1" customHeight="1">
      <c r="H970" s="1"/>
    </row>
    <row r="971" ht="15.75" hidden="1" customHeight="1">
      <c r="A971" s="30"/>
      <c r="B971" s="30"/>
      <c r="C971" s="50" t="s">
        <v>698</v>
      </c>
      <c r="D971" s="51"/>
      <c r="E971" s="51"/>
      <c r="F971" s="51"/>
      <c r="G971" s="51"/>
      <c r="H971" s="51"/>
      <c r="I971" s="51"/>
      <c r="J971" s="52"/>
      <c r="K971" s="30"/>
      <c r="L971" s="30"/>
      <c r="M971" s="30"/>
      <c r="N971" s="30"/>
      <c r="O971" s="30"/>
      <c r="P971" s="30"/>
    </row>
    <row r="972" ht="15.75" hidden="1" customHeight="1">
      <c r="C972" s="14" t="s">
        <v>15</v>
      </c>
      <c r="D972" s="14" t="s">
        <v>16</v>
      </c>
      <c r="E972" s="2" t="s">
        <v>17</v>
      </c>
      <c r="F972" s="2"/>
      <c r="G972" s="14" t="s">
        <v>18</v>
      </c>
      <c r="H972" s="14" t="s">
        <v>19</v>
      </c>
      <c r="I972" s="34" t="s">
        <v>20</v>
      </c>
      <c r="J972" s="43">
        <v>27.0</v>
      </c>
    </row>
    <row r="973" ht="15.75" hidden="1" customHeight="1">
      <c r="C973" s="19" t="s">
        <v>1708</v>
      </c>
      <c r="D973" s="18">
        <v>44057.0</v>
      </c>
      <c r="E973" s="36">
        <v>27.0</v>
      </c>
      <c r="F973" s="36"/>
      <c r="G973" s="19">
        <f>J972-E973</f>
        <v>0</v>
      </c>
      <c r="H973" s="19"/>
      <c r="I973" s="10"/>
      <c r="J973" s="76" t="s">
        <v>1709</v>
      </c>
    </row>
    <row r="974" ht="15.75" hidden="1" customHeight="1">
      <c r="C974" s="19" t="s">
        <v>1708</v>
      </c>
      <c r="D974" s="18"/>
      <c r="E974" s="36"/>
      <c r="F974" s="36"/>
      <c r="G974" s="19">
        <f t="shared" ref="G974:G982" si="52">G973-E974</f>
        <v>0</v>
      </c>
      <c r="H974" s="19"/>
      <c r="I974" s="10"/>
      <c r="J974" s="20" t="s">
        <v>1705</v>
      </c>
    </row>
    <row r="975" ht="15.75" hidden="1" customHeight="1">
      <c r="C975" s="19" t="s">
        <v>1708</v>
      </c>
      <c r="D975" s="18"/>
      <c r="E975" s="36"/>
      <c r="F975" s="36"/>
      <c r="G975" s="19">
        <f t="shared" si="52"/>
        <v>0</v>
      </c>
      <c r="H975" s="19"/>
      <c r="I975" s="10"/>
      <c r="J975" s="20" t="s">
        <v>1707</v>
      </c>
    </row>
    <row r="976" ht="15.75" hidden="1" customHeight="1">
      <c r="C976" s="19" t="s">
        <v>1708</v>
      </c>
      <c r="D976" s="18"/>
      <c r="E976" s="36"/>
      <c r="F976" s="36"/>
      <c r="G976" s="19">
        <f t="shared" si="52"/>
        <v>0</v>
      </c>
      <c r="H976" s="19"/>
      <c r="I976" s="10"/>
      <c r="J976" s="53"/>
    </row>
    <row r="977" ht="15.75" hidden="1" customHeight="1">
      <c r="C977" s="19" t="s">
        <v>1708</v>
      </c>
      <c r="D977" s="18"/>
      <c r="E977" s="36"/>
      <c r="F977" s="36"/>
      <c r="G977" s="19">
        <f t="shared" si="52"/>
        <v>0</v>
      </c>
      <c r="H977" s="19"/>
      <c r="I977" s="10"/>
      <c r="J977" s="30"/>
    </row>
    <row r="978" ht="15.75" hidden="1" customHeight="1">
      <c r="C978" s="19" t="s">
        <v>1708</v>
      </c>
      <c r="D978" s="18"/>
      <c r="E978" s="36"/>
      <c r="F978" s="36"/>
      <c r="G978" s="19">
        <f t="shared" si="52"/>
        <v>0</v>
      </c>
      <c r="H978" s="19"/>
      <c r="I978" s="10"/>
      <c r="J978" s="30"/>
    </row>
    <row r="979" ht="15.75" hidden="1" customHeight="1">
      <c r="C979" s="19" t="s">
        <v>1708</v>
      </c>
      <c r="D979" s="18"/>
      <c r="E979" s="36"/>
      <c r="F979" s="36"/>
      <c r="G979" s="19">
        <f t="shared" si="52"/>
        <v>0</v>
      </c>
      <c r="H979" s="19"/>
      <c r="I979" s="10"/>
      <c r="J979" s="30"/>
    </row>
    <row r="980" ht="15.75" hidden="1" customHeight="1">
      <c r="C980" s="19" t="s">
        <v>1708</v>
      </c>
      <c r="D980" s="18"/>
      <c r="E980" s="36"/>
      <c r="F980" s="36"/>
      <c r="G980" s="19">
        <f t="shared" si="52"/>
        <v>0</v>
      </c>
      <c r="H980" s="19"/>
      <c r="I980" s="10"/>
    </row>
    <row r="981" ht="15.75" hidden="1" customHeight="1">
      <c r="C981" s="19" t="s">
        <v>1708</v>
      </c>
      <c r="D981" s="18"/>
      <c r="E981" s="36"/>
      <c r="F981" s="36"/>
      <c r="G981" s="19">
        <f t="shared" si="52"/>
        <v>0</v>
      </c>
      <c r="H981" s="19"/>
      <c r="I981" s="10"/>
    </row>
    <row r="982" ht="15.75" hidden="1" customHeight="1">
      <c r="C982" s="19" t="s">
        <v>1708</v>
      </c>
      <c r="D982" s="18"/>
      <c r="E982" s="36"/>
      <c r="F982" s="36"/>
      <c r="G982" s="19">
        <f t="shared" si="52"/>
        <v>0</v>
      </c>
      <c r="H982" s="19"/>
      <c r="I982" s="10"/>
    </row>
    <row r="983" ht="15.75" hidden="1" customHeight="1">
      <c r="C983" s="10"/>
      <c r="D983" s="19"/>
      <c r="E983" s="10"/>
      <c r="F983" s="10"/>
      <c r="G983" s="10"/>
      <c r="H983" s="19"/>
      <c r="I983" s="10"/>
    </row>
    <row r="984" ht="15.75" hidden="1" customHeight="1">
      <c r="E984" s="20">
        <f>SUM(E973:E983)</f>
        <v>27</v>
      </c>
      <c r="H984" s="1"/>
      <c r="I984" s="54" t="s">
        <v>14</v>
      </c>
    </row>
    <row r="985" ht="15.75" hidden="1" customHeight="1">
      <c r="H985" s="1"/>
    </row>
    <row r="986" ht="15.75" hidden="1" customHeight="1">
      <c r="A986" s="30"/>
      <c r="B986" s="30"/>
      <c r="C986" s="50" t="s">
        <v>698</v>
      </c>
      <c r="D986" s="51"/>
      <c r="E986" s="51"/>
      <c r="F986" s="51"/>
      <c r="G986" s="51"/>
      <c r="H986" s="51"/>
      <c r="I986" s="51"/>
      <c r="J986" s="52"/>
      <c r="K986" s="30"/>
      <c r="L986" s="30"/>
      <c r="M986" s="30"/>
      <c r="N986" s="30"/>
      <c r="O986" s="30"/>
      <c r="P986" s="30"/>
    </row>
    <row r="987" ht="15.75" hidden="1" customHeight="1">
      <c r="C987" s="14" t="s">
        <v>15</v>
      </c>
      <c r="D987" s="14" t="s">
        <v>16</v>
      </c>
      <c r="E987" s="2" t="s">
        <v>17</v>
      </c>
      <c r="F987" s="2"/>
      <c r="G987" s="14" t="s">
        <v>18</v>
      </c>
      <c r="H987" s="14" t="s">
        <v>19</v>
      </c>
      <c r="I987" s="34" t="s">
        <v>20</v>
      </c>
      <c r="J987" s="43">
        <v>37.0</v>
      </c>
    </row>
    <row r="988" ht="15.75" hidden="1" customHeight="1">
      <c r="C988" s="19" t="s">
        <v>1710</v>
      </c>
      <c r="D988" s="18">
        <v>44075.0</v>
      </c>
      <c r="E988" s="36">
        <v>17.0</v>
      </c>
      <c r="F988" s="36"/>
      <c r="G988" s="19">
        <f>J987-E988</f>
        <v>20</v>
      </c>
      <c r="H988" s="19"/>
      <c r="I988" s="10"/>
      <c r="J988" s="76" t="s">
        <v>1711</v>
      </c>
    </row>
    <row r="989" ht="15.75" hidden="1" customHeight="1">
      <c r="C989" s="19" t="s">
        <v>1710</v>
      </c>
      <c r="D989" s="18">
        <v>44088.0</v>
      </c>
      <c r="E989" s="36">
        <v>20.0</v>
      </c>
      <c r="F989" s="36"/>
      <c r="G989" s="19">
        <f t="shared" ref="G989:G997" si="53">G988-E989</f>
        <v>0</v>
      </c>
      <c r="H989" s="19"/>
      <c r="I989" s="10"/>
      <c r="J989" s="20" t="s">
        <v>1712</v>
      </c>
    </row>
    <row r="990" ht="15.75" hidden="1" customHeight="1">
      <c r="C990" s="19" t="s">
        <v>1710</v>
      </c>
      <c r="D990" s="18"/>
      <c r="E990" s="36"/>
      <c r="F990" s="36"/>
      <c r="G990" s="19">
        <f t="shared" si="53"/>
        <v>0</v>
      </c>
      <c r="H990" s="19"/>
      <c r="I990" s="10"/>
      <c r="J990" s="20" t="s">
        <v>966</v>
      </c>
    </row>
    <row r="991" ht="15.75" hidden="1" customHeight="1">
      <c r="C991" s="19" t="s">
        <v>1710</v>
      </c>
      <c r="D991" s="18"/>
      <c r="E991" s="36"/>
      <c r="F991" s="36"/>
      <c r="G991" s="19">
        <f t="shared" si="53"/>
        <v>0</v>
      </c>
      <c r="H991" s="19"/>
      <c r="I991" s="10"/>
      <c r="J991" s="53"/>
    </row>
    <row r="992" ht="15.75" hidden="1" customHeight="1">
      <c r="C992" s="19" t="s">
        <v>1710</v>
      </c>
      <c r="D992" s="18"/>
      <c r="E992" s="36"/>
      <c r="F992" s="36"/>
      <c r="G992" s="19">
        <f t="shared" si="53"/>
        <v>0</v>
      </c>
      <c r="H992" s="19"/>
      <c r="I992" s="10"/>
      <c r="J992" s="30"/>
    </row>
    <row r="993" ht="15.75" hidden="1" customHeight="1">
      <c r="C993" s="19" t="s">
        <v>1710</v>
      </c>
      <c r="D993" s="18"/>
      <c r="E993" s="36"/>
      <c r="F993" s="36"/>
      <c r="G993" s="19">
        <f t="shared" si="53"/>
        <v>0</v>
      </c>
      <c r="H993" s="19"/>
      <c r="I993" s="10"/>
      <c r="J993" s="30"/>
    </row>
    <row r="994" ht="15.75" hidden="1" customHeight="1">
      <c r="C994" s="19" t="s">
        <v>1710</v>
      </c>
      <c r="D994" s="18"/>
      <c r="E994" s="36"/>
      <c r="F994" s="36"/>
      <c r="G994" s="19">
        <f t="shared" si="53"/>
        <v>0</v>
      </c>
      <c r="H994" s="19"/>
      <c r="I994" s="10"/>
      <c r="J994" s="30"/>
    </row>
    <row r="995" ht="15.75" hidden="1" customHeight="1">
      <c r="C995" s="19" t="s">
        <v>1710</v>
      </c>
      <c r="D995" s="18"/>
      <c r="E995" s="36"/>
      <c r="F995" s="36"/>
      <c r="G995" s="19">
        <f t="shared" si="53"/>
        <v>0</v>
      </c>
      <c r="H995" s="19"/>
      <c r="I995" s="10"/>
    </row>
    <row r="996" ht="15.75" hidden="1" customHeight="1">
      <c r="C996" s="19" t="s">
        <v>1710</v>
      </c>
      <c r="D996" s="18"/>
      <c r="E996" s="36"/>
      <c r="F996" s="36"/>
      <c r="G996" s="19">
        <f t="shared" si="53"/>
        <v>0</v>
      </c>
      <c r="H996" s="19"/>
      <c r="I996" s="10"/>
    </row>
    <row r="997" ht="15.75" hidden="1" customHeight="1">
      <c r="C997" s="19" t="s">
        <v>1710</v>
      </c>
      <c r="D997" s="18"/>
      <c r="E997" s="36"/>
      <c r="F997" s="36"/>
      <c r="G997" s="19">
        <f t="shared" si="53"/>
        <v>0</v>
      </c>
      <c r="H997" s="19"/>
      <c r="I997" s="10"/>
    </row>
    <row r="998" ht="15.75" hidden="1" customHeight="1">
      <c r="C998" s="10"/>
      <c r="D998" s="19"/>
      <c r="E998" s="10"/>
      <c r="F998" s="10"/>
      <c r="G998" s="10"/>
      <c r="H998" s="19"/>
      <c r="I998" s="10"/>
    </row>
    <row r="999" ht="15.75" hidden="1" customHeight="1">
      <c r="E999" s="20">
        <f>SUM(E988:E998)</f>
        <v>37</v>
      </c>
      <c r="H999" s="1"/>
      <c r="I999" s="54" t="s">
        <v>14</v>
      </c>
    </row>
    <row r="1000" ht="15.75" hidden="1" customHeight="1">
      <c r="H1000" s="1"/>
    </row>
    <row r="1001" ht="15.75" hidden="1" customHeight="1">
      <c r="A1001" s="30"/>
      <c r="B1001" s="30"/>
      <c r="C1001" s="50" t="s">
        <v>698</v>
      </c>
      <c r="D1001" s="51"/>
      <c r="E1001" s="51"/>
      <c r="F1001" s="51"/>
      <c r="G1001" s="51"/>
      <c r="H1001" s="51"/>
      <c r="I1001" s="51"/>
      <c r="J1001" s="52"/>
      <c r="K1001" s="30"/>
      <c r="L1001" s="30"/>
      <c r="M1001" s="30"/>
      <c r="N1001" s="30"/>
      <c r="O1001" s="30"/>
      <c r="P1001" s="30"/>
    </row>
    <row r="1002" ht="15.75" hidden="1" customHeight="1">
      <c r="C1002" s="14" t="s">
        <v>15</v>
      </c>
      <c r="D1002" s="14" t="s">
        <v>16</v>
      </c>
      <c r="E1002" s="2" t="s">
        <v>17</v>
      </c>
      <c r="F1002" s="2"/>
      <c r="G1002" s="14" t="s">
        <v>18</v>
      </c>
      <c r="H1002" s="14" t="s">
        <v>19</v>
      </c>
      <c r="I1002" s="34" t="s">
        <v>20</v>
      </c>
      <c r="J1002" s="43">
        <v>37.0</v>
      </c>
    </row>
    <row r="1003" ht="15.75" hidden="1" customHeight="1">
      <c r="C1003" s="19" t="s">
        <v>1710</v>
      </c>
      <c r="D1003" s="18">
        <v>44102.0</v>
      </c>
      <c r="E1003" s="36">
        <v>37.0</v>
      </c>
      <c r="F1003" s="36"/>
      <c r="G1003" s="19">
        <f>J1002-E1003</f>
        <v>0</v>
      </c>
      <c r="H1003" s="19"/>
      <c r="I1003" s="10"/>
      <c r="J1003" s="76" t="s">
        <v>1711</v>
      </c>
    </row>
    <row r="1004" ht="15.75" hidden="1" customHeight="1">
      <c r="C1004" s="19" t="s">
        <v>1710</v>
      </c>
      <c r="D1004" s="18"/>
      <c r="E1004" s="36"/>
      <c r="F1004" s="36"/>
      <c r="G1004" s="19">
        <f t="shared" ref="G1004:G1012" si="54">G1003-E1004</f>
        <v>0</v>
      </c>
      <c r="H1004" s="19"/>
      <c r="I1004" s="10"/>
      <c r="J1004" s="20" t="s">
        <v>1712</v>
      </c>
    </row>
    <row r="1005" ht="15.75" hidden="1" customHeight="1">
      <c r="C1005" s="19" t="s">
        <v>1710</v>
      </c>
      <c r="D1005" s="18"/>
      <c r="E1005" s="36"/>
      <c r="F1005" s="36"/>
      <c r="G1005" s="19">
        <f t="shared" si="54"/>
        <v>0</v>
      </c>
      <c r="H1005" s="19"/>
      <c r="I1005" s="10"/>
      <c r="J1005" s="20" t="s">
        <v>1701</v>
      </c>
    </row>
    <row r="1006" ht="15.75" hidden="1" customHeight="1">
      <c r="C1006" s="19" t="s">
        <v>1710</v>
      </c>
      <c r="D1006" s="18"/>
      <c r="E1006" s="36"/>
      <c r="F1006" s="36"/>
      <c r="G1006" s="19">
        <f t="shared" si="54"/>
        <v>0</v>
      </c>
      <c r="H1006" s="19"/>
      <c r="I1006" s="10"/>
      <c r="J1006" s="53"/>
    </row>
    <row r="1007" ht="15.75" hidden="1" customHeight="1">
      <c r="C1007" s="19" t="s">
        <v>1710</v>
      </c>
      <c r="D1007" s="18"/>
      <c r="E1007" s="36"/>
      <c r="F1007" s="36"/>
      <c r="G1007" s="19">
        <f t="shared" si="54"/>
        <v>0</v>
      </c>
      <c r="H1007" s="19"/>
      <c r="I1007" s="10"/>
      <c r="J1007" s="30"/>
    </row>
    <row r="1008" ht="15.75" hidden="1" customHeight="1">
      <c r="C1008" s="19" t="s">
        <v>1710</v>
      </c>
      <c r="D1008" s="18"/>
      <c r="E1008" s="36"/>
      <c r="F1008" s="36"/>
      <c r="G1008" s="19">
        <f t="shared" si="54"/>
        <v>0</v>
      </c>
      <c r="H1008" s="19"/>
      <c r="I1008" s="10"/>
      <c r="J1008" s="30"/>
    </row>
    <row r="1009" ht="15.75" hidden="1" customHeight="1">
      <c r="C1009" s="19" t="s">
        <v>1710</v>
      </c>
      <c r="D1009" s="18"/>
      <c r="E1009" s="36"/>
      <c r="F1009" s="36"/>
      <c r="G1009" s="19">
        <f t="shared" si="54"/>
        <v>0</v>
      </c>
      <c r="H1009" s="19"/>
      <c r="I1009" s="10"/>
      <c r="J1009" s="30"/>
    </row>
    <row r="1010" ht="15.75" hidden="1" customHeight="1">
      <c r="C1010" s="19" t="s">
        <v>1710</v>
      </c>
      <c r="D1010" s="18"/>
      <c r="E1010" s="36"/>
      <c r="F1010" s="36"/>
      <c r="G1010" s="19">
        <f t="shared" si="54"/>
        <v>0</v>
      </c>
      <c r="H1010" s="19"/>
      <c r="I1010" s="10"/>
    </row>
    <row r="1011" ht="15.75" hidden="1" customHeight="1">
      <c r="C1011" s="19" t="s">
        <v>1710</v>
      </c>
      <c r="D1011" s="18"/>
      <c r="E1011" s="36"/>
      <c r="F1011" s="36"/>
      <c r="G1011" s="19">
        <f t="shared" si="54"/>
        <v>0</v>
      </c>
      <c r="H1011" s="19"/>
      <c r="I1011" s="10"/>
    </row>
    <row r="1012" ht="15.75" hidden="1" customHeight="1">
      <c r="C1012" s="19" t="s">
        <v>1710</v>
      </c>
      <c r="D1012" s="18"/>
      <c r="E1012" s="36"/>
      <c r="F1012" s="36"/>
      <c r="G1012" s="19">
        <f t="shared" si="54"/>
        <v>0</v>
      </c>
      <c r="H1012" s="19"/>
      <c r="I1012" s="10"/>
    </row>
    <row r="1013" ht="15.75" hidden="1" customHeight="1">
      <c r="C1013" s="10"/>
      <c r="D1013" s="19"/>
      <c r="E1013" s="10"/>
      <c r="F1013" s="10"/>
      <c r="G1013" s="10"/>
      <c r="H1013" s="19"/>
      <c r="I1013" s="10"/>
    </row>
    <row r="1014" ht="15.75" hidden="1" customHeight="1">
      <c r="E1014" s="20">
        <f>SUM(E1003:E1013)</f>
        <v>37</v>
      </c>
      <c r="H1014" s="1"/>
      <c r="I1014" s="54" t="s">
        <v>14</v>
      </c>
    </row>
    <row r="1015" ht="15.75" hidden="1" customHeight="1">
      <c r="H1015" s="1"/>
    </row>
    <row r="1016" ht="15.75" hidden="1" customHeight="1">
      <c r="A1016" s="30"/>
      <c r="B1016" s="30"/>
      <c r="C1016" s="50" t="s">
        <v>698</v>
      </c>
      <c r="D1016" s="51"/>
      <c r="E1016" s="51"/>
      <c r="F1016" s="51"/>
      <c r="G1016" s="51"/>
      <c r="H1016" s="51"/>
      <c r="I1016" s="51"/>
      <c r="J1016" s="52"/>
      <c r="K1016" s="30"/>
      <c r="L1016" s="30"/>
      <c r="M1016" s="30"/>
      <c r="N1016" s="30"/>
      <c r="O1016" s="30"/>
      <c r="P1016" s="30"/>
    </row>
    <row r="1017" ht="15.75" hidden="1" customHeight="1">
      <c r="C1017" s="14" t="s">
        <v>15</v>
      </c>
      <c r="D1017" s="14" t="s">
        <v>16</v>
      </c>
      <c r="E1017" s="2" t="s">
        <v>17</v>
      </c>
      <c r="F1017" s="2"/>
      <c r="G1017" s="14" t="s">
        <v>18</v>
      </c>
      <c r="H1017" s="14" t="s">
        <v>19</v>
      </c>
      <c r="I1017" s="34" t="s">
        <v>20</v>
      </c>
      <c r="J1017" s="43">
        <v>60.0</v>
      </c>
    </row>
    <row r="1018" ht="15.75" hidden="1" customHeight="1">
      <c r="C1018" s="19" t="s">
        <v>1713</v>
      </c>
      <c r="D1018" s="18">
        <v>44095.0</v>
      </c>
      <c r="E1018" s="36">
        <v>15.0</v>
      </c>
      <c r="F1018" s="36"/>
      <c r="G1018" s="19">
        <f>J1017-E1018</f>
        <v>45</v>
      </c>
      <c r="H1018" s="19"/>
      <c r="I1018" s="10"/>
      <c r="J1018" s="76" t="s">
        <v>1714</v>
      </c>
    </row>
    <row r="1019" ht="15.75" hidden="1" customHeight="1">
      <c r="C1019" s="19" t="s">
        <v>1713</v>
      </c>
      <c r="D1019" s="18">
        <v>44102.0</v>
      </c>
      <c r="E1019" s="36">
        <v>45.0</v>
      </c>
      <c r="F1019" s="36"/>
      <c r="G1019" s="19">
        <f t="shared" ref="G1019:G1027" si="55">G1018-E1019</f>
        <v>0</v>
      </c>
      <c r="H1019" s="19"/>
      <c r="I1019" s="10"/>
      <c r="J1019" s="20" t="s">
        <v>1715</v>
      </c>
    </row>
    <row r="1020" ht="15.75" hidden="1" customHeight="1">
      <c r="C1020" s="19" t="s">
        <v>1713</v>
      </c>
      <c r="D1020" s="18"/>
      <c r="E1020" s="36"/>
      <c r="F1020" s="36"/>
      <c r="G1020" s="19">
        <f t="shared" si="55"/>
        <v>0</v>
      </c>
      <c r="H1020" s="19"/>
      <c r="I1020" s="10"/>
      <c r="J1020" s="20" t="s">
        <v>1716</v>
      </c>
    </row>
    <row r="1021" ht="15.75" hidden="1" customHeight="1">
      <c r="C1021" s="19" t="s">
        <v>1713</v>
      </c>
      <c r="D1021" s="18"/>
      <c r="E1021" s="36"/>
      <c r="F1021" s="36"/>
      <c r="G1021" s="19">
        <f t="shared" si="55"/>
        <v>0</v>
      </c>
      <c r="H1021" s="19"/>
      <c r="I1021" s="10"/>
      <c r="J1021" s="53"/>
    </row>
    <row r="1022" ht="15.75" hidden="1" customHeight="1">
      <c r="C1022" s="19" t="s">
        <v>1713</v>
      </c>
      <c r="D1022" s="18"/>
      <c r="E1022" s="36"/>
      <c r="F1022" s="36"/>
      <c r="G1022" s="19">
        <f t="shared" si="55"/>
        <v>0</v>
      </c>
      <c r="H1022" s="19"/>
      <c r="I1022" s="10"/>
      <c r="J1022" s="30"/>
    </row>
    <row r="1023" ht="15.75" hidden="1" customHeight="1">
      <c r="C1023" s="19" t="s">
        <v>1713</v>
      </c>
      <c r="D1023" s="18"/>
      <c r="E1023" s="36"/>
      <c r="F1023" s="36"/>
      <c r="G1023" s="19">
        <f t="shared" si="55"/>
        <v>0</v>
      </c>
      <c r="H1023" s="19"/>
      <c r="I1023" s="10"/>
      <c r="J1023" s="30"/>
    </row>
    <row r="1024" ht="15.75" hidden="1" customHeight="1">
      <c r="C1024" s="19" t="s">
        <v>1713</v>
      </c>
      <c r="D1024" s="18"/>
      <c r="E1024" s="36"/>
      <c r="F1024" s="36"/>
      <c r="G1024" s="19">
        <f t="shared" si="55"/>
        <v>0</v>
      </c>
      <c r="H1024" s="19"/>
      <c r="I1024" s="10"/>
      <c r="J1024" s="30"/>
    </row>
    <row r="1025" ht="15.75" hidden="1" customHeight="1">
      <c r="C1025" s="19" t="s">
        <v>1713</v>
      </c>
      <c r="D1025" s="18"/>
      <c r="E1025" s="36"/>
      <c r="F1025" s="36"/>
      <c r="G1025" s="19">
        <f t="shared" si="55"/>
        <v>0</v>
      </c>
      <c r="H1025" s="19"/>
      <c r="I1025" s="10"/>
    </row>
    <row r="1026" ht="15.75" hidden="1" customHeight="1">
      <c r="C1026" s="19" t="s">
        <v>1713</v>
      </c>
      <c r="D1026" s="18"/>
      <c r="E1026" s="36"/>
      <c r="F1026" s="36"/>
      <c r="G1026" s="19">
        <f t="shared" si="55"/>
        <v>0</v>
      </c>
      <c r="H1026" s="19"/>
      <c r="I1026" s="10"/>
    </row>
    <row r="1027" ht="15.75" hidden="1" customHeight="1">
      <c r="C1027" s="19" t="s">
        <v>1713</v>
      </c>
      <c r="D1027" s="18"/>
      <c r="E1027" s="36"/>
      <c r="F1027" s="36"/>
      <c r="G1027" s="19">
        <f t="shared" si="55"/>
        <v>0</v>
      </c>
      <c r="H1027" s="19"/>
      <c r="I1027" s="10"/>
    </row>
    <row r="1028" ht="15.75" hidden="1" customHeight="1">
      <c r="C1028" s="10"/>
      <c r="D1028" s="19"/>
      <c r="E1028" s="10"/>
      <c r="F1028" s="10"/>
      <c r="G1028" s="10"/>
      <c r="H1028" s="19"/>
      <c r="I1028" s="10"/>
    </row>
    <row r="1029" ht="15.75" hidden="1" customHeight="1">
      <c r="E1029" s="20">
        <f>SUM(E1018:E1028)</f>
        <v>60</v>
      </c>
      <c r="H1029" s="1"/>
      <c r="I1029" s="54" t="s">
        <v>14</v>
      </c>
    </row>
    <row r="1030" ht="15.75" hidden="1" customHeight="1">
      <c r="H1030" s="1"/>
    </row>
    <row r="1031" ht="15.75" hidden="1" customHeight="1">
      <c r="H1031" s="1"/>
    </row>
    <row r="1032" ht="15.75" hidden="1" customHeight="1">
      <c r="A1032" s="30"/>
      <c r="B1032" s="30"/>
      <c r="C1032" s="50" t="s">
        <v>698</v>
      </c>
      <c r="D1032" s="51"/>
      <c r="E1032" s="51"/>
      <c r="F1032" s="51"/>
      <c r="G1032" s="51"/>
      <c r="H1032" s="51"/>
      <c r="I1032" s="51"/>
      <c r="J1032" s="52"/>
      <c r="K1032" s="30"/>
      <c r="L1032" s="30"/>
      <c r="M1032" s="30"/>
      <c r="N1032" s="30"/>
      <c r="O1032" s="30"/>
      <c r="P1032" s="30"/>
    </row>
    <row r="1033" ht="15.75" hidden="1" customHeight="1">
      <c r="C1033" s="14" t="s">
        <v>15</v>
      </c>
      <c r="D1033" s="14" t="s">
        <v>16</v>
      </c>
      <c r="E1033" s="2" t="s">
        <v>17</v>
      </c>
      <c r="F1033" s="2"/>
      <c r="G1033" s="14" t="s">
        <v>18</v>
      </c>
      <c r="H1033" s="14" t="s">
        <v>19</v>
      </c>
      <c r="I1033" s="34" t="s">
        <v>20</v>
      </c>
      <c r="J1033" s="43">
        <v>100.0</v>
      </c>
    </row>
    <row r="1034" ht="15.75" hidden="1" customHeight="1">
      <c r="C1034" s="19" t="s">
        <v>1717</v>
      </c>
      <c r="D1034" s="18">
        <v>44131.0</v>
      </c>
      <c r="E1034" s="36">
        <v>60.0</v>
      </c>
      <c r="F1034" s="36"/>
      <c r="G1034" s="19">
        <f>J1033-E1034</f>
        <v>40</v>
      </c>
      <c r="H1034" s="19"/>
      <c r="I1034" s="10"/>
      <c r="J1034" s="76" t="s">
        <v>1718</v>
      </c>
    </row>
    <row r="1035" ht="15.75" hidden="1" customHeight="1">
      <c r="C1035" s="19" t="s">
        <v>1717</v>
      </c>
      <c r="D1035" s="18">
        <v>44138.0</v>
      </c>
      <c r="E1035" s="36">
        <v>40.0</v>
      </c>
      <c r="F1035" s="36"/>
      <c r="G1035" s="19">
        <f t="shared" ref="G1035:G1043" si="56">G1034-E1035</f>
        <v>0</v>
      </c>
      <c r="H1035" s="19"/>
      <c r="I1035" s="10"/>
      <c r="J1035" s="20" t="s">
        <v>1719</v>
      </c>
    </row>
    <row r="1036" ht="15.75" hidden="1" customHeight="1">
      <c r="C1036" s="19" t="s">
        <v>1717</v>
      </c>
      <c r="D1036" s="18"/>
      <c r="E1036" s="36"/>
      <c r="F1036" s="36"/>
      <c r="G1036" s="19">
        <f t="shared" si="56"/>
        <v>0</v>
      </c>
      <c r="H1036" s="19"/>
      <c r="I1036" s="10"/>
      <c r="J1036" s="20" t="s">
        <v>1716</v>
      </c>
    </row>
    <row r="1037" ht="15.75" hidden="1" customHeight="1">
      <c r="C1037" s="19" t="s">
        <v>1717</v>
      </c>
      <c r="D1037" s="18"/>
      <c r="E1037" s="36"/>
      <c r="F1037" s="36"/>
      <c r="G1037" s="19">
        <f t="shared" si="56"/>
        <v>0</v>
      </c>
      <c r="H1037" s="19"/>
      <c r="I1037" s="10"/>
      <c r="J1037" s="53"/>
    </row>
    <row r="1038" ht="15.75" hidden="1" customHeight="1">
      <c r="C1038" s="19" t="s">
        <v>1717</v>
      </c>
      <c r="D1038" s="18"/>
      <c r="E1038" s="36"/>
      <c r="F1038" s="36"/>
      <c r="G1038" s="19">
        <f t="shared" si="56"/>
        <v>0</v>
      </c>
      <c r="H1038" s="19"/>
      <c r="I1038" s="10"/>
      <c r="J1038" s="30"/>
    </row>
    <row r="1039" ht="15.75" hidden="1" customHeight="1">
      <c r="C1039" s="19" t="s">
        <v>1717</v>
      </c>
      <c r="D1039" s="18"/>
      <c r="E1039" s="36"/>
      <c r="F1039" s="36"/>
      <c r="G1039" s="19">
        <f t="shared" si="56"/>
        <v>0</v>
      </c>
      <c r="H1039" s="19"/>
      <c r="I1039" s="10"/>
      <c r="J1039" s="30"/>
    </row>
    <row r="1040" ht="15.75" hidden="1" customHeight="1">
      <c r="C1040" s="19" t="s">
        <v>1717</v>
      </c>
      <c r="D1040" s="18"/>
      <c r="E1040" s="36"/>
      <c r="F1040" s="36"/>
      <c r="G1040" s="19">
        <f t="shared" si="56"/>
        <v>0</v>
      </c>
      <c r="H1040" s="19"/>
      <c r="I1040" s="10"/>
      <c r="J1040" s="30"/>
    </row>
    <row r="1041" ht="15.75" hidden="1" customHeight="1">
      <c r="C1041" s="19" t="s">
        <v>1717</v>
      </c>
      <c r="D1041" s="18"/>
      <c r="E1041" s="36"/>
      <c r="F1041" s="36"/>
      <c r="G1041" s="19">
        <f t="shared" si="56"/>
        <v>0</v>
      </c>
      <c r="H1041" s="19"/>
      <c r="I1041" s="10"/>
    </row>
    <row r="1042" ht="15.75" hidden="1" customHeight="1">
      <c r="C1042" s="19" t="s">
        <v>1717</v>
      </c>
      <c r="D1042" s="18"/>
      <c r="E1042" s="36"/>
      <c r="F1042" s="36"/>
      <c r="G1042" s="19">
        <f t="shared" si="56"/>
        <v>0</v>
      </c>
      <c r="H1042" s="19"/>
      <c r="I1042" s="10"/>
    </row>
    <row r="1043" ht="15.75" hidden="1" customHeight="1">
      <c r="C1043" s="19" t="s">
        <v>1717</v>
      </c>
      <c r="D1043" s="18"/>
      <c r="E1043" s="36"/>
      <c r="F1043" s="36"/>
      <c r="G1043" s="19">
        <f t="shared" si="56"/>
        <v>0</v>
      </c>
      <c r="H1043" s="19"/>
      <c r="I1043" s="10"/>
    </row>
    <row r="1044" ht="15.75" hidden="1" customHeight="1">
      <c r="C1044" s="10"/>
      <c r="D1044" s="19"/>
      <c r="E1044" s="10"/>
      <c r="F1044" s="10"/>
      <c r="G1044" s="10"/>
      <c r="H1044" s="19"/>
      <c r="I1044" s="10"/>
    </row>
    <row r="1045" ht="15.75" hidden="1" customHeight="1">
      <c r="E1045" s="20">
        <f>SUM(E1034:E1044)</f>
        <v>100</v>
      </c>
      <c r="H1045" s="1"/>
      <c r="I1045" s="54" t="s">
        <v>14</v>
      </c>
    </row>
    <row r="1046" ht="15.75" hidden="1" customHeight="1">
      <c r="H1046" s="1"/>
    </row>
    <row r="1047" ht="15.75" hidden="1" customHeight="1">
      <c r="A1047" s="30"/>
      <c r="B1047" s="30"/>
      <c r="C1047" s="50" t="s">
        <v>698</v>
      </c>
      <c r="D1047" s="51"/>
      <c r="E1047" s="51"/>
      <c r="F1047" s="51"/>
      <c r="G1047" s="51"/>
      <c r="H1047" s="51"/>
      <c r="I1047" s="51"/>
      <c r="J1047" s="52"/>
      <c r="K1047" s="30"/>
      <c r="L1047" s="30"/>
      <c r="M1047" s="30"/>
      <c r="N1047" s="30"/>
      <c r="O1047" s="30"/>
      <c r="P1047" s="30"/>
    </row>
    <row r="1048" ht="15.75" hidden="1" customHeight="1">
      <c r="C1048" s="14" t="s">
        <v>15</v>
      </c>
      <c r="D1048" s="14" t="s">
        <v>16</v>
      </c>
      <c r="E1048" s="2" t="s">
        <v>17</v>
      </c>
      <c r="F1048" s="2"/>
      <c r="G1048" s="14" t="s">
        <v>18</v>
      </c>
      <c r="H1048" s="14" t="s">
        <v>19</v>
      </c>
      <c r="I1048" s="34" t="s">
        <v>20</v>
      </c>
      <c r="J1048" s="43">
        <v>40.0</v>
      </c>
    </row>
    <row r="1049" ht="15.75" hidden="1" customHeight="1">
      <c r="C1049" s="19" t="s">
        <v>1717</v>
      </c>
      <c r="D1049" s="18">
        <v>44131.0</v>
      </c>
      <c r="E1049" s="36">
        <v>30.0</v>
      </c>
      <c r="F1049" s="36"/>
      <c r="G1049" s="19">
        <f>J1048-E1049</f>
        <v>10</v>
      </c>
      <c r="H1049" s="19"/>
      <c r="I1049" s="10"/>
      <c r="J1049" s="76" t="s">
        <v>1718</v>
      </c>
    </row>
    <row r="1050" ht="15.75" hidden="1" customHeight="1">
      <c r="C1050" s="19" t="s">
        <v>1717</v>
      </c>
      <c r="D1050" s="18">
        <v>44138.0</v>
      </c>
      <c r="E1050" s="36">
        <v>10.0</v>
      </c>
      <c r="F1050" s="36"/>
      <c r="G1050" s="19">
        <f t="shared" ref="G1050:G1058" si="57">G1049-E1050</f>
        <v>0</v>
      </c>
      <c r="H1050" s="19"/>
      <c r="I1050" s="10"/>
      <c r="J1050" s="20" t="s">
        <v>1719</v>
      </c>
    </row>
    <row r="1051" ht="15.75" hidden="1" customHeight="1">
      <c r="C1051" s="19" t="s">
        <v>1717</v>
      </c>
      <c r="D1051" s="18"/>
      <c r="E1051" s="36"/>
      <c r="F1051" s="36"/>
      <c r="G1051" s="19">
        <f t="shared" si="57"/>
        <v>0</v>
      </c>
      <c r="H1051" s="19"/>
      <c r="I1051" s="10"/>
      <c r="J1051" s="20" t="s">
        <v>1720</v>
      </c>
    </row>
    <row r="1052" ht="15.75" hidden="1" customHeight="1">
      <c r="C1052" s="19" t="s">
        <v>1717</v>
      </c>
      <c r="D1052" s="18"/>
      <c r="E1052" s="36"/>
      <c r="F1052" s="36"/>
      <c r="G1052" s="19">
        <f t="shared" si="57"/>
        <v>0</v>
      </c>
      <c r="H1052" s="19"/>
      <c r="I1052" s="10"/>
      <c r="J1052" s="53"/>
    </row>
    <row r="1053" ht="15.75" hidden="1" customHeight="1">
      <c r="C1053" s="19" t="s">
        <v>1717</v>
      </c>
      <c r="D1053" s="18"/>
      <c r="E1053" s="36"/>
      <c r="F1053" s="36"/>
      <c r="G1053" s="19">
        <f t="shared" si="57"/>
        <v>0</v>
      </c>
      <c r="H1053" s="19"/>
      <c r="I1053" s="10"/>
      <c r="J1053" s="30"/>
    </row>
    <row r="1054" ht="15.75" hidden="1" customHeight="1">
      <c r="C1054" s="19" t="s">
        <v>1717</v>
      </c>
      <c r="D1054" s="18"/>
      <c r="E1054" s="36"/>
      <c r="F1054" s="36"/>
      <c r="G1054" s="19">
        <f t="shared" si="57"/>
        <v>0</v>
      </c>
      <c r="H1054" s="19"/>
      <c r="I1054" s="10"/>
      <c r="J1054" s="30"/>
    </row>
    <row r="1055" ht="15.75" hidden="1" customHeight="1">
      <c r="C1055" s="19" t="s">
        <v>1717</v>
      </c>
      <c r="D1055" s="18"/>
      <c r="E1055" s="36"/>
      <c r="F1055" s="36"/>
      <c r="G1055" s="19">
        <f t="shared" si="57"/>
        <v>0</v>
      </c>
      <c r="H1055" s="19"/>
      <c r="I1055" s="10"/>
      <c r="J1055" s="30"/>
    </row>
    <row r="1056" ht="15.75" hidden="1" customHeight="1">
      <c r="C1056" s="19" t="s">
        <v>1717</v>
      </c>
      <c r="D1056" s="18"/>
      <c r="E1056" s="36"/>
      <c r="F1056" s="36"/>
      <c r="G1056" s="19">
        <f t="shared" si="57"/>
        <v>0</v>
      </c>
      <c r="H1056" s="19"/>
      <c r="I1056" s="10"/>
    </row>
    <row r="1057" ht="15.75" hidden="1" customHeight="1">
      <c r="C1057" s="19" t="s">
        <v>1717</v>
      </c>
      <c r="D1057" s="18"/>
      <c r="E1057" s="36"/>
      <c r="F1057" s="36"/>
      <c r="G1057" s="19">
        <f t="shared" si="57"/>
        <v>0</v>
      </c>
      <c r="H1057" s="19"/>
      <c r="I1057" s="10"/>
    </row>
    <row r="1058" ht="15.75" hidden="1" customHeight="1">
      <c r="C1058" s="19" t="s">
        <v>1717</v>
      </c>
      <c r="D1058" s="18"/>
      <c r="E1058" s="36"/>
      <c r="F1058" s="36"/>
      <c r="G1058" s="19">
        <f t="shared" si="57"/>
        <v>0</v>
      </c>
      <c r="H1058" s="19"/>
      <c r="I1058" s="10"/>
    </row>
    <row r="1059" ht="15.75" hidden="1" customHeight="1">
      <c r="C1059" s="10"/>
      <c r="D1059" s="19"/>
      <c r="E1059" s="10"/>
      <c r="F1059" s="10"/>
      <c r="G1059" s="10"/>
      <c r="H1059" s="19"/>
      <c r="I1059" s="10"/>
    </row>
    <row r="1060" ht="15.75" hidden="1" customHeight="1">
      <c r="E1060" s="20">
        <f>SUM(E1049:E1059)</f>
        <v>40</v>
      </c>
      <c r="H1060" s="1"/>
      <c r="I1060" s="54" t="s">
        <v>14</v>
      </c>
    </row>
    <row r="1061" ht="15.75" hidden="1" customHeight="1">
      <c r="H1061" s="1"/>
    </row>
    <row r="1062" ht="15.75" hidden="1" customHeight="1">
      <c r="A1062" s="30"/>
      <c r="B1062" s="30"/>
      <c r="C1062" s="50" t="s">
        <v>698</v>
      </c>
      <c r="D1062" s="51"/>
      <c r="E1062" s="51"/>
      <c r="F1062" s="51"/>
      <c r="G1062" s="51"/>
      <c r="H1062" s="51"/>
      <c r="I1062" s="51"/>
      <c r="J1062" s="52"/>
      <c r="K1062" s="30"/>
      <c r="L1062" s="30"/>
      <c r="M1062" s="30"/>
      <c r="N1062" s="30"/>
      <c r="O1062" s="30"/>
      <c r="P1062" s="30"/>
    </row>
    <row r="1063" ht="15.75" hidden="1" customHeight="1">
      <c r="C1063" s="14" t="s">
        <v>15</v>
      </c>
      <c r="D1063" s="14" t="s">
        <v>16</v>
      </c>
      <c r="E1063" s="2" t="s">
        <v>17</v>
      </c>
      <c r="F1063" s="2"/>
      <c r="G1063" s="14" t="s">
        <v>18</v>
      </c>
      <c r="H1063" s="14" t="s">
        <v>19</v>
      </c>
      <c r="I1063" s="34" t="s">
        <v>20</v>
      </c>
      <c r="J1063" s="43">
        <v>28.0</v>
      </c>
    </row>
    <row r="1064" ht="15.75" hidden="1" customHeight="1">
      <c r="C1064" s="19" t="s">
        <v>1717</v>
      </c>
      <c r="D1064" s="18">
        <v>44138.0</v>
      </c>
      <c r="E1064" s="36">
        <v>28.0</v>
      </c>
      <c r="F1064" s="36"/>
      <c r="G1064" s="19">
        <f>J1063-E1064</f>
        <v>0</v>
      </c>
      <c r="H1064" s="19"/>
      <c r="I1064" s="10"/>
      <c r="J1064" s="76" t="s">
        <v>1718</v>
      </c>
    </row>
    <row r="1065" ht="15.75" hidden="1" customHeight="1">
      <c r="C1065" s="19" t="s">
        <v>1717</v>
      </c>
      <c r="D1065" s="18"/>
      <c r="E1065" s="36"/>
      <c r="F1065" s="36"/>
      <c r="G1065" s="19">
        <f t="shared" ref="G1065:G1073" si="58">G1064-E1065</f>
        <v>0</v>
      </c>
      <c r="H1065" s="19"/>
      <c r="I1065" s="10"/>
      <c r="J1065" s="20" t="s">
        <v>1719</v>
      </c>
    </row>
    <row r="1066" ht="15.75" hidden="1" customHeight="1">
      <c r="C1066" s="19" t="s">
        <v>1717</v>
      </c>
      <c r="D1066" s="18"/>
      <c r="E1066" s="36"/>
      <c r="F1066" s="36"/>
      <c r="G1066" s="19">
        <f t="shared" si="58"/>
        <v>0</v>
      </c>
      <c r="H1066" s="19"/>
      <c r="I1066" s="10"/>
      <c r="J1066" s="20" t="s">
        <v>1721</v>
      </c>
    </row>
    <row r="1067" ht="15.75" hidden="1" customHeight="1">
      <c r="C1067" s="19" t="s">
        <v>1717</v>
      </c>
      <c r="D1067" s="18"/>
      <c r="E1067" s="36"/>
      <c r="F1067" s="36"/>
      <c r="G1067" s="19">
        <f t="shared" si="58"/>
        <v>0</v>
      </c>
      <c r="H1067" s="19"/>
      <c r="I1067" s="10"/>
      <c r="J1067" s="53"/>
    </row>
    <row r="1068" ht="15.75" hidden="1" customHeight="1">
      <c r="C1068" s="19" t="s">
        <v>1717</v>
      </c>
      <c r="D1068" s="18"/>
      <c r="E1068" s="36"/>
      <c r="F1068" s="36"/>
      <c r="G1068" s="19">
        <f t="shared" si="58"/>
        <v>0</v>
      </c>
      <c r="H1068" s="19"/>
      <c r="I1068" s="10"/>
      <c r="J1068" s="30"/>
    </row>
    <row r="1069" ht="15.75" hidden="1" customHeight="1">
      <c r="C1069" s="19" t="s">
        <v>1717</v>
      </c>
      <c r="D1069" s="18"/>
      <c r="E1069" s="36"/>
      <c r="F1069" s="36"/>
      <c r="G1069" s="19">
        <f t="shared" si="58"/>
        <v>0</v>
      </c>
      <c r="H1069" s="19"/>
      <c r="I1069" s="10"/>
      <c r="J1069" s="30"/>
    </row>
    <row r="1070" ht="15.75" hidden="1" customHeight="1">
      <c r="C1070" s="19" t="s">
        <v>1717</v>
      </c>
      <c r="D1070" s="18"/>
      <c r="E1070" s="36"/>
      <c r="F1070" s="36"/>
      <c r="G1070" s="19">
        <f t="shared" si="58"/>
        <v>0</v>
      </c>
      <c r="H1070" s="19"/>
      <c r="I1070" s="10"/>
      <c r="J1070" s="30"/>
    </row>
    <row r="1071" ht="15.75" hidden="1" customHeight="1">
      <c r="C1071" s="19" t="s">
        <v>1717</v>
      </c>
      <c r="D1071" s="18"/>
      <c r="E1071" s="36"/>
      <c r="F1071" s="36"/>
      <c r="G1071" s="19">
        <f t="shared" si="58"/>
        <v>0</v>
      </c>
      <c r="H1071" s="19"/>
      <c r="I1071" s="10"/>
    </row>
    <row r="1072" ht="15.75" hidden="1" customHeight="1">
      <c r="C1072" s="19" t="s">
        <v>1717</v>
      </c>
      <c r="D1072" s="18"/>
      <c r="E1072" s="36"/>
      <c r="F1072" s="36"/>
      <c r="G1072" s="19">
        <f t="shared" si="58"/>
        <v>0</v>
      </c>
      <c r="H1072" s="19"/>
      <c r="I1072" s="10"/>
    </row>
    <row r="1073" ht="15.75" hidden="1" customHeight="1">
      <c r="C1073" s="19" t="s">
        <v>1717</v>
      </c>
      <c r="D1073" s="18"/>
      <c r="E1073" s="36"/>
      <c r="F1073" s="36"/>
      <c r="G1073" s="19">
        <f t="shared" si="58"/>
        <v>0</v>
      </c>
      <c r="H1073" s="19"/>
      <c r="I1073" s="10"/>
    </row>
    <row r="1074" ht="15.75" hidden="1" customHeight="1">
      <c r="C1074" s="10"/>
      <c r="D1074" s="19"/>
      <c r="E1074" s="10"/>
      <c r="F1074" s="10"/>
      <c r="G1074" s="10"/>
      <c r="H1074" s="19"/>
      <c r="I1074" s="10"/>
    </row>
    <row r="1075" ht="15.75" hidden="1" customHeight="1">
      <c r="E1075" s="20">
        <f>SUM(E1064:E1074)</f>
        <v>28</v>
      </c>
      <c r="H1075" s="1"/>
      <c r="I1075" s="54" t="s">
        <v>14</v>
      </c>
    </row>
    <row r="1076" ht="15.75" hidden="1" customHeight="1">
      <c r="H1076" s="1"/>
    </row>
    <row r="1077" ht="15.75" hidden="1" customHeight="1">
      <c r="A1077" s="30"/>
      <c r="B1077" s="30"/>
      <c r="C1077" s="50" t="s">
        <v>698</v>
      </c>
      <c r="D1077" s="51"/>
      <c r="E1077" s="51"/>
      <c r="F1077" s="51"/>
      <c r="G1077" s="51"/>
      <c r="H1077" s="51"/>
      <c r="I1077" s="51"/>
      <c r="J1077" s="52"/>
      <c r="K1077" s="30"/>
      <c r="L1077" s="30"/>
      <c r="M1077" s="30"/>
      <c r="N1077" s="30"/>
      <c r="O1077" s="30"/>
      <c r="P1077" s="30"/>
    </row>
    <row r="1078" ht="15.75" hidden="1" customHeight="1">
      <c r="C1078" s="14" t="s">
        <v>15</v>
      </c>
      <c r="D1078" s="14" t="s">
        <v>16</v>
      </c>
      <c r="E1078" s="2" t="s">
        <v>17</v>
      </c>
      <c r="F1078" s="2"/>
      <c r="G1078" s="14" t="s">
        <v>18</v>
      </c>
      <c r="H1078" s="14" t="s">
        <v>19</v>
      </c>
      <c r="I1078" s="34" t="s">
        <v>20</v>
      </c>
      <c r="J1078" s="43">
        <v>10.0</v>
      </c>
    </row>
    <row r="1079" ht="15.75" hidden="1" customHeight="1">
      <c r="C1079" s="19" t="s">
        <v>1722</v>
      </c>
      <c r="D1079" s="18">
        <v>44146.0</v>
      </c>
      <c r="E1079" s="36">
        <v>10.0</v>
      </c>
      <c r="F1079" s="36"/>
      <c r="G1079" s="19">
        <f>J1078-E1079</f>
        <v>0</v>
      </c>
      <c r="H1079" s="19"/>
      <c r="I1079" s="10"/>
      <c r="J1079" s="76" t="s">
        <v>1723</v>
      </c>
    </row>
    <row r="1080" ht="15.75" hidden="1" customHeight="1">
      <c r="C1080" s="19" t="s">
        <v>1722</v>
      </c>
      <c r="D1080" s="18"/>
      <c r="E1080" s="36"/>
      <c r="F1080" s="36"/>
      <c r="G1080" s="19">
        <f t="shared" ref="G1080:G1088" si="59">G1079-E1080</f>
        <v>0</v>
      </c>
      <c r="H1080" s="19"/>
      <c r="I1080" s="10"/>
      <c r="J1080" s="20" t="s">
        <v>1724</v>
      </c>
    </row>
    <row r="1081" ht="15.75" hidden="1" customHeight="1">
      <c r="C1081" s="19" t="s">
        <v>1722</v>
      </c>
      <c r="D1081" s="18"/>
      <c r="E1081" s="36"/>
      <c r="F1081" s="36"/>
      <c r="G1081" s="19">
        <f t="shared" si="59"/>
        <v>0</v>
      </c>
      <c r="H1081" s="19"/>
      <c r="I1081" s="10"/>
      <c r="J1081" s="20" t="s">
        <v>1725</v>
      </c>
    </row>
    <row r="1082" ht="15.75" hidden="1" customHeight="1">
      <c r="C1082" s="19" t="s">
        <v>1722</v>
      </c>
      <c r="D1082" s="18"/>
      <c r="E1082" s="36"/>
      <c r="F1082" s="36"/>
      <c r="G1082" s="19">
        <f t="shared" si="59"/>
        <v>0</v>
      </c>
      <c r="H1082" s="19"/>
      <c r="I1082" s="10"/>
      <c r="J1082" s="53"/>
    </row>
    <row r="1083" ht="15.75" hidden="1" customHeight="1">
      <c r="C1083" s="19" t="s">
        <v>1722</v>
      </c>
      <c r="D1083" s="18"/>
      <c r="E1083" s="36"/>
      <c r="F1083" s="36"/>
      <c r="G1083" s="19">
        <f t="shared" si="59"/>
        <v>0</v>
      </c>
      <c r="H1083" s="19"/>
      <c r="I1083" s="10"/>
      <c r="J1083" s="30"/>
    </row>
    <row r="1084" ht="15.75" hidden="1" customHeight="1">
      <c r="C1084" s="19" t="s">
        <v>1722</v>
      </c>
      <c r="D1084" s="18"/>
      <c r="E1084" s="36"/>
      <c r="F1084" s="36"/>
      <c r="G1084" s="19">
        <f t="shared" si="59"/>
        <v>0</v>
      </c>
      <c r="H1084" s="19"/>
      <c r="I1084" s="10"/>
      <c r="J1084" s="30"/>
    </row>
    <row r="1085" ht="15.75" hidden="1" customHeight="1">
      <c r="C1085" s="19" t="s">
        <v>1722</v>
      </c>
      <c r="D1085" s="18"/>
      <c r="E1085" s="36"/>
      <c r="F1085" s="36"/>
      <c r="G1085" s="19">
        <f t="shared" si="59"/>
        <v>0</v>
      </c>
      <c r="H1085" s="19"/>
      <c r="I1085" s="10"/>
      <c r="J1085" s="30"/>
    </row>
    <row r="1086" ht="15.75" hidden="1" customHeight="1">
      <c r="C1086" s="19" t="s">
        <v>1722</v>
      </c>
      <c r="D1086" s="18"/>
      <c r="E1086" s="36"/>
      <c r="F1086" s="36"/>
      <c r="G1086" s="19">
        <f t="shared" si="59"/>
        <v>0</v>
      </c>
      <c r="H1086" s="19"/>
      <c r="I1086" s="10"/>
    </row>
    <row r="1087" ht="15.75" hidden="1" customHeight="1">
      <c r="C1087" s="19" t="s">
        <v>1722</v>
      </c>
      <c r="D1087" s="18"/>
      <c r="E1087" s="36"/>
      <c r="F1087" s="36"/>
      <c r="G1087" s="19">
        <f t="shared" si="59"/>
        <v>0</v>
      </c>
      <c r="H1087" s="19"/>
      <c r="I1087" s="10"/>
    </row>
    <row r="1088" ht="15.75" hidden="1" customHeight="1">
      <c r="C1088" s="19" t="s">
        <v>1722</v>
      </c>
      <c r="D1088" s="18"/>
      <c r="E1088" s="36"/>
      <c r="F1088" s="36"/>
      <c r="G1088" s="19">
        <f t="shared" si="59"/>
        <v>0</v>
      </c>
      <c r="H1088" s="19"/>
      <c r="I1088" s="10"/>
    </row>
    <row r="1089" ht="15.75" hidden="1" customHeight="1">
      <c r="C1089" s="10"/>
      <c r="D1089" s="19"/>
      <c r="E1089" s="10"/>
      <c r="F1089" s="10"/>
      <c r="G1089" s="10"/>
      <c r="H1089" s="19"/>
      <c r="I1089" s="10"/>
    </row>
    <row r="1090" ht="15.75" hidden="1" customHeight="1">
      <c r="E1090" s="20">
        <f>SUM(E1079:E1089)</f>
        <v>10</v>
      </c>
      <c r="H1090" s="1"/>
      <c r="I1090" s="54" t="s">
        <v>14</v>
      </c>
    </row>
    <row r="1091" ht="15.75" hidden="1" customHeight="1">
      <c r="H1091" s="1"/>
    </row>
    <row r="1092" ht="15.75" hidden="1" customHeight="1">
      <c r="A1092" s="30"/>
      <c r="B1092" s="30"/>
      <c r="C1092" s="50" t="s">
        <v>698</v>
      </c>
      <c r="D1092" s="51"/>
      <c r="E1092" s="51"/>
      <c r="F1092" s="51"/>
      <c r="G1092" s="51"/>
      <c r="H1092" s="51"/>
      <c r="I1092" s="51"/>
      <c r="J1092" s="52"/>
      <c r="K1092" s="30"/>
      <c r="L1092" s="30"/>
      <c r="M1092" s="30"/>
      <c r="N1092" s="30"/>
      <c r="O1092" s="30"/>
      <c r="P1092" s="30"/>
    </row>
    <row r="1093" ht="15.75" hidden="1" customHeight="1">
      <c r="C1093" s="14" t="s">
        <v>15</v>
      </c>
      <c r="D1093" s="14" t="s">
        <v>16</v>
      </c>
      <c r="E1093" s="2" t="s">
        <v>17</v>
      </c>
      <c r="F1093" s="2"/>
      <c r="G1093" s="14" t="s">
        <v>18</v>
      </c>
      <c r="H1093" s="14" t="s">
        <v>19</v>
      </c>
      <c r="I1093" s="34" t="s">
        <v>20</v>
      </c>
      <c r="J1093" s="43">
        <v>20.0</v>
      </c>
    </row>
    <row r="1094" ht="15.75" hidden="1" customHeight="1">
      <c r="C1094" s="19" t="s">
        <v>1726</v>
      </c>
      <c r="D1094" s="18">
        <v>44166.0</v>
      </c>
      <c r="E1094" s="36">
        <v>20.0</v>
      </c>
      <c r="F1094" s="36"/>
      <c r="G1094" s="19">
        <f>J1093-E1094</f>
        <v>0</v>
      </c>
      <c r="H1094" s="19"/>
      <c r="I1094" s="10"/>
      <c r="J1094" s="76" t="s">
        <v>1727</v>
      </c>
    </row>
    <row r="1095" ht="15.75" hidden="1" customHeight="1">
      <c r="C1095" s="19" t="s">
        <v>1726</v>
      </c>
      <c r="D1095" s="18"/>
      <c r="E1095" s="36"/>
      <c r="F1095" s="36"/>
      <c r="G1095" s="19">
        <f t="shared" ref="G1095:G1103" si="60">G1094-E1095</f>
        <v>0</v>
      </c>
      <c r="H1095" s="19"/>
      <c r="I1095" s="10"/>
      <c r="J1095" s="20" t="s">
        <v>1728</v>
      </c>
    </row>
    <row r="1096" ht="15.75" hidden="1" customHeight="1">
      <c r="C1096" s="19" t="s">
        <v>1726</v>
      </c>
      <c r="D1096" s="18"/>
      <c r="E1096" s="36"/>
      <c r="F1096" s="36"/>
      <c r="G1096" s="19">
        <f t="shared" si="60"/>
        <v>0</v>
      </c>
      <c r="H1096" s="19"/>
      <c r="I1096" s="10"/>
      <c r="J1096" s="20" t="s">
        <v>1729</v>
      </c>
    </row>
    <row r="1097" ht="15.75" hidden="1" customHeight="1">
      <c r="C1097" s="19" t="s">
        <v>1726</v>
      </c>
      <c r="D1097" s="18"/>
      <c r="E1097" s="36"/>
      <c r="F1097" s="36"/>
      <c r="G1097" s="19">
        <f t="shared" si="60"/>
        <v>0</v>
      </c>
      <c r="H1097" s="19"/>
      <c r="I1097" s="10"/>
      <c r="J1097" s="53"/>
    </row>
    <row r="1098" ht="15.75" hidden="1" customHeight="1">
      <c r="C1098" s="19" t="s">
        <v>1726</v>
      </c>
      <c r="D1098" s="18"/>
      <c r="E1098" s="36"/>
      <c r="F1098" s="36"/>
      <c r="G1098" s="19">
        <f t="shared" si="60"/>
        <v>0</v>
      </c>
      <c r="H1098" s="19"/>
      <c r="I1098" s="10"/>
      <c r="J1098" s="30"/>
    </row>
    <row r="1099" ht="15.75" hidden="1" customHeight="1">
      <c r="C1099" s="19" t="s">
        <v>1726</v>
      </c>
      <c r="D1099" s="18"/>
      <c r="E1099" s="36"/>
      <c r="F1099" s="36"/>
      <c r="G1099" s="19">
        <f t="shared" si="60"/>
        <v>0</v>
      </c>
      <c r="H1099" s="19"/>
      <c r="I1099" s="10"/>
      <c r="J1099" s="30"/>
    </row>
    <row r="1100" ht="15.75" hidden="1" customHeight="1">
      <c r="C1100" s="19" t="s">
        <v>1726</v>
      </c>
      <c r="D1100" s="18"/>
      <c r="E1100" s="36"/>
      <c r="F1100" s="36"/>
      <c r="G1100" s="19">
        <f t="shared" si="60"/>
        <v>0</v>
      </c>
      <c r="H1100" s="19"/>
      <c r="I1100" s="10"/>
      <c r="J1100" s="30"/>
    </row>
    <row r="1101" ht="15.75" hidden="1" customHeight="1">
      <c r="C1101" s="19" t="s">
        <v>1726</v>
      </c>
      <c r="D1101" s="18"/>
      <c r="E1101" s="36"/>
      <c r="F1101" s="36"/>
      <c r="G1101" s="19">
        <f t="shared" si="60"/>
        <v>0</v>
      </c>
      <c r="H1101" s="19"/>
      <c r="I1101" s="10"/>
    </row>
    <row r="1102" ht="15.75" hidden="1" customHeight="1">
      <c r="C1102" s="19" t="s">
        <v>1726</v>
      </c>
      <c r="D1102" s="18"/>
      <c r="E1102" s="36"/>
      <c r="F1102" s="36"/>
      <c r="G1102" s="19">
        <f t="shared" si="60"/>
        <v>0</v>
      </c>
      <c r="H1102" s="19"/>
      <c r="I1102" s="10"/>
    </row>
    <row r="1103" ht="15.75" hidden="1" customHeight="1">
      <c r="C1103" s="19" t="s">
        <v>1726</v>
      </c>
      <c r="D1103" s="18"/>
      <c r="E1103" s="36"/>
      <c r="F1103" s="36"/>
      <c r="G1103" s="19">
        <f t="shared" si="60"/>
        <v>0</v>
      </c>
      <c r="H1103" s="19"/>
      <c r="I1103" s="10"/>
    </row>
    <row r="1104" ht="15.75" hidden="1" customHeight="1">
      <c r="C1104" s="10"/>
      <c r="D1104" s="19"/>
      <c r="E1104" s="10"/>
      <c r="F1104" s="10"/>
      <c r="G1104" s="10"/>
      <c r="H1104" s="19"/>
      <c r="I1104" s="10"/>
    </row>
    <row r="1105" ht="15.75" hidden="1" customHeight="1">
      <c r="E1105" s="20">
        <f>SUM(E1094:E1104)</f>
        <v>20</v>
      </c>
      <c r="H1105" s="1"/>
      <c r="I1105" s="54" t="s">
        <v>14</v>
      </c>
    </row>
    <row r="1106" ht="15.75" hidden="1" customHeight="1">
      <c r="H1106" s="1"/>
    </row>
    <row r="1107" ht="15.75" hidden="1" customHeight="1">
      <c r="A1107" s="30"/>
      <c r="B1107" s="30"/>
      <c r="C1107" s="50" t="s">
        <v>698</v>
      </c>
      <c r="D1107" s="51"/>
      <c r="E1107" s="51"/>
      <c r="F1107" s="51"/>
      <c r="G1107" s="51"/>
      <c r="H1107" s="51"/>
      <c r="I1107" s="51"/>
      <c r="J1107" s="52"/>
      <c r="K1107" s="30"/>
      <c r="L1107" s="30"/>
      <c r="M1107" s="30"/>
      <c r="N1107" s="30"/>
      <c r="O1107" s="30"/>
      <c r="P1107" s="30"/>
    </row>
    <row r="1108" ht="15.75" hidden="1" customHeight="1">
      <c r="C1108" s="14" t="s">
        <v>15</v>
      </c>
      <c r="D1108" s="14" t="s">
        <v>16</v>
      </c>
      <c r="E1108" s="2" t="s">
        <v>17</v>
      </c>
      <c r="F1108" s="2"/>
      <c r="G1108" s="14" t="s">
        <v>18</v>
      </c>
      <c r="H1108" s="14" t="s">
        <v>19</v>
      </c>
      <c r="I1108" s="34" t="s">
        <v>20</v>
      </c>
      <c r="J1108" s="43">
        <v>40.0</v>
      </c>
    </row>
    <row r="1109" ht="15.75" hidden="1" customHeight="1">
      <c r="C1109" s="19" t="s">
        <v>1726</v>
      </c>
      <c r="D1109" s="18">
        <v>44166.0</v>
      </c>
      <c r="E1109" s="36">
        <v>40.0</v>
      </c>
      <c r="F1109" s="36"/>
      <c r="G1109" s="19">
        <f>J1108-E1109</f>
        <v>0</v>
      </c>
      <c r="H1109" s="19"/>
      <c r="I1109" s="10"/>
      <c r="J1109" s="76" t="s">
        <v>1727</v>
      </c>
    </row>
    <row r="1110" ht="15.75" hidden="1" customHeight="1">
      <c r="C1110" s="19" t="s">
        <v>1726</v>
      </c>
      <c r="D1110" s="18"/>
      <c r="E1110" s="36"/>
      <c r="F1110" s="36"/>
      <c r="G1110" s="19">
        <f t="shared" ref="G1110:G1118" si="61">G1109-E1110</f>
        <v>0</v>
      </c>
      <c r="H1110" s="19"/>
      <c r="I1110" s="10"/>
      <c r="J1110" s="20" t="s">
        <v>1728</v>
      </c>
    </row>
    <row r="1111" ht="15.75" hidden="1" customHeight="1">
      <c r="C1111" s="19" t="s">
        <v>1726</v>
      </c>
      <c r="D1111" s="18"/>
      <c r="E1111" s="36"/>
      <c r="F1111" s="36"/>
      <c r="G1111" s="19">
        <f t="shared" si="61"/>
        <v>0</v>
      </c>
      <c r="H1111" s="19"/>
      <c r="I1111" s="10"/>
      <c r="J1111" s="20" t="s">
        <v>1707</v>
      </c>
    </row>
    <row r="1112" ht="15.75" hidden="1" customHeight="1">
      <c r="C1112" s="19" t="s">
        <v>1726</v>
      </c>
      <c r="D1112" s="18"/>
      <c r="E1112" s="36"/>
      <c r="F1112" s="36"/>
      <c r="G1112" s="19">
        <f t="shared" si="61"/>
        <v>0</v>
      </c>
      <c r="H1112" s="19"/>
      <c r="I1112" s="10"/>
      <c r="J1112" s="53"/>
    </row>
    <row r="1113" ht="15.75" hidden="1" customHeight="1">
      <c r="C1113" s="19" t="s">
        <v>1726</v>
      </c>
      <c r="D1113" s="18"/>
      <c r="E1113" s="36"/>
      <c r="F1113" s="36"/>
      <c r="G1113" s="19">
        <f t="shared" si="61"/>
        <v>0</v>
      </c>
      <c r="H1113" s="19"/>
      <c r="I1113" s="10"/>
      <c r="J1113" s="30"/>
    </row>
    <row r="1114" ht="15.75" hidden="1" customHeight="1">
      <c r="C1114" s="19" t="s">
        <v>1726</v>
      </c>
      <c r="D1114" s="18"/>
      <c r="E1114" s="36"/>
      <c r="F1114" s="36"/>
      <c r="G1114" s="19">
        <f t="shared" si="61"/>
        <v>0</v>
      </c>
      <c r="H1114" s="19"/>
      <c r="I1114" s="10"/>
      <c r="J1114" s="30"/>
    </row>
    <row r="1115" ht="15.75" hidden="1" customHeight="1">
      <c r="C1115" s="19" t="s">
        <v>1726</v>
      </c>
      <c r="D1115" s="18"/>
      <c r="E1115" s="36"/>
      <c r="F1115" s="36"/>
      <c r="G1115" s="19">
        <f t="shared" si="61"/>
        <v>0</v>
      </c>
      <c r="H1115" s="19"/>
      <c r="I1115" s="10"/>
      <c r="J1115" s="30"/>
    </row>
    <row r="1116" ht="15.75" hidden="1" customHeight="1">
      <c r="C1116" s="19" t="s">
        <v>1726</v>
      </c>
      <c r="D1116" s="18"/>
      <c r="E1116" s="36"/>
      <c r="F1116" s="36"/>
      <c r="G1116" s="19">
        <f t="shared" si="61"/>
        <v>0</v>
      </c>
      <c r="H1116" s="19"/>
      <c r="I1116" s="10"/>
    </row>
    <row r="1117" ht="15.75" hidden="1" customHeight="1">
      <c r="C1117" s="19" t="s">
        <v>1726</v>
      </c>
      <c r="D1117" s="18"/>
      <c r="E1117" s="36"/>
      <c r="F1117" s="36"/>
      <c r="G1117" s="19">
        <f t="shared" si="61"/>
        <v>0</v>
      </c>
      <c r="H1117" s="19"/>
      <c r="I1117" s="10"/>
    </row>
    <row r="1118" ht="15.75" hidden="1" customHeight="1">
      <c r="C1118" s="19" t="s">
        <v>1726</v>
      </c>
      <c r="D1118" s="18"/>
      <c r="E1118" s="36"/>
      <c r="F1118" s="36"/>
      <c r="G1118" s="19">
        <f t="shared" si="61"/>
        <v>0</v>
      </c>
      <c r="H1118" s="19"/>
      <c r="I1118" s="10"/>
    </row>
    <row r="1119" ht="15.75" hidden="1" customHeight="1">
      <c r="C1119" s="10"/>
      <c r="D1119" s="19"/>
      <c r="E1119" s="10"/>
      <c r="F1119" s="10"/>
      <c r="G1119" s="10"/>
      <c r="H1119" s="19"/>
      <c r="I1119" s="10"/>
    </row>
    <row r="1120" ht="15.75" hidden="1" customHeight="1">
      <c r="E1120" s="20">
        <f>SUM(E1109:E1119)</f>
        <v>40</v>
      </c>
      <c r="H1120" s="1"/>
      <c r="I1120" s="54" t="s">
        <v>14</v>
      </c>
    </row>
    <row r="1121" ht="15.75" hidden="1" customHeight="1">
      <c r="H1121" s="1"/>
    </row>
    <row r="1122" ht="15.75" hidden="1" customHeight="1">
      <c r="A1122" s="30"/>
      <c r="B1122" s="30"/>
      <c r="C1122" s="50" t="s">
        <v>698</v>
      </c>
      <c r="D1122" s="51"/>
      <c r="E1122" s="51"/>
      <c r="F1122" s="51"/>
      <c r="G1122" s="51"/>
      <c r="H1122" s="51"/>
      <c r="I1122" s="51"/>
      <c r="J1122" s="52"/>
      <c r="K1122" s="30"/>
      <c r="L1122" s="30"/>
      <c r="M1122" s="30"/>
      <c r="N1122" s="30"/>
      <c r="O1122" s="30"/>
      <c r="P1122" s="30"/>
    </row>
    <row r="1123" ht="15.75" hidden="1" customHeight="1">
      <c r="C1123" s="14" t="s">
        <v>15</v>
      </c>
      <c r="D1123" s="14" t="s">
        <v>16</v>
      </c>
      <c r="E1123" s="2" t="s">
        <v>17</v>
      </c>
      <c r="F1123" s="2"/>
      <c r="G1123" s="14" t="s">
        <v>18</v>
      </c>
      <c r="H1123" s="14" t="s">
        <v>19</v>
      </c>
      <c r="I1123" s="34" t="s">
        <v>20</v>
      </c>
      <c r="J1123" s="43">
        <v>20.0</v>
      </c>
    </row>
    <row r="1124" ht="15.75" hidden="1" customHeight="1">
      <c r="C1124" s="19" t="s">
        <v>1726</v>
      </c>
      <c r="D1124" s="18">
        <v>44166.0</v>
      </c>
      <c r="E1124" s="36">
        <v>20.0</v>
      </c>
      <c r="F1124" s="36"/>
      <c r="G1124" s="19">
        <f>J1123-E1124</f>
        <v>0</v>
      </c>
      <c r="H1124" s="19"/>
      <c r="I1124" s="10"/>
      <c r="J1124" s="76" t="s">
        <v>1727</v>
      </c>
    </row>
    <row r="1125" ht="15.75" hidden="1" customHeight="1">
      <c r="C1125" s="19" t="s">
        <v>1726</v>
      </c>
      <c r="D1125" s="18"/>
      <c r="E1125" s="36"/>
      <c r="F1125" s="36"/>
      <c r="G1125" s="19">
        <f t="shared" ref="G1125:G1133" si="62">G1124-E1125</f>
        <v>0</v>
      </c>
      <c r="H1125" s="19"/>
      <c r="I1125" s="10"/>
      <c r="J1125" s="20" t="s">
        <v>1728</v>
      </c>
    </row>
    <row r="1126" ht="15.75" hidden="1" customHeight="1">
      <c r="C1126" s="19" t="s">
        <v>1726</v>
      </c>
      <c r="D1126" s="18"/>
      <c r="E1126" s="36"/>
      <c r="F1126" s="36"/>
      <c r="G1126" s="19">
        <f t="shared" si="62"/>
        <v>0</v>
      </c>
      <c r="H1126" s="19"/>
      <c r="I1126" s="10"/>
      <c r="J1126" s="20" t="s">
        <v>1730</v>
      </c>
    </row>
    <row r="1127" ht="15.75" hidden="1" customHeight="1">
      <c r="C1127" s="19" t="s">
        <v>1726</v>
      </c>
      <c r="D1127" s="18"/>
      <c r="E1127" s="36"/>
      <c r="F1127" s="36"/>
      <c r="G1127" s="19">
        <f t="shared" si="62"/>
        <v>0</v>
      </c>
      <c r="H1127" s="19"/>
      <c r="I1127" s="10"/>
      <c r="J1127" s="53"/>
    </row>
    <row r="1128" ht="15.75" hidden="1" customHeight="1">
      <c r="C1128" s="19" t="s">
        <v>1726</v>
      </c>
      <c r="D1128" s="18"/>
      <c r="E1128" s="36"/>
      <c r="F1128" s="36"/>
      <c r="G1128" s="19">
        <f t="shared" si="62"/>
        <v>0</v>
      </c>
      <c r="H1128" s="19"/>
      <c r="I1128" s="10"/>
      <c r="J1128" s="30"/>
    </row>
    <row r="1129" ht="15.75" hidden="1" customHeight="1">
      <c r="C1129" s="19" t="s">
        <v>1726</v>
      </c>
      <c r="D1129" s="18"/>
      <c r="E1129" s="36"/>
      <c r="F1129" s="36"/>
      <c r="G1129" s="19">
        <f t="shared" si="62"/>
        <v>0</v>
      </c>
      <c r="H1129" s="19"/>
      <c r="I1129" s="10"/>
      <c r="J1129" s="30"/>
    </row>
    <row r="1130" ht="15.75" hidden="1" customHeight="1">
      <c r="C1130" s="19" t="s">
        <v>1726</v>
      </c>
      <c r="D1130" s="18"/>
      <c r="E1130" s="36"/>
      <c r="F1130" s="36"/>
      <c r="G1130" s="19">
        <f t="shared" si="62"/>
        <v>0</v>
      </c>
      <c r="H1130" s="19"/>
      <c r="I1130" s="10"/>
      <c r="J1130" s="30"/>
    </row>
    <row r="1131" ht="15.75" hidden="1" customHeight="1">
      <c r="C1131" s="19" t="s">
        <v>1726</v>
      </c>
      <c r="D1131" s="18"/>
      <c r="E1131" s="36"/>
      <c r="F1131" s="36"/>
      <c r="G1131" s="19">
        <f t="shared" si="62"/>
        <v>0</v>
      </c>
      <c r="H1131" s="19"/>
      <c r="I1131" s="10"/>
    </row>
    <row r="1132" ht="15.75" hidden="1" customHeight="1">
      <c r="C1132" s="19" t="s">
        <v>1726</v>
      </c>
      <c r="D1132" s="18"/>
      <c r="E1132" s="36"/>
      <c r="F1132" s="36"/>
      <c r="G1132" s="19">
        <f t="shared" si="62"/>
        <v>0</v>
      </c>
      <c r="H1132" s="19"/>
      <c r="I1132" s="10"/>
    </row>
    <row r="1133" ht="15.75" hidden="1" customHeight="1">
      <c r="C1133" s="19" t="s">
        <v>1726</v>
      </c>
      <c r="D1133" s="18"/>
      <c r="E1133" s="36"/>
      <c r="F1133" s="36"/>
      <c r="G1133" s="19">
        <f t="shared" si="62"/>
        <v>0</v>
      </c>
      <c r="H1133" s="19"/>
      <c r="I1133" s="10"/>
    </row>
    <row r="1134" ht="15.75" hidden="1" customHeight="1">
      <c r="C1134" s="10"/>
      <c r="D1134" s="19"/>
      <c r="E1134" s="10"/>
      <c r="F1134" s="10"/>
      <c r="G1134" s="10"/>
      <c r="H1134" s="19"/>
      <c r="I1134" s="10"/>
    </row>
    <row r="1135" ht="15.75" hidden="1" customHeight="1">
      <c r="E1135" s="20">
        <f>SUM(E1124:E1134)</f>
        <v>20</v>
      </c>
      <c r="H1135" s="1"/>
      <c r="I1135" s="54" t="s">
        <v>14</v>
      </c>
    </row>
    <row r="1136" ht="15.75" hidden="1" customHeight="1">
      <c r="H1136" s="1"/>
    </row>
    <row r="1137" ht="15.75" hidden="1" customHeight="1">
      <c r="A1137" s="30"/>
      <c r="B1137" s="30"/>
      <c r="C1137" s="50" t="s">
        <v>698</v>
      </c>
      <c r="D1137" s="51"/>
      <c r="E1137" s="51"/>
      <c r="F1137" s="51"/>
      <c r="G1137" s="51"/>
      <c r="H1137" s="51"/>
      <c r="I1137" s="51"/>
      <c r="J1137" s="52"/>
      <c r="K1137" s="30"/>
      <c r="L1137" s="30"/>
      <c r="M1137" s="30"/>
      <c r="N1137" s="30"/>
      <c r="O1137" s="30"/>
      <c r="P1137" s="30"/>
    </row>
    <row r="1138" ht="15.75" hidden="1" customHeight="1">
      <c r="C1138" s="14" t="s">
        <v>15</v>
      </c>
      <c r="D1138" s="14" t="s">
        <v>16</v>
      </c>
      <c r="E1138" s="2" t="s">
        <v>17</v>
      </c>
      <c r="F1138" s="2"/>
      <c r="G1138" s="14" t="s">
        <v>18</v>
      </c>
      <c r="H1138" s="14" t="s">
        <v>19</v>
      </c>
      <c r="I1138" s="34" t="s">
        <v>20</v>
      </c>
      <c r="J1138" s="43">
        <v>27.0</v>
      </c>
    </row>
    <row r="1139" ht="15.75" hidden="1" customHeight="1">
      <c r="C1139" s="19" t="s">
        <v>1726</v>
      </c>
      <c r="D1139" s="18">
        <v>44166.0</v>
      </c>
      <c r="E1139" s="36">
        <v>27.0</v>
      </c>
      <c r="F1139" s="36"/>
      <c r="G1139" s="19">
        <f>J1138-E1139</f>
        <v>0</v>
      </c>
      <c r="H1139" s="19"/>
      <c r="I1139" s="10"/>
      <c r="J1139" s="76" t="s">
        <v>1727</v>
      </c>
    </row>
    <row r="1140" ht="15.75" hidden="1" customHeight="1">
      <c r="C1140" s="19" t="s">
        <v>1726</v>
      </c>
      <c r="D1140" s="18"/>
      <c r="E1140" s="36"/>
      <c r="F1140" s="36"/>
      <c r="G1140" s="19">
        <f t="shared" ref="G1140:G1148" si="63">G1139-E1140</f>
        <v>0</v>
      </c>
      <c r="H1140" s="19"/>
      <c r="I1140" s="10"/>
      <c r="J1140" s="20" t="s">
        <v>1728</v>
      </c>
    </row>
    <row r="1141" ht="15.75" hidden="1" customHeight="1">
      <c r="C1141" s="19" t="s">
        <v>1726</v>
      </c>
      <c r="D1141" s="18"/>
      <c r="E1141" s="36"/>
      <c r="F1141" s="36"/>
      <c r="G1141" s="19">
        <f t="shared" si="63"/>
        <v>0</v>
      </c>
      <c r="H1141" s="19"/>
      <c r="I1141" s="10"/>
      <c r="J1141" s="20" t="s">
        <v>966</v>
      </c>
    </row>
    <row r="1142" ht="15.75" hidden="1" customHeight="1">
      <c r="C1142" s="19" t="s">
        <v>1726</v>
      </c>
      <c r="D1142" s="18"/>
      <c r="E1142" s="36"/>
      <c r="F1142" s="36"/>
      <c r="G1142" s="19">
        <f t="shared" si="63"/>
        <v>0</v>
      </c>
      <c r="H1142" s="19"/>
      <c r="I1142" s="10"/>
      <c r="J1142" s="53"/>
    </row>
    <row r="1143" ht="15.75" hidden="1" customHeight="1">
      <c r="C1143" s="19" t="s">
        <v>1726</v>
      </c>
      <c r="D1143" s="18"/>
      <c r="E1143" s="36"/>
      <c r="F1143" s="36"/>
      <c r="G1143" s="19">
        <f t="shared" si="63"/>
        <v>0</v>
      </c>
      <c r="H1143" s="19"/>
      <c r="I1143" s="10"/>
      <c r="J1143" s="30"/>
    </row>
    <row r="1144" ht="15.75" hidden="1" customHeight="1">
      <c r="C1144" s="19" t="s">
        <v>1726</v>
      </c>
      <c r="D1144" s="18"/>
      <c r="E1144" s="36"/>
      <c r="F1144" s="36"/>
      <c r="G1144" s="19">
        <f t="shared" si="63"/>
        <v>0</v>
      </c>
      <c r="H1144" s="19"/>
      <c r="I1144" s="10"/>
      <c r="J1144" s="30"/>
    </row>
    <row r="1145" ht="15.75" hidden="1" customHeight="1">
      <c r="C1145" s="19" t="s">
        <v>1726</v>
      </c>
      <c r="D1145" s="18"/>
      <c r="E1145" s="36"/>
      <c r="F1145" s="36"/>
      <c r="G1145" s="19">
        <f t="shared" si="63"/>
        <v>0</v>
      </c>
      <c r="H1145" s="19"/>
      <c r="I1145" s="10"/>
      <c r="J1145" s="30"/>
    </row>
    <row r="1146" ht="15.75" hidden="1" customHeight="1">
      <c r="C1146" s="19" t="s">
        <v>1726</v>
      </c>
      <c r="D1146" s="18"/>
      <c r="E1146" s="36"/>
      <c r="F1146" s="36"/>
      <c r="G1146" s="19">
        <f t="shared" si="63"/>
        <v>0</v>
      </c>
      <c r="H1146" s="19"/>
      <c r="I1146" s="10"/>
    </row>
    <row r="1147" ht="15.75" hidden="1" customHeight="1">
      <c r="C1147" s="19" t="s">
        <v>1726</v>
      </c>
      <c r="D1147" s="18"/>
      <c r="E1147" s="36"/>
      <c r="F1147" s="36"/>
      <c r="G1147" s="19">
        <f t="shared" si="63"/>
        <v>0</v>
      </c>
      <c r="H1147" s="19"/>
      <c r="I1147" s="10"/>
    </row>
    <row r="1148" ht="15.75" hidden="1" customHeight="1">
      <c r="C1148" s="19" t="s">
        <v>1726</v>
      </c>
      <c r="D1148" s="18"/>
      <c r="E1148" s="36"/>
      <c r="F1148" s="36"/>
      <c r="G1148" s="19">
        <f t="shared" si="63"/>
        <v>0</v>
      </c>
      <c r="H1148" s="19"/>
      <c r="I1148" s="10"/>
    </row>
    <row r="1149" ht="15.75" hidden="1" customHeight="1">
      <c r="C1149" s="10"/>
      <c r="D1149" s="19"/>
      <c r="E1149" s="10"/>
      <c r="F1149" s="10"/>
      <c r="G1149" s="10"/>
      <c r="H1149" s="19"/>
      <c r="I1149" s="10"/>
    </row>
    <row r="1150" ht="15.75" hidden="1" customHeight="1">
      <c r="E1150" s="20">
        <f>SUM(E1139:E1149)</f>
        <v>27</v>
      </c>
      <c r="H1150" s="1"/>
      <c r="I1150" s="54" t="s">
        <v>14</v>
      </c>
    </row>
    <row r="1151" ht="15.75" hidden="1" customHeight="1">
      <c r="H1151" s="1"/>
    </row>
    <row r="1152" ht="15.75" hidden="1" customHeight="1">
      <c r="A1152" s="30"/>
      <c r="B1152" s="30"/>
      <c r="C1152" s="50" t="s">
        <v>698</v>
      </c>
      <c r="D1152" s="51"/>
      <c r="E1152" s="51"/>
      <c r="F1152" s="51"/>
      <c r="G1152" s="51"/>
      <c r="H1152" s="51"/>
      <c r="I1152" s="51"/>
      <c r="J1152" s="52"/>
      <c r="K1152" s="30"/>
      <c r="L1152" s="30"/>
      <c r="M1152" s="30"/>
      <c r="N1152" s="30"/>
      <c r="O1152" s="30"/>
      <c r="P1152" s="30"/>
    </row>
    <row r="1153" ht="15.75" hidden="1" customHeight="1">
      <c r="C1153" s="14" t="s">
        <v>15</v>
      </c>
      <c r="D1153" s="14" t="s">
        <v>16</v>
      </c>
      <c r="E1153" s="2" t="s">
        <v>17</v>
      </c>
      <c r="F1153" s="2"/>
      <c r="G1153" s="14" t="s">
        <v>18</v>
      </c>
      <c r="H1153" s="14" t="s">
        <v>19</v>
      </c>
      <c r="I1153" s="34" t="s">
        <v>20</v>
      </c>
      <c r="J1153" s="43">
        <v>120.0</v>
      </c>
    </row>
    <row r="1154" ht="15.75" hidden="1" customHeight="1">
      <c r="C1154" s="19" t="s">
        <v>1731</v>
      </c>
      <c r="D1154" s="18">
        <v>44201.0</v>
      </c>
      <c r="E1154" s="36">
        <v>80.0</v>
      </c>
      <c r="F1154" s="36"/>
      <c r="G1154" s="19">
        <f>J1153-E1154</f>
        <v>40</v>
      </c>
      <c r="H1154" s="19"/>
      <c r="I1154" s="10"/>
      <c r="J1154" s="76" t="s">
        <v>1732</v>
      </c>
    </row>
    <row r="1155" ht="15.75" hidden="1" customHeight="1">
      <c r="C1155" s="19" t="s">
        <v>1731</v>
      </c>
      <c r="D1155" s="18">
        <v>44209.0</v>
      </c>
      <c r="E1155" s="36">
        <v>40.0</v>
      </c>
      <c r="F1155" s="36"/>
      <c r="G1155" s="19">
        <f t="shared" ref="G1155:G1163" si="64">G1154-E1155</f>
        <v>0</v>
      </c>
      <c r="H1155" s="19"/>
      <c r="I1155" s="10"/>
      <c r="J1155" s="20" t="s">
        <v>1733</v>
      </c>
    </row>
    <row r="1156" ht="15.75" hidden="1" customHeight="1">
      <c r="C1156" s="19" t="s">
        <v>1731</v>
      </c>
      <c r="D1156" s="18"/>
      <c r="E1156" s="36"/>
      <c r="F1156" s="36"/>
      <c r="G1156" s="19">
        <f t="shared" si="64"/>
        <v>0</v>
      </c>
      <c r="H1156" s="19"/>
      <c r="I1156" s="10"/>
      <c r="J1156" s="20" t="s">
        <v>966</v>
      </c>
    </row>
    <row r="1157" ht="15.75" hidden="1" customHeight="1">
      <c r="C1157" s="19" t="s">
        <v>1731</v>
      </c>
      <c r="D1157" s="18"/>
      <c r="E1157" s="36"/>
      <c r="F1157" s="36"/>
      <c r="G1157" s="19">
        <f t="shared" si="64"/>
        <v>0</v>
      </c>
      <c r="H1157" s="19"/>
      <c r="I1157" s="10"/>
      <c r="J1157" s="53"/>
    </row>
    <row r="1158" ht="15.75" hidden="1" customHeight="1">
      <c r="C1158" s="19" t="s">
        <v>1731</v>
      </c>
      <c r="D1158" s="18"/>
      <c r="E1158" s="36"/>
      <c r="F1158" s="36"/>
      <c r="G1158" s="19">
        <f t="shared" si="64"/>
        <v>0</v>
      </c>
      <c r="H1158" s="19"/>
      <c r="I1158" s="10"/>
      <c r="J1158" s="30"/>
    </row>
    <row r="1159" ht="15.75" hidden="1" customHeight="1">
      <c r="C1159" s="19" t="s">
        <v>1731</v>
      </c>
      <c r="D1159" s="18"/>
      <c r="E1159" s="36"/>
      <c r="F1159" s="36"/>
      <c r="G1159" s="19">
        <f t="shared" si="64"/>
        <v>0</v>
      </c>
      <c r="H1159" s="19"/>
      <c r="I1159" s="10"/>
      <c r="J1159" s="30"/>
    </row>
    <row r="1160" ht="15.75" hidden="1" customHeight="1">
      <c r="C1160" s="19" t="s">
        <v>1731</v>
      </c>
      <c r="D1160" s="18"/>
      <c r="E1160" s="36"/>
      <c r="F1160" s="36"/>
      <c r="G1160" s="19">
        <f t="shared" si="64"/>
        <v>0</v>
      </c>
      <c r="H1160" s="19"/>
      <c r="I1160" s="10"/>
      <c r="J1160" s="30"/>
    </row>
    <row r="1161" ht="15.75" hidden="1" customHeight="1">
      <c r="C1161" s="19" t="s">
        <v>1731</v>
      </c>
      <c r="D1161" s="18"/>
      <c r="E1161" s="36"/>
      <c r="F1161" s="36"/>
      <c r="G1161" s="19">
        <f t="shared" si="64"/>
        <v>0</v>
      </c>
      <c r="H1161" s="19"/>
      <c r="I1161" s="10"/>
    </row>
    <row r="1162" ht="15.75" hidden="1" customHeight="1">
      <c r="C1162" s="19" t="s">
        <v>1731</v>
      </c>
      <c r="D1162" s="18"/>
      <c r="E1162" s="36"/>
      <c r="F1162" s="36"/>
      <c r="G1162" s="19">
        <f t="shared" si="64"/>
        <v>0</v>
      </c>
      <c r="H1162" s="19"/>
      <c r="I1162" s="10"/>
    </row>
    <row r="1163" ht="15.75" hidden="1" customHeight="1">
      <c r="C1163" s="19" t="s">
        <v>1731</v>
      </c>
      <c r="D1163" s="18"/>
      <c r="E1163" s="36"/>
      <c r="F1163" s="36"/>
      <c r="G1163" s="19">
        <f t="shared" si="64"/>
        <v>0</v>
      </c>
      <c r="H1163" s="19"/>
      <c r="I1163" s="10"/>
    </row>
    <row r="1164" ht="15.75" hidden="1" customHeight="1">
      <c r="C1164" s="10"/>
      <c r="D1164" s="19"/>
      <c r="E1164" s="10"/>
      <c r="F1164" s="10"/>
      <c r="G1164" s="10"/>
      <c r="H1164" s="19"/>
      <c r="I1164" s="10"/>
    </row>
    <row r="1165" ht="15.75" hidden="1" customHeight="1">
      <c r="E1165" s="20">
        <f>SUM(E1154:E1164)</f>
        <v>120</v>
      </c>
      <c r="H1165" s="1"/>
      <c r="I1165" s="54" t="s">
        <v>14</v>
      </c>
    </row>
    <row r="1166" ht="15.75" hidden="1" customHeight="1">
      <c r="H1166" s="1"/>
    </row>
    <row r="1167" ht="15.75" hidden="1" customHeight="1">
      <c r="A1167" s="30"/>
      <c r="B1167" s="30"/>
      <c r="C1167" s="50" t="s">
        <v>698</v>
      </c>
      <c r="D1167" s="51"/>
      <c r="E1167" s="51"/>
      <c r="F1167" s="51"/>
      <c r="G1167" s="51"/>
      <c r="H1167" s="51"/>
      <c r="I1167" s="51"/>
      <c r="J1167" s="52"/>
      <c r="K1167" s="30"/>
      <c r="L1167" s="30"/>
      <c r="M1167" s="30"/>
      <c r="N1167" s="30"/>
      <c r="O1167" s="30"/>
      <c r="P1167" s="30"/>
    </row>
    <row r="1168" ht="15.75" hidden="1" customHeight="1">
      <c r="C1168" s="14" t="s">
        <v>15</v>
      </c>
      <c r="D1168" s="14" t="s">
        <v>16</v>
      </c>
      <c r="E1168" s="2" t="s">
        <v>17</v>
      </c>
      <c r="F1168" s="2"/>
      <c r="G1168" s="14" t="s">
        <v>18</v>
      </c>
      <c r="H1168" s="14" t="s">
        <v>19</v>
      </c>
      <c r="I1168" s="34" t="s">
        <v>20</v>
      </c>
      <c r="J1168" s="43">
        <v>20.0</v>
      </c>
    </row>
    <row r="1169" ht="15.75" hidden="1" customHeight="1">
      <c r="C1169" s="19" t="s">
        <v>1731</v>
      </c>
      <c r="D1169" s="18">
        <v>44209.0</v>
      </c>
      <c r="E1169" s="36">
        <v>20.0</v>
      </c>
      <c r="F1169" s="36"/>
      <c r="G1169" s="19">
        <f>J1168-E1169</f>
        <v>0</v>
      </c>
      <c r="H1169" s="19"/>
      <c r="I1169" s="10"/>
      <c r="J1169" s="76" t="s">
        <v>1732</v>
      </c>
    </row>
    <row r="1170" ht="15.75" hidden="1" customHeight="1">
      <c r="C1170" s="19" t="s">
        <v>1731</v>
      </c>
      <c r="D1170" s="18"/>
      <c r="E1170" s="36"/>
      <c r="F1170" s="36"/>
      <c r="G1170" s="19">
        <f t="shared" ref="G1170:G1178" si="65">G1169-E1170</f>
        <v>0</v>
      </c>
      <c r="H1170" s="19"/>
      <c r="I1170" s="10"/>
      <c r="J1170" s="20" t="s">
        <v>1733</v>
      </c>
    </row>
    <row r="1171" ht="15.75" hidden="1" customHeight="1">
      <c r="C1171" s="19" t="s">
        <v>1731</v>
      </c>
      <c r="D1171" s="18"/>
      <c r="E1171" s="36"/>
      <c r="F1171" s="36"/>
      <c r="G1171" s="19">
        <f t="shared" si="65"/>
        <v>0</v>
      </c>
      <c r="H1171" s="19"/>
      <c r="I1171" s="10"/>
      <c r="J1171" s="20" t="s">
        <v>1707</v>
      </c>
    </row>
    <row r="1172" ht="15.75" hidden="1" customHeight="1">
      <c r="C1172" s="19" t="s">
        <v>1731</v>
      </c>
      <c r="D1172" s="18"/>
      <c r="E1172" s="36"/>
      <c r="F1172" s="36"/>
      <c r="G1172" s="19">
        <f t="shared" si="65"/>
        <v>0</v>
      </c>
      <c r="H1172" s="19"/>
      <c r="I1172" s="10"/>
      <c r="J1172" s="53"/>
    </row>
    <row r="1173" ht="15.75" hidden="1" customHeight="1">
      <c r="C1173" s="19" t="s">
        <v>1731</v>
      </c>
      <c r="D1173" s="18"/>
      <c r="E1173" s="36"/>
      <c r="F1173" s="36"/>
      <c r="G1173" s="19">
        <f t="shared" si="65"/>
        <v>0</v>
      </c>
      <c r="H1173" s="19"/>
      <c r="I1173" s="10"/>
      <c r="J1173" s="30"/>
    </row>
    <row r="1174" ht="15.75" hidden="1" customHeight="1">
      <c r="C1174" s="19" t="s">
        <v>1731</v>
      </c>
      <c r="D1174" s="18"/>
      <c r="E1174" s="36"/>
      <c r="F1174" s="36"/>
      <c r="G1174" s="19">
        <f t="shared" si="65"/>
        <v>0</v>
      </c>
      <c r="H1174" s="19"/>
      <c r="I1174" s="10"/>
      <c r="J1174" s="30"/>
    </row>
    <row r="1175" ht="15.75" hidden="1" customHeight="1">
      <c r="C1175" s="19" t="s">
        <v>1731</v>
      </c>
      <c r="D1175" s="18"/>
      <c r="E1175" s="36"/>
      <c r="F1175" s="36"/>
      <c r="G1175" s="19">
        <f t="shared" si="65"/>
        <v>0</v>
      </c>
      <c r="H1175" s="19"/>
      <c r="I1175" s="10"/>
      <c r="J1175" s="30"/>
    </row>
    <row r="1176" ht="15.75" hidden="1" customHeight="1">
      <c r="C1176" s="19" t="s">
        <v>1731</v>
      </c>
      <c r="D1176" s="18"/>
      <c r="E1176" s="36"/>
      <c r="F1176" s="36"/>
      <c r="G1176" s="19">
        <f t="shared" si="65"/>
        <v>0</v>
      </c>
      <c r="H1176" s="19"/>
      <c r="I1176" s="10"/>
    </row>
    <row r="1177" ht="15.75" hidden="1" customHeight="1">
      <c r="C1177" s="19" t="s">
        <v>1731</v>
      </c>
      <c r="D1177" s="18"/>
      <c r="E1177" s="36"/>
      <c r="F1177" s="36"/>
      <c r="G1177" s="19">
        <f t="shared" si="65"/>
        <v>0</v>
      </c>
      <c r="H1177" s="19"/>
      <c r="I1177" s="10"/>
    </row>
    <row r="1178" ht="15.75" hidden="1" customHeight="1">
      <c r="C1178" s="19" t="s">
        <v>1731</v>
      </c>
      <c r="D1178" s="18"/>
      <c r="E1178" s="36"/>
      <c r="F1178" s="36"/>
      <c r="G1178" s="19">
        <f t="shared" si="65"/>
        <v>0</v>
      </c>
      <c r="H1178" s="19"/>
      <c r="I1178" s="10"/>
    </row>
    <row r="1179" ht="15.75" hidden="1" customHeight="1">
      <c r="C1179" s="10"/>
      <c r="D1179" s="19"/>
      <c r="E1179" s="10"/>
      <c r="F1179" s="10"/>
      <c r="G1179" s="10"/>
      <c r="H1179" s="19"/>
      <c r="I1179" s="10"/>
    </row>
    <row r="1180" ht="15.75" hidden="1" customHeight="1">
      <c r="E1180" s="20">
        <f>SUM(E1169:E1179)</f>
        <v>20</v>
      </c>
      <c r="H1180" s="1"/>
      <c r="I1180" s="54" t="s">
        <v>14</v>
      </c>
    </row>
    <row r="1181" ht="15.75" hidden="1" customHeight="1">
      <c r="H1181" s="1"/>
    </row>
    <row r="1182" ht="15.75" hidden="1" customHeight="1">
      <c r="A1182" s="30"/>
      <c r="B1182" s="30"/>
      <c r="C1182" s="50" t="s">
        <v>698</v>
      </c>
      <c r="D1182" s="51"/>
      <c r="E1182" s="51"/>
      <c r="F1182" s="51"/>
      <c r="G1182" s="51"/>
      <c r="H1182" s="51"/>
      <c r="I1182" s="51"/>
      <c r="J1182" s="52"/>
      <c r="K1182" s="30"/>
      <c r="L1182" s="30"/>
      <c r="M1182" s="30"/>
      <c r="N1182" s="30"/>
      <c r="O1182" s="30"/>
      <c r="P1182" s="30"/>
    </row>
    <row r="1183" ht="15.75" hidden="1" customHeight="1">
      <c r="C1183" s="14" t="s">
        <v>15</v>
      </c>
      <c r="D1183" s="14" t="s">
        <v>16</v>
      </c>
      <c r="E1183" s="2" t="s">
        <v>17</v>
      </c>
      <c r="F1183" s="2"/>
      <c r="G1183" s="14" t="s">
        <v>18</v>
      </c>
      <c r="H1183" s="14" t="s">
        <v>19</v>
      </c>
      <c r="I1183" s="34" t="s">
        <v>20</v>
      </c>
      <c r="J1183" s="43">
        <v>15.0</v>
      </c>
    </row>
    <row r="1184" ht="15.75" hidden="1" customHeight="1">
      <c r="C1184" s="19" t="s">
        <v>1731</v>
      </c>
      <c r="D1184" s="18">
        <v>44209.0</v>
      </c>
      <c r="E1184" s="36">
        <v>15.0</v>
      </c>
      <c r="F1184" s="36"/>
      <c r="G1184" s="19">
        <f>J1183-E1184</f>
        <v>0</v>
      </c>
      <c r="H1184" s="19"/>
      <c r="I1184" s="10"/>
      <c r="J1184" s="76" t="s">
        <v>1732</v>
      </c>
    </row>
    <row r="1185" ht="15.75" hidden="1" customHeight="1">
      <c r="C1185" s="19" t="s">
        <v>1731</v>
      </c>
      <c r="D1185" s="18"/>
      <c r="E1185" s="36"/>
      <c r="F1185" s="36"/>
      <c r="G1185" s="19">
        <f t="shared" ref="G1185:G1193" si="66">G1184-E1185</f>
        <v>0</v>
      </c>
      <c r="H1185" s="19"/>
      <c r="I1185" s="10"/>
      <c r="J1185" s="20" t="s">
        <v>1733</v>
      </c>
    </row>
    <row r="1186" ht="15.75" hidden="1" customHeight="1">
      <c r="C1186" s="19" t="s">
        <v>1731</v>
      </c>
      <c r="D1186" s="18"/>
      <c r="E1186" s="36"/>
      <c r="F1186" s="36"/>
      <c r="G1186" s="19">
        <f t="shared" si="66"/>
        <v>0</v>
      </c>
      <c r="H1186" s="19"/>
      <c r="I1186" s="10"/>
      <c r="J1186" s="20" t="s">
        <v>1730</v>
      </c>
    </row>
    <row r="1187" ht="15.75" hidden="1" customHeight="1">
      <c r="C1187" s="19" t="s">
        <v>1731</v>
      </c>
      <c r="D1187" s="18"/>
      <c r="E1187" s="36"/>
      <c r="F1187" s="36"/>
      <c r="G1187" s="19">
        <f t="shared" si="66"/>
        <v>0</v>
      </c>
      <c r="H1187" s="19"/>
      <c r="I1187" s="10"/>
      <c r="J1187" s="53"/>
    </row>
    <row r="1188" ht="15.75" hidden="1" customHeight="1">
      <c r="C1188" s="19" t="s">
        <v>1731</v>
      </c>
      <c r="D1188" s="18"/>
      <c r="E1188" s="36"/>
      <c r="F1188" s="36"/>
      <c r="G1188" s="19">
        <f t="shared" si="66"/>
        <v>0</v>
      </c>
      <c r="H1188" s="19"/>
      <c r="I1188" s="10"/>
      <c r="J1188" s="30"/>
    </row>
    <row r="1189" ht="15.75" hidden="1" customHeight="1">
      <c r="C1189" s="19" t="s">
        <v>1731</v>
      </c>
      <c r="D1189" s="18"/>
      <c r="E1189" s="36"/>
      <c r="F1189" s="36"/>
      <c r="G1189" s="19">
        <f t="shared" si="66"/>
        <v>0</v>
      </c>
      <c r="H1189" s="19"/>
      <c r="I1189" s="10"/>
      <c r="J1189" s="30"/>
    </row>
    <row r="1190" ht="15.75" hidden="1" customHeight="1">
      <c r="C1190" s="19" t="s">
        <v>1731</v>
      </c>
      <c r="D1190" s="18"/>
      <c r="E1190" s="36"/>
      <c r="F1190" s="36"/>
      <c r="G1190" s="19">
        <f t="shared" si="66"/>
        <v>0</v>
      </c>
      <c r="H1190" s="19"/>
      <c r="I1190" s="10"/>
      <c r="J1190" s="30"/>
    </row>
    <row r="1191" ht="15.75" hidden="1" customHeight="1">
      <c r="C1191" s="19" t="s">
        <v>1731</v>
      </c>
      <c r="D1191" s="18"/>
      <c r="E1191" s="36"/>
      <c r="F1191" s="36"/>
      <c r="G1191" s="19">
        <f t="shared" si="66"/>
        <v>0</v>
      </c>
      <c r="H1191" s="19"/>
      <c r="I1191" s="10"/>
    </row>
    <row r="1192" ht="15.75" hidden="1" customHeight="1">
      <c r="C1192" s="19" t="s">
        <v>1731</v>
      </c>
      <c r="D1192" s="18"/>
      <c r="E1192" s="36"/>
      <c r="F1192" s="36"/>
      <c r="G1192" s="19">
        <f t="shared" si="66"/>
        <v>0</v>
      </c>
      <c r="H1192" s="19"/>
      <c r="I1192" s="10"/>
    </row>
    <row r="1193" ht="15.75" hidden="1" customHeight="1">
      <c r="C1193" s="19" t="s">
        <v>1731</v>
      </c>
      <c r="D1193" s="18"/>
      <c r="E1193" s="36"/>
      <c r="F1193" s="36"/>
      <c r="G1193" s="19">
        <f t="shared" si="66"/>
        <v>0</v>
      </c>
      <c r="H1193" s="19"/>
      <c r="I1193" s="10"/>
    </row>
    <row r="1194" ht="15.75" hidden="1" customHeight="1">
      <c r="C1194" s="10"/>
      <c r="D1194" s="19"/>
      <c r="E1194" s="10"/>
      <c r="F1194" s="10"/>
      <c r="G1194" s="10"/>
      <c r="H1194" s="19"/>
      <c r="I1194" s="10"/>
    </row>
    <row r="1195" ht="15.75" hidden="1" customHeight="1">
      <c r="E1195" s="20">
        <f>SUM(E1184:E1194)</f>
        <v>15</v>
      </c>
      <c r="H1195" s="1"/>
      <c r="I1195" s="54" t="s">
        <v>14</v>
      </c>
    </row>
    <row r="1196" ht="15.75" hidden="1" customHeight="1">
      <c r="H1196" s="1"/>
    </row>
    <row r="1197" ht="15.75" hidden="1" customHeight="1">
      <c r="H1197" s="1"/>
    </row>
    <row r="1198" ht="15.75" hidden="1" customHeight="1">
      <c r="A1198" s="30"/>
      <c r="B1198" s="30"/>
      <c r="C1198" s="50" t="s">
        <v>698</v>
      </c>
      <c r="D1198" s="51"/>
      <c r="E1198" s="51"/>
      <c r="F1198" s="51"/>
      <c r="G1198" s="51"/>
      <c r="H1198" s="51"/>
      <c r="I1198" s="51"/>
      <c r="J1198" s="52"/>
      <c r="K1198" s="30"/>
      <c r="L1198" s="30"/>
      <c r="M1198" s="30"/>
      <c r="N1198" s="30"/>
      <c r="O1198" s="30"/>
      <c r="P1198" s="30"/>
    </row>
    <row r="1199" ht="15.75" hidden="1" customHeight="1">
      <c r="C1199" s="14" t="s">
        <v>15</v>
      </c>
      <c r="D1199" s="14" t="s">
        <v>16</v>
      </c>
      <c r="E1199" s="2" t="s">
        <v>17</v>
      </c>
      <c r="F1199" s="2"/>
      <c r="G1199" s="14" t="s">
        <v>18</v>
      </c>
      <c r="H1199" s="14" t="s">
        <v>19</v>
      </c>
      <c r="I1199" s="34" t="s">
        <v>20</v>
      </c>
      <c r="J1199" s="43">
        <v>15.0</v>
      </c>
    </row>
    <row r="1200" ht="15.75" hidden="1" customHeight="1">
      <c r="C1200" s="19" t="s">
        <v>1734</v>
      </c>
      <c r="D1200" s="18">
        <v>44253.0</v>
      </c>
      <c r="E1200" s="36">
        <v>15.0</v>
      </c>
      <c r="F1200" s="36"/>
      <c r="G1200" s="19">
        <f>J1199-E1200</f>
        <v>0</v>
      </c>
      <c r="H1200" s="19"/>
      <c r="I1200" s="10"/>
      <c r="J1200" s="76" t="s">
        <v>1735</v>
      </c>
    </row>
    <row r="1201" ht="15.75" hidden="1" customHeight="1">
      <c r="C1201" s="19" t="s">
        <v>1734</v>
      </c>
      <c r="D1201" s="18"/>
      <c r="E1201" s="36"/>
      <c r="F1201" s="36"/>
      <c r="G1201" s="19">
        <f t="shared" ref="G1201:G1209" si="67">G1200-E1201</f>
        <v>0</v>
      </c>
      <c r="H1201" s="19"/>
      <c r="I1201" s="10"/>
      <c r="J1201" s="20" t="s">
        <v>1736</v>
      </c>
    </row>
    <row r="1202" ht="15.75" hidden="1" customHeight="1">
      <c r="C1202" s="19" t="s">
        <v>1734</v>
      </c>
      <c r="D1202" s="18"/>
      <c r="E1202" s="36"/>
      <c r="F1202" s="36"/>
      <c r="G1202" s="19">
        <f t="shared" si="67"/>
        <v>0</v>
      </c>
      <c r="H1202" s="19"/>
      <c r="I1202" s="10"/>
      <c r="J1202" s="20" t="s">
        <v>1729</v>
      </c>
    </row>
    <row r="1203" ht="15.75" hidden="1" customHeight="1">
      <c r="C1203" s="19" t="s">
        <v>1734</v>
      </c>
      <c r="D1203" s="18"/>
      <c r="E1203" s="36"/>
      <c r="F1203" s="36"/>
      <c r="G1203" s="19">
        <f t="shared" si="67"/>
        <v>0</v>
      </c>
      <c r="H1203" s="19"/>
      <c r="I1203" s="10"/>
      <c r="J1203" s="53"/>
    </row>
    <row r="1204" ht="15.75" hidden="1" customHeight="1">
      <c r="C1204" s="19" t="s">
        <v>1734</v>
      </c>
      <c r="D1204" s="18"/>
      <c r="E1204" s="36"/>
      <c r="F1204" s="36"/>
      <c r="G1204" s="19">
        <f t="shared" si="67"/>
        <v>0</v>
      </c>
      <c r="H1204" s="19"/>
      <c r="I1204" s="10"/>
      <c r="J1204" s="30"/>
    </row>
    <row r="1205" ht="15.75" hidden="1" customHeight="1">
      <c r="C1205" s="19" t="s">
        <v>1734</v>
      </c>
      <c r="D1205" s="18"/>
      <c r="E1205" s="36"/>
      <c r="F1205" s="36"/>
      <c r="G1205" s="19">
        <f t="shared" si="67"/>
        <v>0</v>
      </c>
      <c r="H1205" s="19"/>
      <c r="I1205" s="10"/>
      <c r="J1205" s="30"/>
    </row>
    <row r="1206" ht="15.75" hidden="1" customHeight="1">
      <c r="C1206" s="19" t="s">
        <v>1734</v>
      </c>
      <c r="D1206" s="18"/>
      <c r="E1206" s="36"/>
      <c r="F1206" s="36"/>
      <c r="G1206" s="19">
        <f t="shared" si="67"/>
        <v>0</v>
      </c>
      <c r="H1206" s="19"/>
      <c r="I1206" s="10"/>
      <c r="J1206" s="30"/>
    </row>
    <row r="1207" ht="15.75" hidden="1" customHeight="1">
      <c r="C1207" s="19" t="s">
        <v>1734</v>
      </c>
      <c r="D1207" s="18"/>
      <c r="E1207" s="36"/>
      <c r="F1207" s="36"/>
      <c r="G1207" s="19">
        <f t="shared" si="67"/>
        <v>0</v>
      </c>
      <c r="H1207" s="19"/>
      <c r="I1207" s="10"/>
    </row>
    <row r="1208" ht="15.75" hidden="1" customHeight="1">
      <c r="C1208" s="19" t="s">
        <v>1734</v>
      </c>
      <c r="D1208" s="18"/>
      <c r="E1208" s="36"/>
      <c r="F1208" s="36"/>
      <c r="G1208" s="19">
        <f t="shared" si="67"/>
        <v>0</v>
      </c>
      <c r="H1208" s="19"/>
      <c r="I1208" s="10"/>
    </row>
    <row r="1209" ht="15.75" hidden="1" customHeight="1">
      <c r="C1209" s="19" t="s">
        <v>1734</v>
      </c>
      <c r="D1209" s="18"/>
      <c r="E1209" s="36"/>
      <c r="F1209" s="36"/>
      <c r="G1209" s="19">
        <f t="shared" si="67"/>
        <v>0</v>
      </c>
      <c r="H1209" s="19"/>
      <c r="I1209" s="10"/>
    </row>
    <row r="1210" ht="15.75" hidden="1" customHeight="1">
      <c r="C1210" s="10"/>
      <c r="D1210" s="19"/>
      <c r="E1210" s="10"/>
      <c r="F1210" s="10"/>
      <c r="G1210" s="10"/>
      <c r="H1210" s="19"/>
      <c r="I1210" s="10"/>
    </row>
    <row r="1211" ht="15.75" hidden="1" customHeight="1">
      <c r="E1211" s="20">
        <f>SUM(E1200:E1210)</f>
        <v>15</v>
      </c>
      <c r="H1211" s="1"/>
      <c r="I1211" s="54" t="s">
        <v>14</v>
      </c>
    </row>
    <row r="1212" ht="15.75" hidden="1" customHeight="1">
      <c r="H1212" s="1"/>
    </row>
    <row r="1213" ht="15.75" hidden="1" customHeight="1">
      <c r="A1213" s="30"/>
      <c r="B1213" s="30"/>
      <c r="C1213" s="50" t="s">
        <v>698</v>
      </c>
      <c r="D1213" s="51"/>
      <c r="E1213" s="51"/>
      <c r="F1213" s="51"/>
      <c r="G1213" s="51"/>
      <c r="H1213" s="51"/>
      <c r="I1213" s="51"/>
      <c r="J1213" s="52"/>
      <c r="K1213" s="30"/>
      <c r="L1213" s="30"/>
      <c r="M1213" s="30"/>
      <c r="N1213" s="30"/>
      <c r="O1213" s="30"/>
      <c r="P1213" s="30"/>
    </row>
    <row r="1214" ht="15.75" hidden="1" customHeight="1">
      <c r="C1214" s="14" t="s">
        <v>15</v>
      </c>
      <c r="D1214" s="14" t="s">
        <v>16</v>
      </c>
      <c r="E1214" s="2" t="s">
        <v>17</v>
      </c>
      <c r="F1214" s="2"/>
      <c r="G1214" s="14" t="s">
        <v>18</v>
      </c>
      <c r="H1214" s="14" t="s">
        <v>19</v>
      </c>
      <c r="I1214" s="34" t="s">
        <v>20</v>
      </c>
      <c r="J1214" s="43">
        <v>67.0</v>
      </c>
    </row>
    <row r="1215" ht="15.75" hidden="1" customHeight="1">
      <c r="C1215" s="19" t="s">
        <v>1734</v>
      </c>
      <c r="D1215" s="18">
        <v>44253.0</v>
      </c>
      <c r="E1215" s="36">
        <v>11.0</v>
      </c>
      <c r="F1215" s="36"/>
      <c r="G1215" s="19">
        <f>J1214-E1215</f>
        <v>56</v>
      </c>
      <c r="H1215" s="19"/>
      <c r="I1215" s="10"/>
      <c r="J1215" s="76" t="s">
        <v>1735</v>
      </c>
    </row>
    <row r="1216" ht="15.75" hidden="1" customHeight="1">
      <c r="C1216" s="19" t="s">
        <v>1734</v>
      </c>
      <c r="D1216" s="18">
        <v>44258.0</v>
      </c>
      <c r="E1216" s="36">
        <v>56.0</v>
      </c>
      <c r="F1216" s="36"/>
      <c r="G1216" s="19">
        <f t="shared" ref="G1216:G1224" si="68">G1215-E1216</f>
        <v>0</v>
      </c>
      <c r="H1216" s="19"/>
      <c r="I1216" s="10"/>
      <c r="J1216" s="20" t="s">
        <v>1736</v>
      </c>
    </row>
    <row r="1217" ht="15.75" hidden="1" customHeight="1">
      <c r="C1217" s="19" t="s">
        <v>1734</v>
      </c>
      <c r="D1217" s="18"/>
      <c r="E1217" s="36"/>
      <c r="F1217" s="36"/>
      <c r="G1217" s="19">
        <f t="shared" si="68"/>
        <v>0</v>
      </c>
      <c r="H1217" s="19"/>
      <c r="I1217" s="10"/>
      <c r="J1217" s="20" t="s">
        <v>1707</v>
      </c>
    </row>
    <row r="1218" ht="15.75" hidden="1" customHeight="1">
      <c r="C1218" s="19" t="s">
        <v>1734</v>
      </c>
      <c r="D1218" s="18"/>
      <c r="E1218" s="36"/>
      <c r="F1218" s="36"/>
      <c r="G1218" s="19">
        <f t="shared" si="68"/>
        <v>0</v>
      </c>
      <c r="H1218" s="19"/>
      <c r="I1218" s="10"/>
      <c r="J1218" s="53"/>
    </row>
    <row r="1219" ht="15.75" hidden="1" customHeight="1">
      <c r="C1219" s="19" t="s">
        <v>1734</v>
      </c>
      <c r="D1219" s="18"/>
      <c r="E1219" s="36"/>
      <c r="F1219" s="36"/>
      <c r="G1219" s="19">
        <f t="shared" si="68"/>
        <v>0</v>
      </c>
      <c r="H1219" s="19"/>
      <c r="I1219" s="10"/>
      <c r="J1219" s="30"/>
    </row>
    <row r="1220" ht="15.75" hidden="1" customHeight="1">
      <c r="C1220" s="19" t="s">
        <v>1734</v>
      </c>
      <c r="D1220" s="18"/>
      <c r="E1220" s="36"/>
      <c r="F1220" s="36"/>
      <c r="G1220" s="19">
        <f t="shared" si="68"/>
        <v>0</v>
      </c>
      <c r="H1220" s="19"/>
      <c r="I1220" s="10"/>
      <c r="J1220" s="30"/>
    </row>
    <row r="1221" ht="15.75" hidden="1" customHeight="1">
      <c r="C1221" s="19" t="s">
        <v>1734</v>
      </c>
      <c r="D1221" s="18"/>
      <c r="E1221" s="36"/>
      <c r="F1221" s="36"/>
      <c r="G1221" s="19">
        <f t="shared" si="68"/>
        <v>0</v>
      </c>
      <c r="H1221" s="19"/>
      <c r="I1221" s="10"/>
      <c r="J1221" s="30"/>
    </row>
    <row r="1222" ht="15.75" hidden="1" customHeight="1">
      <c r="C1222" s="19" t="s">
        <v>1734</v>
      </c>
      <c r="D1222" s="18"/>
      <c r="E1222" s="36"/>
      <c r="F1222" s="36"/>
      <c r="G1222" s="19">
        <f t="shared" si="68"/>
        <v>0</v>
      </c>
      <c r="H1222" s="19"/>
      <c r="I1222" s="10"/>
    </row>
    <row r="1223" ht="15.75" hidden="1" customHeight="1">
      <c r="C1223" s="19" t="s">
        <v>1734</v>
      </c>
      <c r="D1223" s="18"/>
      <c r="E1223" s="36"/>
      <c r="F1223" s="36"/>
      <c r="G1223" s="19">
        <f t="shared" si="68"/>
        <v>0</v>
      </c>
      <c r="H1223" s="19"/>
      <c r="I1223" s="10"/>
    </row>
    <row r="1224" ht="15.75" hidden="1" customHeight="1">
      <c r="C1224" s="19" t="s">
        <v>1734</v>
      </c>
      <c r="D1224" s="18"/>
      <c r="E1224" s="36"/>
      <c r="F1224" s="36"/>
      <c r="G1224" s="19">
        <f t="shared" si="68"/>
        <v>0</v>
      </c>
      <c r="H1224" s="19"/>
      <c r="I1224" s="10"/>
    </row>
    <row r="1225" ht="15.75" hidden="1" customHeight="1">
      <c r="C1225" s="10"/>
      <c r="D1225" s="19"/>
      <c r="E1225" s="10"/>
      <c r="F1225" s="10"/>
      <c r="G1225" s="10"/>
      <c r="H1225" s="19"/>
      <c r="I1225" s="10"/>
    </row>
    <row r="1226" ht="15.75" hidden="1" customHeight="1">
      <c r="E1226" s="20">
        <f>SUM(E1215:E1225)</f>
        <v>67</v>
      </c>
      <c r="H1226" s="1"/>
      <c r="I1226" s="54" t="s">
        <v>14</v>
      </c>
    </row>
    <row r="1227" ht="15.75" hidden="1" customHeight="1">
      <c r="H1227" s="1"/>
    </row>
    <row r="1228" ht="15.75" hidden="1" customHeight="1">
      <c r="A1228" s="30"/>
      <c r="B1228" s="30"/>
      <c r="C1228" s="50" t="s">
        <v>698</v>
      </c>
      <c r="D1228" s="51"/>
      <c r="E1228" s="51"/>
      <c r="F1228" s="51"/>
      <c r="G1228" s="51"/>
      <c r="H1228" s="51"/>
      <c r="I1228" s="51"/>
      <c r="J1228" s="52"/>
      <c r="K1228" s="30"/>
      <c r="L1228" s="30"/>
      <c r="M1228" s="30"/>
      <c r="N1228" s="30"/>
      <c r="O1228" s="30"/>
      <c r="P1228" s="30"/>
    </row>
    <row r="1229" ht="15.75" hidden="1" customHeight="1">
      <c r="C1229" s="14" t="s">
        <v>15</v>
      </c>
      <c r="D1229" s="14" t="s">
        <v>16</v>
      </c>
      <c r="E1229" s="2" t="s">
        <v>17</v>
      </c>
      <c r="F1229" s="2"/>
      <c r="G1229" s="14" t="s">
        <v>18</v>
      </c>
      <c r="H1229" s="14" t="s">
        <v>19</v>
      </c>
      <c r="I1229" s="34" t="s">
        <v>20</v>
      </c>
      <c r="J1229" s="43">
        <v>42.0</v>
      </c>
    </row>
    <row r="1230" ht="15.75" hidden="1" customHeight="1">
      <c r="C1230" s="19" t="s">
        <v>1734</v>
      </c>
      <c r="D1230" s="18">
        <v>44258.0</v>
      </c>
      <c r="E1230" s="36">
        <v>42.0</v>
      </c>
      <c r="F1230" s="36"/>
      <c r="G1230" s="19">
        <f>J1229-E1230</f>
        <v>0</v>
      </c>
      <c r="H1230" s="19"/>
      <c r="I1230" s="10"/>
      <c r="J1230" s="76" t="s">
        <v>1735</v>
      </c>
    </row>
    <row r="1231" ht="15.75" hidden="1" customHeight="1">
      <c r="C1231" s="19" t="s">
        <v>1734</v>
      </c>
      <c r="D1231" s="18"/>
      <c r="E1231" s="36"/>
      <c r="F1231" s="36"/>
      <c r="G1231" s="19">
        <f t="shared" ref="G1231:G1239" si="69">G1230-E1231</f>
        <v>0</v>
      </c>
      <c r="H1231" s="19"/>
      <c r="I1231" s="10"/>
      <c r="J1231" s="20" t="s">
        <v>1736</v>
      </c>
    </row>
    <row r="1232" ht="15.75" hidden="1" customHeight="1">
      <c r="C1232" s="19" t="s">
        <v>1734</v>
      </c>
      <c r="D1232" s="18"/>
      <c r="E1232" s="36"/>
      <c r="F1232" s="36"/>
      <c r="G1232" s="19">
        <f t="shared" si="69"/>
        <v>0</v>
      </c>
      <c r="H1232" s="19"/>
      <c r="I1232" s="10"/>
      <c r="J1232" s="20" t="s">
        <v>1737</v>
      </c>
    </row>
    <row r="1233" ht="15.75" hidden="1" customHeight="1">
      <c r="C1233" s="19" t="s">
        <v>1734</v>
      </c>
      <c r="D1233" s="18"/>
      <c r="E1233" s="36"/>
      <c r="F1233" s="36"/>
      <c r="G1233" s="19">
        <f t="shared" si="69"/>
        <v>0</v>
      </c>
      <c r="H1233" s="19"/>
      <c r="I1233" s="10"/>
      <c r="J1233" s="53"/>
    </row>
    <row r="1234" ht="15.75" hidden="1" customHeight="1">
      <c r="C1234" s="19" t="s">
        <v>1734</v>
      </c>
      <c r="D1234" s="18"/>
      <c r="E1234" s="36"/>
      <c r="F1234" s="36"/>
      <c r="G1234" s="19">
        <f t="shared" si="69"/>
        <v>0</v>
      </c>
      <c r="H1234" s="19"/>
      <c r="I1234" s="10"/>
      <c r="J1234" s="30"/>
    </row>
    <row r="1235" ht="15.75" hidden="1" customHeight="1">
      <c r="C1235" s="19" t="s">
        <v>1734</v>
      </c>
      <c r="D1235" s="18"/>
      <c r="E1235" s="36"/>
      <c r="F1235" s="36"/>
      <c r="G1235" s="19">
        <f t="shared" si="69"/>
        <v>0</v>
      </c>
      <c r="H1235" s="19"/>
      <c r="I1235" s="10"/>
      <c r="J1235" s="30"/>
    </row>
    <row r="1236" ht="15.75" hidden="1" customHeight="1">
      <c r="C1236" s="19" t="s">
        <v>1734</v>
      </c>
      <c r="D1236" s="18"/>
      <c r="E1236" s="36"/>
      <c r="F1236" s="36"/>
      <c r="G1236" s="19">
        <f t="shared" si="69"/>
        <v>0</v>
      </c>
      <c r="H1236" s="19"/>
      <c r="I1236" s="10"/>
      <c r="J1236" s="30"/>
    </row>
    <row r="1237" ht="15.75" hidden="1" customHeight="1">
      <c r="C1237" s="19" t="s">
        <v>1734</v>
      </c>
      <c r="D1237" s="18"/>
      <c r="E1237" s="36"/>
      <c r="F1237" s="36"/>
      <c r="G1237" s="19">
        <f t="shared" si="69"/>
        <v>0</v>
      </c>
      <c r="H1237" s="19"/>
      <c r="I1237" s="10"/>
    </row>
    <row r="1238" ht="15.75" hidden="1" customHeight="1">
      <c r="C1238" s="19" t="s">
        <v>1734</v>
      </c>
      <c r="D1238" s="18"/>
      <c r="E1238" s="36"/>
      <c r="F1238" s="36"/>
      <c r="G1238" s="19">
        <f t="shared" si="69"/>
        <v>0</v>
      </c>
      <c r="H1238" s="19"/>
      <c r="I1238" s="10"/>
    </row>
    <row r="1239" ht="15.75" hidden="1" customHeight="1">
      <c r="C1239" s="19" t="s">
        <v>1734</v>
      </c>
      <c r="D1239" s="18"/>
      <c r="E1239" s="36"/>
      <c r="F1239" s="36"/>
      <c r="G1239" s="19">
        <f t="shared" si="69"/>
        <v>0</v>
      </c>
      <c r="H1239" s="19"/>
      <c r="I1239" s="10"/>
    </row>
    <row r="1240" ht="15.75" hidden="1" customHeight="1">
      <c r="C1240" s="10"/>
      <c r="D1240" s="19"/>
      <c r="E1240" s="10"/>
      <c r="F1240" s="10"/>
      <c r="G1240" s="10"/>
      <c r="H1240" s="19"/>
      <c r="I1240" s="10"/>
    </row>
    <row r="1241" ht="15.75" hidden="1" customHeight="1">
      <c r="E1241" s="20">
        <f>SUM(E1230:E1240)</f>
        <v>42</v>
      </c>
      <c r="H1241" s="1"/>
      <c r="I1241" s="54" t="s">
        <v>14</v>
      </c>
    </row>
    <row r="1242" ht="15.75" hidden="1" customHeight="1">
      <c r="H1242" s="1"/>
    </row>
    <row r="1243" ht="15.75" hidden="1" customHeight="1">
      <c r="A1243" s="30"/>
      <c r="B1243" s="30"/>
      <c r="C1243" s="50" t="s">
        <v>698</v>
      </c>
      <c r="D1243" s="51"/>
      <c r="E1243" s="51"/>
      <c r="F1243" s="51"/>
      <c r="G1243" s="51"/>
      <c r="H1243" s="51"/>
      <c r="I1243" s="51"/>
      <c r="J1243" s="52"/>
      <c r="K1243" s="30"/>
      <c r="L1243" s="30"/>
      <c r="M1243" s="30"/>
      <c r="N1243" s="30"/>
      <c r="O1243" s="30"/>
      <c r="P1243" s="30"/>
    </row>
    <row r="1244" ht="15.75" hidden="1" customHeight="1">
      <c r="C1244" s="14" t="s">
        <v>15</v>
      </c>
      <c r="D1244" s="14" t="s">
        <v>16</v>
      </c>
      <c r="E1244" s="2" t="s">
        <v>17</v>
      </c>
      <c r="F1244" s="2"/>
      <c r="G1244" s="14" t="s">
        <v>18</v>
      </c>
      <c r="H1244" s="14" t="s">
        <v>19</v>
      </c>
      <c r="I1244" s="34" t="s">
        <v>20</v>
      </c>
      <c r="J1244" s="43">
        <v>12.0</v>
      </c>
    </row>
    <row r="1245" ht="15.75" hidden="1" customHeight="1">
      <c r="C1245" s="19" t="s">
        <v>1734</v>
      </c>
      <c r="D1245" s="18">
        <v>44253.0</v>
      </c>
      <c r="E1245" s="36">
        <v>12.0</v>
      </c>
      <c r="F1245" s="36"/>
      <c r="G1245" s="19">
        <f>J1244-E1245</f>
        <v>0</v>
      </c>
      <c r="H1245" s="19"/>
      <c r="I1245" s="10"/>
      <c r="J1245" s="76" t="s">
        <v>1735</v>
      </c>
    </row>
    <row r="1246" ht="15.75" hidden="1" customHeight="1">
      <c r="C1246" s="19" t="s">
        <v>1734</v>
      </c>
      <c r="D1246" s="18"/>
      <c r="E1246" s="36"/>
      <c r="F1246" s="36"/>
      <c r="G1246" s="19">
        <f t="shared" ref="G1246:G1254" si="70">G1245-E1246</f>
        <v>0</v>
      </c>
      <c r="H1246" s="19"/>
      <c r="I1246" s="10"/>
      <c r="J1246" s="20" t="s">
        <v>1736</v>
      </c>
    </row>
    <row r="1247" ht="15.75" hidden="1" customHeight="1">
      <c r="C1247" s="19" t="s">
        <v>1734</v>
      </c>
      <c r="D1247" s="18"/>
      <c r="E1247" s="36"/>
      <c r="F1247" s="36"/>
      <c r="G1247" s="19">
        <f t="shared" si="70"/>
        <v>0</v>
      </c>
      <c r="H1247" s="19"/>
      <c r="I1247" s="10"/>
      <c r="J1247" s="20" t="s">
        <v>1730</v>
      </c>
    </row>
    <row r="1248" ht="15.75" hidden="1" customHeight="1">
      <c r="C1248" s="19" t="s">
        <v>1734</v>
      </c>
      <c r="D1248" s="18"/>
      <c r="E1248" s="36"/>
      <c r="F1248" s="36"/>
      <c r="G1248" s="19">
        <f t="shared" si="70"/>
        <v>0</v>
      </c>
      <c r="H1248" s="19"/>
      <c r="I1248" s="10"/>
      <c r="J1248" s="53"/>
    </row>
    <row r="1249" ht="15.75" hidden="1" customHeight="1">
      <c r="C1249" s="19" t="s">
        <v>1734</v>
      </c>
      <c r="D1249" s="18"/>
      <c r="E1249" s="36"/>
      <c r="F1249" s="36"/>
      <c r="G1249" s="19">
        <f t="shared" si="70"/>
        <v>0</v>
      </c>
      <c r="H1249" s="19"/>
      <c r="I1249" s="10"/>
      <c r="J1249" s="30"/>
    </row>
    <row r="1250" ht="15.75" hidden="1" customHeight="1">
      <c r="C1250" s="19" t="s">
        <v>1734</v>
      </c>
      <c r="D1250" s="18"/>
      <c r="E1250" s="36"/>
      <c r="F1250" s="36"/>
      <c r="G1250" s="19">
        <f t="shared" si="70"/>
        <v>0</v>
      </c>
      <c r="H1250" s="19"/>
      <c r="I1250" s="10"/>
      <c r="J1250" s="30"/>
    </row>
    <row r="1251" ht="15.75" hidden="1" customHeight="1">
      <c r="C1251" s="19" t="s">
        <v>1734</v>
      </c>
      <c r="D1251" s="18"/>
      <c r="E1251" s="36"/>
      <c r="F1251" s="36"/>
      <c r="G1251" s="19">
        <f t="shared" si="70"/>
        <v>0</v>
      </c>
      <c r="H1251" s="19"/>
      <c r="I1251" s="10"/>
      <c r="J1251" s="30"/>
    </row>
    <row r="1252" ht="15.75" hidden="1" customHeight="1">
      <c r="C1252" s="19" t="s">
        <v>1734</v>
      </c>
      <c r="D1252" s="18"/>
      <c r="E1252" s="36"/>
      <c r="F1252" s="36"/>
      <c r="G1252" s="19">
        <f t="shared" si="70"/>
        <v>0</v>
      </c>
      <c r="H1252" s="19"/>
      <c r="I1252" s="10"/>
    </row>
    <row r="1253" ht="15.75" hidden="1" customHeight="1">
      <c r="C1253" s="19" t="s">
        <v>1734</v>
      </c>
      <c r="D1253" s="18"/>
      <c r="E1253" s="36"/>
      <c r="F1253" s="36"/>
      <c r="G1253" s="19">
        <f t="shared" si="70"/>
        <v>0</v>
      </c>
      <c r="H1253" s="19"/>
      <c r="I1253" s="10"/>
    </row>
    <row r="1254" ht="15.75" hidden="1" customHeight="1">
      <c r="C1254" s="19" t="s">
        <v>1734</v>
      </c>
      <c r="D1254" s="18"/>
      <c r="E1254" s="36"/>
      <c r="F1254" s="36"/>
      <c r="G1254" s="19">
        <f t="shared" si="70"/>
        <v>0</v>
      </c>
      <c r="H1254" s="19"/>
      <c r="I1254" s="10"/>
    </row>
    <row r="1255" ht="15.75" hidden="1" customHeight="1">
      <c r="C1255" s="10"/>
      <c r="D1255" s="19"/>
      <c r="E1255" s="10"/>
      <c r="F1255" s="10"/>
      <c r="G1255" s="10"/>
      <c r="H1255" s="19"/>
      <c r="I1255" s="10"/>
    </row>
    <row r="1256" ht="15.75" hidden="1" customHeight="1">
      <c r="E1256" s="20">
        <f>SUM(E1245:E1255)</f>
        <v>12</v>
      </c>
      <c r="H1256" s="1"/>
      <c r="I1256" s="54" t="s">
        <v>14</v>
      </c>
    </row>
    <row r="1257" ht="15.75" hidden="1" customHeight="1">
      <c r="H1257" s="1"/>
    </row>
    <row r="1258" ht="15.75" hidden="1" customHeight="1">
      <c r="A1258" s="30"/>
      <c r="B1258" s="30"/>
      <c r="C1258" s="50" t="s">
        <v>698</v>
      </c>
      <c r="D1258" s="51"/>
      <c r="E1258" s="51"/>
      <c r="F1258" s="51"/>
      <c r="G1258" s="51"/>
      <c r="H1258" s="51"/>
      <c r="I1258" s="51"/>
      <c r="J1258" s="52"/>
      <c r="K1258" s="30"/>
      <c r="L1258" s="30"/>
      <c r="M1258" s="30"/>
      <c r="N1258" s="30"/>
      <c r="O1258" s="30"/>
      <c r="P1258" s="30"/>
    </row>
    <row r="1259" ht="15.75" hidden="1" customHeight="1">
      <c r="C1259" s="14" t="s">
        <v>15</v>
      </c>
      <c r="D1259" s="14" t="s">
        <v>16</v>
      </c>
      <c r="E1259" s="2" t="s">
        <v>17</v>
      </c>
      <c r="F1259" s="2"/>
      <c r="G1259" s="14" t="s">
        <v>18</v>
      </c>
      <c r="H1259" s="14" t="s">
        <v>19</v>
      </c>
      <c r="I1259" s="34" t="s">
        <v>20</v>
      </c>
      <c r="J1259" s="43">
        <v>11.0</v>
      </c>
    </row>
    <row r="1260" ht="15.75" hidden="1" customHeight="1">
      <c r="C1260" s="19" t="s">
        <v>1734</v>
      </c>
      <c r="D1260" s="18">
        <v>44253.0</v>
      </c>
      <c r="E1260" s="36">
        <v>11.0</v>
      </c>
      <c r="F1260" s="36"/>
      <c r="G1260" s="19">
        <f>J1259-E1260</f>
        <v>0</v>
      </c>
      <c r="H1260" s="19"/>
      <c r="I1260" s="10"/>
      <c r="J1260" s="76" t="s">
        <v>1735</v>
      </c>
    </row>
    <row r="1261" ht="15.75" hidden="1" customHeight="1">
      <c r="C1261" s="19" t="s">
        <v>1734</v>
      </c>
      <c r="D1261" s="18"/>
      <c r="E1261" s="36"/>
      <c r="F1261" s="36"/>
      <c r="G1261" s="19">
        <f t="shared" ref="G1261:G1269" si="71">G1260-E1261</f>
        <v>0</v>
      </c>
      <c r="H1261" s="19"/>
      <c r="I1261" s="10"/>
      <c r="J1261" s="20" t="s">
        <v>1736</v>
      </c>
    </row>
    <row r="1262" ht="15.75" hidden="1" customHeight="1">
      <c r="C1262" s="19" t="s">
        <v>1734</v>
      </c>
      <c r="D1262" s="18"/>
      <c r="E1262" s="36"/>
      <c r="F1262" s="36"/>
      <c r="G1262" s="19">
        <f t="shared" si="71"/>
        <v>0</v>
      </c>
      <c r="H1262" s="19"/>
      <c r="I1262" s="10"/>
      <c r="J1262" s="20" t="s">
        <v>966</v>
      </c>
    </row>
    <row r="1263" ht="15.75" hidden="1" customHeight="1">
      <c r="C1263" s="19" t="s">
        <v>1734</v>
      </c>
      <c r="D1263" s="18"/>
      <c r="E1263" s="36"/>
      <c r="F1263" s="36"/>
      <c r="G1263" s="19">
        <f t="shared" si="71"/>
        <v>0</v>
      </c>
      <c r="H1263" s="19"/>
      <c r="I1263" s="10"/>
      <c r="J1263" s="53"/>
    </row>
    <row r="1264" ht="15.75" hidden="1" customHeight="1">
      <c r="C1264" s="19" t="s">
        <v>1734</v>
      </c>
      <c r="D1264" s="18"/>
      <c r="E1264" s="36"/>
      <c r="F1264" s="36"/>
      <c r="G1264" s="19">
        <f t="shared" si="71"/>
        <v>0</v>
      </c>
      <c r="H1264" s="19"/>
      <c r="I1264" s="10"/>
      <c r="J1264" s="30"/>
    </row>
    <row r="1265" ht="15.75" hidden="1" customHeight="1">
      <c r="C1265" s="19" t="s">
        <v>1734</v>
      </c>
      <c r="D1265" s="18"/>
      <c r="E1265" s="36"/>
      <c r="F1265" s="36"/>
      <c r="G1265" s="19">
        <f t="shared" si="71"/>
        <v>0</v>
      </c>
      <c r="H1265" s="19"/>
      <c r="I1265" s="10"/>
      <c r="J1265" s="30"/>
    </row>
    <row r="1266" ht="15.75" hidden="1" customHeight="1">
      <c r="C1266" s="19" t="s">
        <v>1734</v>
      </c>
      <c r="D1266" s="18"/>
      <c r="E1266" s="36"/>
      <c r="F1266" s="36"/>
      <c r="G1266" s="19">
        <f t="shared" si="71"/>
        <v>0</v>
      </c>
      <c r="H1266" s="19"/>
      <c r="I1266" s="10"/>
      <c r="J1266" s="30"/>
    </row>
    <row r="1267" ht="15.75" hidden="1" customHeight="1">
      <c r="C1267" s="19" t="s">
        <v>1734</v>
      </c>
      <c r="D1267" s="18"/>
      <c r="E1267" s="36"/>
      <c r="F1267" s="36"/>
      <c r="G1267" s="19">
        <f t="shared" si="71"/>
        <v>0</v>
      </c>
      <c r="H1267" s="19"/>
      <c r="I1267" s="10"/>
    </row>
    <row r="1268" ht="15.75" hidden="1" customHeight="1">
      <c r="C1268" s="19" t="s">
        <v>1734</v>
      </c>
      <c r="D1268" s="18"/>
      <c r="E1268" s="36"/>
      <c r="F1268" s="36"/>
      <c r="G1268" s="19">
        <f t="shared" si="71"/>
        <v>0</v>
      </c>
      <c r="H1268" s="19"/>
      <c r="I1268" s="10"/>
    </row>
    <row r="1269" ht="15.75" hidden="1" customHeight="1">
      <c r="C1269" s="19" t="s">
        <v>1734</v>
      </c>
      <c r="D1269" s="18"/>
      <c r="E1269" s="36"/>
      <c r="F1269" s="36"/>
      <c r="G1269" s="19">
        <f t="shared" si="71"/>
        <v>0</v>
      </c>
      <c r="H1269" s="19"/>
      <c r="I1269" s="10"/>
    </row>
    <row r="1270" ht="15.75" hidden="1" customHeight="1">
      <c r="C1270" s="10"/>
      <c r="D1270" s="19"/>
      <c r="E1270" s="10"/>
      <c r="F1270" s="10"/>
      <c r="G1270" s="10"/>
      <c r="H1270" s="19"/>
      <c r="I1270" s="10"/>
    </row>
    <row r="1271" ht="15.75" hidden="1" customHeight="1">
      <c r="E1271" s="20">
        <f>SUM(E1260:E1270)</f>
        <v>11</v>
      </c>
      <c r="H1271" s="1"/>
      <c r="I1271" s="54" t="s">
        <v>14</v>
      </c>
    </row>
    <row r="1272" ht="15.75" hidden="1" customHeight="1">
      <c r="H1272" s="1"/>
    </row>
    <row r="1273" ht="15.75" hidden="1" customHeight="1">
      <c r="A1273" s="30"/>
      <c r="B1273" s="30"/>
      <c r="C1273" s="50" t="s">
        <v>698</v>
      </c>
      <c r="D1273" s="51"/>
      <c r="E1273" s="51"/>
      <c r="F1273" s="51"/>
      <c r="G1273" s="51"/>
      <c r="H1273" s="51"/>
      <c r="I1273" s="51"/>
      <c r="J1273" s="52"/>
      <c r="K1273" s="30"/>
      <c r="L1273" s="30"/>
      <c r="M1273" s="30"/>
      <c r="N1273" s="30"/>
      <c r="O1273" s="30"/>
      <c r="P1273" s="30"/>
    </row>
    <row r="1274" ht="15.75" hidden="1" customHeight="1">
      <c r="C1274" s="14" t="s">
        <v>15</v>
      </c>
      <c r="D1274" s="14" t="s">
        <v>16</v>
      </c>
      <c r="E1274" s="2" t="s">
        <v>17</v>
      </c>
      <c r="F1274" s="2"/>
      <c r="G1274" s="14" t="s">
        <v>18</v>
      </c>
      <c r="H1274" s="14" t="s">
        <v>19</v>
      </c>
      <c r="I1274" s="34" t="s">
        <v>20</v>
      </c>
      <c r="J1274" s="43">
        <v>95.0</v>
      </c>
    </row>
    <row r="1275" ht="15.75" hidden="1" customHeight="1">
      <c r="C1275" s="19" t="s">
        <v>1738</v>
      </c>
      <c r="D1275" s="18">
        <v>44274.0</v>
      </c>
      <c r="E1275" s="36">
        <v>95.0</v>
      </c>
      <c r="F1275" s="36"/>
      <c r="G1275" s="19">
        <f>J1274-E1275</f>
        <v>0</v>
      </c>
      <c r="H1275" s="19"/>
      <c r="I1275" s="10"/>
      <c r="J1275" s="76" t="s">
        <v>1739</v>
      </c>
    </row>
    <row r="1276" ht="15.75" hidden="1" customHeight="1">
      <c r="C1276" s="19" t="s">
        <v>1738</v>
      </c>
      <c r="D1276" s="18"/>
      <c r="E1276" s="36"/>
      <c r="F1276" s="36"/>
      <c r="G1276" s="19">
        <f t="shared" ref="G1276:G1284" si="72">G1275-E1276</f>
        <v>0</v>
      </c>
      <c r="H1276" s="19"/>
      <c r="I1276" s="10"/>
      <c r="J1276" s="20" t="s">
        <v>1740</v>
      </c>
    </row>
    <row r="1277" ht="15.75" hidden="1" customHeight="1">
      <c r="C1277" s="19" t="s">
        <v>1738</v>
      </c>
      <c r="D1277" s="18"/>
      <c r="E1277" s="36"/>
      <c r="F1277" s="36"/>
      <c r="G1277" s="19">
        <f t="shared" si="72"/>
        <v>0</v>
      </c>
      <c r="H1277" s="19"/>
      <c r="I1277" s="10"/>
      <c r="J1277" s="20" t="s">
        <v>966</v>
      </c>
    </row>
    <row r="1278" ht="15.75" hidden="1" customHeight="1">
      <c r="C1278" s="19" t="s">
        <v>1738</v>
      </c>
      <c r="D1278" s="18"/>
      <c r="E1278" s="36"/>
      <c r="F1278" s="36"/>
      <c r="G1278" s="19">
        <f t="shared" si="72"/>
        <v>0</v>
      </c>
      <c r="H1278" s="19"/>
      <c r="I1278" s="10"/>
      <c r="J1278" s="53"/>
    </row>
    <row r="1279" ht="15.75" hidden="1" customHeight="1">
      <c r="C1279" s="19" t="s">
        <v>1738</v>
      </c>
      <c r="D1279" s="18"/>
      <c r="E1279" s="36"/>
      <c r="F1279" s="36"/>
      <c r="G1279" s="19">
        <f t="shared" si="72"/>
        <v>0</v>
      </c>
      <c r="H1279" s="19"/>
      <c r="I1279" s="10"/>
      <c r="J1279" s="30"/>
    </row>
    <row r="1280" ht="15.75" hidden="1" customHeight="1">
      <c r="C1280" s="19" t="s">
        <v>1738</v>
      </c>
      <c r="D1280" s="18"/>
      <c r="E1280" s="36"/>
      <c r="F1280" s="36"/>
      <c r="G1280" s="19">
        <f t="shared" si="72"/>
        <v>0</v>
      </c>
      <c r="H1280" s="19"/>
      <c r="I1280" s="10"/>
      <c r="J1280" s="30"/>
    </row>
    <row r="1281" ht="15.75" hidden="1" customHeight="1">
      <c r="C1281" s="19" t="s">
        <v>1738</v>
      </c>
      <c r="D1281" s="18"/>
      <c r="E1281" s="36"/>
      <c r="F1281" s="36"/>
      <c r="G1281" s="19">
        <f t="shared" si="72"/>
        <v>0</v>
      </c>
      <c r="H1281" s="19"/>
      <c r="I1281" s="10"/>
      <c r="J1281" s="30"/>
    </row>
    <row r="1282" ht="15.75" hidden="1" customHeight="1">
      <c r="C1282" s="19" t="s">
        <v>1738</v>
      </c>
      <c r="D1282" s="18"/>
      <c r="E1282" s="36"/>
      <c r="F1282" s="36"/>
      <c r="G1282" s="19">
        <f t="shared" si="72"/>
        <v>0</v>
      </c>
      <c r="H1282" s="19"/>
      <c r="I1282" s="10"/>
    </row>
    <row r="1283" ht="15.75" hidden="1" customHeight="1">
      <c r="C1283" s="19" t="s">
        <v>1738</v>
      </c>
      <c r="D1283" s="18"/>
      <c r="E1283" s="36"/>
      <c r="F1283" s="36"/>
      <c r="G1283" s="19">
        <f t="shared" si="72"/>
        <v>0</v>
      </c>
      <c r="H1283" s="19"/>
      <c r="I1283" s="10"/>
    </row>
    <row r="1284" ht="15.75" hidden="1" customHeight="1">
      <c r="C1284" s="19" t="s">
        <v>1738</v>
      </c>
      <c r="D1284" s="18"/>
      <c r="E1284" s="36"/>
      <c r="F1284" s="36"/>
      <c r="G1284" s="19">
        <f t="shared" si="72"/>
        <v>0</v>
      </c>
      <c r="H1284" s="19"/>
      <c r="I1284" s="10"/>
    </row>
    <row r="1285" ht="15.75" hidden="1" customHeight="1">
      <c r="C1285" s="10"/>
      <c r="D1285" s="19"/>
      <c r="E1285" s="10"/>
      <c r="F1285" s="10"/>
      <c r="G1285" s="10"/>
      <c r="H1285" s="19"/>
      <c r="I1285" s="10"/>
    </row>
    <row r="1286" ht="15.75" hidden="1" customHeight="1">
      <c r="E1286" s="20">
        <f>SUM(E1275:E1285)</f>
        <v>95</v>
      </c>
      <c r="H1286" s="1"/>
      <c r="I1286" s="54" t="s">
        <v>14</v>
      </c>
    </row>
    <row r="1287" ht="15.75" hidden="1" customHeight="1">
      <c r="H1287" s="1"/>
    </row>
    <row r="1288" ht="15.75" hidden="1" customHeight="1">
      <c r="A1288" s="30"/>
      <c r="B1288" s="30"/>
      <c r="C1288" s="50" t="s">
        <v>698</v>
      </c>
      <c r="D1288" s="51"/>
      <c r="E1288" s="51"/>
      <c r="F1288" s="51"/>
      <c r="G1288" s="51"/>
      <c r="H1288" s="51"/>
      <c r="I1288" s="51"/>
      <c r="J1288" s="52"/>
      <c r="K1288" s="30"/>
      <c r="L1288" s="30"/>
      <c r="M1288" s="30"/>
      <c r="N1288" s="30"/>
      <c r="O1288" s="30"/>
      <c r="P1288" s="30"/>
    </row>
    <row r="1289" ht="15.75" hidden="1" customHeight="1">
      <c r="C1289" s="14" t="s">
        <v>15</v>
      </c>
      <c r="D1289" s="14" t="s">
        <v>16</v>
      </c>
      <c r="E1289" s="2" t="s">
        <v>17</v>
      </c>
      <c r="F1289" s="2"/>
      <c r="G1289" s="14" t="s">
        <v>18</v>
      </c>
      <c r="H1289" s="14" t="s">
        <v>19</v>
      </c>
      <c r="I1289" s="34" t="s">
        <v>20</v>
      </c>
      <c r="J1289" s="43">
        <v>20.0</v>
      </c>
    </row>
    <row r="1290" ht="15.75" hidden="1" customHeight="1">
      <c r="C1290" s="19" t="s">
        <v>1741</v>
      </c>
      <c r="D1290" s="18">
        <v>44284.0</v>
      </c>
      <c r="E1290" s="36">
        <v>20.0</v>
      </c>
      <c r="F1290" s="36"/>
      <c r="G1290" s="19">
        <f>J1289-E1290</f>
        <v>0</v>
      </c>
      <c r="H1290" s="19"/>
      <c r="I1290" s="10"/>
      <c r="J1290" s="76" t="s">
        <v>1742</v>
      </c>
    </row>
    <row r="1291" ht="15.75" hidden="1" customHeight="1">
      <c r="C1291" s="19" t="s">
        <v>1741</v>
      </c>
      <c r="D1291" s="18"/>
      <c r="E1291" s="36"/>
      <c r="F1291" s="36"/>
      <c r="G1291" s="19">
        <f t="shared" ref="G1291:G1299" si="73">G1290-E1291</f>
        <v>0</v>
      </c>
      <c r="H1291" s="19"/>
      <c r="I1291" s="10"/>
      <c r="J1291" s="20" t="s">
        <v>1740</v>
      </c>
    </row>
    <row r="1292" ht="15.75" hidden="1" customHeight="1">
      <c r="C1292" s="19" t="s">
        <v>1741</v>
      </c>
      <c r="D1292" s="18"/>
      <c r="E1292" s="36"/>
      <c r="F1292" s="36"/>
      <c r="G1292" s="19">
        <f t="shared" si="73"/>
        <v>0</v>
      </c>
      <c r="H1292" s="19"/>
      <c r="I1292" s="10"/>
      <c r="J1292" s="20" t="s">
        <v>966</v>
      </c>
    </row>
    <row r="1293" ht="15.75" hidden="1" customHeight="1">
      <c r="C1293" s="19" t="s">
        <v>1741</v>
      </c>
      <c r="D1293" s="18"/>
      <c r="E1293" s="36"/>
      <c r="F1293" s="36"/>
      <c r="G1293" s="19">
        <f t="shared" si="73"/>
        <v>0</v>
      </c>
      <c r="H1293" s="19"/>
      <c r="I1293" s="10"/>
      <c r="J1293" s="53"/>
    </row>
    <row r="1294" ht="15.75" hidden="1" customHeight="1">
      <c r="C1294" s="19" t="s">
        <v>1741</v>
      </c>
      <c r="D1294" s="18"/>
      <c r="E1294" s="36"/>
      <c r="F1294" s="36"/>
      <c r="G1294" s="19">
        <f t="shared" si="73"/>
        <v>0</v>
      </c>
      <c r="H1294" s="19"/>
      <c r="I1294" s="10"/>
      <c r="J1294" s="30"/>
    </row>
    <row r="1295" ht="15.75" hidden="1" customHeight="1">
      <c r="C1295" s="19" t="s">
        <v>1741</v>
      </c>
      <c r="D1295" s="18"/>
      <c r="E1295" s="36"/>
      <c r="F1295" s="36"/>
      <c r="G1295" s="19">
        <f t="shared" si="73"/>
        <v>0</v>
      </c>
      <c r="H1295" s="19"/>
      <c r="I1295" s="10"/>
      <c r="J1295" s="30"/>
    </row>
    <row r="1296" ht="15.75" hidden="1" customHeight="1">
      <c r="C1296" s="19" t="s">
        <v>1741</v>
      </c>
      <c r="D1296" s="18"/>
      <c r="E1296" s="36"/>
      <c r="F1296" s="36"/>
      <c r="G1296" s="19">
        <f t="shared" si="73"/>
        <v>0</v>
      </c>
      <c r="H1296" s="19"/>
      <c r="I1296" s="10"/>
      <c r="J1296" s="30"/>
    </row>
    <row r="1297" ht="15.75" hidden="1" customHeight="1">
      <c r="C1297" s="19" t="s">
        <v>1741</v>
      </c>
      <c r="D1297" s="18"/>
      <c r="E1297" s="36"/>
      <c r="F1297" s="36"/>
      <c r="G1297" s="19">
        <f t="shared" si="73"/>
        <v>0</v>
      </c>
      <c r="H1297" s="19"/>
      <c r="I1297" s="10"/>
    </row>
    <row r="1298" ht="15.75" hidden="1" customHeight="1">
      <c r="C1298" s="19" t="s">
        <v>1741</v>
      </c>
      <c r="D1298" s="18"/>
      <c r="E1298" s="36"/>
      <c r="F1298" s="36"/>
      <c r="G1298" s="19">
        <f t="shared" si="73"/>
        <v>0</v>
      </c>
      <c r="H1298" s="19"/>
      <c r="I1298" s="10"/>
    </row>
    <row r="1299" ht="15.75" hidden="1" customHeight="1">
      <c r="C1299" s="19" t="s">
        <v>1741</v>
      </c>
      <c r="D1299" s="18"/>
      <c r="E1299" s="36"/>
      <c r="F1299" s="36"/>
      <c r="G1299" s="19">
        <f t="shared" si="73"/>
        <v>0</v>
      </c>
      <c r="H1299" s="19"/>
      <c r="I1299" s="10"/>
    </row>
    <row r="1300" ht="15.75" hidden="1" customHeight="1">
      <c r="C1300" s="10"/>
      <c r="D1300" s="19"/>
      <c r="E1300" s="10"/>
      <c r="F1300" s="10"/>
      <c r="G1300" s="10"/>
      <c r="H1300" s="19"/>
      <c r="I1300" s="10"/>
    </row>
    <row r="1301" ht="15.75" hidden="1" customHeight="1">
      <c r="E1301" s="20">
        <f>SUM(E1290:E1300)</f>
        <v>20</v>
      </c>
      <c r="H1301" s="1"/>
      <c r="I1301" s="54" t="s">
        <v>14</v>
      </c>
    </row>
    <row r="1302" ht="15.75" hidden="1" customHeight="1">
      <c r="H1302" s="1"/>
    </row>
    <row r="1303" ht="15.75" hidden="1" customHeight="1">
      <c r="A1303" s="30"/>
      <c r="B1303" s="30"/>
      <c r="C1303" s="50" t="s">
        <v>698</v>
      </c>
      <c r="D1303" s="51"/>
      <c r="E1303" s="51"/>
      <c r="F1303" s="51"/>
      <c r="G1303" s="51"/>
      <c r="H1303" s="51"/>
      <c r="I1303" s="51"/>
      <c r="J1303" s="52"/>
      <c r="K1303" s="30"/>
      <c r="L1303" s="30"/>
      <c r="M1303" s="30"/>
      <c r="N1303" s="30"/>
      <c r="O1303" s="30"/>
      <c r="P1303" s="30"/>
    </row>
    <row r="1304" ht="15.75" hidden="1" customHeight="1">
      <c r="C1304" s="14" t="s">
        <v>15</v>
      </c>
      <c r="D1304" s="14" t="s">
        <v>16</v>
      </c>
      <c r="E1304" s="2" t="s">
        <v>17</v>
      </c>
      <c r="F1304" s="2"/>
      <c r="G1304" s="14" t="s">
        <v>18</v>
      </c>
      <c r="H1304" s="14" t="s">
        <v>19</v>
      </c>
      <c r="I1304" s="34" t="s">
        <v>20</v>
      </c>
      <c r="J1304" s="43">
        <v>12.0</v>
      </c>
    </row>
    <row r="1305" ht="15.75" hidden="1" customHeight="1">
      <c r="C1305" s="19" t="s">
        <v>1743</v>
      </c>
      <c r="D1305" s="18">
        <v>44291.0</v>
      </c>
      <c r="E1305" s="36">
        <v>12.0</v>
      </c>
      <c r="F1305" s="36"/>
      <c r="G1305" s="19">
        <f>J1304-E1305</f>
        <v>0</v>
      </c>
      <c r="H1305" s="19"/>
      <c r="I1305" s="10"/>
      <c r="J1305" s="76" t="s">
        <v>1744</v>
      </c>
    </row>
    <row r="1306" ht="15.75" hidden="1" customHeight="1">
      <c r="C1306" s="19" t="s">
        <v>1743</v>
      </c>
      <c r="D1306" s="18"/>
      <c r="E1306" s="36"/>
      <c r="F1306" s="36"/>
      <c r="G1306" s="19">
        <f t="shared" ref="G1306:G1314" si="74">G1305-E1306</f>
        <v>0</v>
      </c>
      <c r="H1306" s="19"/>
      <c r="I1306" s="10"/>
      <c r="J1306" s="20" t="s">
        <v>1740</v>
      </c>
    </row>
    <row r="1307" ht="15.75" hidden="1" customHeight="1">
      <c r="C1307" s="19" t="s">
        <v>1743</v>
      </c>
      <c r="D1307" s="18"/>
      <c r="E1307" s="36"/>
      <c r="F1307" s="36"/>
      <c r="G1307" s="19">
        <f t="shared" si="74"/>
        <v>0</v>
      </c>
      <c r="H1307" s="19"/>
      <c r="I1307" s="10"/>
      <c r="J1307" s="20" t="s">
        <v>966</v>
      </c>
    </row>
    <row r="1308" ht="15.75" hidden="1" customHeight="1">
      <c r="C1308" s="19" t="s">
        <v>1743</v>
      </c>
      <c r="D1308" s="18"/>
      <c r="E1308" s="36"/>
      <c r="F1308" s="36"/>
      <c r="G1308" s="19">
        <f t="shared" si="74"/>
        <v>0</v>
      </c>
      <c r="H1308" s="19"/>
      <c r="I1308" s="10"/>
      <c r="J1308" s="53"/>
    </row>
    <row r="1309" ht="15.75" hidden="1" customHeight="1">
      <c r="C1309" s="19" t="s">
        <v>1743</v>
      </c>
      <c r="D1309" s="18"/>
      <c r="E1309" s="36"/>
      <c r="F1309" s="36"/>
      <c r="G1309" s="19">
        <f t="shared" si="74"/>
        <v>0</v>
      </c>
      <c r="H1309" s="19"/>
      <c r="I1309" s="10"/>
      <c r="J1309" s="30"/>
    </row>
    <row r="1310" ht="15.75" hidden="1" customHeight="1">
      <c r="C1310" s="19" t="s">
        <v>1743</v>
      </c>
      <c r="D1310" s="18"/>
      <c r="E1310" s="36"/>
      <c r="F1310" s="36"/>
      <c r="G1310" s="19">
        <f t="shared" si="74"/>
        <v>0</v>
      </c>
      <c r="H1310" s="19"/>
      <c r="I1310" s="10"/>
      <c r="J1310" s="30"/>
    </row>
    <row r="1311" ht="15.75" hidden="1" customHeight="1">
      <c r="C1311" s="19" t="s">
        <v>1743</v>
      </c>
      <c r="D1311" s="18"/>
      <c r="E1311" s="36"/>
      <c r="F1311" s="36"/>
      <c r="G1311" s="19">
        <f t="shared" si="74"/>
        <v>0</v>
      </c>
      <c r="H1311" s="19"/>
      <c r="I1311" s="10"/>
      <c r="J1311" s="30"/>
    </row>
    <row r="1312" ht="15.75" hidden="1" customHeight="1">
      <c r="C1312" s="19" t="s">
        <v>1743</v>
      </c>
      <c r="D1312" s="18"/>
      <c r="E1312" s="36"/>
      <c r="F1312" s="36"/>
      <c r="G1312" s="19">
        <f t="shared" si="74"/>
        <v>0</v>
      </c>
      <c r="H1312" s="19"/>
      <c r="I1312" s="10"/>
    </row>
    <row r="1313" ht="15.75" hidden="1" customHeight="1">
      <c r="C1313" s="19" t="s">
        <v>1743</v>
      </c>
      <c r="D1313" s="18"/>
      <c r="E1313" s="36"/>
      <c r="F1313" s="36"/>
      <c r="G1313" s="19">
        <f t="shared" si="74"/>
        <v>0</v>
      </c>
      <c r="H1313" s="19"/>
      <c r="I1313" s="10"/>
    </row>
    <row r="1314" ht="15.75" hidden="1" customHeight="1">
      <c r="C1314" s="19" t="s">
        <v>1743</v>
      </c>
      <c r="D1314" s="18"/>
      <c r="E1314" s="36"/>
      <c r="F1314" s="36"/>
      <c r="G1314" s="19">
        <f t="shared" si="74"/>
        <v>0</v>
      </c>
      <c r="H1314" s="19"/>
      <c r="I1314" s="10"/>
    </row>
    <row r="1315" ht="15.75" hidden="1" customHeight="1">
      <c r="C1315" s="10"/>
      <c r="D1315" s="19"/>
      <c r="E1315" s="10"/>
      <c r="F1315" s="10"/>
      <c r="G1315" s="10"/>
      <c r="H1315" s="19"/>
      <c r="I1315" s="10"/>
    </row>
    <row r="1316" ht="15.75" hidden="1" customHeight="1">
      <c r="E1316" s="20">
        <f>SUM(E1305:E1315)</f>
        <v>12</v>
      </c>
      <c r="H1316" s="1"/>
      <c r="I1316" s="54" t="s">
        <v>14</v>
      </c>
    </row>
    <row r="1317" ht="15.75" hidden="1" customHeight="1">
      <c r="H1317" s="1"/>
    </row>
    <row r="1318" ht="15.75" hidden="1" customHeight="1">
      <c r="A1318" s="30"/>
      <c r="B1318" s="30"/>
      <c r="C1318" s="50" t="s">
        <v>698</v>
      </c>
      <c r="D1318" s="51"/>
      <c r="E1318" s="51"/>
      <c r="F1318" s="51"/>
      <c r="G1318" s="51"/>
      <c r="H1318" s="51"/>
      <c r="I1318" s="51"/>
      <c r="J1318" s="52"/>
      <c r="K1318" s="30"/>
      <c r="L1318" s="30"/>
      <c r="M1318" s="30"/>
      <c r="N1318" s="30"/>
      <c r="O1318" s="30"/>
      <c r="P1318" s="30"/>
    </row>
    <row r="1319" ht="15.75" hidden="1" customHeight="1">
      <c r="C1319" s="14" t="s">
        <v>15</v>
      </c>
      <c r="D1319" s="14" t="s">
        <v>16</v>
      </c>
      <c r="E1319" s="2" t="s">
        <v>17</v>
      </c>
      <c r="F1319" s="2"/>
      <c r="G1319" s="14" t="s">
        <v>18</v>
      </c>
      <c r="H1319" s="14" t="s">
        <v>19</v>
      </c>
      <c r="I1319" s="34" t="s">
        <v>20</v>
      </c>
      <c r="J1319" s="43">
        <v>10.0</v>
      </c>
    </row>
    <row r="1320" ht="15.75" hidden="1" customHeight="1">
      <c r="C1320" s="19" t="s">
        <v>1745</v>
      </c>
      <c r="D1320" s="18">
        <v>44306.0</v>
      </c>
      <c r="E1320" s="36">
        <v>10.0</v>
      </c>
      <c r="F1320" s="36"/>
      <c r="G1320" s="19">
        <f>J1319-E1320</f>
        <v>0</v>
      </c>
      <c r="H1320" s="19"/>
      <c r="I1320" s="10"/>
      <c r="J1320" s="76" t="s">
        <v>1746</v>
      </c>
    </row>
    <row r="1321" ht="15.75" hidden="1" customHeight="1">
      <c r="C1321" s="19" t="s">
        <v>1745</v>
      </c>
      <c r="D1321" s="18"/>
      <c r="E1321" s="36"/>
      <c r="F1321" s="36"/>
      <c r="G1321" s="19">
        <f t="shared" ref="G1321:G1329" si="75">G1320-E1321</f>
        <v>0</v>
      </c>
      <c r="H1321" s="19"/>
      <c r="I1321" s="10"/>
      <c r="J1321" s="20" t="s">
        <v>1747</v>
      </c>
    </row>
    <row r="1322" ht="15.75" hidden="1" customHeight="1">
      <c r="C1322" s="19" t="s">
        <v>1745</v>
      </c>
      <c r="D1322" s="18"/>
      <c r="E1322" s="36"/>
      <c r="F1322" s="36"/>
      <c r="G1322" s="19">
        <f t="shared" si="75"/>
        <v>0</v>
      </c>
      <c r="H1322" s="19"/>
      <c r="I1322" s="10"/>
      <c r="J1322" s="20" t="s">
        <v>1729</v>
      </c>
    </row>
    <row r="1323" ht="15.75" hidden="1" customHeight="1">
      <c r="C1323" s="19" t="s">
        <v>1745</v>
      </c>
      <c r="D1323" s="18"/>
      <c r="E1323" s="36"/>
      <c r="F1323" s="36"/>
      <c r="G1323" s="19">
        <f t="shared" si="75"/>
        <v>0</v>
      </c>
      <c r="H1323" s="19"/>
      <c r="I1323" s="10"/>
      <c r="J1323" s="53"/>
    </row>
    <row r="1324" ht="15.75" hidden="1" customHeight="1">
      <c r="C1324" s="19" t="s">
        <v>1745</v>
      </c>
      <c r="D1324" s="18"/>
      <c r="E1324" s="36"/>
      <c r="F1324" s="36"/>
      <c r="G1324" s="19">
        <f t="shared" si="75"/>
        <v>0</v>
      </c>
      <c r="H1324" s="19"/>
      <c r="I1324" s="10"/>
      <c r="J1324" s="30"/>
    </row>
    <row r="1325" ht="15.75" hidden="1" customHeight="1">
      <c r="C1325" s="19" t="s">
        <v>1745</v>
      </c>
      <c r="D1325" s="18"/>
      <c r="E1325" s="36"/>
      <c r="F1325" s="36"/>
      <c r="G1325" s="19">
        <f t="shared" si="75"/>
        <v>0</v>
      </c>
      <c r="H1325" s="19"/>
      <c r="I1325" s="10"/>
      <c r="J1325" s="30"/>
    </row>
    <row r="1326" ht="15.75" hidden="1" customHeight="1">
      <c r="C1326" s="19" t="s">
        <v>1745</v>
      </c>
      <c r="D1326" s="18"/>
      <c r="E1326" s="36"/>
      <c r="F1326" s="36"/>
      <c r="G1326" s="19">
        <f t="shared" si="75"/>
        <v>0</v>
      </c>
      <c r="H1326" s="19"/>
      <c r="I1326" s="10"/>
      <c r="J1326" s="30"/>
    </row>
    <row r="1327" ht="15.75" hidden="1" customHeight="1">
      <c r="C1327" s="19" t="s">
        <v>1745</v>
      </c>
      <c r="D1327" s="18"/>
      <c r="E1327" s="36"/>
      <c r="F1327" s="36"/>
      <c r="G1327" s="19">
        <f t="shared" si="75"/>
        <v>0</v>
      </c>
      <c r="H1327" s="19"/>
      <c r="I1327" s="10"/>
    </row>
    <row r="1328" ht="15.75" hidden="1" customHeight="1">
      <c r="C1328" s="19" t="s">
        <v>1745</v>
      </c>
      <c r="D1328" s="18"/>
      <c r="E1328" s="36"/>
      <c r="F1328" s="36"/>
      <c r="G1328" s="19">
        <f t="shared" si="75"/>
        <v>0</v>
      </c>
      <c r="H1328" s="19"/>
      <c r="I1328" s="10"/>
    </row>
    <row r="1329" ht="15.75" hidden="1" customHeight="1">
      <c r="C1329" s="19" t="s">
        <v>1745</v>
      </c>
      <c r="D1329" s="18"/>
      <c r="E1329" s="36"/>
      <c r="F1329" s="36"/>
      <c r="G1329" s="19">
        <f t="shared" si="75"/>
        <v>0</v>
      </c>
      <c r="H1329" s="19"/>
      <c r="I1329" s="10"/>
    </row>
    <row r="1330" ht="15.75" hidden="1" customHeight="1">
      <c r="C1330" s="10"/>
      <c r="D1330" s="19"/>
      <c r="E1330" s="10"/>
      <c r="F1330" s="10"/>
      <c r="G1330" s="10"/>
      <c r="H1330" s="19"/>
      <c r="I1330" s="10"/>
    </row>
    <row r="1331" ht="15.75" hidden="1" customHeight="1">
      <c r="E1331" s="20">
        <f>SUM(E1320:E1330)</f>
        <v>10</v>
      </c>
      <c r="H1331" s="1"/>
      <c r="I1331" s="54" t="s">
        <v>14</v>
      </c>
    </row>
    <row r="1332" ht="15.75" hidden="1" customHeight="1">
      <c r="H1332" s="1"/>
    </row>
    <row r="1333" ht="15.75" hidden="1" customHeight="1">
      <c r="A1333" s="30"/>
      <c r="B1333" s="30"/>
      <c r="C1333" s="50" t="s">
        <v>698</v>
      </c>
      <c r="D1333" s="51"/>
      <c r="E1333" s="51"/>
      <c r="F1333" s="51"/>
      <c r="G1333" s="51"/>
      <c r="H1333" s="51"/>
      <c r="I1333" s="51"/>
      <c r="J1333" s="52"/>
      <c r="K1333" s="30"/>
      <c r="L1333" s="30"/>
      <c r="M1333" s="30"/>
      <c r="N1333" s="30"/>
      <c r="O1333" s="30"/>
      <c r="P1333" s="30"/>
    </row>
    <row r="1334" ht="15.75" hidden="1" customHeight="1">
      <c r="C1334" s="14" t="s">
        <v>15</v>
      </c>
      <c r="D1334" s="14" t="s">
        <v>16</v>
      </c>
      <c r="E1334" s="2" t="s">
        <v>17</v>
      </c>
      <c r="F1334" s="2"/>
      <c r="G1334" s="14" t="s">
        <v>18</v>
      </c>
      <c r="H1334" s="14" t="s">
        <v>19</v>
      </c>
      <c r="I1334" s="34" t="s">
        <v>20</v>
      </c>
      <c r="J1334" s="43">
        <v>45.0</v>
      </c>
    </row>
    <row r="1335" ht="15.75" hidden="1" customHeight="1">
      <c r="C1335" s="19" t="s">
        <v>1745</v>
      </c>
      <c r="D1335" s="18">
        <v>44305.0</v>
      </c>
      <c r="E1335" s="36">
        <v>45.0</v>
      </c>
      <c r="F1335" s="36"/>
      <c r="G1335" s="19">
        <f>J1334-E1335</f>
        <v>0</v>
      </c>
      <c r="H1335" s="19"/>
      <c r="I1335" s="10"/>
      <c r="J1335" s="76" t="s">
        <v>1746</v>
      </c>
    </row>
    <row r="1336" ht="15.75" hidden="1" customHeight="1">
      <c r="C1336" s="19" t="s">
        <v>1745</v>
      </c>
      <c r="D1336" s="18"/>
      <c r="E1336" s="36"/>
      <c r="F1336" s="36"/>
      <c r="G1336" s="19">
        <f t="shared" ref="G1336:G1344" si="76">G1335-E1336</f>
        <v>0</v>
      </c>
      <c r="H1336" s="19"/>
      <c r="I1336" s="10"/>
      <c r="J1336" s="20" t="s">
        <v>1747</v>
      </c>
    </row>
    <row r="1337" ht="15.75" hidden="1" customHeight="1">
      <c r="C1337" s="19" t="s">
        <v>1745</v>
      </c>
      <c r="D1337" s="18"/>
      <c r="E1337" s="36"/>
      <c r="F1337" s="36"/>
      <c r="G1337" s="19">
        <f t="shared" si="76"/>
        <v>0</v>
      </c>
      <c r="H1337" s="19"/>
      <c r="I1337" s="10"/>
      <c r="J1337" s="20" t="s">
        <v>1707</v>
      </c>
    </row>
    <row r="1338" ht="15.75" hidden="1" customHeight="1">
      <c r="C1338" s="19" t="s">
        <v>1745</v>
      </c>
      <c r="D1338" s="18"/>
      <c r="E1338" s="36"/>
      <c r="F1338" s="36"/>
      <c r="G1338" s="19">
        <f t="shared" si="76"/>
        <v>0</v>
      </c>
      <c r="H1338" s="19"/>
      <c r="I1338" s="10"/>
      <c r="J1338" s="53"/>
    </row>
    <row r="1339" ht="15.75" hidden="1" customHeight="1">
      <c r="C1339" s="19" t="s">
        <v>1745</v>
      </c>
      <c r="D1339" s="18"/>
      <c r="E1339" s="36"/>
      <c r="F1339" s="36"/>
      <c r="G1339" s="19">
        <f t="shared" si="76"/>
        <v>0</v>
      </c>
      <c r="H1339" s="19"/>
      <c r="I1339" s="10"/>
      <c r="J1339" s="30"/>
    </row>
    <row r="1340" ht="15.75" hidden="1" customHeight="1">
      <c r="C1340" s="19" t="s">
        <v>1745</v>
      </c>
      <c r="D1340" s="18"/>
      <c r="E1340" s="36"/>
      <c r="F1340" s="36"/>
      <c r="G1340" s="19">
        <f t="shared" si="76"/>
        <v>0</v>
      </c>
      <c r="H1340" s="19"/>
      <c r="I1340" s="10"/>
      <c r="J1340" s="30"/>
    </row>
    <row r="1341" ht="15.75" hidden="1" customHeight="1">
      <c r="C1341" s="19" t="s">
        <v>1745</v>
      </c>
      <c r="D1341" s="18"/>
      <c r="E1341" s="36"/>
      <c r="F1341" s="36"/>
      <c r="G1341" s="19">
        <f t="shared" si="76"/>
        <v>0</v>
      </c>
      <c r="H1341" s="19"/>
      <c r="I1341" s="10"/>
      <c r="J1341" s="30"/>
    </row>
    <row r="1342" ht="15.75" hidden="1" customHeight="1">
      <c r="C1342" s="19" t="s">
        <v>1745</v>
      </c>
      <c r="D1342" s="18"/>
      <c r="E1342" s="36"/>
      <c r="F1342" s="36"/>
      <c r="G1342" s="19">
        <f t="shared" si="76"/>
        <v>0</v>
      </c>
      <c r="H1342" s="19"/>
      <c r="I1342" s="10"/>
    </row>
    <row r="1343" ht="15.75" hidden="1" customHeight="1">
      <c r="C1343" s="19" t="s">
        <v>1745</v>
      </c>
      <c r="D1343" s="18"/>
      <c r="E1343" s="36"/>
      <c r="F1343" s="36"/>
      <c r="G1343" s="19">
        <f t="shared" si="76"/>
        <v>0</v>
      </c>
      <c r="H1343" s="19"/>
      <c r="I1343" s="10"/>
    </row>
    <row r="1344" ht="15.75" hidden="1" customHeight="1">
      <c r="C1344" s="19" t="s">
        <v>1745</v>
      </c>
      <c r="D1344" s="18"/>
      <c r="E1344" s="36"/>
      <c r="F1344" s="36"/>
      <c r="G1344" s="19">
        <f t="shared" si="76"/>
        <v>0</v>
      </c>
      <c r="H1344" s="19"/>
      <c r="I1344" s="10"/>
    </row>
    <row r="1345" ht="15.75" hidden="1" customHeight="1">
      <c r="C1345" s="10"/>
      <c r="D1345" s="19"/>
      <c r="E1345" s="10"/>
      <c r="F1345" s="10"/>
      <c r="G1345" s="10"/>
      <c r="H1345" s="19"/>
      <c r="I1345" s="10"/>
    </row>
    <row r="1346" ht="15.75" hidden="1" customHeight="1">
      <c r="E1346" s="20">
        <f>SUM(E1335:E1345)</f>
        <v>45</v>
      </c>
      <c r="H1346" s="1"/>
      <c r="I1346" s="54" t="s">
        <v>14</v>
      </c>
    </row>
    <row r="1347" ht="15.75" hidden="1" customHeight="1">
      <c r="H1347" s="1"/>
    </row>
    <row r="1348" ht="15.75" hidden="1" customHeight="1">
      <c r="A1348" s="30"/>
      <c r="B1348" s="30"/>
      <c r="C1348" s="50" t="s">
        <v>698</v>
      </c>
      <c r="D1348" s="51"/>
      <c r="E1348" s="51"/>
      <c r="F1348" s="51"/>
      <c r="G1348" s="51"/>
      <c r="H1348" s="51"/>
      <c r="I1348" s="51"/>
      <c r="J1348" s="52"/>
      <c r="K1348" s="30"/>
      <c r="L1348" s="30"/>
      <c r="M1348" s="30"/>
      <c r="N1348" s="30"/>
      <c r="O1348" s="30"/>
      <c r="P1348" s="30"/>
    </row>
    <row r="1349" ht="15.75" hidden="1" customHeight="1">
      <c r="C1349" s="14" t="s">
        <v>15</v>
      </c>
      <c r="D1349" s="14" t="s">
        <v>16</v>
      </c>
      <c r="E1349" s="2" t="s">
        <v>17</v>
      </c>
      <c r="F1349" s="2"/>
      <c r="G1349" s="14" t="s">
        <v>18</v>
      </c>
      <c r="H1349" s="14" t="s">
        <v>19</v>
      </c>
      <c r="I1349" s="34" t="s">
        <v>20</v>
      </c>
      <c r="J1349" s="43">
        <v>25.0</v>
      </c>
    </row>
    <row r="1350" ht="15.75" hidden="1" customHeight="1">
      <c r="C1350" s="19" t="s">
        <v>1745</v>
      </c>
      <c r="D1350" s="18">
        <v>44305.0</v>
      </c>
      <c r="E1350" s="36">
        <v>10.0</v>
      </c>
      <c r="F1350" s="36"/>
      <c r="G1350" s="19">
        <f>J1349-E1350</f>
        <v>15</v>
      </c>
      <c r="H1350" s="19"/>
      <c r="I1350" s="10"/>
      <c r="J1350" s="76" t="s">
        <v>1746</v>
      </c>
    </row>
    <row r="1351" ht="15.75" hidden="1" customHeight="1">
      <c r="C1351" s="19" t="s">
        <v>1745</v>
      </c>
      <c r="D1351" s="18">
        <v>44306.0</v>
      </c>
      <c r="E1351" s="36">
        <v>15.0</v>
      </c>
      <c r="F1351" s="36"/>
      <c r="G1351" s="19">
        <f t="shared" ref="G1351:G1359" si="77">G1350-E1351</f>
        <v>0</v>
      </c>
      <c r="H1351" s="19"/>
      <c r="I1351" s="10"/>
      <c r="J1351" s="20" t="s">
        <v>1747</v>
      </c>
    </row>
    <row r="1352" ht="15.75" hidden="1" customHeight="1">
      <c r="C1352" s="19" t="s">
        <v>1745</v>
      </c>
      <c r="D1352" s="18"/>
      <c r="E1352" s="36"/>
      <c r="F1352" s="36"/>
      <c r="G1352" s="19">
        <f t="shared" si="77"/>
        <v>0</v>
      </c>
      <c r="H1352" s="19"/>
      <c r="I1352" s="10"/>
      <c r="J1352" s="20" t="s">
        <v>1748</v>
      </c>
    </row>
    <row r="1353" ht="15.75" hidden="1" customHeight="1">
      <c r="C1353" s="19" t="s">
        <v>1745</v>
      </c>
      <c r="D1353" s="18"/>
      <c r="E1353" s="36"/>
      <c r="F1353" s="36"/>
      <c r="G1353" s="19">
        <f t="shared" si="77"/>
        <v>0</v>
      </c>
      <c r="H1353" s="19"/>
      <c r="I1353" s="10"/>
      <c r="J1353" s="53"/>
    </row>
    <row r="1354" ht="15.75" hidden="1" customHeight="1">
      <c r="C1354" s="19" t="s">
        <v>1745</v>
      </c>
      <c r="D1354" s="18"/>
      <c r="E1354" s="36"/>
      <c r="F1354" s="36"/>
      <c r="G1354" s="19">
        <f t="shared" si="77"/>
        <v>0</v>
      </c>
      <c r="H1354" s="19"/>
      <c r="I1354" s="10"/>
      <c r="J1354" s="30"/>
    </row>
    <row r="1355" ht="15.75" hidden="1" customHeight="1">
      <c r="C1355" s="19" t="s">
        <v>1745</v>
      </c>
      <c r="D1355" s="18"/>
      <c r="E1355" s="36"/>
      <c r="F1355" s="36"/>
      <c r="G1355" s="19">
        <f t="shared" si="77"/>
        <v>0</v>
      </c>
      <c r="H1355" s="19"/>
      <c r="I1355" s="10"/>
      <c r="J1355" s="30"/>
    </row>
    <row r="1356" ht="15.75" hidden="1" customHeight="1">
      <c r="C1356" s="19" t="s">
        <v>1745</v>
      </c>
      <c r="D1356" s="18"/>
      <c r="E1356" s="36"/>
      <c r="F1356" s="36"/>
      <c r="G1356" s="19">
        <f t="shared" si="77"/>
        <v>0</v>
      </c>
      <c r="H1356" s="19"/>
      <c r="I1356" s="10"/>
      <c r="J1356" s="30"/>
    </row>
    <row r="1357" ht="15.75" hidden="1" customHeight="1">
      <c r="C1357" s="19" t="s">
        <v>1745</v>
      </c>
      <c r="D1357" s="18"/>
      <c r="E1357" s="36"/>
      <c r="F1357" s="36"/>
      <c r="G1357" s="19">
        <f t="shared" si="77"/>
        <v>0</v>
      </c>
      <c r="H1357" s="19"/>
      <c r="I1357" s="10"/>
    </row>
    <row r="1358" ht="15.75" hidden="1" customHeight="1">
      <c r="C1358" s="19" t="s">
        <v>1745</v>
      </c>
      <c r="D1358" s="18"/>
      <c r="E1358" s="36"/>
      <c r="F1358" s="36"/>
      <c r="G1358" s="19">
        <f t="shared" si="77"/>
        <v>0</v>
      </c>
      <c r="H1358" s="19"/>
      <c r="I1358" s="10"/>
    </row>
    <row r="1359" ht="15.75" hidden="1" customHeight="1">
      <c r="C1359" s="19" t="s">
        <v>1745</v>
      </c>
      <c r="D1359" s="18"/>
      <c r="E1359" s="36"/>
      <c r="F1359" s="36"/>
      <c r="G1359" s="19">
        <f t="shared" si="77"/>
        <v>0</v>
      </c>
      <c r="H1359" s="19"/>
      <c r="I1359" s="10"/>
    </row>
    <row r="1360" ht="15.75" hidden="1" customHeight="1">
      <c r="C1360" s="10"/>
      <c r="D1360" s="19"/>
      <c r="E1360" s="10"/>
      <c r="F1360" s="10"/>
      <c r="G1360" s="10"/>
      <c r="H1360" s="19"/>
      <c r="I1360" s="10"/>
    </row>
    <row r="1361" ht="15.75" hidden="1" customHeight="1">
      <c r="E1361" s="20">
        <f>SUM(E1350:E1360)</f>
        <v>25</v>
      </c>
      <c r="H1361" s="1"/>
      <c r="I1361" s="54" t="s">
        <v>14</v>
      </c>
    </row>
    <row r="1362" ht="15.75" hidden="1" customHeight="1">
      <c r="H1362" s="1"/>
    </row>
    <row r="1363" ht="15.75" hidden="1" customHeight="1">
      <c r="A1363" s="30"/>
      <c r="B1363" s="30"/>
      <c r="C1363" s="50" t="s">
        <v>698</v>
      </c>
      <c r="D1363" s="51"/>
      <c r="E1363" s="51"/>
      <c r="F1363" s="51"/>
      <c r="G1363" s="51"/>
      <c r="H1363" s="51"/>
      <c r="I1363" s="51"/>
      <c r="J1363" s="52"/>
      <c r="K1363" s="30"/>
      <c r="L1363" s="30"/>
      <c r="M1363" s="30"/>
      <c r="N1363" s="30"/>
      <c r="O1363" s="30"/>
      <c r="P1363" s="30"/>
    </row>
    <row r="1364" ht="15.75" hidden="1" customHeight="1">
      <c r="C1364" s="14" t="s">
        <v>15</v>
      </c>
      <c r="D1364" s="14" t="s">
        <v>16</v>
      </c>
      <c r="E1364" s="2" t="s">
        <v>17</v>
      </c>
      <c r="F1364" s="2"/>
      <c r="G1364" s="14" t="s">
        <v>18</v>
      </c>
      <c r="H1364" s="14" t="s">
        <v>19</v>
      </c>
      <c r="I1364" s="34" t="s">
        <v>20</v>
      </c>
      <c r="J1364" s="43">
        <v>10.0</v>
      </c>
    </row>
    <row r="1365" ht="15.75" hidden="1" customHeight="1">
      <c r="C1365" s="19" t="s">
        <v>1745</v>
      </c>
      <c r="D1365" s="18">
        <v>44306.0</v>
      </c>
      <c r="E1365" s="36">
        <v>10.0</v>
      </c>
      <c r="F1365" s="36"/>
      <c r="G1365" s="19">
        <f>J1364-E1365</f>
        <v>0</v>
      </c>
      <c r="H1365" s="19"/>
      <c r="I1365" s="10"/>
      <c r="J1365" s="76" t="s">
        <v>1746</v>
      </c>
    </row>
    <row r="1366" ht="15.75" hidden="1" customHeight="1">
      <c r="C1366" s="19" t="s">
        <v>1745</v>
      </c>
      <c r="D1366" s="18"/>
      <c r="E1366" s="36"/>
      <c r="F1366" s="36"/>
      <c r="G1366" s="19">
        <f t="shared" ref="G1366:G1374" si="78">G1365-E1366</f>
        <v>0</v>
      </c>
      <c r="H1366" s="19"/>
      <c r="I1366" s="10"/>
      <c r="J1366" s="20" t="s">
        <v>1747</v>
      </c>
    </row>
    <row r="1367" ht="15.75" hidden="1" customHeight="1">
      <c r="C1367" s="19" t="s">
        <v>1745</v>
      </c>
      <c r="D1367" s="18"/>
      <c r="E1367" s="36"/>
      <c r="F1367" s="36"/>
      <c r="G1367" s="19">
        <f t="shared" si="78"/>
        <v>0</v>
      </c>
      <c r="H1367" s="19"/>
      <c r="I1367" s="10"/>
      <c r="J1367" s="20" t="s">
        <v>1730</v>
      </c>
    </row>
    <row r="1368" ht="15.75" hidden="1" customHeight="1">
      <c r="C1368" s="19" t="s">
        <v>1745</v>
      </c>
      <c r="D1368" s="18"/>
      <c r="E1368" s="36"/>
      <c r="F1368" s="36"/>
      <c r="G1368" s="19">
        <f t="shared" si="78"/>
        <v>0</v>
      </c>
      <c r="H1368" s="19"/>
      <c r="I1368" s="10"/>
      <c r="J1368" s="53"/>
    </row>
    <row r="1369" ht="15.75" hidden="1" customHeight="1">
      <c r="C1369" s="19" t="s">
        <v>1745</v>
      </c>
      <c r="D1369" s="18"/>
      <c r="E1369" s="36"/>
      <c r="F1369" s="36"/>
      <c r="G1369" s="19">
        <f t="shared" si="78"/>
        <v>0</v>
      </c>
      <c r="H1369" s="19"/>
      <c r="I1369" s="10"/>
      <c r="J1369" s="30"/>
    </row>
    <row r="1370" ht="15.75" hidden="1" customHeight="1">
      <c r="C1370" s="19" t="s">
        <v>1745</v>
      </c>
      <c r="D1370" s="18"/>
      <c r="E1370" s="36"/>
      <c r="F1370" s="36"/>
      <c r="G1370" s="19">
        <f t="shared" si="78"/>
        <v>0</v>
      </c>
      <c r="H1370" s="19"/>
      <c r="I1370" s="10"/>
      <c r="J1370" s="30"/>
    </row>
    <row r="1371" ht="15.75" hidden="1" customHeight="1">
      <c r="C1371" s="19" t="s">
        <v>1745</v>
      </c>
      <c r="D1371" s="18"/>
      <c r="E1371" s="36"/>
      <c r="F1371" s="36"/>
      <c r="G1371" s="19">
        <f t="shared" si="78"/>
        <v>0</v>
      </c>
      <c r="H1371" s="19"/>
      <c r="I1371" s="10"/>
      <c r="J1371" s="30"/>
    </row>
    <row r="1372" ht="15.75" hidden="1" customHeight="1">
      <c r="C1372" s="19" t="s">
        <v>1745</v>
      </c>
      <c r="D1372" s="18"/>
      <c r="E1372" s="36"/>
      <c r="F1372" s="36"/>
      <c r="G1372" s="19">
        <f t="shared" si="78"/>
        <v>0</v>
      </c>
      <c r="H1372" s="19"/>
      <c r="I1372" s="10"/>
    </row>
    <row r="1373" ht="15.75" hidden="1" customHeight="1">
      <c r="C1373" s="19" t="s">
        <v>1745</v>
      </c>
      <c r="D1373" s="18"/>
      <c r="E1373" s="36"/>
      <c r="F1373" s="36"/>
      <c r="G1373" s="19">
        <f t="shared" si="78"/>
        <v>0</v>
      </c>
      <c r="H1373" s="19"/>
      <c r="I1373" s="10"/>
    </row>
    <row r="1374" ht="15.75" hidden="1" customHeight="1">
      <c r="C1374" s="19" t="s">
        <v>1745</v>
      </c>
      <c r="D1374" s="18"/>
      <c r="E1374" s="36"/>
      <c r="F1374" s="36"/>
      <c r="G1374" s="19">
        <f t="shared" si="78"/>
        <v>0</v>
      </c>
      <c r="H1374" s="19"/>
      <c r="I1374" s="10"/>
    </row>
    <row r="1375" ht="15.75" hidden="1" customHeight="1">
      <c r="C1375" s="10"/>
      <c r="D1375" s="19"/>
      <c r="E1375" s="10"/>
      <c r="F1375" s="10"/>
      <c r="G1375" s="10"/>
      <c r="H1375" s="19"/>
      <c r="I1375" s="10"/>
    </row>
    <row r="1376" ht="15.75" hidden="1" customHeight="1">
      <c r="E1376" s="20">
        <f>SUM(E1365:E1375)</f>
        <v>10</v>
      </c>
      <c r="H1376" s="1"/>
      <c r="I1376" s="54" t="s">
        <v>14</v>
      </c>
    </row>
    <row r="1377" ht="15.75" hidden="1" customHeight="1">
      <c r="H1377" s="1"/>
    </row>
    <row r="1378" ht="15.75" hidden="1" customHeight="1">
      <c r="A1378" s="30"/>
      <c r="B1378" s="30"/>
      <c r="C1378" s="50" t="s">
        <v>698</v>
      </c>
      <c r="D1378" s="51"/>
      <c r="E1378" s="51"/>
      <c r="F1378" s="51"/>
      <c r="G1378" s="51"/>
      <c r="H1378" s="51"/>
      <c r="I1378" s="51"/>
      <c r="J1378" s="52"/>
      <c r="K1378" s="30"/>
      <c r="L1378" s="30"/>
      <c r="M1378" s="30"/>
      <c r="N1378" s="30"/>
      <c r="O1378" s="30"/>
      <c r="P1378" s="30"/>
    </row>
    <row r="1379" ht="15.75" hidden="1" customHeight="1">
      <c r="C1379" s="14" t="s">
        <v>15</v>
      </c>
      <c r="D1379" s="14" t="s">
        <v>16</v>
      </c>
      <c r="E1379" s="2" t="s">
        <v>17</v>
      </c>
      <c r="F1379" s="2"/>
      <c r="G1379" s="14" t="s">
        <v>18</v>
      </c>
      <c r="H1379" s="14" t="s">
        <v>19</v>
      </c>
      <c r="I1379" s="34" t="s">
        <v>20</v>
      </c>
      <c r="J1379" s="43">
        <v>135.0</v>
      </c>
    </row>
    <row r="1380" ht="15.75" hidden="1" customHeight="1">
      <c r="C1380" s="19" t="s">
        <v>1749</v>
      </c>
      <c r="D1380" s="18">
        <v>44312.0</v>
      </c>
      <c r="E1380" s="36">
        <v>40.0</v>
      </c>
      <c r="F1380" s="36"/>
      <c r="G1380" s="19">
        <f>J1379-E1380</f>
        <v>95</v>
      </c>
      <c r="H1380" s="19"/>
      <c r="I1380" s="10"/>
      <c r="J1380" s="76" t="s">
        <v>1750</v>
      </c>
    </row>
    <row r="1381" ht="15.75" hidden="1" customHeight="1">
      <c r="C1381" s="19" t="s">
        <v>1749</v>
      </c>
      <c r="D1381" s="18">
        <v>44316.0</v>
      </c>
      <c r="E1381" s="36">
        <v>44.0</v>
      </c>
      <c r="F1381" s="36"/>
      <c r="G1381" s="19">
        <f t="shared" ref="G1381:G1389" si="79">G1380-E1381</f>
        <v>51</v>
      </c>
      <c r="H1381" s="19"/>
      <c r="I1381" s="10"/>
      <c r="J1381" s="20" t="s">
        <v>1751</v>
      </c>
    </row>
    <row r="1382" ht="15.75" hidden="1" customHeight="1">
      <c r="C1382" s="19" t="s">
        <v>1749</v>
      </c>
      <c r="D1382" s="18" t="s">
        <v>1752</v>
      </c>
      <c r="E1382" s="36">
        <v>51.0</v>
      </c>
      <c r="F1382" s="36"/>
      <c r="G1382" s="19">
        <f t="shared" si="79"/>
        <v>0</v>
      </c>
      <c r="H1382" s="19"/>
      <c r="I1382" s="10"/>
      <c r="J1382" s="20" t="s">
        <v>966</v>
      </c>
    </row>
    <row r="1383" ht="15.75" hidden="1" customHeight="1">
      <c r="C1383" s="19" t="s">
        <v>1749</v>
      </c>
      <c r="D1383" s="18"/>
      <c r="E1383" s="36"/>
      <c r="F1383" s="36"/>
      <c r="G1383" s="19">
        <f t="shared" si="79"/>
        <v>0</v>
      </c>
      <c r="H1383" s="19"/>
      <c r="I1383" s="10"/>
      <c r="J1383" s="53"/>
    </row>
    <row r="1384" ht="15.75" hidden="1" customHeight="1">
      <c r="C1384" s="19" t="s">
        <v>1749</v>
      </c>
      <c r="D1384" s="18"/>
      <c r="E1384" s="36"/>
      <c r="F1384" s="36"/>
      <c r="G1384" s="19">
        <f t="shared" si="79"/>
        <v>0</v>
      </c>
      <c r="H1384" s="19"/>
      <c r="I1384" s="10"/>
      <c r="J1384" s="30"/>
    </row>
    <row r="1385" ht="15.75" hidden="1" customHeight="1">
      <c r="C1385" s="19" t="s">
        <v>1749</v>
      </c>
      <c r="D1385" s="18"/>
      <c r="E1385" s="36"/>
      <c r="F1385" s="36"/>
      <c r="G1385" s="19">
        <f t="shared" si="79"/>
        <v>0</v>
      </c>
      <c r="H1385" s="19"/>
      <c r="I1385" s="10"/>
      <c r="J1385" s="30"/>
    </row>
    <row r="1386" ht="15.75" hidden="1" customHeight="1">
      <c r="C1386" s="19" t="s">
        <v>1749</v>
      </c>
      <c r="D1386" s="18"/>
      <c r="E1386" s="36"/>
      <c r="F1386" s="36"/>
      <c r="G1386" s="19">
        <f t="shared" si="79"/>
        <v>0</v>
      </c>
      <c r="H1386" s="19"/>
      <c r="I1386" s="10"/>
      <c r="J1386" s="30"/>
    </row>
    <row r="1387" ht="15.75" hidden="1" customHeight="1">
      <c r="C1387" s="19" t="s">
        <v>1749</v>
      </c>
      <c r="D1387" s="18"/>
      <c r="E1387" s="36"/>
      <c r="F1387" s="36"/>
      <c r="G1387" s="19">
        <f t="shared" si="79"/>
        <v>0</v>
      </c>
      <c r="H1387" s="19"/>
      <c r="I1387" s="10"/>
    </row>
    <row r="1388" ht="15.75" hidden="1" customHeight="1">
      <c r="C1388" s="19" t="s">
        <v>1749</v>
      </c>
      <c r="D1388" s="18"/>
      <c r="E1388" s="36"/>
      <c r="F1388" s="36"/>
      <c r="G1388" s="19">
        <f t="shared" si="79"/>
        <v>0</v>
      </c>
      <c r="H1388" s="19"/>
      <c r="I1388" s="10"/>
    </row>
    <row r="1389" ht="15.75" hidden="1" customHeight="1">
      <c r="C1389" s="19" t="s">
        <v>1749</v>
      </c>
      <c r="D1389" s="18"/>
      <c r="E1389" s="36"/>
      <c r="F1389" s="36"/>
      <c r="G1389" s="19">
        <f t="shared" si="79"/>
        <v>0</v>
      </c>
      <c r="H1389" s="19"/>
      <c r="I1389" s="10"/>
    </row>
    <row r="1390" ht="15.75" hidden="1" customHeight="1">
      <c r="C1390" s="10"/>
      <c r="D1390" s="19"/>
      <c r="E1390" s="10"/>
      <c r="F1390" s="10"/>
      <c r="G1390" s="10"/>
      <c r="H1390" s="19"/>
      <c r="I1390" s="10"/>
    </row>
    <row r="1391" ht="15.75" hidden="1" customHeight="1">
      <c r="E1391" s="20">
        <f>SUM(E1380:E1390)</f>
        <v>135</v>
      </c>
      <c r="H1391" s="1"/>
      <c r="I1391" s="54" t="s">
        <v>14</v>
      </c>
    </row>
    <row r="1392" ht="15.75" hidden="1" customHeight="1">
      <c r="H1392" s="1"/>
    </row>
    <row r="1393" ht="15.75" hidden="1" customHeight="1">
      <c r="A1393" s="30"/>
      <c r="B1393" s="30"/>
      <c r="C1393" s="50" t="s">
        <v>698</v>
      </c>
      <c r="D1393" s="51"/>
      <c r="E1393" s="51"/>
      <c r="F1393" s="51"/>
      <c r="G1393" s="51"/>
      <c r="H1393" s="51"/>
      <c r="I1393" s="51"/>
      <c r="J1393" s="52"/>
      <c r="K1393" s="30"/>
      <c r="L1393" s="30"/>
      <c r="M1393" s="30"/>
      <c r="N1393" s="30"/>
      <c r="O1393" s="30"/>
      <c r="P1393" s="30"/>
    </row>
    <row r="1394" ht="15.75" hidden="1" customHeight="1">
      <c r="C1394" s="14" t="s">
        <v>15</v>
      </c>
      <c r="D1394" s="14" t="s">
        <v>16</v>
      </c>
      <c r="E1394" s="2" t="s">
        <v>17</v>
      </c>
      <c r="F1394" s="2"/>
      <c r="G1394" s="14" t="s">
        <v>18</v>
      </c>
      <c r="H1394" s="14" t="s">
        <v>19</v>
      </c>
      <c r="I1394" s="34" t="s">
        <v>20</v>
      </c>
      <c r="J1394" s="43">
        <v>7.0</v>
      </c>
    </row>
    <row r="1395" ht="15.75" hidden="1" customHeight="1">
      <c r="C1395" s="19" t="s">
        <v>1753</v>
      </c>
      <c r="D1395" s="18" t="s">
        <v>1754</v>
      </c>
      <c r="E1395" s="36">
        <v>7.0</v>
      </c>
      <c r="F1395" s="36"/>
      <c r="G1395" s="19">
        <f>J1394-E1395</f>
        <v>0</v>
      </c>
      <c r="H1395" s="19"/>
      <c r="I1395" s="10"/>
      <c r="J1395" s="76" t="s">
        <v>1755</v>
      </c>
    </row>
    <row r="1396" ht="15.75" hidden="1" customHeight="1">
      <c r="C1396" s="19" t="s">
        <v>1753</v>
      </c>
      <c r="D1396" s="18"/>
      <c r="E1396" s="36"/>
      <c r="F1396" s="36"/>
      <c r="G1396" s="19">
        <f t="shared" ref="G1396:G1404" si="80">G1395-E1396</f>
        <v>0</v>
      </c>
      <c r="H1396" s="19"/>
      <c r="I1396" s="10"/>
      <c r="J1396" s="20" t="s">
        <v>1756</v>
      </c>
    </row>
    <row r="1397" ht="15.75" hidden="1" customHeight="1">
      <c r="C1397" s="19" t="s">
        <v>1753</v>
      </c>
      <c r="D1397" s="18"/>
      <c r="E1397" s="36"/>
      <c r="F1397" s="36"/>
      <c r="G1397" s="19">
        <f t="shared" si="80"/>
        <v>0</v>
      </c>
      <c r="H1397" s="19"/>
      <c r="I1397" s="10"/>
      <c r="J1397" s="20" t="s">
        <v>1757</v>
      </c>
    </row>
    <row r="1398" ht="15.75" hidden="1" customHeight="1">
      <c r="C1398" s="19" t="s">
        <v>1753</v>
      </c>
      <c r="D1398" s="18"/>
      <c r="E1398" s="36"/>
      <c r="F1398" s="36"/>
      <c r="G1398" s="19">
        <f t="shared" si="80"/>
        <v>0</v>
      </c>
      <c r="H1398" s="19"/>
      <c r="I1398" s="10"/>
      <c r="J1398" s="53"/>
    </row>
    <row r="1399" ht="15.75" hidden="1" customHeight="1">
      <c r="C1399" s="19" t="s">
        <v>1753</v>
      </c>
      <c r="D1399" s="18"/>
      <c r="E1399" s="36"/>
      <c r="F1399" s="36"/>
      <c r="G1399" s="19">
        <f t="shared" si="80"/>
        <v>0</v>
      </c>
      <c r="H1399" s="19"/>
      <c r="I1399" s="10"/>
      <c r="J1399" s="30"/>
    </row>
    <row r="1400" ht="15.75" hidden="1" customHeight="1">
      <c r="C1400" s="19" t="s">
        <v>1753</v>
      </c>
      <c r="D1400" s="18"/>
      <c r="E1400" s="36"/>
      <c r="F1400" s="36"/>
      <c r="G1400" s="19">
        <f t="shared" si="80"/>
        <v>0</v>
      </c>
      <c r="H1400" s="19"/>
      <c r="I1400" s="10"/>
      <c r="J1400" s="30"/>
    </row>
    <row r="1401" ht="15.75" hidden="1" customHeight="1">
      <c r="C1401" s="19" t="s">
        <v>1753</v>
      </c>
      <c r="D1401" s="18"/>
      <c r="E1401" s="36"/>
      <c r="F1401" s="36"/>
      <c r="G1401" s="19">
        <f t="shared" si="80"/>
        <v>0</v>
      </c>
      <c r="H1401" s="19"/>
      <c r="I1401" s="10"/>
      <c r="J1401" s="30"/>
    </row>
    <row r="1402" ht="15.75" hidden="1" customHeight="1">
      <c r="C1402" s="19" t="s">
        <v>1753</v>
      </c>
      <c r="D1402" s="18"/>
      <c r="E1402" s="36"/>
      <c r="F1402" s="36"/>
      <c r="G1402" s="19">
        <f t="shared" si="80"/>
        <v>0</v>
      </c>
      <c r="H1402" s="19"/>
      <c r="I1402" s="10"/>
    </row>
    <row r="1403" ht="15.75" hidden="1" customHeight="1">
      <c r="C1403" s="19" t="s">
        <v>1753</v>
      </c>
      <c r="D1403" s="18"/>
      <c r="E1403" s="36"/>
      <c r="F1403" s="36"/>
      <c r="G1403" s="19">
        <f t="shared" si="80"/>
        <v>0</v>
      </c>
      <c r="H1403" s="19"/>
      <c r="I1403" s="10"/>
    </row>
    <row r="1404" ht="15.75" hidden="1" customHeight="1">
      <c r="C1404" s="19" t="s">
        <v>1753</v>
      </c>
      <c r="D1404" s="18"/>
      <c r="E1404" s="36"/>
      <c r="F1404" s="36"/>
      <c r="G1404" s="19">
        <f t="shared" si="80"/>
        <v>0</v>
      </c>
      <c r="H1404" s="19"/>
      <c r="I1404" s="10"/>
    </row>
    <row r="1405" ht="15.75" hidden="1" customHeight="1">
      <c r="C1405" s="10"/>
      <c r="D1405" s="19"/>
      <c r="E1405" s="10"/>
      <c r="F1405" s="10"/>
      <c r="G1405" s="10"/>
      <c r="H1405" s="19"/>
      <c r="I1405" s="10"/>
    </row>
    <row r="1406" ht="15.75" hidden="1" customHeight="1">
      <c r="E1406" s="20">
        <f>SUM(E1395:E1405)</f>
        <v>7</v>
      </c>
      <c r="H1406" s="1"/>
      <c r="I1406" s="54" t="s">
        <v>14</v>
      </c>
    </row>
    <row r="1407" ht="15.75" hidden="1" customHeight="1">
      <c r="H1407" s="1"/>
    </row>
    <row r="1408" ht="15.75" hidden="1" customHeight="1">
      <c r="A1408" s="30"/>
      <c r="B1408" s="30"/>
      <c r="C1408" s="50" t="s">
        <v>698</v>
      </c>
      <c r="D1408" s="51"/>
      <c r="E1408" s="51"/>
      <c r="F1408" s="51"/>
      <c r="G1408" s="51"/>
      <c r="H1408" s="51"/>
      <c r="I1408" s="51"/>
      <c r="J1408" s="52"/>
      <c r="K1408" s="30"/>
      <c r="L1408" s="30"/>
      <c r="M1408" s="30"/>
      <c r="N1408" s="30"/>
      <c r="O1408" s="30"/>
      <c r="P1408" s="30"/>
    </row>
    <row r="1409" ht="15.75" hidden="1" customHeight="1">
      <c r="C1409" s="14" t="s">
        <v>15</v>
      </c>
      <c r="D1409" s="14" t="s">
        <v>16</v>
      </c>
      <c r="E1409" s="2" t="s">
        <v>17</v>
      </c>
      <c r="F1409" s="2"/>
      <c r="G1409" s="14" t="s">
        <v>18</v>
      </c>
      <c r="H1409" s="14" t="s">
        <v>19</v>
      </c>
      <c r="I1409" s="34" t="s">
        <v>20</v>
      </c>
      <c r="J1409" s="43">
        <v>66.0</v>
      </c>
    </row>
    <row r="1410" ht="15.75" hidden="1" customHeight="1">
      <c r="C1410" s="19" t="s">
        <v>1753</v>
      </c>
      <c r="D1410" s="18" t="s">
        <v>863</v>
      </c>
      <c r="E1410" s="36">
        <v>21.0</v>
      </c>
      <c r="F1410" s="36"/>
      <c r="G1410" s="19">
        <f>J1409-E1410</f>
        <v>45</v>
      </c>
      <c r="H1410" s="19"/>
      <c r="I1410" s="10"/>
      <c r="J1410" s="76" t="s">
        <v>1755</v>
      </c>
    </row>
    <row r="1411" ht="15.75" hidden="1" customHeight="1">
      <c r="C1411" s="19" t="s">
        <v>1753</v>
      </c>
      <c r="D1411" s="18">
        <v>44335.0</v>
      </c>
      <c r="E1411" s="36">
        <v>45.0</v>
      </c>
      <c r="F1411" s="36"/>
      <c r="G1411" s="19">
        <f t="shared" ref="G1411:G1419" si="81">G1410-E1411</f>
        <v>0</v>
      </c>
      <c r="H1411" s="19"/>
      <c r="I1411" s="10"/>
      <c r="J1411" s="20" t="s">
        <v>1756</v>
      </c>
    </row>
    <row r="1412" ht="15.75" hidden="1" customHeight="1">
      <c r="C1412" s="19" t="s">
        <v>1753</v>
      </c>
      <c r="D1412" s="18"/>
      <c r="E1412" s="36"/>
      <c r="F1412" s="36"/>
      <c r="G1412" s="19">
        <f t="shared" si="81"/>
        <v>0</v>
      </c>
      <c r="H1412" s="19"/>
      <c r="I1412" s="10"/>
      <c r="J1412" s="20" t="s">
        <v>1758</v>
      </c>
    </row>
    <row r="1413" ht="15.75" hidden="1" customHeight="1">
      <c r="C1413" s="19" t="s">
        <v>1753</v>
      </c>
      <c r="D1413" s="18"/>
      <c r="E1413" s="36"/>
      <c r="F1413" s="36"/>
      <c r="G1413" s="19">
        <f t="shared" si="81"/>
        <v>0</v>
      </c>
      <c r="H1413" s="19"/>
      <c r="I1413" s="10"/>
      <c r="J1413" s="53"/>
    </row>
    <row r="1414" ht="15.75" hidden="1" customHeight="1">
      <c r="C1414" s="19" t="s">
        <v>1753</v>
      </c>
      <c r="D1414" s="18"/>
      <c r="E1414" s="36"/>
      <c r="F1414" s="36"/>
      <c r="G1414" s="19">
        <f t="shared" si="81"/>
        <v>0</v>
      </c>
      <c r="H1414" s="19"/>
      <c r="I1414" s="10"/>
      <c r="J1414" s="30"/>
    </row>
    <row r="1415" ht="15.75" hidden="1" customHeight="1">
      <c r="C1415" s="19" t="s">
        <v>1753</v>
      </c>
      <c r="D1415" s="18"/>
      <c r="E1415" s="36"/>
      <c r="F1415" s="36"/>
      <c r="G1415" s="19">
        <f t="shared" si="81"/>
        <v>0</v>
      </c>
      <c r="H1415" s="19"/>
      <c r="I1415" s="10"/>
      <c r="J1415" s="30"/>
    </row>
    <row r="1416" ht="15.75" hidden="1" customHeight="1">
      <c r="C1416" s="19" t="s">
        <v>1753</v>
      </c>
      <c r="D1416" s="18"/>
      <c r="E1416" s="36"/>
      <c r="F1416" s="36"/>
      <c r="G1416" s="19">
        <f t="shared" si="81"/>
        <v>0</v>
      </c>
      <c r="H1416" s="19"/>
      <c r="I1416" s="10"/>
      <c r="J1416" s="30"/>
    </row>
    <row r="1417" ht="15.75" hidden="1" customHeight="1">
      <c r="C1417" s="19" t="s">
        <v>1753</v>
      </c>
      <c r="D1417" s="18"/>
      <c r="E1417" s="36"/>
      <c r="F1417" s="36"/>
      <c r="G1417" s="19">
        <f t="shared" si="81"/>
        <v>0</v>
      </c>
      <c r="H1417" s="19"/>
      <c r="I1417" s="10"/>
    </row>
    <row r="1418" ht="15.75" hidden="1" customHeight="1">
      <c r="C1418" s="19" t="s">
        <v>1753</v>
      </c>
      <c r="D1418" s="18"/>
      <c r="E1418" s="36"/>
      <c r="F1418" s="36"/>
      <c r="G1418" s="19">
        <f t="shared" si="81"/>
        <v>0</v>
      </c>
      <c r="H1418" s="19"/>
      <c r="I1418" s="10"/>
    </row>
    <row r="1419" ht="15.75" hidden="1" customHeight="1">
      <c r="C1419" s="19" t="s">
        <v>1753</v>
      </c>
      <c r="D1419" s="18"/>
      <c r="E1419" s="36"/>
      <c r="F1419" s="36"/>
      <c r="G1419" s="19">
        <f t="shared" si="81"/>
        <v>0</v>
      </c>
      <c r="H1419" s="19"/>
      <c r="I1419" s="10"/>
    </row>
    <row r="1420" ht="15.75" hidden="1" customHeight="1">
      <c r="C1420" s="10"/>
      <c r="D1420" s="19"/>
      <c r="E1420" s="10"/>
      <c r="F1420" s="10"/>
      <c r="G1420" s="10"/>
      <c r="H1420" s="19"/>
      <c r="I1420" s="10"/>
    </row>
    <row r="1421" ht="15.75" hidden="1" customHeight="1">
      <c r="E1421" s="20">
        <f>SUM(E1410:E1420)</f>
        <v>66</v>
      </c>
      <c r="H1421" s="1"/>
      <c r="I1421" s="54" t="s">
        <v>14</v>
      </c>
    </row>
    <row r="1422" ht="15.75" hidden="1" customHeight="1">
      <c r="H1422" s="1"/>
    </row>
    <row r="1423" ht="15.75" hidden="1" customHeight="1">
      <c r="A1423" s="30"/>
      <c r="B1423" s="30"/>
      <c r="C1423" s="50" t="s">
        <v>698</v>
      </c>
      <c r="D1423" s="51"/>
      <c r="E1423" s="51"/>
      <c r="F1423" s="51"/>
      <c r="G1423" s="51"/>
      <c r="H1423" s="51"/>
      <c r="I1423" s="51"/>
      <c r="J1423" s="52"/>
      <c r="K1423" s="30"/>
      <c r="L1423" s="30"/>
      <c r="M1423" s="30"/>
      <c r="N1423" s="30"/>
      <c r="O1423" s="30"/>
      <c r="P1423" s="30"/>
    </row>
    <row r="1424" ht="15.75" hidden="1" customHeight="1">
      <c r="C1424" s="14" t="s">
        <v>15</v>
      </c>
      <c r="D1424" s="14" t="s">
        <v>16</v>
      </c>
      <c r="E1424" s="2" t="s">
        <v>17</v>
      </c>
      <c r="F1424" s="2"/>
      <c r="G1424" s="14" t="s">
        <v>18</v>
      </c>
      <c r="H1424" s="14" t="s">
        <v>19</v>
      </c>
      <c r="I1424" s="34" t="s">
        <v>20</v>
      </c>
      <c r="J1424" s="43">
        <v>23.0</v>
      </c>
    </row>
    <row r="1425" ht="15.75" hidden="1" customHeight="1">
      <c r="C1425" s="19" t="s">
        <v>1753</v>
      </c>
      <c r="D1425" s="18" t="s">
        <v>863</v>
      </c>
      <c r="E1425" s="36">
        <v>23.0</v>
      </c>
      <c r="F1425" s="36"/>
      <c r="G1425" s="19">
        <f>J1424-E1425</f>
        <v>0</v>
      </c>
      <c r="H1425" s="19"/>
      <c r="I1425" s="10"/>
      <c r="J1425" s="76" t="s">
        <v>1755</v>
      </c>
    </row>
    <row r="1426" ht="15.75" hidden="1" customHeight="1">
      <c r="C1426" s="19" t="s">
        <v>1753</v>
      </c>
      <c r="D1426" s="18"/>
      <c r="E1426" s="36"/>
      <c r="F1426" s="36"/>
      <c r="G1426" s="19">
        <f t="shared" ref="G1426:G1434" si="82">G1425-E1426</f>
        <v>0</v>
      </c>
      <c r="H1426" s="19"/>
      <c r="I1426" s="10"/>
      <c r="J1426" s="20" t="s">
        <v>1756</v>
      </c>
    </row>
    <row r="1427" ht="15.75" hidden="1" customHeight="1">
      <c r="C1427" s="19" t="s">
        <v>1753</v>
      </c>
      <c r="D1427" s="18"/>
      <c r="E1427" s="36"/>
      <c r="F1427" s="36"/>
      <c r="G1427" s="19">
        <f t="shared" si="82"/>
        <v>0</v>
      </c>
      <c r="H1427" s="19"/>
      <c r="I1427" s="10"/>
      <c r="J1427" s="20" t="s">
        <v>1759</v>
      </c>
    </row>
    <row r="1428" ht="15.75" hidden="1" customHeight="1">
      <c r="C1428" s="19" t="s">
        <v>1753</v>
      </c>
      <c r="D1428" s="18"/>
      <c r="E1428" s="36"/>
      <c r="F1428" s="36"/>
      <c r="G1428" s="19">
        <f t="shared" si="82"/>
        <v>0</v>
      </c>
      <c r="H1428" s="19"/>
      <c r="I1428" s="10"/>
      <c r="J1428" s="53"/>
    </row>
    <row r="1429" ht="15.75" hidden="1" customHeight="1">
      <c r="C1429" s="19" t="s">
        <v>1753</v>
      </c>
      <c r="D1429" s="18"/>
      <c r="E1429" s="36"/>
      <c r="F1429" s="36"/>
      <c r="G1429" s="19">
        <f t="shared" si="82"/>
        <v>0</v>
      </c>
      <c r="H1429" s="19"/>
      <c r="I1429" s="10"/>
      <c r="J1429" s="30"/>
    </row>
    <row r="1430" ht="15.75" hidden="1" customHeight="1">
      <c r="C1430" s="19" t="s">
        <v>1753</v>
      </c>
      <c r="D1430" s="18"/>
      <c r="E1430" s="36"/>
      <c r="F1430" s="36"/>
      <c r="G1430" s="19">
        <f t="shared" si="82"/>
        <v>0</v>
      </c>
      <c r="H1430" s="19"/>
      <c r="I1430" s="10"/>
      <c r="J1430" s="30"/>
    </row>
    <row r="1431" ht="15.75" hidden="1" customHeight="1">
      <c r="C1431" s="19" t="s">
        <v>1753</v>
      </c>
      <c r="D1431" s="18"/>
      <c r="E1431" s="36"/>
      <c r="F1431" s="36"/>
      <c r="G1431" s="19">
        <f t="shared" si="82"/>
        <v>0</v>
      </c>
      <c r="H1431" s="19"/>
      <c r="I1431" s="10"/>
      <c r="J1431" s="30"/>
    </row>
    <row r="1432" ht="15.75" hidden="1" customHeight="1">
      <c r="C1432" s="19" t="s">
        <v>1753</v>
      </c>
      <c r="D1432" s="18"/>
      <c r="E1432" s="36"/>
      <c r="F1432" s="36"/>
      <c r="G1432" s="19">
        <f t="shared" si="82"/>
        <v>0</v>
      </c>
      <c r="H1432" s="19"/>
      <c r="I1432" s="10"/>
    </row>
    <row r="1433" ht="15.75" hidden="1" customHeight="1">
      <c r="C1433" s="19" t="s">
        <v>1753</v>
      </c>
      <c r="D1433" s="18"/>
      <c r="E1433" s="36"/>
      <c r="F1433" s="36"/>
      <c r="G1433" s="19">
        <f t="shared" si="82"/>
        <v>0</v>
      </c>
      <c r="H1433" s="19"/>
      <c r="I1433" s="10"/>
    </row>
    <row r="1434" ht="15.75" hidden="1" customHeight="1">
      <c r="C1434" s="19" t="s">
        <v>1753</v>
      </c>
      <c r="D1434" s="18"/>
      <c r="E1434" s="36"/>
      <c r="F1434" s="36"/>
      <c r="G1434" s="19">
        <f t="shared" si="82"/>
        <v>0</v>
      </c>
      <c r="H1434" s="19"/>
      <c r="I1434" s="10"/>
    </row>
    <row r="1435" ht="15.75" hidden="1" customHeight="1">
      <c r="C1435" s="10"/>
      <c r="D1435" s="19"/>
      <c r="E1435" s="10"/>
      <c r="F1435" s="10"/>
      <c r="G1435" s="10"/>
      <c r="H1435" s="19"/>
      <c r="I1435" s="10"/>
    </row>
    <row r="1436" ht="15.75" hidden="1" customHeight="1">
      <c r="E1436" s="20">
        <f>SUM(E1425:E1435)</f>
        <v>23</v>
      </c>
      <c r="H1436" s="1"/>
      <c r="I1436" s="54" t="s">
        <v>14</v>
      </c>
    </row>
    <row r="1437" ht="15.75" hidden="1" customHeight="1">
      <c r="H1437" s="1"/>
    </row>
    <row r="1438" ht="15.75" hidden="1" customHeight="1">
      <c r="A1438" s="30"/>
      <c r="B1438" s="30"/>
      <c r="C1438" s="50" t="s">
        <v>698</v>
      </c>
      <c r="D1438" s="51"/>
      <c r="E1438" s="51"/>
      <c r="F1438" s="51"/>
      <c r="G1438" s="51"/>
      <c r="H1438" s="51"/>
      <c r="I1438" s="51"/>
      <c r="J1438" s="52"/>
      <c r="K1438" s="30"/>
      <c r="L1438" s="30"/>
      <c r="M1438" s="30"/>
      <c r="N1438" s="30"/>
      <c r="O1438" s="30"/>
      <c r="P1438" s="30"/>
    </row>
    <row r="1439" ht="15.75" hidden="1" customHeight="1">
      <c r="C1439" s="14" t="s">
        <v>15</v>
      </c>
      <c r="D1439" s="14" t="s">
        <v>16</v>
      </c>
      <c r="E1439" s="2" t="s">
        <v>17</v>
      </c>
      <c r="F1439" s="2"/>
      <c r="G1439" s="14" t="s">
        <v>18</v>
      </c>
      <c r="H1439" s="14" t="s">
        <v>19</v>
      </c>
      <c r="I1439" s="34" t="s">
        <v>20</v>
      </c>
      <c r="J1439" s="43">
        <v>8.0</v>
      </c>
    </row>
    <row r="1440" ht="15.75" hidden="1" customHeight="1">
      <c r="C1440" s="19" t="s">
        <v>1753</v>
      </c>
      <c r="D1440" s="18" t="s">
        <v>863</v>
      </c>
      <c r="E1440" s="36">
        <v>8.0</v>
      </c>
      <c r="F1440" s="36"/>
      <c r="G1440" s="19">
        <f>J1439-E1440</f>
        <v>0</v>
      </c>
      <c r="H1440" s="19"/>
      <c r="I1440" s="10"/>
      <c r="J1440" s="76" t="s">
        <v>1755</v>
      </c>
    </row>
    <row r="1441" ht="15.75" hidden="1" customHeight="1">
      <c r="C1441" s="19" t="s">
        <v>1753</v>
      </c>
      <c r="D1441" s="18"/>
      <c r="E1441" s="36"/>
      <c r="F1441" s="36"/>
      <c r="G1441" s="19">
        <f t="shared" ref="G1441:G1449" si="83">G1440-E1441</f>
        <v>0</v>
      </c>
      <c r="H1441" s="19"/>
      <c r="I1441" s="10"/>
      <c r="J1441" s="20" t="s">
        <v>1756</v>
      </c>
    </row>
    <row r="1442" ht="15.75" hidden="1" customHeight="1">
      <c r="C1442" s="19" t="s">
        <v>1753</v>
      </c>
      <c r="D1442" s="18"/>
      <c r="E1442" s="36"/>
      <c r="F1442" s="36"/>
      <c r="G1442" s="19">
        <f t="shared" si="83"/>
        <v>0</v>
      </c>
      <c r="H1442" s="19"/>
      <c r="I1442" s="10"/>
      <c r="J1442" s="20" t="s">
        <v>1760</v>
      </c>
    </row>
    <row r="1443" ht="15.75" hidden="1" customHeight="1">
      <c r="C1443" s="19" t="s">
        <v>1753</v>
      </c>
      <c r="D1443" s="18"/>
      <c r="E1443" s="36"/>
      <c r="F1443" s="36"/>
      <c r="G1443" s="19">
        <f t="shared" si="83"/>
        <v>0</v>
      </c>
      <c r="H1443" s="19"/>
      <c r="I1443" s="10"/>
      <c r="J1443" s="53"/>
    </row>
    <row r="1444" ht="15.75" hidden="1" customHeight="1">
      <c r="C1444" s="19" t="s">
        <v>1753</v>
      </c>
      <c r="D1444" s="18"/>
      <c r="E1444" s="36"/>
      <c r="F1444" s="36"/>
      <c r="G1444" s="19">
        <f t="shared" si="83"/>
        <v>0</v>
      </c>
      <c r="H1444" s="19"/>
      <c r="I1444" s="10"/>
      <c r="J1444" s="30"/>
    </row>
    <row r="1445" ht="15.75" hidden="1" customHeight="1">
      <c r="C1445" s="19" t="s">
        <v>1753</v>
      </c>
      <c r="D1445" s="18"/>
      <c r="E1445" s="36"/>
      <c r="F1445" s="36"/>
      <c r="G1445" s="19">
        <f t="shared" si="83"/>
        <v>0</v>
      </c>
      <c r="H1445" s="19"/>
      <c r="I1445" s="10"/>
      <c r="J1445" s="30"/>
    </row>
    <row r="1446" ht="15.75" hidden="1" customHeight="1">
      <c r="C1446" s="19" t="s">
        <v>1753</v>
      </c>
      <c r="D1446" s="18"/>
      <c r="E1446" s="36"/>
      <c r="F1446" s="36"/>
      <c r="G1446" s="19">
        <f t="shared" si="83"/>
        <v>0</v>
      </c>
      <c r="H1446" s="19"/>
      <c r="I1446" s="10"/>
      <c r="J1446" s="30"/>
    </row>
    <row r="1447" ht="15.75" hidden="1" customHeight="1">
      <c r="C1447" s="19" t="s">
        <v>1753</v>
      </c>
      <c r="D1447" s="18"/>
      <c r="E1447" s="36"/>
      <c r="F1447" s="36"/>
      <c r="G1447" s="19">
        <f t="shared" si="83"/>
        <v>0</v>
      </c>
      <c r="H1447" s="19"/>
      <c r="I1447" s="10"/>
    </row>
    <row r="1448" ht="15.75" hidden="1" customHeight="1">
      <c r="C1448" s="19" t="s">
        <v>1753</v>
      </c>
      <c r="D1448" s="18"/>
      <c r="E1448" s="36"/>
      <c r="F1448" s="36"/>
      <c r="G1448" s="19">
        <f t="shared" si="83"/>
        <v>0</v>
      </c>
      <c r="H1448" s="19"/>
      <c r="I1448" s="10"/>
    </row>
    <row r="1449" ht="15.75" hidden="1" customHeight="1">
      <c r="C1449" s="19" t="s">
        <v>1753</v>
      </c>
      <c r="D1449" s="18"/>
      <c r="E1449" s="36"/>
      <c r="F1449" s="36"/>
      <c r="G1449" s="19">
        <f t="shared" si="83"/>
        <v>0</v>
      </c>
      <c r="H1449" s="19"/>
      <c r="I1449" s="10"/>
    </row>
    <row r="1450" ht="15.75" hidden="1" customHeight="1">
      <c r="C1450" s="10"/>
      <c r="D1450" s="19"/>
      <c r="E1450" s="10"/>
      <c r="F1450" s="10"/>
      <c r="G1450" s="10"/>
      <c r="H1450" s="19"/>
      <c r="I1450" s="10"/>
    </row>
    <row r="1451" ht="15.75" hidden="1" customHeight="1">
      <c r="E1451" s="20">
        <f>SUM(E1440:E1450)</f>
        <v>8</v>
      </c>
      <c r="H1451" s="1"/>
      <c r="I1451" s="54" t="s">
        <v>14</v>
      </c>
    </row>
    <row r="1452" ht="15.75" hidden="1" customHeight="1">
      <c r="H1452" s="1"/>
    </row>
    <row r="1453" ht="15.75" customHeight="1">
      <c r="C1453" s="14" t="s">
        <v>15</v>
      </c>
      <c r="D1453" s="14" t="s">
        <v>16</v>
      </c>
      <c r="E1453" s="2" t="s">
        <v>17</v>
      </c>
      <c r="F1453" s="2"/>
      <c r="G1453" s="14" t="s">
        <v>18</v>
      </c>
      <c r="H1453" s="14" t="s">
        <v>19</v>
      </c>
      <c r="I1453" s="34" t="s">
        <v>20</v>
      </c>
      <c r="J1453" s="43">
        <v>35.0</v>
      </c>
      <c r="K1453" s="30"/>
      <c r="L1453" s="30"/>
      <c r="M1453" s="30"/>
      <c r="N1453" s="30"/>
      <c r="O1453" s="30"/>
      <c r="P1453" s="30"/>
    </row>
    <row r="1454" ht="15.75" customHeight="1">
      <c r="C1454" s="19" t="s">
        <v>1761</v>
      </c>
      <c r="D1454" s="18">
        <v>45260.0</v>
      </c>
      <c r="E1454" s="36">
        <v>35.0</v>
      </c>
      <c r="F1454" s="36"/>
      <c r="G1454" s="19">
        <f>J1453-E1454</f>
        <v>0</v>
      </c>
      <c r="H1454" s="19"/>
      <c r="I1454" s="10"/>
      <c r="J1454" s="76" t="s">
        <v>1762</v>
      </c>
    </row>
    <row r="1455" ht="15.75" customHeight="1">
      <c r="C1455" s="19" t="str">
        <f t="shared" ref="C1455:C1457" si="84">C1454</f>
        <v>SBP/XI/23/133</v>
      </c>
      <c r="D1455" s="18"/>
      <c r="E1455" s="36"/>
      <c r="F1455" s="36"/>
      <c r="G1455" s="19">
        <f t="shared" ref="G1455:G1457" si="85">G1454-E1455</f>
        <v>0</v>
      </c>
      <c r="H1455" s="19"/>
      <c r="I1455" s="10"/>
    </row>
    <row r="1456" ht="15.75" customHeight="1">
      <c r="C1456" s="19" t="str">
        <f t="shared" si="84"/>
        <v>SBP/XI/23/133</v>
      </c>
      <c r="D1456" s="18"/>
      <c r="E1456" s="36"/>
      <c r="F1456" s="36"/>
      <c r="G1456" s="19">
        <f t="shared" si="85"/>
        <v>0</v>
      </c>
      <c r="H1456" s="19"/>
      <c r="I1456" s="10"/>
      <c r="J1456" s="20" t="s">
        <v>1763</v>
      </c>
    </row>
    <row r="1457" ht="15.75" customHeight="1">
      <c r="C1457" s="19" t="str">
        <f t="shared" si="84"/>
        <v>SBP/XI/23/133</v>
      </c>
      <c r="D1457" s="18"/>
      <c r="E1457" s="36"/>
      <c r="F1457" s="36"/>
      <c r="G1457" s="19">
        <f t="shared" si="85"/>
        <v>0</v>
      </c>
      <c r="H1457" s="19"/>
      <c r="I1457" s="10"/>
      <c r="J1457" s="53"/>
    </row>
    <row r="1458" ht="15.75" customHeight="1">
      <c r="H1458" s="1"/>
      <c r="I1458" s="54" t="s">
        <v>738</v>
      </c>
    </row>
    <row r="1459" ht="15.75" customHeight="1">
      <c r="H1459" s="1"/>
    </row>
    <row r="1460" ht="15.75" customHeight="1">
      <c r="C1460" s="14" t="s">
        <v>15</v>
      </c>
      <c r="D1460" s="14" t="s">
        <v>16</v>
      </c>
      <c r="E1460" s="2" t="s">
        <v>17</v>
      </c>
      <c r="F1460" s="2"/>
      <c r="G1460" s="14" t="s">
        <v>18</v>
      </c>
      <c r="H1460" s="14" t="s">
        <v>19</v>
      </c>
      <c r="I1460" s="34" t="s">
        <v>20</v>
      </c>
      <c r="J1460" s="43">
        <v>80.0</v>
      </c>
    </row>
    <row r="1461" ht="15.75" customHeight="1">
      <c r="C1461" s="19" t="s">
        <v>1764</v>
      </c>
      <c r="D1461" s="18">
        <v>45313.0</v>
      </c>
      <c r="E1461" s="36">
        <v>40.0</v>
      </c>
      <c r="F1461" s="36"/>
      <c r="G1461" s="19">
        <f>J1460-E1461</f>
        <v>40</v>
      </c>
      <c r="H1461" s="19"/>
      <c r="I1461" s="10"/>
      <c r="J1461" s="76" t="s">
        <v>1765</v>
      </c>
    </row>
    <row r="1462" ht="15.75" customHeight="1">
      <c r="C1462" s="19" t="str">
        <f t="shared" ref="C1462:C1463" si="86">C1461</f>
        <v>SBP/I/24/027</v>
      </c>
      <c r="D1462" s="18">
        <v>45314.0</v>
      </c>
      <c r="E1462" s="36">
        <v>40.0</v>
      </c>
      <c r="F1462" s="36"/>
      <c r="G1462" s="19">
        <f t="shared" ref="G1462:G1463" si="87">G1461-E1462</f>
        <v>0</v>
      </c>
      <c r="H1462" s="19"/>
      <c r="I1462" s="10"/>
    </row>
    <row r="1463" ht="15.75" customHeight="1">
      <c r="C1463" s="19" t="str">
        <f t="shared" si="86"/>
        <v>SBP/I/24/027</v>
      </c>
      <c r="D1463" s="18"/>
      <c r="E1463" s="36"/>
      <c r="F1463" s="36"/>
      <c r="G1463" s="19">
        <f t="shared" si="87"/>
        <v>0</v>
      </c>
      <c r="H1463" s="19"/>
      <c r="I1463" s="10"/>
      <c r="J1463" s="20" t="s">
        <v>814</v>
      </c>
    </row>
    <row r="1464" ht="15.75" customHeight="1">
      <c r="H1464" s="1"/>
      <c r="I1464" s="54" t="s">
        <v>738</v>
      </c>
    </row>
    <row r="1465" ht="15.75" customHeight="1">
      <c r="C1465" s="14" t="s">
        <v>15</v>
      </c>
      <c r="D1465" s="14" t="s">
        <v>16</v>
      </c>
      <c r="E1465" s="2" t="s">
        <v>17</v>
      </c>
      <c r="F1465" s="2"/>
      <c r="G1465" s="14" t="s">
        <v>18</v>
      </c>
      <c r="H1465" s="14" t="s">
        <v>19</v>
      </c>
      <c r="I1465" s="34" t="s">
        <v>20</v>
      </c>
      <c r="J1465" s="43">
        <v>80.0</v>
      </c>
    </row>
    <row r="1466" ht="15.75" customHeight="1">
      <c r="C1466" s="19" t="s">
        <v>1766</v>
      </c>
      <c r="D1466" s="18">
        <v>45317.0</v>
      </c>
      <c r="E1466" s="36">
        <v>44.0</v>
      </c>
      <c r="F1466" s="36"/>
      <c r="G1466" s="19">
        <f>J1465-E1466</f>
        <v>36</v>
      </c>
      <c r="H1466" s="19"/>
      <c r="I1466" s="10"/>
      <c r="J1466" s="76" t="s">
        <v>1767</v>
      </c>
    </row>
    <row r="1467" ht="15.75" customHeight="1">
      <c r="C1467" s="19" t="str">
        <f t="shared" ref="C1467:C1468" si="88">C1466</f>
        <v>SBP/I/24/127</v>
      </c>
      <c r="D1467" s="18">
        <v>45341.0</v>
      </c>
      <c r="E1467" s="36">
        <v>36.0</v>
      </c>
      <c r="F1467" s="36"/>
      <c r="G1467" s="19">
        <f t="shared" ref="G1467:G1468" si="89">G1466-E1467</f>
        <v>0</v>
      </c>
      <c r="H1467" s="19"/>
      <c r="I1467" s="10"/>
    </row>
    <row r="1468" ht="15.75" customHeight="1">
      <c r="C1468" s="19" t="str">
        <f t="shared" si="88"/>
        <v>SBP/I/24/127</v>
      </c>
      <c r="D1468" s="18"/>
      <c r="E1468" s="36"/>
      <c r="F1468" s="36"/>
      <c r="G1468" s="19">
        <f t="shared" si="89"/>
        <v>0</v>
      </c>
      <c r="H1468" s="19"/>
      <c r="I1468" s="10"/>
      <c r="J1468" s="20" t="s">
        <v>814</v>
      </c>
    </row>
    <row r="1469" ht="15.75" customHeight="1">
      <c r="H1469" s="1"/>
      <c r="I1469" s="54" t="s">
        <v>738</v>
      </c>
    </row>
    <row r="1470" ht="15.75" customHeight="1">
      <c r="C1470" s="14" t="s">
        <v>15</v>
      </c>
      <c r="D1470" s="14" t="s">
        <v>16</v>
      </c>
      <c r="E1470" s="2" t="s">
        <v>17</v>
      </c>
      <c r="F1470" s="2"/>
      <c r="G1470" s="14" t="s">
        <v>18</v>
      </c>
      <c r="H1470" s="14" t="s">
        <v>19</v>
      </c>
      <c r="I1470" s="34" t="s">
        <v>20</v>
      </c>
      <c r="J1470" s="43">
        <v>200.0</v>
      </c>
    </row>
    <row r="1471" ht="15.75" customHeight="1">
      <c r="C1471" s="19" t="s">
        <v>1768</v>
      </c>
      <c r="D1471" s="18">
        <v>45322.0</v>
      </c>
      <c r="E1471" s="36">
        <v>44.0</v>
      </c>
      <c r="F1471" s="36"/>
      <c r="G1471" s="19">
        <f>J1470-E1471</f>
        <v>156</v>
      </c>
      <c r="H1471" s="19"/>
      <c r="I1471" s="10"/>
      <c r="J1471" s="76" t="s">
        <v>1769</v>
      </c>
    </row>
    <row r="1472" ht="15.75" customHeight="1">
      <c r="C1472" s="19" t="str">
        <f t="shared" ref="C1472:C1476" si="90">C1471</f>
        <v>SBP/I/24/165</v>
      </c>
      <c r="D1472" s="18">
        <v>45322.0</v>
      </c>
      <c r="E1472" s="36">
        <v>36.0</v>
      </c>
      <c r="F1472" s="36"/>
      <c r="G1472" s="19">
        <f t="shared" ref="G1472:G1476" si="91">G1471-E1472</f>
        <v>120</v>
      </c>
      <c r="H1472" s="19"/>
      <c r="I1472" s="10"/>
    </row>
    <row r="1473" ht="15.75" customHeight="1">
      <c r="C1473" s="19" t="str">
        <f t="shared" si="90"/>
        <v>SBP/I/24/165</v>
      </c>
      <c r="D1473" s="18">
        <v>45329.0</v>
      </c>
      <c r="E1473" s="36">
        <v>50.0</v>
      </c>
      <c r="F1473" s="36"/>
      <c r="G1473" s="19">
        <f t="shared" si="91"/>
        <v>70</v>
      </c>
      <c r="H1473" s="19"/>
      <c r="I1473" s="10"/>
      <c r="J1473" s="20" t="s">
        <v>814</v>
      </c>
    </row>
    <row r="1474" ht="15.75" customHeight="1">
      <c r="C1474" s="19" t="str">
        <f t="shared" si="90"/>
        <v>SBP/I/24/165</v>
      </c>
      <c r="D1474" s="9">
        <v>45337.0</v>
      </c>
      <c r="E1474" s="36">
        <v>50.0</v>
      </c>
      <c r="F1474" s="36"/>
      <c r="G1474" s="19">
        <f t="shared" si="91"/>
        <v>20</v>
      </c>
      <c r="H1474" s="1"/>
    </row>
    <row r="1475" ht="15.75" customHeight="1">
      <c r="C1475" s="19" t="str">
        <f t="shared" si="90"/>
        <v>SBP/I/24/165</v>
      </c>
      <c r="D1475" s="9">
        <v>45341.0</v>
      </c>
      <c r="E1475" s="10">
        <v>20.0</v>
      </c>
      <c r="F1475" s="10"/>
      <c r="G1475" s="19">
        <f t="shared" si="91"/>
        <v>0</v>
      </c>
      <c r="H1475" s="1"/>
    </row>
    <row r="1476" ht="15.75" customHeight="1">
      <c r="C1476" s="19" t="str">
        <f t="shared" si="90"/>
        <v>SBP/I/24/165</v>
      </c>
      <c r="D1476" s="10"/>
      <c r="E1476" s="10"/>
      <c r="F1476" s="10"/>
      <c r="G1476" s="19">
        <f t="shared" si="91"/>
        <v>0</v>
      </c>
      <c r="H1476" s="1"/>
    </row>
    <row r="1477" ht="15.75" customHeight="1">
      <c r="G1477" s="19"/>
      <c r="H1477" s="1"/>
      <c r="I1477" s="54" t="s">
        <v>738</v>
      </c>
    </row>
    <row r="1478" ht="15.75" customHeight="1">
      <c r="C1478" s="14" t="s">
        <v>15</v>
      </c>
      <c r="D1478" s="14" t="s">
        <v>16</v>
      </c>
      <c r="E1478" s="2" t="s">
        <v>17</v>
      </c>
      <c r="F1478" s="2"/>
      <c r="G1478" s="14" t="s">
        <v>18</v>
      </c>
      <c r="H1478" s="14" t="s">
        <v>19</v>
      </c>
      <c r="I1478" s="34" t="s">
        <v>20</v>
      </c>
      <c r="J1478" s="43">
        <v>150.0</v>
      </c>
    </row>
    <row r="1479" ht="15.75" customHeight="1">
      <c r="C1479" s="19" t="s">
        <v>1770</v>
      </c>
      <c r="D1479" s="18">
        <v>45341.0</v>
      </c>
      <c r="E1479" s="36">
        <v>47.0</v>
      </c>
      <c r="F1479" s="36"/>
      <c r="G1479" s="19">
        <f>J1478-E1479</f>
        <v>103</v>
      </c>
      <c r="H1479" s="19"/>
      <c r="I1479" s="10"/>
      <c r="J1479" s="76" t="s">
        <v>1771</v>
      </c>
    </row>
    <row r="1480" ht="15.75" customHeight="1">
      <c r="C1480" s="19" t="str">
        <f t="shared" ref="C1480:C1481" si="92">C1479</f>
        <v>SBP/II/24/044</v>
      </c>
      <c r="D1480" s="18"/>
      <c r="E1480" s="36"/>
      <c r="F1480" s="36"/>
      <c r="G1480" s="19">
        <f t="shared" ref="G1480:G1481" si="93">G1479-E1480</f>
        <v>103</v>
      </c>
      <c r="H1480" s="19"/>
      <c r="I1480" s="10"/>
    </row>
    <row r="1481" ht="15.75" customHeight="1">
      <c r="C1481" s="19" t="str">
        <f t="shared" si="92"/>
        <v>SBP/II/24/044</v>
      </c>
      <c r="D1481" s="18"/>
      <c r="E1481" s="36"/>
      <c r="F1481" s="36"/>
      <c r="G1481" s="19">
        <f t="shared" si="93"/>
        <v>103</v>
      </c>
      <c r="H1481" s="19"/>
      <c r="I1481" s="10"/>
      <c r="J1481" s="20" t="s">
        <v>814</v>
      </c>
    </row>
    <row r="1482" ht="15.75" customHeight="1">
      <c r="H1482" s="1"/>
    </row>
    <row r="1483" ht="15.75" customHeight="1">
      <c r="C1483" s="14" t="s">
        <v>15</v>
      </c>
      <c r="D1483" s="14" t="s">
        <v>16</v>
      </c>
      <c r="E1483" s="2" t="s">
        <v>17</v>
      </c>
      <c r="F1483" s="2"/>
      <c r="G1483" s="14" t="s">
        <v>18</v>
      </c>
      <c r="H1483" s="14" t="s">
        <v>19</v>
      </c>
      <c r="I1483" s="34" t="s">
        <v>20</v>
      </c>
      <c r="J1483" s="43">
        <v>150.0</v>
      </c>
    </row>
    <row r="1484" ht="15.75" customHeight="1">
      <c r="C1484" s="19" t="s">
        <v>1772</v>
      </c>
      <c r="D1484" s="18">
        <v>45352.0</v>
      </c>
      <c r="E1484" s="36">
        <v>150.0</v>
      </c>
      <c r="F1484" s="36"/>
      <c r="G1484" s="19">
        <f>J1483-E1484</f>
        <v>0</v>
      </c>
      <c r="H1484" s="19"/>
      <c r="I1484" s="10"/>
      <c r="J1484" s="76" t="s">
        <v>1773</v>
      </c>
    </row>
    <row r="1485" ht="15.75" customHeight="1">
      <c r="C1485" s="19" t="str">
        <f t="shared" ref="C1485:C1486" si="94">C1484</f>
        <v>SBP/II/24/140</v>
      </c>
      <c r="D1485" s="18"/>
      <c r="E1485" s="36"/>
      <c r="F1485" s="36"/>
      <c r="G1485" s="19">
        <f t="shared" ref="G1485:G1486" si="95">G1484-E1485</f>
        <v>0</v>
      </c>
      <c r="H1485" s="19"/>
      <c r="I1485" s="10"/>
    </row>
    <row r="1486" ht="15.75" customHeight="1">
      <c r="C1486" s="19" t="str">
        <f t="shared" si="94"/>
        <v>SBP/II/24/140</v>
      </c>
      <c r="D1486" s="18"/>
      <c r="E1486" s="36"/>
      <c r="F1486" s="36"/>
      <c r="G1486" s="19">
        <f t="shared" si="95"/>
        <v>0</v>
      </c>
      <c r="H1486" s="19"/>
      <c r="I1486" s="10"/>
      <c r="J1486" s="20" t="s">
        <v>814</v>
      </c>
    </row>
    <row r="1487" ht="15.75" customHeight="1">
      <c r="H1487" s="1"/>
      <c r="I1487" s="54" t="s">
        <v>738</v>
      </c>
    </row>
    <row r="1488" ht="15.75" customHeight="1">
      <c r="C1488" s="14" t="s">
        <v>15</v>
      </c>
      <c r="D1488" s="14" t="s">
        <v>16</v>
      </c>
      <c r="E1488" s="2" t="s">
        <v>17</v>
      </c>
      <c r="F1488" s="2"/>
      <c r="G1488" s="14" t="s">
        <v>18</v>
      </c>
      <c r="H1488" s="14" t="s">
        <v>19</v>
      </c>
      <c r="I1488" s="34" t="s">
        <v>20</v>
      </c>
      <c r="J1488" s="43">
        <v>250.0</v>
      </c>
    </row>
    <row r="1489" ht="15.75" customHeight="1">
      <c r="C1489" s="19" t="s">
        <v>1774</v>
      </c>
      <c r="D1489" s="18">
        <v>45358.0</v>
      </c>
      <c r="E1489" s="36">
        <v>40.0</v>
      </c>
      <c r="F1489" s="36"/>
      <c r="G1489" s="19">
        <f>J1488-E1489</f>
        <v>210</v>
      </c>
      <c r="H1489" s="19"/>
      <c r="I1489" s="10"/>
      <c r="J1489" s="76" t="s">
        <v>1775</v>
      </c>
    </row>
    <row r="1490" ht="15.75" customHeight="1">
      <c r="C1490" s="19" t="str">
        <f t="shared" ref="C1490:C1493" si="96">C1489</f>
        <v>SBP/II/24/219</v>
      </c>
      <c r="D1490" s="18">
        <v>45371.0</v>
      </c>
      <c r="E1490" s="36">
        <v>63.0</v>
      </c>
      <c r="F1490" s="36"/>
      <c r="G1490" s="19">
        <f t="shared" ref="G1490:G1495" si="97">G1489-E1490</f>
        <v>147</v>
      </c>
      <c r="H1490" s="19"/>
      <c r="I1490" s="10"/>
    </row>
    <row r="1491" ht="15.75" customHeight="1">
      <c r="C1491" s="19" t="str">
        <f t="shared" si="96"/>
        <v>SBP/II/24/219</v>
      </c>
      <c r="D1491" s="18">
        <v>45359.0</v>
      </c>
      <c r="E1491" s="36">
        <v>27.0</v>
      </c>
      <c r="F1491" s="36"/>
      <c r="G1491" s="19">
        <f t="shared" si="97"/>
        <v>120</v>
      </c>
      <c r="H1491" s="19"/>
      <c r="I1491" s="10"/>
      <c r="J1491" s="20" t="s">
        <v>814</v>
      </c>
    </row>
    <row r="1492" ht="15.75" customHeight="1">
      <c r="C1492" s="19" t="str">
        <f t="shared" si="96"/>
        <v>SBP/II/24/219</v>
      </c>
      <c r="D1492" s="9">
        <v>45365.0</v>
      </c>
      <c r="E1492" s="36">
        <v>50.0</v>
      </c>
      <c r="F1492" s="36"/>
      <c r="G1492" s="19">
        <f t="shared" si="97"/>
        <v>70</v>
      </c>
      <c r="H1492" s="19"/>
      <c r="I1492" s="10"/>
    </row>
    <row r="1493" ht="15.75" customHeight="1">
      <c r="C1493" s="19" t="str">
        <f t="shared" si="96"/>
        <v>SBP/II/24/219</v>
      </c>
      <c r="D1493" s="9">
        <v>45370.0</v>
      </c>
      <c r="E1493" s="10">
        <v>70.0</v>
      </c>
      <c r="F1493" s="10"/>
      <c r="G1493" s="19">
        <f t="shared" si="97"/>
        <v>0</v>
      </c>
      <c r="H1493" s="19"/>
      <c r="I1493" s="10"/>
    </row>
    <row r="1494" ht="15.75" customHeight="1">
      <c r="C1494" s="10"/>
      <c r="D1494" s="10"/>
      <c r="E1494" s="10"/>
      <c r="F1494" s="10"/>
      <c r="G1494" s="19">
        <f t="shared" si="97"/>
        <v>0</v>
      </c>
      <c r="H1494" s="19"/>
      <c r="I1494" s="10"/>
    </row>
    <row r="1495" ht="15.75" customHeight="1">
      <c r="C1495" s="10"/>
      <c r="D1495" s="10"/>
      <c r="E1495" s="10"/>
      <c r="F1495" s="10"/>
      <c r="G1495" s="19">
        <f t="shared" si="97"/>
        <v>0</v>
      </c>
      <c r="H1495" s="19"/>
      <c r="I1495" s="10"/>
    </row>
    <row r="1496" ht="15.75" customHeight="1">
      <c r="H1496" s="1"/>
      <c r="I1496" s="54" t="s">
        <v>738</v>
      </c>
    </row>
    <row r="1497" ht="15.75" customHeight="1">
      <c r="H1497" s="1"/>
    </row>
    <row r="1498" ht="15.75" customHeight="1">
      <c r="C1498" s="14" t="s">
        <v>15</v>
      </c>
      <c r="D1498" s="14" t="s">
        <v>16</v>
      </c>
      <c r="E1498" s="2" t="s">
        <v>17</v>
      </c>
      <c r="F1498" s="2"/>
      <c r="G1498" s="14" t="s">
        <v>18</v>
      </c>
      <c r="H1498" s="14" t="s">
        <v>19</v>
      </c>
      <c r="I1498" s="34" t="s">
        <v>20</v>
      </c>
      <c r="J1498" s="43">
        <v>300.0</v>
      </c>
    </row>
    <row r="1499" ht="15.75" customHeight="1">
      <c r="C1499" s="19" t="s">
        <v>1776</v>
      </c>
      <c r="D1499" s="18">
        <v>45404.0</v>
      </c>
      <c r="E1499" s="36">
        <v>45.0</v>
      </c>
      <c r="F1499" s="36"/>
      <c r="G1499" s="19">
        <f>J1498-E1499</f>
        <v>255</v>
      </c>
      <c r="H1499" s="19"/>
      <c r="I1499" s="10"/>
      <c r="J1499" s="76" t="s">
        <v>1777</v>
      </c>
    </row>
    <row r="1500" ht="15.75" customHeight="1">
      <c r="C1500" s="19" t="str">
        <f t="shared" ref="C1500:C1503" si="98">C1499</f>
        <v>SBP/IV/24/025</v>
      </c>
      <c r="D1500" s="18">
        <v>45407.0</v>
      </c>
      <c r="E1500" s="36">
        <v>45.0</v>
      </c>
      <c r="F1500" s="36"/>
      <c r="G1500" s="19">
        <f t="shared" ref="G1500:G1505" si="99">G1499-E1500</f>
        <v>210</v>
      </c>
      <c r="H1500" s="19"/>
      <c r="I1500" s="10"/>
    </row>
    <row r="1501" ht="15.75" customHeight="1">
      <c r="C1501" s="19" t="str">
        <f t="shared" si="98"/>
        <v>SBP/IV/24/025</v>
      </c>
      <c r="D1501" s="18">
        <v>45412.0</v>
      </c>
      <c r="E1501" s="36">
        <v>50.0</v>
      </c>
      <c r="F1501" s="36"/>
      <c r="G1501" s="19">
        <f t="shared" si="99"/>
        <v>160</v>
      </c>
      <c r="H1501" s="19"/>
      <c r="I1501" s="10"/>
      <c r="J1501" s="20" t="s">
        <v>814</v>
      </c>
    </row>
    <row r="1502" ht="15.75" customHeight="1">
      <c r="C1502" s="19" t="str">
        <f t="shared" si="98"/>
        <v>SBP/IV/24/025</v>
      </c>
      <c r="D1502" s="9">
        <v>45415.0</v>
      </c>
      <c r="E1502" s="36">
        <v>64.0</v>
      </c>
      <c r="F1502" s="36"/>
      <c r="G1502" s="19">
        <f t="shared" si="99"/>
        <v>96</v>
      </c>
      <c r="H1502" s="19"/>
      <c r="I1502" s="10"/>
    </row>
    <row r="1503" ht="15.75" customHeight="1">
      <c r="C1503" s="19" t="str">
        <f t="shared" si="98"/>
        <v>SBP/IV/24/025</v>
      </c>
      <c r="D1503" s="9">
        <v>45420.0</v>
      </c>
      <c r="E1503" s="10">
        <v>96.0</v>
      </c>
      <c r="F1503" s="10"/>
      <c r="G1503" s="19">
        <f t="shared" si="99"/>
        <v>0</v>
      </c>
      <c r="H1503" s="19"/>
      <c r="I1503" s="10"/>
    </row>
    <row r="1504" ht="15.75" customHeight="1">
      <c r="C1504" s="10"/>
      <c r="D1504" s="10"/>
      <c r="E1504" s="10"/>
      <c r="F1504" s="10"/>
      <c r="G1504" s="19">
        <f t="shared" si="99"/>
        <v>0</v>
      </c>
      <c r="H1504" s="19"/>
      <c r="I1504" s="10"/>
    </row>
    <row r="1505" ht="15.75" customHeight="1">
      <c r="C1505" s="10"/>
      <c r="D1505" s="10"/>
      <c r="E1505" s="10"/>
      <c r="F1505" s="10"/>
      <c r="G1505" s="19">
        <f t="shared" si="99"/>
        <v>0</v>
      </c>
      <c r="H1505" s="19"/>
      <c r="I1505" s="10"/>
    </row>
    <row r="1506" ht="15.75" customHeight="1">
      <c r="H1506" s="1"/>
      <c r="I1506" s="54" t="s">
        <v>738</v>
      </c>
    </row>
    <row r="1507" ht="15.75" customHeight="1">
      <c r="C1507" s="14" t="s">
        <v>15</v>
      </c>
      <c r="D1507" s="14" t="s">
        <v>16</v>
      </c>
      <c r="E1507" s="2" t="s">
        <v>17</v>
      </c>
      <c r="F1507" s="2"/>
      <c r="G1507" s="14" t="s">
        <v>18</v>
      </c>
      <c r="H1507" s="14" t="s">
        <v>19</v>
      </c>
      <c r="I1507" s="34" t="s">
        <v>20</v>
      </c>
      <c r="J1507" s="43">
        <v>50.0</v>
      </c>
    </row>
    <row r="1508" ht="15.75" customHeight="1">
      <c r="C1508" s="19" t="s">
        <v>1778</v>
      </c>
      <c r="D1508" s="18">
        <v>45420.0</v>
      </c>
      <c r="E1508" s="36">
        <v>4.0</v>
      </c>
      <c r="F1508" s="36"/>
      <c r="G1508" s="19">
        <f>J1507-E1508</f>
        <v>46</v>
      </c>
      <c r="H1508" s="19"/>
      <c r="I1508" s="10"/>
      <c r="J1508" s="76" t="s">
        <v>1779</v>
      </c>
    </row>
    <row r="1509" ht="15.75" customHeight="1">
      <c r="C1509" s="19" t="str">
        <f t="shared" ref="C1509:C1510" si="100">C1508</f>
        <v>SBP/IV/24/139</v>
      </c>
      <c r="D1509" s="18">
        <v>45425.0</v>
      </c>
      <c r="E1509" s="36">
        <v>46.0</v>
      </c>
      <c r="F1509" s="36"/>
      <c r="G1509" s="19">
        <f t="shared" ref="G1509:G1510" si="101">G1508-E1509</f>
        <v>0</v>
      </c>
      <c r="H1509" s="19"/>
      <c r="I1509" s="10"/>
    </row>
    <row r="1510" ht="15.75" customHeight="1">
      <c r="C1510" s="19" t="str">
        <f t="shared" si="100"/>
        <v>SBP/IV/24/139</v>
      </c>
      <c r="D1510" s="18"/>
      <c r="E1510" s="36"/>
      <c r="F1510" s="36"/>
      <c r="G1510" s="19">
        <f t="shared" si="101"/>
        <v>0</v>
      </c>
      <c r="H1510" s="19"/>
      <c r="I1510" s="10"/>
      <c r="J1510" s="20" t="s">
        <v>814</v>
      </c>
    </row>
    <row r="1511" ht="15.75" customHeight="1">
      <c r="H1511" s="1"/>
      <c r="I1511" s="54" t="s">
        <v>738</v>
      </c>
    </row>
    <row r="1512" ht="15.75" customHeight="1">
      <c r="C1512" s="14" t="s">
        <v>15</v>
      </c>
      <c r="D1512" s="14" t="s">
        <v>16</v>
      </c>
      <c r="E1512" s="2" t="s">
        <v>17</v>
      </c>
      <c r="F1512" s="2"/>
      <c r="G1512" s="14" t="s">
        <v>18</v>
      </c>
      <c r="H1512" s="14" t="s">
        <v>19</v>
      </c>
      <c r="I1512" s="34" t="s">
        <v>20</v>
      </c>
      <c r="J1512" s="43">
        <v>16.0</v>
      </c>
    </row>
    <row r="1513" ht="15.75" customHeight="1">
      <c r="C1513" s="19" t="s">
        <v>1778</v>
      </c>
      <c r="D1513" s="18">
        <v>45425.0</v>
      </c>
      <c r="E1513" s="36">
        <v>16.0</v>
      </c>
      <c r="F1513" s="36"/>
      <c r="G1513" s="19">
        <f>J1512-E1513</f>
        <v>0</v>
      </c>
      <c r="H1513" s="19"/>
      <c r="I1513" s="10"/>
      <c r="J1513" s="76" t="s">
        <v>1779</v>
      </c>
    </row>
    <row r="1514" ht="15.75" customHeight="1">
      <c r="C1514" s="19" t="str">
        <f t="shared" ref="C1514:C1515" si="102">C1513</f>
        <v>SBP/IV/24/139</v>
      </c>
      <c r="D1514" s="18"/>
      <c r="E1514" s="36"/>
      <c r="F1514" s="36"/>
      <c r="G1514" s="19">
        <f t="shared" ref="G1514:G1515" si="103">G1513-E1514</f>
        <v>0</v>
      </c>
      <c r="H1514" s="19"/>
      <c r="I1514" s="10"/>
    </row>
    <row r="1515" ht="15.75" customHeight="1">
      <c r="C1515" s="19" t="str">
        <f t="shared" si="102"/>
        <v>SBP/IV/24/139</v>
      </c>
      <c r="D1515" s="18"/>
      <c r="E1515" s="36"/>
      <c r="F1515" s="36"/>
      <c r="G1515" s="19">
        <f t="shared" si="103"/>
        <v>0</v>
      </c>
      <c r="H1515" s="19"/>
      <c r="I1515" s="10"/>
      <c r="J1515" s="20" t="s">
        <v>1780</v>
      </c>
    </row>
    <row r="1516" ht="15.75" customHeight="1">
      <c r="H1516" s="1"/>
      <c r="I1516" s="54" t="s">
        <v>738</v>
      </c>
    </row>
    <row r="1517" ht="15.75" customHeight="1">
      <c r="C1517" s="14" t="s">
        <v>15</v>
      </c>
      <c r="D1517" s="14" t="s">
        <v>16</v>
      </c>
      <c r="E1517" s="2" t="s">
        <v>17</v>
      </c>
      <c r="F1517" s="2"/>
      <c r="G1517" s="14" t="s">
        <v>18</v>
      </c>
      <c r="H1517" s="14" t="s">
        <v>19</v>
      </c>
      <c r="I1517" s="34" t="s">
        <v>20</v>
      </c>
      <c r="J1517" s="43">
        <v>34.0</v>
      </c>
    </row>
    <row r="1518" ht="15.75" customHeight="1">
      <c r="C1518" s="19" t="s">
        <v>1778</v>
      </c>
      <c r="D1518" s="18">
        <v>45425.0</v>
      </c>
      <c r="E1518" s="36">
        <v>34.0</v>
      </c>
      <c r="F1518" s="36"/>
      <c r="G1518" s="19">
        <f>J1517-E1518</f>
        <v>0</v>
      </c>
      <c r="H1518" s="19"/>
      <c r="I1518" s="10"/>
      <c r="J1518" s="76" t="s">
        <v>1779</v>
      </c>
    </row>
    <row r="1519" ht="15.75" customHeight="1">
      <c r="C1519" s="19" t="str">
        <f t="shared" ref="C1519:C1520" si="104">C1518</f>
        <v>SBP/IV/24/139</v>
      </c>
      <c r="D1519" s="18"/>
      <c r="E1519" s="36"/>
      <c r="F1519" s="36"/>
      <c r="G1519" s="19">
        <f t="shared" ref="G1519:G1520" si="105">G1518-E1519</f>
        <v>0</v>
      </c>
      <c r="H1519" s="19"/>
      <c r="I1519" s="10"/>
    </row>
    <row r="1520" ht="15.75" customHeight="1">
      <c r="C1520" s="19" t="str">
        <f t="shared" si="104"/>
        <v>SBP/IV/24/139</v>
      </c>
      <c r="D1520" s="18"/>
      <c r="E1520" s="36"/>
      <c r="F1520" s="36"/>
      <c r="G1520" s="19">
        <f t="shared" si="105"/>
        <v>0</v>
      </c>
      <c r="H1520" s="19"/>
      <c r="I1520" s="10"/>
      <c r="J1520" s="20" t="s">
        <v>1781</v>
      </c>
    </row>
    <row r="1521" ht="15.75" customHeight="1">
      <c r="H1521" s="1"/>
      <c r="I1521" s="54" t="s">
        <v>738</v>
      </c>
    </row>
    <row r="1522" ht="15.75" customHeight="1">
      <c r="C1522" s="14" t="s">
        <v>15</v>
      </c>
      <c r="D1522" s="14" t="s">
        <v>16</v>
      </c>
      <c r="E1522" s="2" t="s">
        <v>17</v>
      </c>
      <c r="F1522" s="2"/>
      <c r="G1522" s="14" t="s">
        <v>18</v>
      </c>
      <c r="H1522" s="14" t="s">
        <v>19</v>
      </c>
      <c r="I1522" s="34" t="s">
        <v>20</v>
      </c>
      <c r="J1522" s="43">
        <v>150.0</v>
      </c>
    </row>
    <row r="1523" ht="15.75" customHeight="1">
      <c r="C1523" s="19" t="s">
        <v>1782</v>
      </c>
      <c r="D1523" s="18">
        <v>45434.0</v>
      </c>
      <c r="E1523" s="36">
        <v>65.0</v>
      </c>
      <c r="F1523" s="36"/>
      <c r="G1523" s="19">
        <f>J1522-E1523</f>
        <v>85</v>
      </c>
      <c r="H1523" s="19"/>
      <c r="I1523" s="10"/>
      <c r="J1523" s="76" t="s">
        <v>1783</v>
      </c>
    </row>
    <row r="1524" ht="15.75" customHeight="1">
      <c r="C1524" s="19" t="str">
        <f t="shared" ref="C1524:C1525" si="106">C1523</f>
        <v>SBP/V/24/129</v>
      </c>
      <c r="D1524" s="18">
        <v>45443.0</v>
      </c>
      <c r="E1524" s="36">
        <v>50.0</v>
      </c>
      <c r="F1524" s="36"/>
      <c r="G1524" s="19">
        <f t="shared" ref="G1524:G1526" si="107">G1523-E1524</f>
        <v>35</v>
      </c>
      <c r="H1524" s="19"/>
      <c r="I1524" s="10"/>
    </row>
    <row r="1525" ht="15.75" customHeight="1">
      <c r="C1525" s="19" t="str">
        <f t="shared" si="106"/>
        <v>SBP/V/24/129</v>
      </c>
      <c r="D1525" s="18">
        <v>45454.0</v>
      </c>
      <c r="E1525" s="36">
        <v>35.0</v>
      </c>
      <c r="F1525" s="36"/>
      <c r="G1525" s="19">
        <f t="shared" si="107"/>
        <v>0</v>
      </c>
      <c r="H1525" s="19"/>
      <c r="I1525" s="10"/>
      <c r="J1525" s="20" t="s">
        <v>1784</v>
      </c>
    </row>
    <row r="1526" ht="15.75" customHeight="1">
      <c r="G1526" s="19">
        <f t="shared" si="107"/>
        <v>0</v>
      </c>
      <c r="H1526" s="1"/>
    </row>
    <row r="1527" ht="15.75" customHeight="1">
      <c r="H1527" s="1"/>
      <c r="I1527" s="54" t="s">
        <v>738</v>
      </c>
    </row>
    <row r="1528" ht="15.75" customHeight="1">
      <c r="C1528" s="14" t="s">
        <v>15</v>
      </c>
      <c r="D1528" s="14" t="s">
        <v>16</v>
      </c>
      <c r="E1528" s="2" t="s">
        <v>17</v>
      </c>
      <c r="F1528" s="2"/>
      <c r="G1528" s="14" t="s">
        <v>18</v>
      </c>
      <c r="H1528" s="14" t="s">
        <v>19</v>
      </c>
      <c r="I1528" s="34" t="s">
        <v>20</v>
      </c>
      <c r="J1528" s="43">
        <v>150.0</v>
      </c>
    </row>
    <row r="1529" ht="15.75" customHeight="1">
      <c r="C1529" s="19" t="s">
        <v>1785</v>
      </c>
      <c r="D1529" s="18">
        <v>45462.0</v>
      </c>
      <c r="E1529" s="36">
        <v>65.0</v>
      </c>
      <c r="F1529" s="36"/>
      <c r="G1529" s="19">
        <f>J1528-E1529</f>
        <v>85</v>
      </c>
      <c r="H1529" s="19"/>
      <c r="I1529" s="10"/>
      <c r="J1529" s="76" t="s">
        <v>1786</v>
      </c>
    </row>
    <row r="1530" ht="15.75" customHeight="1">
      <c r="C1530" s="19" t="str">
        <f t="shared" ref="C1530:C1531" si="108">C1529</f>
        <v>SBP/VI/24/057</v>
      </c>
      <c r="D1530" s="18">
        <v>45464.0</v>
      </c>
      <c r="E1530" s="36">
        <v>40.0</v>
      </c>
      <c r="F1530" s="36"/>
      <c r="G1530" s="19">
        <f t="shared" ref="G1530:G1533" si="109">G1529-E1530</f>
        <v>45</v>
      </c>
      <c r="H1530" s="19"/>
      <c r="I1530" s="10"/>
    </row>
    <row r="1531" ht="15.75" customHeight="1">
      <c r="C1531" s="19" t="str">
        <f t="shared" si="108"/>
        <v>SBP/VI/24/057</v>
      </c>
      <c r="D1531" s="18">
        <v>45470.0</v>
      </c>
      <c r="E1531" s="36">
        <v>36.0</v>
      </c>
      <c r="F1531" s="36"/>
      <c r="G1531" s="19">
        <f t="shared" si="109"/>
        <v>9</v>
      </c>
      <c r="H1531" s="19"/>
      <c r="I1531" s="10"/>
      <c r="J1531" s="20" t="s">
        <v>1784</v>
      </c>
    </row>
    <row r="1532" ht="15.75" customHeight="1">
      <c r="D1532" s="56">
        <v>45476.0</v>
      </c>
      <c r="E1532" s="83">
        <v>4.0</v>
      </c>
      <c r="F1532" s="83"/>
      <c r="G1532" s="19">
        <f t="shared" si="109"/>
        <v>5</v>
      </c>
      <c r="H1532" s="1"/>
    </row>
    <row r="1533" ht="15.75" customHeight="1">
      <c r="D1533" s="56">
        <v>45483.0</v>
      </c>
      <c r="E1533" s="83">
        <v>5.0</v>
      </c>
      <c r="F1533" s="83"/>
      <c r="G1533" s="19">
        <f t="shared" si="109"/>
        <v>0</v>
      </c>
      <c r="H1533" s="1"/>
    </row>
    <row r="1534" ht="15.75" customHeight="1">
      <c r="C1534" s="14" t="s">
        <v>15</v>
      </c>
      <c r="D1534" s="14" t="s">
        <v>16</v>
      </c>
      <c r="E1534" s="2" t="s">
        <v>17</v>
      </c>
      <c r="F1534" s="2"/>
      <c r="G1534" s="14" t="s">
        <v>18</v>
      </c>
      <c r="H1534" s="14" t="s">
        <v>19</v>
      </c>
      <c r="I1534" s="34" t="s">
        <v>20</v>
      </c>
      <c r="J1534" s="43">
        <v>120.0</v>
      </c>
    </row>
    <row r="1535" ht="15.75" customHeight="1">
      <c r="C1535" s="19" t="s">
        <v>1787</v>
      </c>
      <c r="D1535" s="18">
        <v>45483.0</v>
      </c>
      <c r="E1535" s="36">
        <v>46.0</v>
      </c>
      <c r="F1535" s="36"/>
      <c r="G1535" s="19">
        <f>J1534-E1535</f>
        <v>74</v>
      </c>
      <c r="H1535" s="19"/>
      <c r="I1535" s="10"/>
      <c r="J1535" s="76" t="s">
        <v>1788</v>
      </c>
    </row>
    <row r="1536" ht="15.75" customHeight="1">
      <c r="C1536" s="19" t="str">
        <f t="shared" ref="C1536:C1537" si="110">C1535</f>
        <v>SBP/VI/24/185</v>
      </c>
      <c r="D1536" s="18">
        <v>45492.0</v>
      </c>
      <c r="E1536" s="36">
        <v>48.0</v>
      </c>
      <c r="F1536" s="36"/>
      <c r="G1536" s="19">
        <f t="shared" ref="G1536:G1537" si="111">G1535-E1536</f>
        <v>26</v>
      </c>
      <c r="H1536" s="19"/>
      <c r="I1536" s="10"/>
    </row>
    <row r="1537" ht="15.75" customHeight="1">
      <c r="C1537" s="19" t="str">
        <f t="shared" si="110"/>
        <v>SBP/VI/24/185</v>
      </c>
      <c r="D1537" s="18"/>
      <c r="E1537" s="36"/>
      <c r="F1537" s="36"/>
      <c r="G1537" s="19">
        <f t="shared" si="111"/>
        <v>26</v>
      </c>
      <c r="H1537" s="19"/>
      <c r="I1537" s="10"/>
      <c r="J1537" s="20" t="s">
        <v>1784</v>
      </c>
    </row>
    <row r="1538" ht="15.75" customHeight="1">
      <c r="H1538" s="1"/>
    </row>
    <row r="1539" ht="15.75" customHeight="1">
      <c r="C1539" s="14" t="s">
        <v>15</v>
      </c>
      <c r="D1539" s="14" t="s">
        <v>16</v>
      </c>
      <c r="E1539" s="2" t="s">
        <v>17</v>
      </c>
      <c r="F1539" s="2"/>
      <c r="G1539" s="14" t="s">
        <v>18</v>
      </c>
      <c r="H1539" s="14" t="s">
        <v>19</v>
      </c>
      <c r="I1539" s="34" t="s">
        <v>20</v>
      </c>
      <c r="J1539" s="43">
        <v>14.0</v>
      </c>
    </row>
    <row r="1540" ht="15.75" customHeight="1">
      <c r="C1540" s="19" t="s">
        <v>1787</v>
      </c>
      <c r="D1540" s="18">
        <v>45476.0</v>
      </c>
      <c r="E1540" s="36">
        <v>14.0</v>
      </c>
      <c r="F1540" s="36"/>
      <c r="G1540" s="19">
        <f>J1539-E1540</f>
        <v>0</v>
      </c>
      <c r="H1540" s="19"/>
      <c r="I1540" s="10"/>
      <c r="J1540" s="76" t="s">
        <v>1788</v>
      </c>
    </row>
    <row r="1541" ht="15.75" customHeight="1">
      <c r="C1541" s="19" t="str">
        <f t="shared" ref="C1541:C1542" si="112">C1540</f>
        <v>SBP/VI/24/185</v>
      </c>
      <c r="D1541" s="18"/>
      <c r="E1541" s="36"/>
      <c r="F1541" s="36"/>
      <c r="G1541" s="19">
        <f t="shared" ref="G1541:G1542" si="113">G1540-E1541</f>
        <v>0</v>
      </c>
      <c r="H1541" s="19"/>
      <c r="I1541" s="10"/>
    </row>
    <row r="1542" ht="15.75" customHeight="1">
      <c r="C1542" s="19" t="str">
        <f t="shared" si="112"/>
        <v>SBP/VI/24/185</v>
      </c>
      <c r="D1542" s="18"/>
      <c r="E1542" s="36"/>
      <c r="F1542" s="36"/>
      <c r="G1542" s="19">
        <f t="shared" si="113"/>
        <v>0</v>
      </c>
      <c r="H1542" s="19"/>
      <c r="I1542" s="10"/>
      <c r="J1542" s="20" t="s">
        <v>1789</v>
      </c>
    </row>
    <row r="1543" ht="15.75" customHeight="1">
      <c r="H1543" s="1"/>
      <c r="I1543" s="54" t="s">
        <v>738</v>
      </c>
    </row>
    <row r="1544" ht="15.75" customHeight="1">
      <c r="C1544" s="14" t="s">
        <v>15</v>
      </c>
      <c r="D1544" s="14" t="s">
        <v>16</v>
      </c>
      <c r="E1544" s="2" t="s">
        <v>17</v>
      </c>
      <c r="F1544" s="2"/>
      <c r="G1544" s="14" t="s">
        <v>18</v>
      </c>
      <c r="H1544" s="14" t="s">
        <v>19</v>
      </c>
      <c r="I1544" s="34" t="s">
        <v>20</v>
      </c>
      <c r="J1544" s="43">
        <v>32.0</v>
      </c>
    </row>
    <row r="1545" ht="15.75" customHeight="1">
      <c r="C1545" s="19" t="s">
        <v>1787</v>
      </c>
      <c r="D1545" s="18">
        <v>45476.0</v>
      </c>
      <c r="E1545" s="36">
        <v>32.0</v>
      </c>
      <c r="F1545" s="36"/>
      <c r="G1545" s="19">
        <f>J1544-E1545</f>
        <v>0</v>
      </c>
      <c r="H1545" s="19"/>
      <c r="I1545" s="10"/>
      <c r="J1545" s="76" t="s">
        <v>1788</v>
      </c>
    </row>
    <row r="1546" ht="15.75" customHeight="1">
      <c r="C1546" s="19" t="str">
        <f t="shared" ref="C1546:C1547" si="114">C1545</f>
        <v>SBP/VI/24/185</v>
      </c>
      <c r="D1546" s="18"/>
      <c r="E1546" s="36"/>
      <c r="F1546" s="36"/>
      <c r="G1546" s="19">
        <f t="shared" ref="G1546:G1547" si="115">G1545-E1546</f>
        <v>0</v>
      </c>
      <c r="H1546" s="19"/>
      <c r="I1546" s="10"/>
    </row>
    <row r="1547" ht="15.75" customHeight="1">
      <c r="C1547" s="19" t="str">
        <f t="shared" si="114"/>
        <v>SBP/VI/24/185</v>
      </c>
      <c r="D1547" s="18"/>
      <c r="E1547" s="36"/>
      <c r="F1547" s="36"/>
      <c r="G1547" s="19">
        <f t="shared" si="115"/>
        <v>0</v>
      </c>
      <c r="H1547" s="19"/>
      <c r="I1547" s="10"/>
      <c r="J1547" s="20" t="s">
        <v>1763</v>
      </c>
    </row>
    <row r="1548" ht="15.75" customHeight="1">
      <c r="H1548" s="1"/>
      <c r="I1548" s="54" t="s">
        <v>738</v>
      </c>
    </row>
    <row r="1549" ht="15.75" customHeight="1">
      <c r="H1549" s="1"/>
    </row>
    <row r="1550" ht="15.75" customHeight="1">
      <c r="C1550" s="14" t="s">
        <v>15</v>
      </c>
      <c r="D1550" s="14" t="s">
        <v>16</v>
      </c>
      <c r="E1550" s="2" t="s">
        <v>17</v>
      </c>
      <c r="F1550" s="2"/>
      <c r="G1550" s="14" t="s">
        <v>18</v>
      </c>
      <c r="H1550" s="14" t="s">
        <v>19</v>
      </c>
      <c r="I1550" s="34" t="s">
        <v>20</v>
      </c>
      <c r="J1550" s="43">
        <v>75.0</v>
      </c>
    </row>
    <row r="1551" ht="15.75" customHeight="1">
      <c r="C1551" s="19" t="s">
        <v>1790</v>
      </c>
      <c r="D1551" s="18">
        <v>45503.0</v>
      </c>
      <c r="E1551" s="36">
        <v>30.0</v>
      </c>
      <c r="F1551" s="36"/>
      <c r="G1551" s="19">
        <f>J1550-E1551</f>
        <v>45</v>
      </c>
      <c r="H1551" s="19"/>
      <c r="I1551" s="10"/>
      <c r="J1551" s="76" t="s">
        <v>1791</v>
      </c>
    </row>
    <row r="1552" ht="15.75" customHeight="1">
      <c r="C1552" s="19" t="str">
        <f t="shared" ref="C1552:C1553" si="116">C1551</f>
        <v>SBP/VII/24/236</v>
      </c>
      <c r="D1552" s="18">
        <v>45517.0</v>
      </c>
      <c r="E1552" s="36">
        <v>45.0</v>
      </c>
      <c r="F1552" s="36"/>
      <c r="G1552" s="19">
        <f t="shared" ref="G1552:G1553" si="117">G1551-E1552</f>
        <v>0</v>
      </c>
      <c r="H1552" s="19"/>
      <c r="I1552" s="10"/>
    </row>
    <row r="1553" ht="15.75" customHeight="1">
      <c r="C1553" s="19" t="str">
        <f t="shared" si="116"/>
        <v>SBP/VII/24/236</v>
      </c>
      <c r="D1553" s="18"/>
      <c r="E1553" s="36"/>
      <c r="F1553" s="36"/>
      <c r="G1553" s="19">
        <f t="shared" si="117"/>
        <v>0</v>
      </c>
      <c r="H1553" s="19"/>
      <c r="I1553" s="10"/>
      <c r="J1553" s="20" t="s">
        <v>814</v>
      </c>
    </row>
    <row r="1554" ht="15.75" customHeight="1">
      <c r="H1554" s="1"/>
      <c r="I1554" s="54" t="s">
        <v>738</v>
      </c>
    </row>
    <row r="1555" ht="15.75" customHeight="1">
      <c r="C1555" s="14" t="s">
        <v>15</v>
      </c>
      <c r="D1555" s="14" t="s">
        <v>16</v>
      </c>
      <c r="E1555" s="2" t="s">
        <v>17</v>
      </c>
      <c r="F1555" s="2"/>
      <c r="G1555" s="14" t="s">
        <v>18</v>
      </c>
      <c r="H1555" s="14" t="s">
        <v>19</v>
      </c>
      <c r="I1555" s="34" t="s">
        <v>20</v>
      </c>
      <c r="J1555" s="43">
        <v>5.0</v>
      </c>
    </row>
    <row r="1556" ht="15.75" customHeight="1">
      <c r="C1556" s="19" t="s">
        <v>1790</v>
      </c>
      <c r="D1556" s="18">
        <v>45517.0</v>
      </c>
      <c r="E1556" s="36">
        <v>5.0</v>
      </c>
      <c r="F1556" s="36"/>
      <c r="G1556" s="19">
        <f>J1555-E1556</f>
        <v>0</v>
      </c>
      <c r="H1556" s="19"/>
      <c r="I1556" s="10"/>
      <c r="J1556" s="76" t="s">
        <v>1791</v>
      </c>
    </row>
    <row r="1557" ht="15.75" customHeight="1">
      <c r="C1557" s="19" t="str">
        <f t="shared" ref="C1557:C1558" si="118">C1556</f>
        <v>SBP/VII/24/236</v>
      </c>
      <c r="D1557" s="18"/>
      <c r="E1557" s="36"/>
      <c r="F1557" s="36"/>
      <c r="G1557" s="19">
        <f t="shared" ref="G1557:G1558" si="119">G1556-E1557</f>
        <v>0</v>
      </c>
      <c r="H1557" s="19"/>
      <c r="I1557" s="10"/>
    </row>
    <row r="1558" ht="15.75" customHeight="1">
      <c r="C1558" s="19" t="str">
        <f t="shared" si="118"/>
        <v>SBP/VII/24/236</v>
      </c>
      <c r="D1558" s="18"/>
      <c r="E1558" s="36"/>
      <c r="F1558" s="36"/>
      <c r="G1558" s="19">
        <f t="shared" si="119"/>
        <v>0</v>
      </c>
      <c r="H1558" s="19"/>
      <c r="I1558" s="10"/>
      <c r="J1558" s="20" t="s">
        <v>1789</v>
      </c>
    </row>
    <row r="1559" ht="15.75" customHeight="1">
      <c r="H1559" s="1"/>
      <c r="I1559" s="54" t="s">
        <v>738</v>
      </c>
    </row>
    <row r="1560" ht="15.75" customHeight="1">
      <c r="C1560" s="14" t="s">
        <v>15</v>
      </c>
      <c r="D1560" s="14" t="s">
        <v>16</v>
      </c>
      <c r="E1560" s="2" t="s">
        <v>17</v>
      </c>
      <c r="F1560" s="2"/>
      <c r="G1560" s="14" t="s">
        <v>18</v>
      </c>
      <c r="H1560" s="14" t="s">
        <v>19</v>
      </c>
      <c r="I1560" s="34" t="s">
        <v>20</v>
      </c>
      <c r="J1560" s="43">
        <v>5.0</v>
      </c>
    </row>
    <row r="1561" ht="15.75" customHeight="1">
      <c r="C1561" s="19" t="s">
        <v>1790</v>
      </c>
      <c r="D1561" s="18">
        <v>45517.0</v>
      </c>
      <c r="E1561" s="36">
        <v>5.0</v>
      </c>
      <c r="F1561" s="36"/>
      <c r="G1561" s="19">
        <f>J1560-E1561</f>
        <v>0</v>
      </c>
      <c r="H1561" s="19"/>
      <c r="I1561" s="10"/>
      <c r="J1561" s="76" t="s">
        <v>1791</v>
      </c>
    </row>
    <row r="1562" ht="15.75" customHeight="1">
      <c r="C1562" s="19" t="str">
        <f t="shared" ref="C1562:C1563" si="120">C1561</f>
        <v>SBP/VII/24/236</v>
      </c>
      <c r="D1562" s="18"/>
      <c r="E1562" s="36"/>
      <c r="F1562" s="36"/>
      <c r="G1562" s="19">
        <f t="shared" ref="G1562:G1563" si="121">G1561-E1562</f>
        <v>0</v>
      </c>
      <c r="H1562" s="19"/>
      <c r="I1562" s="10"/>
    </row>
    <row r="1563" ht="15.75" customHeight="1">
      <c r="C1563" s="19" t="str">
        <f t="shared" si="120"/>
        <v>SBP/VII/24/236</v>
      </c>
      <c r="D1563" s="18"/>
      <c r="E1563" s="36"/>
      <c r="F1563" s="36"/>
      <c r="G1563" s="19">
        <f t="shared" si="121"/>
        <v>0</v>
      </c>
      <c r="H1563" s="19"/>
      <c r="I1563" s="10"/>
      <c r="J1563" s="20" t="s">
        <v>1763</v>
      </c>
    </row>
    <row r="1564" ht="15.75" customHeight="1">
      <c r="H1564" s="1"/>
      <c r="I1564" s="54" t="s">
        <v>738</v>
      </c>
    </row>
    <row r="1565" ht="15.75" customHeight="1">
      <c r="C1565" s="14" t="s">
        <v>15</v>
      </c>
      <c r="D1565" s="14" t="s">
        <v>16</v>
      </c>
      <c r="E1565" s="2" t="s">
        <v>17</v>
      </c>
      <c r="F1565" s="2"/>
      <c r="G1565" s="14" t="s">
        <v>18</v>
      </c>
      <c r="H1565" s="14" t="s">
        <v>19</v>
      </c>
      <c r="I1565" s="34" t="s">
        <v>20</v>
      </c>
      <c r="J1565" s="43">
        <v>120.0</v>
      </c>
    </row>
    <row r="1566" ht="15.75" customHeight="1">
      <c r="C1566" s="19" t="s">
        <v>1792</v>
      </c>
      <c r="D1566" s="18">
        <v>45565.0</v>
      </c>
      <c r="E1566" s="36">
        <v>40.0</v>
      </c>
      <c r="F1566" s="36"/>
      <c r="G1566" s="19">
        <f>J1565-E1566</f>
        <v>80</v>
      </c>
      <c r="H1566" s="19"/>
      <c r="I1566" s="10"/>
      <c r="J1566" s="76" t="s">
        <v>1793</v>
      </c>
    </row>
    <row r="1567" ht="15.75" customHeight="1">
      <c r="C1567" s="19" t="str">
        <f t="shared" ref="C1567:C1568" si="122">C1566</f>
        <v>SBP/IX/24/174</v>
      </c>
      <c r="D1567" s="18">
        <v>45580.0</v>
      </c>
      <c r="E1567" s="36">
        <v>54.0</v>
      </c>
      <c r="F1567" s="36"/>
      <c r="G1567" s="19">
        <f t="shared" ref="G1567:G1568" si="123">G1566-E1567</f>
        <v>26</v>
      </c>
      <c r="H1567" s="19"/>
      <c r="I1567" s="10"/>
    </row>
    <row r="1568" ht="15.75" customHeight="1">
      <c r="C1568" s="19" t="str">
        <f t="shared" si="122"/>
        <v>SBP/IX/24/174</v>
      </c>
      <c r="D1568" s="18">
        <v>45590.0</v>
      </c>
      <c r="E1568" s="36">
        <v>26.0</v>
      </c>
      <c r="F1568" s="36"/>
      <c r="G1568" s="19">
        <f t="shared" si="123"/>
        <v>0</v>
      </c>
      <c r="H1568" s="19"/>
      <c r="I1568" s="10"/>
      <c r="J1568" s="20" t="s">
        <v>814</v>
      </c>
    </row>
    <row r="1569" ht="15.75" customHeight="1">
      <c r="H1569" s="1"/>
      <c r="I1569" s="54" t="s">
        <v>738</v>
      </c>
    </row>
    <row r="1570" ht="15.75" customHeight="1">
      <c r="C1570" s="14" t="s">
        <v>15</v>
      </c>
      <c r="D1570" s="14" t="s">
        <v>16</v>
      </c>
      <c r="E1570" s="2" t="s">
        <v>17</v>
      </c>
      <c r="F1570" s="2"/>
      <c r="G1570" s="14" t="s">
        <v>18</v>
      </c>
      <c r="H1570" s="14" t="s">
        <v>19</v>
      </c>
      <c r="I1570" s="34" t="s">
        <v>20</v>
      </c>
      <c r="J1570" s="43">
        <v>200.0</v>
      </c>
    </row>
    <row r="1571" ht="15.75" customHeight="1">
      <c r="C1571" s="19" t="s">
        <v>1794</v>
      </c>
      <c r="D1571" s="18">
        <v>45590.0</v>
      </c>
      <c r="E1571" s="36">
        <v>15.0</v>
      </c>
      <c r="F1571" s="36"/>
      <c r="G1571" s="19">
        <f>J1570-E1571</f>
        <v>185</v>
      </c>
      <c r="H1571" s="19"/>
      <c r="I1571" s="10"/>
      <c r="J1571" s="76" t="s">
        <v>1795</v>
      </c>
    </row>
    <row r="1572" ht="15.75" customHeight="1">
      <c r="C1572" s="19" t="str">
        <f t="shared" ref="C1572:C1576" si="124">C1571</f>
        <v>SBP/X/24/013</v>
      </c>
      <c r="D1572" s="18">
        <v>45595.0</v>
      </c>
      <c r="E1572" s="36">
        <v>50.0</v>
      </c>
      <c r="F1572" s="36"/>
      <c r="G1572" s="19">
        <f t="shared" ref="G1572:G1576" si="125">G1571-E1572</f>
        <v>135</v>
      </c>
      <c r="H1572" s="19"/>
      <c r="I1572" s="10"/>
    </row>
    <row r="1573" ht="15.75" customHeight="1">
      <c r="C1573" s="19" t="str">
        <f t="shared" si="124"/>
        <v>SBP/X/24/013</v>
      </c>
      <c r="D1573" s="18">
        <v>45600.0</v>
      </c>
      <c r="E1573" s="36">
        <v>50.0</v>
      </c>
      <c r="F1573" s="36"/>
      <c r="G1573" s="19">
        <f t="shared" si="125"/>
        <v>85</v>
      </c>
      <c r="H1573" s="19"/>
      <c r="I1573" s="10"/>
      <c r="J1573" s="20" t="s">
        <v>814</v>
      </c>
    </row>
    <row r="1574" ht="15.75" customHeight="1">
      <c r="C1574" s="19" t="str">
        <f t="shared" si="124"/>
        <v>SBP/X/24/013</v>
      </c>
      <c r="D1574" s="9">
        <v>45609.0</v>
      </c>
      <c r="E1574" s="36">
        <v>50.0</v>
      </c>
      <c r="F1574" s="36"/>
      <c r="G1574" s="19">
        <f t="shared" si="125"/>
        <v>35</v>
      </c>
      <c r="H1574" s="19"/>
      <c r="I1574" s="10"/>
    </row>
    <row r="1575" ht="15.75" customHeight="1">
      <c r="C1575" s="19" t="str">
        <f t="shared" si="124"/>
        <v>SBP/X/24/013</v>
      </c>
      <c r="D1575" s="9">
        <v>45611.0</v>
      </c>
      <c r="E1575" s="10">
        <v>35.0</v>
      </c>
      <c r="F1575" s="10"/>
      <c r="G1575" s="19">
        <f t="shared" si="125"/>
        <v>0</v>
      </c>
      <c r="H1575" s="19"/>
      <c r="I1575" s="10"/>
    </row>
    <row r="1576" ht="15.75" customHeight="1">
      <c r="C1576" s="19" t="str">
        <f t="shared" si="124"/>
        <v>SBP/X/24/013</v>
      </c>
      <c r="D1576" s="10"/>
      <c r="E1576" s="10"/>
      <c r="F1576" s="10"/>
      <c r="G1576" s="19">
        <f t="shared" si="125"/>
        <v>0</v>
      </c>
      <c r="H1576" s="19"/>
      <c r="I1576" s="10"/>
    </row>
    <row r="1577" ht="15.75" customHeight="1">
      <c r="H1577" s="1"/>
      <c r="I1577" s="54" t="s">
        <v>738</v>
      </c>
    </row>
    <row r="1578" ht="15.75" customHeight="1">
      <c r="C1578" s="14" t="s">
        <v>15</v>
      </c>
      <c r="D1578" s="14" t="s">
        <v>16</v>
      </c>
      <c r="E1578" s="2" t="s">
        <v>17</v>
      </c>
      <c r="F1578" s="2"/>
      <c r="G1578" s="14" t="s">
        <v>18</v>
      </c>
      <c r="H1578" s="14" t="s">
        <v>19</v>
      </c>
      <c r="I1578" s="34" t="s">
        <v>20</v>
      </c>
      <c r="J1578" s="43">
        <v>100.0</v>
      </c>
    </row>
    <row r="1579" ht="15.75" customHeight="1">
      <c r="C1579" s="19" t="s">
        <v>1796</v>
      </c>
      <c r="D1579" s="18">
        <v>45611.0</v>
      </c>
      <c r="E1579" s="36">
        <v>15.0</v>
      </c>
      <c r="F1579" s="36"/>
      <c r="G1579" s="19">
        <f>J1578-E1579</f>
        <v>85</v>
      </c>
      <c r="H1579" s="19"/>
      <c r="I1579" s="10"/>
      <c r="J1579" s="76" t="s">
        <v>1797</v>
      </c>
    </row>
    <row r="1580" ht="15.75" customHeight="1">
      <c r="C1580" s="19" t="str">
        <f t="shared" ref="C1580:C1581" si="126">C1579</f>
        <v>SBP/X/24/095</v>
      </c>
      <c r="D1580" s="18">
        <v>45624.0</v>
      </c>
      <c r="E1580" s="36">
        <v>43.0</v>
      </c>
      <c r="F1580" s="36"/>
      <c r="G1580" s="19">
        <f t="shared" ref="G1580:G1581" si="127">G1579-E1580</f>
        <v>42</v>
      </c>
      <c r="H1580" s="19"/>
      <c r="I1580" s="10"/>
    </row>
    <row r="1581" ht="15.75" customHeight="1">
      <c r="C1581" s="19" t="str">
        <f t="shared" si="126"/>
        <v>SBP/X/24/095</v>
      </c>
      <c r="D1581" s="18">
        <v>45628.0</v>
      </c>
      <c r="E1581" s="36">
        <v>42.0</v>
      </c>
      <c r="F1581" s="36"/>
      <c r="G1581" s="19">
        <f t="shared" si="127"/>
        <v>0</v>
      </c>
      <c r="H1581" s="19"/>
      <c r="I1581" s="10"/>
      <c r="J1581" s="20" t="s">
        <v>814</v>
      </c>
    </row>
    <row r="1582" ht="15.75" customHeight="1">
      <c r="H1582" s="1"/>
      <c r="I1582" s="68" t="s">
        <v>738</v>
      </c>
    </row>
    <row r="1583" ht="15.75" customHeight="1">
      <c r="C1583" s="14" t="s">
        <v>15</v>
      </c>
      <c r="D1583" s="14" t="s">
        <v>16</v>
      </c>
      <c r="E1583" s="2" t="s">
        <v>17</v>
      </c>
      <c r="F1583" s="2"/>
      <c r="G1583" s="14" t="s">
        <v>18</v>
      </c>
      <c r="H1583" s="14" t="s">
        <v>19</v>
      </c>
      <c r="I1583" s="34" t="s">
        <v>20</v>
      </c>
      <c r="J1583" s="43">
        <v>120.0</v>
      </c>
    </row>
    <row r="1584" ht="15.75" customHeight="1">
      <c r="C1584" s="19" t="s">
        <v>1798</v>
      </c>
      <c r="D1584" s="18">
        <v>45628.0</v>
      </c>
      <c r="E1584" s="36">
        <v>22.0</v>
      </c>
      <c r="F1584" s="36"/>
      <c r="G1584" s="19">
        <f>J1583-E1584</f>
        <v>98</v>
      </c>
      <c r="H1584" s="19"/>
      <c r="I1584" s="10"/>
      <c r="J1584" s="76" t="s">
        <v>1799</v>
      </c>
    </row>
    <row r="1585" ht="15.75" customHeight="1">
      <c r="C1585" s="19" t="str">
        <f t="shared" ref="C1585:C1586" si="128">C1584</f>
        <v>SBP/XI/24/082</v>
      </c>
      <c r="D1585" s="18">
        <v>45638.0</v>
      </c>
      <c r="E1585" s="36">
        <v>50.0</v>
      </c>
      <c r="F1585" s="36"/>
      <c r="G1585" s="19">
        <f t="shared" ref="G1585:G1586" si="129">G1584-E1585</f>
        <v>48</v>
      </c>
      <c r="H1585" s="19"/>
      <c r="I1585" s="10"/>
    </row>
    <row r="1586" ht="15.75" customHeight="1">
      <c r="C1586" s="19" t="str">
        <f t="shared" si="128"/>
        <v>SBP/XI/24/082</v>
      </c>
      <c r="D1586" s="18">
        <v>45644.0</v>
      </c>
      <c r="E1586" s="36">
        <v>48.0</v>
      </c>
      <c r="F1586" s="36"/>
      <c r="G1586" s="19">
        <f t="shared" si="129"/>
        <v>0</v>
      </c>
      <c r="H1586" s="19"/>
      <c r="I1586" s="10"/>
      <c r="J1586" s="20" t="s">
        <v>814</v>
      </c>
    </row>
    <row r="1587" ht="15.75" customHeight="1">
      <c r="H1587" s="1"/>
      <c r="I1587" s="68" t="s">
        <v>738</v>
      </c>
    </row>
    <row r="1588" ht="15.75" customHeight="1">
      <c r="A1588" s="3" t="s">
        <v>0</v>
      </c>
      <c r="B1588" s="3" t="s">
        <v>1239</v>
      </c>
      <c r="C1588" s="14" t="s">
        <v>1024</v>
      </c>
      <c r="D1588" s="14" t="s">
        <v>3</v>
      </c>
      <c r="E1588" s="2" t="s">
        <v>1025</v>
      </c>
      <c r="F1588" s="2" t="s">
        <v>1026</v>
      </c>
      <c r="G1588" s="14" t="s">
        <v>18</v>
      </c>
      <c r="H1588" s="14" t="s">
        <v>19</v>
      </c>
      <c r="I1588" s="14" t="s">
        <v>1027</v>
      </c>
    </row>
    <row r="1589" ht="15.75" customHeight="1">
      <c r="A1589" s="37" t="s">
        <v>814</v>
      </c>
      <c r="B1589" s="37" t="s">
        <v>1800</v>
      </c>
      <c r="C1589" s="19" t="s">
        <v>1798</v>
      </c>
      <c r="D1589" s="19">
        <v>100.0</v>
      </c>
      <c r="E1589" s="72">
        <v>45644.0</v>
      </c>
      <c r="F1589" s="36">
        <v>2.0</v>
      </c>
      <c r="G1589" s="19">
        <f>D1589-F1589</f>
        <v>98</v>
      </c>
      <c r="H1589" s="19"/>
      <c r="I1589" s="10"/>
    </row>
    <row r="1590" ht="15.75" customHeight="1">
      <c r="A1590" s="11"/>
      <c r="B1590" s="11"/>
      <c r="C1590" s="19" t="str">
        <f t="shared" ref="C1590:C1591" si="130">C1589</f>
        <v>SBP/XI/24/082</v>
      </c>
      <c r="D1590" s="18"/>
      <c r="E1590" s="72">
        <v>45649.0</v>
      </c>
      <c r="F1590" s="36">
        <v>98.0</v>
      </c>
      <c r="G1590" s="19">
        <f t="shared" ref="G1590:G1591" si="131">G1589-F1590</f>
        <v>0</v>
      </c>
      <c r="H1590" s="19"/>
      <c r="I1590" s="10"/>
    </row>
    <row r="1591" ht="15.75" customHeight="1">
      <c r="A1591" s="12"/>
      <c r="B1591" s="12"/>
      <c r="C1591" s="19" t="str">
        <f t="shared" si="130"/>
        <v>SBP/XI/24/082</v>
      </c>
      <c r="D1591" s="18"/>
      <c r="E1591" s="36"/>
      <c r="F1591" s="36"/>
      <c r="G1591" s="19">
        <f t="shared" si="131"/>
        <v>0</v>
      </c>
      <c r="H1591" s="19"/>
      <c r="I1591" s="10"/>
    </row>
    <row r="1592" ht="15.75" customHeight="1">
      <c r="H1592" s="1"/>
      <c r="I1592" s="68" t="s">
        <v>738</v>
      </c>
    </row>
    <row r="1593" ht="15.75" customHeight="1">
      <c r="A1593" s="3" t="s">
        <v>0</v>
      </c>
      <c r="B1593" s="3" t="s">
        <v>1239</v>
      </c>
      <c r="C1593" s="14" t="s">
        <v>1024</v>
      </c>
      <c r="D1593" s="14" t="s">
        <v>3</v>
      </c>
      <c r="E1593" s="2" t="s">
        <v>1025</v>
      </c>
      <c r="F1593" s="2" t="s">
        <v>1026</v>
      </c>
      <c r="G1593" s="14" t="s">
        <v>18</v>
      </c>
      <c r="H1593" s="14" t="s">
        <v>19</v>
      </c>
      <c r="I1593" s="14" t="s">
        <v>1027</v>
      </c>
    </row>
    <row r="1594" ht="15.75" customHeight="1">
      <c r="A1594" s="37" t="s">
        <v>966</v>
      </c>
      <c r="B1594" s="37" t="s">
        <v>1801</v>
      </c>
      <c r="C1594" s="19" t="s">
        <v>1802</v>
      </c>
      <c r="D1594" s="19">
        <v>120.0</v>
      </c>
      <c r="E1594" s="72">
        <v>45679.0</v>
      </c>
      <c r="F1594" s="36">
        <v>59.0</v>
      </c>
      <c r="G1594" s="19">
        <f>D1594-F1594</f>
        <v>61</v>
      </c>
      <c r="H1594" s="19"/>
      <c r="I1594" s="10" t="s">
        <v>1803</v>
      </c>
    </row>
    <row r="1595" ht="15.75" customHeight="1">
      <c r="A1595" s="11"/>
      <c r="B1595" s="11"/>
      <c r="C1595" s="19" t="str">
        <f t="shared" ref="C1595:C1596" si="132">C1594</f>
        <v>SBP/I/25/089</v>
      </c>
      <c r="D1595" s="18"/>
      <c r="E1595" s="72">
        <v>45681.0</v>
      </c>
      <c r="F1595" s="36">
        <v>53.0</v>
      </c>
      <c r="G1595" s="19">
        <f t="shared" ref="G1595:G1596" si="133">G1594-F1595</f>
        <v>8</v>
      </c>
      <c r="H1595" s="19"/>
      <c r="I1595" s="10" t="s">
        <v>1804</v>
      </c>
    </row>
    <row r="1596" ht="15.75" customHeight="1">
      <c r="A1596" s="12"/>
      <c r="B1596" s="12"/>
      <c r="C1596" s="19" t="str">
        <f t="shared" si="132"/>
        <v>SBP/I/25/089</v>
      </c>
      <c r="D1596" s="18"/>
      <c r="E1596" s="72">
        <v>45687.0</v>
      </c>
      <c r="F1596" s="36">
        <v>8.0</v>
      </c>
      <c r="G1596" s="19">
        <f t="shared" si="133"/>
        <v>0</v>
      </c>
      <c r="H1596" s="19"/>
      <c r="I1596" s="10" t="s">
        <v>1805</v>
      </c>
    </row>
    <row r="1597" ht="15.75" customHeight="1">
      <c r="G1597" s="68" t="s">
        <v>738</v>
      </c>
      <c r="H1597" s="1"/>
    </row>
    <row r="1598" ht="15.75" customHeight="1">
      <c r="H1598" s="1"/>
    </row>
    <row r="1599" ht="15.75" customHeight="1">
      <c r="A1599" s="2" t="s">
        <v>0</v>
      </c>
      <c r="B1599" s="2" t="s">
        <v>1</v>
      </c>
      <c r="C1599" s="3" t="s">
        <v>2</v>
      </c>
      <c r="D1599" s="3" t="s">
        <v>3</v>
      </c>
      <c r="E1599" s="3" t="s">
        <v>4</v>
      </c>
      <c r="F1599" s="3" t="s">
        <v>5</v>
      </c>
      <c r="G1599" s="3" t="s">
        <v>6</v>
      </c>
      <c r="H1599" s="3" t="s">
        <v>7</v>
      </c>
      <c r="I1599" s="3" t="s">
        <v>8</v>
      </c>
    </row>
    <row r="1600" ht="15.75" customHeight="1">
      <c r="A1600" s="4" t="s">
        <v>966</v>
      </c>
      <c r="B1600" s="5" t="s">
        <v>1806</v>
      </c>
      <c r="C1600" s="6">
        <v>45674.0</v>
      </c>
      <c r="D1600" s="7">
        <v>150.0</v>
      </c>
      <c r="E1600" s="8" t="s">
        <v>1807</v>
      </c>
      <c r="F1600" s="9">
        <v>45695.0</v>
      </c>
      <c r="G1600" s="10">
        <v>50.0</v>
      </c>
      <c r="H1600" s="8">
        <f>D1600-G1600</f>
        <v>100</v>
      </c>
      <c r="I1600" s="10"/>
    </row>
    <row r="1601" ht="15.75" customHeight="1">
      <c r="A1601" s="11"/>
      <c r="B1601" s="11"/>
      <c r="C1601" s="11"/>
      <c r="D1601" s="11"/>
      <c r="E1601" s="8" t="s">
        <v>1808</v>
      </c>
      <c r="F1601" s="9">
        <v>45700.0</v>
      </c>
      <c r="G1601" s="10">
        <v>22.0</v>
      </c>
      <c r="H1601" s="8">
        <f t="shared" ref="H1601:H1605" si="134">H1600-G1601</f>
        <v>78</v>
      </c>
      <c r="I1601" s="10"/>
    </row>
    <row r="1602" ht="15.75" customHeight="1">
      <c r="A1602" s="11"/>
      <c r="B1602" s="11"/>
      <c r="C1602" s="11"/>
      <c r="D1602" s="11"/>
      <c r="E1602" s="8" t="s">
        <v>1809</v>
      </c>
      <c r="F1602" s="9">
        <v>45705.0</v>
      </c>
      <c r="G1602" s="10">
        <v>75.0</v>
      </c>
      <c r="H1602" s="8">
        <f t="shared" si="134"/>
        <v>3</v>
      </c>
      <c r="I1602" s="10"/>
    </row>
    <row r="1603" ht="15.75" customHeight="1">
      <c r="A1603" s="11"/>
      <c r="B1603" s="11"/>
      <c r="C1603" s="11"/>
      <c r="D1603" s="11"/>
      <c r="E1603" s="8" t="s">
        <v>1810</v>
      </c>
      <c r="F1603" s="9">
        <v>45708.0</v>
      </c>
      <c r="G1603" s="10">
        <v>3.0</v>
      </c>
      <c r="H1603" s="8">
        <f t="shared" si="134"/>
        <v>0</v>
      </c>
      <c r="I1603" s="10"/>
    </row>
    <row r="1604" ht="15.75" customHeight="1">
      <c r="A1604" s="11"/>
      <c r="B1604" s="11"/>
      <c r="C1604" s="11"/>
      <c r="D1604" s="11"/>
      <c r="E1604" s="10"/>
      <c r="F1604" s="10"/>
      <c r="G1604" s="10"/>
      <c r="H1604" s="8">
        <f t="shared" si="134"/>
        <v>0</v>
      </c>
      <c r="I1604" s="10"/>
    </row>
    <row r="1605" ht="15.75" customHeight="1">
      <c r="A1605" s="12"/>
      <c r="B1605" s="12"/>
      <c r="C1605" s="12"/>
      <c r="D1605" s="12"/>
      <c r="E1605" s="10"/>
      <c r="F1605" s="10"/>
      <c r="G1605" s="10"/>
      <c r="H1605" s="8">
        <f t="shared" si="134"/>
        <v>0</v>
      </c>
      <c r="I1605" s="10"/>
    </row>
    <row r="1606" ht="15.75" customHeight="1">
      <c r="H1606" s="68" t="s">
        <v>738</v>
      </c>
    </row>
    <row r="1607" ht="15.75" customHeight="1">
      <c r="A1607" s="2" t="s">
        <v>0</v>
      </c>
      <c r="B1607" s="2" t="s">
        <v>1</v>
      </c>
      <c r="C1607" s="3" t="s">
        <v>2</v>
      </c>
      <c r="D1607" s="3" t="s">
        <v>3</v>
      </c>
      <c r="E1607" s="3" t="s">
        <v>4</v>
      </c>
      <c r="F1607" s="3" t="s">
        <v>5</v>
      </c>
      <c r="G1607" s="3" t="s">
        <v>6</v>
      </c>
      <c r="H1607" s="3" t="s">
        <v>7</v>
      </c>
      <c r="I1607" s="3" t="s">
        <v>8</v>
      </c>
    </row>
    <row r="1608" ht="15.75" customHeight="1">
      <c r="A1608" s="4" t="s">
        <v>966</v>
      </c>
      <c r="B1608" s="5" t="s">
        <v>1811</v>
      </c>
      <c r="C1608" s="6">
        <v>45680.0</v>
      </c>
      <c r="D1608" s="7">
        <v>150.0</v>
      </c>
      <c r="E1608" s="8" t="s">
        <v>1812</v>
      </c>
      <c r="F1608" s="9">
        <v>45687.0</v>
      </c>
      <c r="G1608" s="10">
        <v>52.0</v>
      </c>
      <c r="H1608" s="8">
        <f>D1608-G1608</f>
        <v>98</v>
      </c>
      <c r="I1608" s="10"/>
    </row>
    <row r="1609" ht="15.75" customHeight="1">
      <c r="A1609" s="11"/>
      <c r="B1609" s="11"/>
      <c r="C1609" s="11"/>
      <c r="D1609" s="11"/>
      <c r="E1609" s="8" t="s">
        <v>1813</v>
      </c>
      <c r="F1609" s="9">
        <v>45692.0</v>
      </c>
      <c r="G1609" s="10">
        <v>98.0</v>
      </c>
      <c r="H1609" s="8">
        <f t="shared" ref="H1609:H1613" si="135">H1608-G1609</f>
        <v>0</v>
      </c>
      <c r="I1609" s="10"/>
    </row>
    <row r="1610" ht="15.75" customHeight="1">
      <c r="A1610" s="11"/>
      <c r="B1610" s="11"/>
      <c r="C1610" s="11"/>
      <c r="D1610" s="11"/>
      <c r="E1610" s="8" t="s">
        <v>1814</v>
      </c>
      <c r="F1610" s="10"/>
      <c r="G1610" s="10"/>
      <c r="H1610" s="8">
        <f t="shared" si="135"/>
        <v>0</v>
      </c>
      <c r="I1610" s="10"/>
    </row>
    <row r="1611" ht="15.75" customHeight="1">
      <c r="A1611" s="11"/>
      <c r="B1611" s="11"/>
      <c r="C1611" s="11"/>
      <c r="D1611" s="11"/>
      <c r="E1611" s="8"/>
      <c r="F1611" s="10"/>
      <c r="G1611" s="10"/>
      <c r="H1611" s="8">
        <f t="shared" si="135"/>
        <v>0</v>
      </c>
      <c r="I1611" s="10"/>
    </row>
    <row r="1612" ht="15.75" customHeight="1">
      <c r="A1612" s="11"/>
      <c r="B1612" s="11"/>
      <c r="C1612" s="11"/>
      <c r="D1612" s="11"/>
      <c r="E1612" s="10"/>
      <c r="F1612" s="10"/>
      <c r="G1612" s="10"/>
      <c r="H1612" s="8">
        <f t="shared" si="135"/>
        <v>0</v>
      </c>
      <c r="I1612" s="10"/>
    </row>
    <row r="1613" ht="15.75" customHeight="1">
      <c r="A1613" s="12"/>
      <c r="B1613" s="12"/>
      <c r="C1613" s="12"/>
      <c r="D1613" s="12"/>
      <c r="E1613" s="10"/>
      <c r="F1613" s="10"/>
      <c r="G1613" s="10"/>
      <c r="H1613" s="8">
        <f t="shared" si="135"/>
        <v>0</v>
      </c>
      <c r="I1613" s="10"/>
    </row>
    <row r="1614" ht="15.75" customHeight="1">
      <c r="H1614" s="68" t="s">
        <v>738</v>
      </c>
    </row>
    <row r="1615" ht="15.75" customHeight="1">
      <c r="H1615" s="1"/>
    </row>
    <row r="1616" ht="15.75" customHeight="1">
      <c r="A1616" s="2" t="s">
        <v>0</v>
      </c>
      <c r="B1616" s="2" t="s">
        <v>1</v>
      </c>
      <c r="C1616" s="3" t="s">
        <v>2</v>
      </c>
      <c r="D1616" s="3" t="s">
        <v>3</v>
      </c>
      <c r="E1616" s="3" t="s">
        <v>4</v>
      </c>
      <c r="F1616" s="3" t="s">
        <v>5</v>
      </c>
      <c r="G1616" s="3" t="s">
        <v>6</v>
      </c>
      <c r="H1616" s="3" t="s">
        <v>7</v>
      </c>
      <c r="I1616" s="3" t="s">
        <v>8</v>
      </c>
    </row>
    <row r="1617" ht="15.75" customHeight="1">
      <c r="A1617" s="4" t="s">
        <v>1815</v>
      </c>
      <c r="B1617" s="5" t="s">
        <v>1816</v>
      </c>
      <c r="C1617" s="6">
        <v>45700.0</v>
      </c>
      <c r="D1617" s="7">
        <v>50.0</v>
      </c>
      <c r="E1617" s="8" t="s">
        <v>1817</v>
      </c>
      <c r="F1617" s="9">
        <v>45708.0</v>
      </c>
      <c r="G1617" s="10">
        <v>50.0</v>
      </c>
      <c r="H1617" s="8">
        <f>D1617-G1617</f>
        <v>0</v>
      </c>
      <c r="I1617" s="10"/>
    </row>
    <row r="1618" ht="15.75" customHeight="1">
      <c r="A1618" s="11"/>
      <c r="B1618" s="11"/>
      <c r="C1618" s="11"/>
      <c r="D1618" s="11"/>
      <c r="E1618" s="8" t="s">
        <v>1818</v>
      </c>
      <c r="F1618" s="9"/>
      <c r="G1618" s="10"/>
      <c r="H1618" s="8">
        <f t="shared" ref="H1618:H1622" si="136">H1617-G1618</f>
        <v>0</v>
      </c>
      <c r="I1618" s="10"/>
    </row>
    <row r="1619" ht="15.75" customHeight="1">
      <c r="A1619" s="11"/>
      <c r="B1619" s="11"/>
      <c r="C1619" s="11"/>
      <c r="D1619" s="11"/>
      <c r="E1619" s="8" t="s">
        <v>1819</v>
      </c>
      <c r="F1619" s="10"/>
      <c r="G1619" s="10"/>
      <c r="H1619" s="8">
        <f t="shared" si="136"/>
        <v>0</v>
      </c>
      <c r="I1619" s="10"/>
    </row>
    <row r="1620" ht="15.75" customHeight="1">
      <c r="A1620" s="11"/>
      <c r="B1620" s="11"/>
      <c r="C1620" s="11"/>
      <c r="D1620" s="11"/>
      <c r="E1620" s="8"/>
      <c r="F1620" s="10"/>
      <c r="G1620" s="10"/>
      <c r="H1620" s="8">
        <f t="shared" si="136"/>
        <v>0</v>
      </c>
      <c r="I1620" s="10"/>
    </row>
    <row r="1621" ht="15.75" customHeight="1">
      <c r="A1621" s="11"/>
      <c r="B1621" s="11"/>
      <c r="C1621" s="11"/>
      <c r="D1621" s="11"/>
      <c r="E1621" s="10"/>
      <c r="F1621" s="10"/>
      <c r="G1621" s="10"/>
      <c r="H1621" s="8">
        <f t="shared" si="136"/>
        <v>0</v>
      </c>
      <c r="I1621" s="10"/>
    </row>
    <row r="1622" ht="15.75" customHeight="1">
      <c r="A1622" s="12"/>
      <c r="B1622" s="12"/>
      <c r="C1622" s="12"/>
      <c r="D1622" s="12"/>
      <c r="E1622" s="10"/>
      <c r="F1622" s="10"/>
      <c r="G1622" s="10"/>
      <c r="H1622" s="8">
        <f t="shared" si="136"/>
        <v>0</v>
      </c>
      <c r="I1622" s="10"/>
    </row>
    <row r="1623" ht="15.75" customHeight="1">
      <c r="H1623" s="68" t="s">
        <v>738</v>
      </c>
    </row>
    <row r="1624" ht="15.75" customHeight="1">
      <c r="H1624" s="1"/>
    </row>
    <row r="1625" ht="15.75" customHeight="1">
      <c r="A1625" s="2" t="s">
        <v>0</v>
      </c>
      <c r="B1625" s="2" t="s">
        <v>1</v>
      </c>
      <c r="C1625" s="3" t="s">
        <v>2</v>
      </c>
      <c r="D1625" s="3" t="s">
        <v>3</v>
      </c>
      <c r="E1625" s="3" t="s">
        <v>4</v>
      </c>
      <c r="F1625" s="3" t="s">
        <v>5</v>
      </c>
      <c r="G1625" s="3" t="s">
        <v>6</v>
      </c>
      <c r="H1625" s="3" t="s">
        <v>7</v>
      </c>
      <c r="I1625" s="3" t="s">
        <v>8</v>
      </c>
    </row>
    <row r="1626" ht="15.75" customHeight="1">
      <c r="A1626" s="4" t="s">
        <v>966</v>
      </c>
      <c r="B1626" s="5" t="s">
        <v>1820</v>
      </c>
      <c r="C1626" s="6">
        <v>45708.0</v>
      </c>
      <c r="D1626" s="7">
        <v>150.0</v>
      </c>
      <c r="E1626" s="8" t="s">
        <v>1821</v>
      </c>
      <c r="F1626" s="9">
        <v>45723.0</v>
      </c>
      <c r="G1626" s="10">
        <v>50.0</v>
      </c>
      <c r="H1626" s="8">
        <f>D1626-G1626</f>
        <v>100</v>
      </c>
      <c r="I1626" s="10"/>
    </row>
    <row r="1627" ht="15.75" customHeight="1">
      <c r="A1627" s="11"/>
      <c r="B1627" s="11"/>
      <c r="C1627" s="11"/>
      <c r="D1627" s="11"/>
      <c r="E1627" s="8" t="s">
        <v>1822</v>
      </c>
      <c r="F1627" s="9">
        <v>45734.0</v>
      </c>
      <c r="G1627" s="10">
        <v>24.0</v>
      </c>
      <c r="H1627" s="8">
        <f t="shared" ref="H1627:H1631" si="137">H1626-G1627</f>
        <v>76</v>
      </c>
      <c r="I1627" s="10"/>
    </row>
    <row r="1628" ht="15.75" customHeight="1">
      <c r="A1628" s="11"/>
      <c r="B1628" s="11"/>
      <c r="C1628" s="11"/>
      <c r="D1628" s="11"/>
      <c r="E1628" s="8" t="s">
        <v>1823</v>
      </c>
      <c r="F1628" s="57">
        <v>45737.0</v>
      </c>
      <c r="G1628" s="10">
        <v>25.0</v>
      </c>
      <c r="H1628" s="8">
        <f t="shared" si="137"/>
        <v>51</v>
      </c>
      <c r="I1628" s="10"/>
      <c r="O1628" s="19" t="s">
        <v>1824</v>
      </c>
    </row>
    <row r="1629" ht="15.75" customHeight="1">
      <c r="A1629" s="11"/>
      <c r="B1629" s="11"/>
      <c r="C1629" s="11"/>
      <c r="D1629" s="11"/>
      <c r="E1629" s="8" t="s">
        <v>1825</v>
      </c>
      <c r="F1629" s="57">
        <v>45755.0</v>
      </c>
      <c r="G1629" s="10">
        <v>49.0</v>
      </c>
      <c r="H1629" s="8">
        <f t="shared" si="137"/>
        <v>2</v>
      </c>
      <c r="I1629" s="10"/>
    </row>
    <row r="1630" ht="15.75" customHeight="1">
      <c r="A1630" s="11"/>
      <c r="B1630" s="11"/>
      <c r="C1630" s="11"/>
      <c r="D1630" s="11"/>
      <c r="E1630" s="8" t="s">
        <v>1826</v>
      </c>
      <c r="F1630" s="57">
        <v>45762.0</v>
      </c>
      <c r="G1630" s="10">
        <v>2.0</v>
      </c>
      <c r="H1630" s="8">
        <f t="shared" si="137"/>
        <v>0</v>
      </c>
      <c r="I1630" s="10"/>
    </row>
    <row r="1631" ht="15.75" customHeight="1">
      <c r="A1631" s="12"/>
      <c r="B1631" s="12"/>
      <c r="C1631" s="12"/>
      <c r="D1631" s="12"/>
      <c r="E1631" s="10"/>
      <c r="F1631" s="10"/>
      <c r="G1631" s="10"/>
      <c r="H1631" s="8">
        <f t="shared" si="137"/>
        <v>0</v>
      </c>
      <c r="I1631" s="10"/>
    </row>
    <row r="1632" ht="15.75" customHeight="1">
      <c r="H1632" s="86" t="s">
        <v>14</v>
      </c>
    </row>
    <row r="1633" ht="15.75" customHeight="1">
      <c r="H1633" s="1"/>
    </row>
    <row r="1634" ht="15.75" customHeight="1">
      <c r="A1634" s="2" t="s">
        <v>0</v>
      </c>
      <c r="B1634" s="2" t="s">
        <v>1</v>
      </c>
      <c r="C1634" s="3" t="s">
        <v>2</v>
      </c>
      <c r="D1634" s="3" t="s">
        <v>3</v>
      </c>
      <c r="E1634" s="3" t="s">
        <v>4</v>
      </c>
      <c r="F1634" s="3" t="s">
        <v>5</v>
      </c>
      <c r="G1634" s="3" t="s">
        <v>6</v>
      </c>
      <c r="H1634" s="3" t="s">
        <v>7</v>
      </c>
      <c r="I1634" s="3" t="s">
        <v>8</v>
      </c>
    </row>
    <row r="1635" ht="15.75" customHeight="1">
      <c r="A1635" s="4" t="s">
        <v>1815</v>
      </c>
      <c r="B1635" s="5" t="s">
        <v>1827</v>
      </c>
      <c r="C1635" s="6"/>
      <c r="D1635" s="7">
        <v>60.0</v>
      </c>
      <c r="E1635" s="8" t="s">
        <v>1828</v>
      </c>
      <c r="F1635" s="9">
        <v>45757.0</v>
      </c>
      <c r="G1635" s="10">
        <v>57.0</v>
      </c>
      <c r="H1635" s="8">
        <f>D1635-G1635</f>
        <v>3</v>
      </c>
      <c r="I1635" s="10"/>
    </row>
    <row r="1636" ht="15.75" customHeight="1">
      <c r="A1636" s="11"/>
      <c r="B1636" s="11"/>
      <c r="C1636" s="11"/>
      <c r="D1636" s="11"/>
      <c r="E1636" s="8" t="s">
        <v>1829</v>
      </c>
      <c r="F1636" s="9">
        <v>45769.0</v>
      </c>
      <c r="G1636" s="10">
        <v>3.0</v>
      </c>
      <c r="H1636" s="8">
        <f t="shared" ref="H1636:H1640" si="138">H1635-G1636</f>
        <v>0</v>
      </c>
      <c r="I1636" s="10"/>
    </row>
    <row r="1637" ht="15.75" customHeight="1">
      <c r="A1637" s="11"/>
      <c r="B1637" s="11"/>
      <c r="C1637" s="11"/>
      <c r="D1637" s="11"/>
      <c r="E1637" s="8" t="s">
        <v>1830</v>
      </c>
      <c r="F1637" s="10"/>
      <c r="G1637" s="10"/>
      <c r="H1637" s="8">
        <f t="shared" si="138"/>
        <v>0</v>
      </c>
      <c r="I1637" s="10"/>
    </row>
    <row r="1638" ht="15.75" customHeight="1">
      <c r="A1638" s="11"/>
      <c r="B1638" s="11"/>
      <c r="C1638" s="11"/>
      <c r="D1638" s="11"/>
      <c r="E1638" s="8"/>
      <c r="F1638" s="10"/>
      <c r="G1638" s="10"/>
      <c r="H1638" s="8">
        <f t="shared" si="138"/>
        <v>0</v>
      </c>
      <c r="I1638" s="10"/>
    </row>
    <row r="1639" ht="15.75" customHeight="1">
      <c r="A1639" s="11"/>
      <c r="B1639" s="11"/>
      <c r="C1639" s="11"/>
      <c r="D1639" s="11"/>
      <c r="E1639" s="10"/>
      <c r="F1639" s="10"/>
      <c r="G1639" s="10"/>
      <c r="H1639" s="8">
        <f t="shared" si="138"/>
        <v>0</v>
      </c>
      <c r="I1639" s="10"/>
    </row>
    <row r="1640" ht="15.75" customHeight="1">
      <c r="A1640" s="12"/>
      <c r="B1640" s="12"/>
      <c r="C1640" s="12"/>
      <c r="D1640" s="12"/>
      <c r="E1640" s="10"/>
      <c r="F1640" s="10"/>
      <c r="G1640" s="10"/>
      <c r="H1640" s="8">
        <f t="shared" si="138"/>
        <v>0</v>
      </c>
      <c r="I1640" s="10"/>
    </row>
    <row r="1641" ht="15.75" customHeight="1">
      <c r="H1641" s="96" t="s">
        <v>14</v>
      </c>
    </row>
    <row r="1642" ht="15.75" customHeight="1">
      <c r="A1642" s="2" t="s">
        <v>0</v>
      </c>
      <c r="B1642" s="2" t="s">
        <v>1</v>
      </c>
      <c r="C1642" s="3" t="s">
        <v>2</v>
      </c>
      <c r="D1642" s="3" t="s">
        <v>3</v>
      </c>
      <c r="E1642" s="3" t="s">
        <v>4</v>
      </c>
      <c r="F1642" s="3" t="s">
        <v>5</v>
      </c>
      <c r="G1642" s="3" t="s">
        <v>6</v>
      </c>
      <c r="H1642" s="3" t="s">
        <v>7</v>
      </c>
      <c r="I1642" s="3" t="s">
        <v>8</v>
      </c>
    </row>
    <row r="1643" ht="15.75" customHeight="1">
      <c r="A1643" s="4" t="s">
        <v>1716</v>
      </c>
      <c r="B1643" s="5" t="s">
        <v>1831</v>
      </c>
      <c r="C1643" s="6"/>
      <c r="D1643" s="7">
        <v>200.0</v>
      </c>
      <c r="E1643" s="8" t="s">
        <v>1832</v>
      </c>
      <c r="F1643" s="9">
        <v>45762.0</v>
      </c>
      <c r="G1643" s="10">
        <v>38.0</v>
      </c>
      <c r="H1643" s="8">
        <f>D1643-G1643</f>
        <v>162</v>
      </c>
      <c r="I1643" s="10"/>
    </row>
    <row r="1644" ht="15.75" customHeight="1">
      <c r="A1644" s="11"/>
      <c r="B1644" s="11"/>
      <c r="C1644" s="11"/>
      <c r="D1644" s="11"/>
      <c r="E1644" s="8" t="s">
        <v>1833</v>
      </c>
      <c r="F1644" s="9">
        <v>45769.0</v>
      </c>
      <c r="G1644" s="10">
        <v>33.0</v>
      </c>
      <c r="H1644" s="8">
        <f t="shared" ref="H1644:H1648" si="139">H1643-G1644</f>
        <v>129</v>
      </c>
      <c r="I1644" s="10"/>
    </row>
    <row r="1645" ht="15.75" customHeight="1">
      <c r="A1645" s="11"/>
      <c r="B1645" s="11"/>
      <c r="C1645" s="11"/>
      <c r="D1645" s="11"/>
      <c r="E1645" s="8" t="s">
        <v>1834</v>
      </c>
      <c r="F1645" s="57">
        <v>45772.0</v>
      </c>
      <c r="G1645" s="10">
        <v>48.0</v>
      </c>
      <c r="H1645" s="8">
        <f t="shared" si="139"/>
        <v>81</v>
      </c>
      <c r="I1645" s="10"/>
    </row>
    <row r="1646" ht="15.75" customHeight="1">
      <c r="A1646" s="11"/>
      <c r="B1646" s="11"/>
      <c r="C1646" s="11"/>
      <c r="D1646" s="11"/>
      <c r="E1646" s="8" t="s">
        <v>1835</v>
      </c>
      <c r="F1646" s="57">
        <v>45785.0</v>
      </c>
      <c r="G1646" s="10">
        <v>40.0</v>
      </c>
      <c r="H1646" s="8">
        <f t="shared" si="139"/>
        <v>41</v>
      </c>
      <c r="I1646" s="10"/>
    </row>
    <row r="1647" ht="15.75" customHeight="1">
      <c r="A1647" s="11"/>
      <c r="B1647" s="11"/>
      <c r="C1647" s="11"/>
      <c r="D1647" s="11"/>
      <c r="E1647" s="8" t="s">
        <v>1836</v>
      </c>
      <c r="F1647" s="57">
        <v>45791.0</v>
      </c>
      <c r="G1647" s="10">
        <v>41.0</v>
      </c>
      <c r="H1647" s="8">
        <f t="shared" si="139"/>
        <v>0</v>
      </c>
      <c r="I1647" s="10"/>
    </row>
    <row r="1648" ht="15.75" customHeight="1">
      <c r="A1648" s="12"/>
      <c r="B1648" s="12"/>
      <c r="C1648" s="12"/>
      <c r="D1648" s="12"/>
      <c r="E1648" s="10"/>
      <c r="F1648" s="10"/>
      <c r="G1648" s="10"/>
      <c r="H1648" s="8">
        <f t="shared" si="139"/>
        <v>0</v>
      </c>
      <c r="I1648" s="10"/>
    </row>
    <row r="1649" ht="15.75" customHeight="1">
      <c r="H1649" s="86" t="s">
        <v>14</v>
      </c>
    </row>
    <row r="1650" ht="15.75" customHeight="1">
      <c r="A1650" s="2" t="s">
        <v>0</v>
      </c>
      <c r="B1650" s="2" t="s">
        <v>1</v>
      </c>
      <c r="C1650" s="3" t="s">
        <v>2</v>
      </c>
      <c r="D1650" s="3" t="s">
        <v>3</v>
      </c>
      <c r="E1650" s="3" t="s">
        <v>4</v>
      </c>
      <c r="F1650" s="3" t="s">
        <v>5</v>
      </c>
      <c r="G1650" s="3" t="s">
        <v>6</v>
      </c>
      <c r="H1650" s="3" t="s">
        <v>7</v>
      </c>
      <c r="I1650" s="3" t="s">
        <v>8</v>
      </c>
    </row>
    <row r="1651" ht="15.75" customHeight="1">
      <c r="A1651" s="4" t="s">
        <v>1837</v>
      </c>
      <c r="B1651" s="5" t="s">
        <v>1838</v>
      </c>
      <c r="C1651" s="6"/>
      <c r="D1651" s="7">
        <v>120.0</v>
      </c>
      <c r="E1651" s="8" t="s">
        <v>1839</v>
      </c>
      <c r="F1651" s="9">
        <v>45769.0</v>
      </c>
      <c r="G1651" s="10">
        <v>17.0</v>
      </c>
      <c r="H1651" s="8">
        <f>D1651-G1651</f>
        <v>103</v>
      </c>
      <c r="I1651" s="10"/>
    </row>
    <row r="1652" ht="15.75" customHeight="1">
      <c r="A1652" s="11"/>
      <c r="B1652" s="11"/>
      <c r="C1652" s="11"/>
      <c r="D1652" s="11"/>
      <c r="E1652" s="8" t="s">
        <v>1840</v>
      </c>
      <c r="F1652" s="9">
        <v>45772.0</v>
      </c>
      <c r="G1652" s="10">
        <v>3.0</v>
      </c>
      <c r="H1652" s="8">
        <f t="shared" ref="H1652:H1656" si="140">H1651-G1652</f>
        <v>100</v>
      </c>
      <c r="I1652" s="10"/>
    </row>
    <row r="1653" ht="15.75" customHeight="1">
      <c r="A1653" s="11"/>
      <c r="B1653" s="11"/>
      <c r="C1653" s="11"/>
      <c r="D1653" s="11"/>
      <c r="E1653" s="8" t="s">
        <v>1841</v>
      </c>
      <c r="F1653" s="57">
        <v>45783.0</v>
      </c>
      <c r="G1653" s="10">
        <v>70.0</v>
      </c>
      <c r="H1653" s="8">
        <f t="shared" si="140"/>
        <v>30</v>
      </c>
      <c r="I1653" s="10"/>
    </row>
    <row r="1654" ht="15.75" customHeight="1">
      <c r="A1654" s="11"/>
      <c r="B1654" s="11"/>
      <c r="C1654" s="11"/>
      <c r="D1654" s="11"/>
      <c r="E1654" s="8" t="s">
        <v>1842</v>
      </c>
      <c r="F1654" s="57">
        <v>45791.0</v>
      </c>
      <c r="G1654" s="10">
        <v>30.0</v>
      </c>
      <c r="H1654" s="8">
        <f t="shared" si="140"/>
        <v>0</v>
      </c>
      <c r="I1654" s="10"/>
    </row>
    <row r="1655" ht="15.75" customHeight="1">
      <c r="A1655" s="11"/>
      <c r="B1655" s="11"/>
      <c r="C1655" s="11"/>
      <c r="D1655" s="11"/>
      <c r="E1655" s="10"/>
      <c r="F1655" s="10"/>
      <c r="G1655" s="10"/>
      <c r="H1655" s="8">
        <f t="shared" si="140"/>
        <v>0</v>
      </c>
      <c r="I1655" s="10"/>
    </row>
    <row r="1656" ht="15.75" customHeight="1">
      <c r="A1656" s="12"/>
      <c r="B1656" s="12"/>
      <c r="C1656" s="12"/>
      <c r="D1656" s="12"/>
      <c r="E1656" s="10"/>
      <c r="F1656" s="10"/>
      <c r="G1656" s="10"/>
      <c r="H1656" s="8">
        <f t="shared" si="140"/>
        <v>0</v>
      </c>
      <c r="I1656" s="10"/>
    </row>
    <row r="1657" ht="15.75" customHeight="1">
      <c r="H1657" s="86" t="s">
        <v>14</v>
      </c>
    </row>
    <row r="1658" ht="15.75" customHeight="1">
      <c r="A1658" s="2" t="s">
        <v>0</v>
      </c>
      <c r="B1658" s="2" t="s">
        <v>1</v>
      </c>
      <c r="C1658" s="3" t="s">
        <v>2</v>
      </c>
      <c r="D1658" s="3" t="s">
        <v>3</v>
      </c>
      <c r="E1658" s="3" t="s">
        <v>4</v>
      </c>
      <c r="F1658" s="3" t="s">
        <v>5</v>
      </c>
      <c r="G1658" s="3" t="s">
        <v>6</v>
      </c>
      <c r="H1658" s="3" t="s">
        <v>7</v>
      </c>
      <c r="I1658" s="3" t="s">
        <v>8</v>
      </c>
    </row>
    <row r="1659" ht="15.75" customHeight="1">
      <c r="A1659" s="4" t="s">
        <v>1843</v>
      </c>
      <c r="B1659" s="5" t="s">
        <v>1838</v>
      </c>
      <c r="C1659" s="6"/>
      <c r="D1659" s="7">
        <v>9.0</v>
      </c>
      <c r="E1659" s="8" t="s">
        <v>1839</v>
      </c>
      <c r="F1659" s="9">
        <v>45769.0</v>
      </c>
      <c r="G1659" s="10">
        <v>9.0</v>
      </c>
      <c r="H1659" s="8">
        <f>D1659-G1659</f>
        <v>0</v>
      </c>
      <c r="I1659" s="10"/>
    </row>
    <row r="1660" ht="15.75" customHeight="1">
      <c r="A1660" s="11"/>
      <c r="B1660" s="11"/>
      <c r="C1660" s="11"/>
      <c r="D1660" s="11"/>
      <c r="E1660" s="8" t="s">
        <v>1840</v>
      </c>
      <c r="F1660" s="9"/>
      <c r="G1660" s="10"/>
      <c r="H1660" s="8">
        <f t="shared" ref="H1660:H1664" si="141">H1659-G1660</f>
        <v>0</v>
      </c>
      <c r="I1660" s="10"/>
    </row>
    <row r="1661" ht="15.75" customHeight="1">
      <c r="A1661" s="11"/>
      <c r="B1661" s="11"/>
      <c r="C1661" s="11"/>
      <c r="D1661" s="11"/>
      <c r="E1661" s="8" t="s">
        <v>1841</v>
      </c>
      <c r="F1661" s="10"/>
      <c r="G1661" s="10"/>
      <c r="H1661" s="8">
        <f t="shared" si="141"/>
        <v>0</v>
      </c>
      <c r="I1661" s="10"/>
    </row>
    <row r="1662" ht="15.75" customHeight="1">
      <c r="A1662" s="11"/>
      <c r="B1662" s="11"/>
      <c r="C1662" s="11"/>
      <c r="D1662" s="11"/>
      <c r="E1662" s="8"/>
      <c r="F1662" s="10"/>
      <c r="G1662" s="10"/>
      <c r="H1662" s="8">
        <f t="shared" si="141"/>
        <v>0</v>
      </c>
      <c r="I1662" s="10"/>
    </row>
    <row r="1663" ht="15.75" customHeight="1">
      <c r="A1663" s="11"/>
      <c r="B1663" s="11"/>
      <c r="C1663" s="11"/>
      <c r="D1663" s="11"/>
      <c r="E1663" s="10"/>
      <c r="F1663" s="10"/>
      <c r="G1663" s="10"/>
      <c r="H1663" s="8">
        <f t="shared" si="141"/>
        <v>0</v>
      </c>
      <c r="I1663" s="10"/>
    </row>
    <row r="1664" ht="15.75" customHeight="1">
      <c r="A1664" s="12"/>
      <c r="B1664" s="12"/>
      <c r="C1664" s="12"/>
      <c r="D1664" s="12"/>
      <c r="E1664" s="10"/>
      <c r="F1664" s="10"/>
      <c r="G1664" s="10"/>
      <c r="H1664" s="8">
        <f t="shared" si="141"/>
        <v>0</v>
      </c>
      <c r="I1664" s="10"/>
    </row>
    <row r="1665" ht="15.75" customHeight="1">
      <c r="H1665" s="86" t="s">
        <v>14</v>
      </c>
    </row>
    <row r="1666" ht="15.75" customHeight="1">
      <c r="A1666" s="2" t="s">
        <v>0</v>
      </c>
      <c r="B1666" s="2" t="s">
        <v>1</v>
      </c>
      <c r="C1666" s="3" t="s">
        <v>2</v>
      </c>
      <c r="D1666" s="3" t="s">
        <v>3</v>
      </c>
      <c r="E1666" s="3" t="s">
        <v>4</v>
      </c>
      <c r="F1666" s="3" t="s">
        <v>5</v>
      </c>
      <c r="G1666" s="3" t="s">
        <v>6</v>
      </c>
      <c r="H1666" s="3" t="s">
        <v>7</v>
      </c>
      <c r="I1666" s="3" t="s">
        <v>8</v>
      </c>
    </row>
    <row r="1667" ht="15.75" customHeight="1">
      <c r="A1667" s="4" t="s">
        <v>1844</v>
      </c>
      <c r="B1667" s="5" t="s">
        <v>1838</v>
      </c>
      <c r="C1667" s="6"/>
      <c r="D1667" s="7">
        <v>9.0</v>
      </c>
      <c r="E1667" s="8" t="s">
        <v>1839</v>
      </c>
      <c r="F1667" s="9">
        <v>45769.0</v>
      </c>
      <c r="G1667" s="10">
        <v>9.0</v>
      </c>
      <c r="H1667" s="8">
        <f>D1667-G1667</f>
        <v>0</v>
      </c>
      <c r="I1667" s="10"/>
    </row>
    <row r="1668" ht="15.75" customHeight="1">
      <c r="A1668" s="11"/>
      <c r="B1668" s="11"/>
      <c r="C1668" s="11"/>
      <c r="D1668" s="11"/>
      <c r="E1668" s="8" t="s">
        <v>1840</v>
      </c>
      <c r="F1668" s="9"/>
      <c r="G1668" s="10"/>
      <c r="H1668" s="8">
        <f t="shared" ref="H1668:H1672" si="142">H1667-G1668</f>
        <v>0</v>
      </c>
      <c r="I1668" s="10"/>
    </row>
    <row r="1669" ht="15.75" customHeight="1">
      <c r="A1669" s="11"/>
      <c r="B1669" s="11"/>
      <c r="C1669" s="11"/>
      <c r="D1669" s="11"/>
      <c r="E1669" s="8" t="s">
        <v>1841</v>
      </c>
      <c r="F1669" s="10"/>
      <c r="G1669" s="10"/>
      <c r="H1669" s="8">
        <f t="shared" si="142"/>
        <v>0</v>
      </c>
      <c r="I1669" s="10"/>
    </row>
    <row r="1670" ht="15.75" customHeight="1">
      <c r="A1670" s="11"/>
      <c r="B1670" s="11"/>
      <c r="C1670" s="11"/>
      <c r="D1670" s="11"/>
      <c r="E1670" s="8"/>
      <c r="F1670" s="10"/>
      <c r="G1670" s="10"/>
      <c r="H1670" s="8">
        <f t="shared" si="142"/>
        <v>0</v>
      </c>
      <c r="I1670" s="10"/>
    </row>
    <row r="1671" ht="15.75" customHeight="1">
      <c r="A1671" s="11"/>
      <c r="B1671" s="11"/>
      <c r="C1671" s="11"/>
      <c r="D1671" s="11"/>
      <c r="E1671" s="10"/>
      <c r="F1671" s="10"/>
      <c r="G1671" s="10"/>
      <c r="H1671" s="8">
        <f t="shared" si="142"/>
        <v>0</v>
      </c>
      <c r="I1671" s="10"/>
    </row>
    <row r="1672" ht="15.75" customHeight="1">
      <c r="A1672" s="12"/>
      <c r="B1672" s="12"/>
      <c r="C1672" s="12"/>
      <c r="D1672" s="12"/>
      <c r="E1672" s="10"/>
      <c r="F1672" s="10"/>
      <c r="G1672" s="10"/>
      <c r="H1672" s="8">
        <f t="shared" si="142"/>
        <v>0</v>
      </c>
      <c r="I1672" s="10"/>
    </row>
    <row r="1673" ht="15.75" customHeight="1">
      <c r="H1673" s="86" t="s">
        <v>14</v>
      </c>
    </row>
    <row r="1674" ht="15.75" customHeight="1">
      <c r="A1674" s="2" t="s">
        <v>0</v>
      </c>
      <c r="B1674" s="2" t="s">
        <v>1</v>
      </c>
      <c r="C1674" s="3" t="s">
        <v>2</v>
      </c>
      <c r="D1674" s="3" t="s">
        <v>3</v>
      </c>
      <c r="E1674" s="3" t="s">
        <v>4</v>
      </c>
      <c r="F1674" s="3" t="s">
        <v>5</v>
      </c>
      <c r="G1674" s="3" t="s">
        <v>6</v>
      </c>
      <c r="H1674" s="3" t="s">
        <v>7</v>
      </c>
      <c r="I1674" s="3" t="s">
        <v>8</v>
      </c>
    </row>
    <row r="1675" ht="15.75" customHeight="1">
      <c r="A1675" s="4" t="s">
        <v>966</v>
      </c>
      <c r="B1675" s="5" t="s">
        <v>1845</v>
      </c>
      <c r="C1675" s="6"/>
      <c r="D1675" s="7">
        <v>120.0</v>
      </c>
      <c r="E1675" s="8" t="s">
        <v>1846</v>
      </c>
      <c r="F1675" s="9">
        <v>45791.0</v>
      </c>
      <c r="G1675" s="10">
        <v>9.0</v>
      </c>
      <c r="H1675" s="8">
        <f>D1675-G1675</f>
        <v>111</v>
      </c>
      <c r="I1675" s="10"/>
    </row>
    <row r="1676" ht="15.75" customHeight="1">
      <c r="A1676" s="11"/>
      <c r="B1676" s="11"/>
      <c r="C1676" s="11"/>
      <c r="D1676" s="11"/>
      <c r="E1676" s="8" t="s">
        <v>1847</v>
      </c>
      <c r="F1676" s="9">
        <v>45797.0</v>
      </c>
      <c r="G1676" s="10">
        <v>60.0</v>
      </c>
      <c r="H1676" s="8">
        <f t="shared" ref="H1676:H1680" si="143">H1675-G1676</f>
        <v>51</v>
      </c>
      <c r="I1676" s="10"/>
    </row>
    <row r="1677" ht="15.75" customHeight="1">
      <c r="A1677" s="11"/>
      <c r="B1677" s="11"/>
      <c r="C1677" s="11"/>
      <c r="D1677" s="11"/>
      <c r="E1677" s="8" t="s">
        <v>1848</v>
      </c>
      <c r="F1677" s="57">
        <v>45799.0</v>
      </c>
      <c r="G1677" s="10">
        <v>33.0</v>
      </c>
      <c r="H1677" s="8">
        <f t="shared" si="143"/>
        <v>18</v>
      </c>
      <c r="I1677" s="10"/>
    </row>
    <row r="1678" ht="15.75" customHeight="1">
      <c r="A1678" s="11"/>
      <c r="B1678" s="11"/>
      <c r="C1678" s="11"/>
      <c r="D1678" s="11"/>
      <c r="E1678" s="8" t="s">
        <v>1849</v>
      </c>
      <c r="F1678" s="57">
        <v>45810.0</v>
      </c>
      <c r="G1678" s="10">
        <v>18.0</v>
      </c>
      <c r="H1678" s="8">
        <f t="shared" si="143"/>
        <v>0</v>
      </c>
      <c r="I1678" s="10"/>
    </row>
    <row r="1679" ht="15.75" customHeight="1">
      <c r="A1679" s="11"/>
      <c r="B1679" s="11"/>
      <c r="C1679" s="11"/>
      <c r="D1679" s="11"/>
      <c r="E1679" s="10"/>
      <c r="F1679" s="10"/>
      <c r="G1679" s="10"/>
      <c r="H1679" s="8">
        <f t="shared" si="143"/>
        <v>0</v>
      </c>
      <c r="I1679" s="10"/>
    </row>
    <row r="1680" ht="15.75" customHeight="1">
      <c r="A1680" s="12"/>
      <c r="B1680" s="12"/>
      <c r="C1680" s="12"/>
      <c r="D1680" s="12"/>
      <c r="E1680" s="10"/>
      <c r="F1680" s="10"/>
      <c r="G1680" s="10"/>
      <c r="H1680" s="8">
        <f t="shared" si="143"/>
        <v>0</v>
      </c>
      <c r="I1680" s="10"/>
    </row>
    <row r="1681" ht="15.75" customHeight="1">
      <c r="H1681" s="86" t="s">
        <v>14</v>
      </c>
    </row>
    <row r="1682" ht="15.75" customHeight="1">
      <c r="A1682" s="2" t="s">
        <v>0</v>
      </c>
      <c r="B1682" s="2" t="s">
        <v>1</v>
      </c>
      <c r="C1682" s="3" t="s">
        <v>2</v>
      </c>
      <c r="D1682" s="3" t="s">
        <v>3</v>
      </c>
      <c r="E1682" s="3" t="s">
        <v>4</v>
      </c>
      <c r="F1682" s="3" t="s">
        <v>5</v>
      </c>
      <c r="G1682" s="3" t="s">
        <v>6</v>
      </c>
      <c r="H1682" s="3" t="s">
        <v>7</v>
      </c>
      <c r="I1682" s="3" t="s">
        <v>8</v>
      </c>
    </row>
    <row r="1683" ht="15.75" customHeight="1">
      <c r="A1683" s="4" t="s">
        <v>1850</v>
      </c>
      <c r="B1683" s="5" t="s">
        <v>1851</v>
      </c>
      <c r="C1683" s="6"/>
      <c r="D1683" s="7">
        <v>33.0</v>
      </c>
      <c r="E1683" s="8" t="s">
        <v>1852</v>
      </c>
      <c r="F1683" s="9">
        <v>45819.0</v>
      </c>
      <c r="G1683" s="10">
        <v>33.0</v>
      </c>
      <c r="H1683" s="8">
        <f>D1683-G1683</f>
        <v>0</v>
      </c>
      <c r="I1683" s="10"/>
    </row>
    <row r="1684" ht="15.75" customHeight="1">
      <c r="A1684" s="11"/>
      <c r="B1684" s="11"/>
      <c r="C1684" s="11"/>
      <c r="D1684" s="11"/>
      <c r="E1684" s="8" t="s">
        <v>1853</v>
      </c>
      <c r="F1684" s="9"/>
      <c r="G1684" s="10"/>
      <c r="H1684" s="8">
        <f t="shared" ref="H1684:H1688" si="144">H1683-G1684</f>
        <v>0</v>
      </c>
      <c r="I1684" s="10"/>
    </row>
    <row r="1685" ht="15.75" customHeight="1">
      <c r="A1685" s="11"/>
      <c r="B1685" s="11"/>
      <c r="C1685" s="11"/>
      <c r="D1685" s="11"/>
      <c r="E1685" s="8" t="s">
        <v>1852</v>
      </c>
      <c r="F1685" s="10"/>
      <c r="G1685" s="10"/>
      <c r="H1685" s="8">
        <f t="shared" si="144"/>
        <v>0</v>
      </c>
      <c r="I1685" s="10"/>
    </row>
    <row r="1686" ht="15.75" customHeight="1">
      <c r="A1686" s="11"/>
      <c r="B1686" s="11"/>
      <c r="C1686" s="11"/>
      <c r="D1686" s="11"/>
      <c r="E1686" s="8"/>
      <c r="F1686" s="10"/>
      <c r="G1686" s="10"/>
      <c r="H1686" s="8">
        <f t="shared" si="144"/>
        <v>0</v>
      </c>
      <c r="I1686" s="10"/>
    </row>
    <row r="1687" ht="15.75" customHeight="1">
      <c r="A1687" s="11"/>
      <c r="B1687" s="11"/>
      <c r="C1687" s="11"/>
      <c r="D1687" s="11"/>
      <c r="E1687" s="10"/>
      <c r="F1687" s="10"/>
      <c r="G1687" s="10"/>
      <c r="H1687" s="8">
        <f t="shared" si="144"/>
        <v>0</v>
      </c>
      <c r="I1687" s="10"/>
    </row>
    <row r="1688" ht="15.75" customHeight="1">
      <c r="A1688" s="12"/>
      <c r="B1688" s="12"/>
      <c r="C1688" s="12"/>
      <c r="D1688" s="12"/>
      <c r="E1688" s="10"/>
      <c r="F1688" s="10"/>
      <c r="G1688" s="10"/>
      <c r="H1688" s="8">
        <f t="shared" si="144"/>
        <v>0</v>
      </c>
      <c r="I1688" s="10"/>
    </row>
    <row r="1689" ht="15.75" customHeight="1">
      <c r="H1689" s="86" t="s">
        <v>14</v>
      </c>
    </row>
    <row r="1690" ht="15.75" customHeight="1">
      <c r="A1690" s="2" t="s">
        <v>0</v>
      </c>
      <c r="B1690" s="2" t="s">
        <v>1</v>
      </c>
      <c r="C1690" s="3" t="s">
        <v>2</v>
      </c>
      <c r="D1690" s="3" t="s">
        <v>3</v>
      </c>
      <c r="E1690" s="3" t="s">
        <v>4</v>
      </c>
      <c r="F1690" s="3" t="s">
        <v>5</v>
      </c>
      <c r="G1690" s="3" t="s">
        <v>6</v>
      </c>
      <c r="H1690" s="3" t="s">
        <v>7</v>
      </c>
      <c r="I1690" s="3" t="s">
        <v>8</v>
      </c>
    </row>
    <row r="1691" ht="15.75" customHeight="1">
      <c r="A1691" s="4" t="s">
        <v>1854</v>
      </c>
      <c r="B1691" s="5" t="s">
        <v>1851</v>
      </c>
      <c r="C1691" s="6"/>
      <c r="D1691" s="7">
        <v>37.0</v>
      </c>
      <c r="E1691" s="8" t="s">
        <v>1852</v>
      </c>
      <c r="F1691" s="9">
        <v>45819.0</v>
      </c>
      <c r="G1691" s="10">
        <v>14.0</v>
      </c>
      <c r="H1691" s="8">
        <f>D1691-G1691</f>
        <v>23</v>
      </c>
      <c r="I1691" s="10"/>
    </row>
    <row r="1692" ht="15.75" customHeight="1">
      <c r="A1692" s="11"/>
      <c r="B1692" s="11"/>
      <c r="C1692" s="11"/>
      <c r="D1692" s="11"/>
      <c r="E1692" s="8" t="s">
        <v>1855</v>
      </c>
      <c r="F1692" s="9">
        <v>45826.0</v>
      </c>
      <c r="G1692" s="10">
        <v>23.0</v>
      </c>
      <c r="H1692" s="8">
        <f t="shared" ref="H1692:H1696" si="145">H1691-G1692</f>
        <v>0</v>
      </c>
      <c r="I1692" s="10"/>
    </row>
    <row r="1693" ht="15.75" customHeight="1">
      <c r="A1693" s="11"/>
      <c r="B1693" s="11"/>
      <c r="C1693" s="11"/>
      <c r="D1693" s="11"/>
      <c r="E1693" s="8"/>
      <c r="F1693" s="10"/>
      <c r="G1693" s="10"/>
      <c r="H1693" s="8">
        <f t="shared" si="145"/>
        <v>0</v>
      </c>
      <c r="I1693" s="10"/>
    </row>
    <row r="1694" ht="15.75" customHeight="1">
      <c r="A1694" s="11"/>
      <c r="B1694" s="11"/>
      <c r="C1694" s="11"/>
      <c r="D1694" s="11"/>
      <c r="E1694" s="8"/>
      <c r="F1694" s="10"/>
      <c r="G1694" s="10"/>
      <c r="H1694" s="8">
        <f t="shared" si="145"/>
        <v>0</v>
      </c>
      <c r="I1694" s="10"/>
    </row>
    <row r="1695" ht="15.75" customHeight="1">
      <c r="A1695" s="11"/>
      <c r="B1695" s="11"/>
      <c r="C1695" s="11"/>
      <c r="D1695" s="11"/>
      <c r="E1695" s="10"/>
      <c r="F1695" s="10"/>
      <c r="G1695" s="10"/>
      <c r="H1695" s="8">
        <f t="shared" si="145"/>
        <v>0</v>
      </c>
      <c r="I1695" s="10"/>
    </row>
    <row r="1696" ht="15.75" customHeight="1">
      <c r="A1696" s="12"/>
      <c r="B1696" s="12"/>
      <c r="C1696" s="12"/>
      <c r="D1696" s="12"/>
      <c r="E1696" s="10"/>
      <c r="F1696" s="10"/>
      <c r="G1696" s="10"/>
      <c r="H1696" s="8">
        <f t="shared" si="145"/>
        <v>0</v>
      </c>
      <c r="I1696" s="10"/>
    </row>
    <row r="1697" ht="15.75" customHeight="1">
      <c r="H1697" s="86" t="s">
        <v>14</v>
      </c>
    </row>
    <row r="1698" ht="15.75" customHeight="1">
      <c r="A1698" s="2" t="s">
        <v>0</v>
      </c>
      <c r="B1698" s="2" t="s">
        <v>1</v>
      </c>
      <c r="C1698" s="3" t="s">
        <v>2</v>
      </c>
      <c r="D1698" s="3" t="s">
        <v>3</v>
      </c>
      <c r="E1698" s="3" t="s">
        <v>4</v>
      </c>
      <c r="F1698" s="3" t="s">
        <v>5</v>
      </c>
      <c r="G1698" s="3" t="s">
        <v>6</v>
      </c>
      <c r="H1698" s="3" t="s">
        <v>7</v>
      </c>
      <c r="I1698" s="3" t="s">
        <v>8</v>
      </c>
    </row>
    <row r="1699" ht="15.75" customHeight="1">
      <c r="A1699" s="4" t="s">
        <v>1815</v>
      </c>
      <c r="B1699" s="5" t="s">
        <v>1851</v>
      </c>
      <c r="C1699" s="6"/>
      <c r="D1699" s="7">
        <v>124.0</v>
      </c>
      <c r="E1699" s="8" t="s">
        <v>1856</v>
      </c>
      <c r="F1699" s="9">
        <v>45797.0</v>
      </c>
      <c r="G1699" s="10">
        <v>10.0</v>
      </c>
      <c r="H1699" s="8">
        <f>D1699-G1699</f>
        <v>114</v>
      </c>
      <c r="I1699" s="10"/>
    </row>
    <row r="1700" ht="15.75" customHeight="1">
      <c r="A1700" s="11"/>
      <c r="B1700" s="11"/>
      <c r="C1700" s="11"/>
      <c r="D1700" s="11"/>
      <c r="E1700" s="8" t="s">
        <v>1853</v>
      </c>
      <c r="F1700" s="9">
        <v>45799.0</v>
      </c>
      <c r="G1700" s="10">
        <v>6.0</v>
      </c>
      <c r="H1700" s="8">
        <f t="shared" ref="H1700:H1705" si="146">H1699-G1700</f>
        <v>108</v>
      </c>
      <c r="I1700" s="10"/>
    </row>
    <row r="1701" ht="15.75" customHeight="1">
      <c r="A1701" s="11"/>
      <c r="B1701" s="11"/>
      <c r="C1701" s="11"/>
      <c r="D1701" s="11"/>
      <c r="E1701" s="8" t="s">
        <v>1852</v>
      </c>
      <c r="F1701" s="57">
        <v>45831.0</v>
      </c>
      <c r="G1701" s="10">
        <v>25.0</v>
      </c>
      <c r="H1701" s="8">
        <f t="shared" si="146"/>
        <v>83</v>
      </c>
      <c r="I1701" s="10"/>
    </row>
    <row r="1702" ht="15.75" customHeight="1">
      <c r="A1702" s="11"/>
      <c r="B1702" s="11"/>
      <c r="C1702" s="11"/>
      <c r="D1702" s="11"/>
      <c r="E1702" s="8" t="s">
        <v>1855</v>
      </c>
      <c r="F1702" s="57">
        <v>45833.0</v>
      </c>
      <c r="G1702" s="10">
        <v>3.0</v>
      </c>
      <c r="H1702" s="8">
        <f t="shared" si="146"/>
        <v>80</v>
      </c>
      <c r="I1702" s="10"/>
    </row>
    <row r="1703" ht="15.75" customHeight="1">
      <c r="A1703" s="11"/>
      <c r="B1703" s="11"/>
      <c r="C1703" s="11"/>
      <c r="D1703" s="11"/>
      <c r="E1703" s="8" t="s">
        <v>1857</v>
      </c>
      <c r="F1703" s="57">
        <v>45846.0</v>
      </c>
      <c r="G1703" s="10">
        <v>35.0</v>
      </c>
      <c r="H1703" s="8">
        <f t="shared" si="146"/>
        <v>45</v>
      </c>
      <c r="I1703" s="10"/>
    </row>
    <row r="1704" ht="15.75" customHeight="1">
      <c r="A1704" s="12"/>
      <c r="B1704" s="12"/>
      <c r="C1704" s="12"/>
      <c r="D1704" s="12"/>
      <c r="E1704" s="8" t="s">
        <v>1858</v>
      </c>
      <c r="F1704" s="57">
        <v>45849.0</v>
      </c>
      <c r="G1704" s="10">
        <v>25.0</v>
      </c>
      <c r="H1704" s="8">
        <f t="shared" si="146"/>
        <v>20</v>
      </c>
      <c r="I1704" s="10"/>
    </row>
    <row r="1705" ht="15.75" customHeight="1">
      <c r="E1705" s="8" t="s">
        <v>1859</v>
      </c>
      <c r="F1705" s="58">
        <v>45852.0</v>
      </c>
      <c r="G1705" s="60">
        <v>20.0</v>
      </c>
      <c r="H1705" s="8">
        <f t="shared" si="146"/>
        <v>0</v>
      </c>
    </row>
    <row r="1706" ht="15.75" customHeight="1">
      <c r="H1706" s="86" t="s">
        <v>14</v>
      </c>
    </row>
    <row r="1707" ht="15.75" customHeight="1">
      <c r="A1707" s="2" t="s">
        <v>0</v>
      </c>
      <c r="B1707" s="2" t="s">
        <v>1</v>
      </c>
      <c r="C1707" s="3" t="s">
        <v>2</v>
      </c>
      <c r="D1707" s="3" t="s">
        <v>3</v>
      </c>
      <c r="E1707" s="3" t="s">
        <v>4</v>
      </c>
      <c r="F1707" s="3" t="s">
        <v>5</v>
      </c>
      <c r="G1707" s="3" t="s">
        <v>6</v>
      </c>
      <c r="H1707" s="3" t="s">
        <v>7</v>
      </c>
      <c r="I1707" s="3" t="s">
        <v>8</v>
      </c>
    </row>
    <row r="1708" ht="15.75" customHeight="1">
      <c r="A1708" s="4" t="s">
        <v>1815</v>
      </c>
      <c r="B1708" s="5" t="s">
        <v>1860</v>
      </c>
      <c r="C1708" s="6"/>
      <c r="D1708" s="7">
        <v>50.0</v>
      </c>
      <c r="E1708" s="8" t="s">
        <v>1861</v>
      </c>
      <c r="F1708" s="9">
        <v>45791.0</v>
      </c>
      <c r="G1708" s="10">
        <v>20.0</v>
      </c>
      <c r="H1708" s="8">
        <f>D1708-G1708</f>
        <v>30</v>
      </c>
      <c r="I1708" s="10"/>
    </row>
    <row r="1709" ht="15.75" customHeight="1">
      <c r="A1709" s="11"/>
      <c r="B1709" s="11"/>
      <c r="C1709" s="11"/>
      <c r="D1709" s="11"/>
      <c r="E1709" s="8" t="s">
        <v>1862</v>
      </c>
      <c r="F1709" s="9">
        <v>45797.0</v>
      </c>
      <c r="G1709" s="10">
        <v>30.0</v>
      </c>
      <c r="H1709" s="8">
        <f t="shared" ref="H1709:H1713" si="147">H1708-G1709</f>
        <v>0</v>
      </c>
      <c r="I1709" s="10"/>
    </row>
    <row r="1710" ht="15.75" customHeight="1">
      <c r="A1710" s="11"/>
      <c r="B1710" s="11"/>
      <c r="C1710" s="11"/>
      <c r="D1710" s="11"/>
      <c r="E1710" s="8" t="s">
        <v>1863</v>
      </c>
      <c r="F1710" s="10"/>
      <c r="G1710" s="10"/>
      <c r="H1710" s="8">
        <f t="shared" si="147"/>
        <v>0</v>
      </c>
      <c r="I1710" s="10"/>
    </row>
    <row r="1711" ht="15.75" customHeight="1">
      <c r="A1711" s="11"/>
      <c r="B1711" s="11"/>
      <c r="C1711" s="11"/>
      <c r="D1711" s="11"/>
      <c r="E1711" s="8"/>
      <c r="F1711" s="10"/>
      <c r="G1711" s="10"/>
      <c r="H1711" s="8">
        <f t="shared" si="147"/>
        <v>0</v>
      </c>
      <c r="I1711" s="10"/>
    </row>
    <row r="1712" ht="15.75" customHeight="1">
      <c r="A1712" s="11"/>
      <c r="B1712" s="11"/>
      <c r="C1712" s="11"/>
      <c r="D1712" s="11"/>
      <c r="E1712" s="10"/>
      <c r="F1712" s="10"/>
      <c r="G1712" s="10"/>
      <c r="H1712" s="8">
        <f t="shared" si="147"/>
        <v>0</v>
      </c>
      <c r="I1712" s="10"/>
    </row>
    <row r="1713" ht="15.75" customHeight="1">
      <c r="A1713" s="12"/>
      <c r="B1713" s="12"/>
      <c r="C1713" s="12"/>
      <c r="D1713" s="12"/>
      <c r="E1713" s="10"/>
      <c r="F1713" s="10"/>
      <c r="G1713" s="10"/>
      <c r="H1713" s="8">
        <f t="shared" si="147"/>
        <v>0</v>
      </c>
      <c r="I1713" s="10"/>
    </row>
    <row r="1714" ht="15.75" customHeight="1">
      <c r="H1714" s="86" t="s">
        <v>14</v>
      </c>
    </row>
    <row r="1715" ht="15.75" customHeight="1">
      <c r="A1715" s="2" t="s">
        <v>0</v>
      </c>
      <c r="B1715" s="2" t="s">
        <v>1</v>
      </c>
      <c r="C1715" s="3" t="s">
        <v>2</v>
      </c>
      <c r="D1715" s="3" t="s">
        <v>3</v>
      </c>
      <c r="E1715" s="3" t="s">
        <v>4</v>
      </c>
      <c r="F1715" s="3" t="s">
        <v>5</v>
      </c>
      <c r="G1715" s="3" t="s">
        <v>6</v>
      </c>
      <c r="H1715" s="3" t="s">
        <v>7</v>
      </c>
      <c r="I1715" s="3" t="s">
        <v>8</v>
      </c>
    </row>
    <row r="1716" ht="15.75" customHeight="1">
      <c r="A1716" s="4" t="s">
        <v>966</v>
      </c>
      <c r="B1716" s="5" t="s">
        <v>1864</v>
      </c>
      <c r="C1716" s="6"/>
      <c r="D1716" s="7">
        <v>220.0</v>
      </c>
      <c r="E1716" s="8" t="s">
        <v>1643</v>
      </c>
      <c r="F1716" s="9">
        <v>45810.0</v>
      </c>
      <c r="G1716" s="10">
        <v>32.0</v>
      </c>
      <c r="H1716" s="8">
        <f>D1716-G1716</f>
        <v>188</v>
      </c>
      <c r="I1716" s="10"/>
    </row>
    <row r="1717" ht="15.75" customHeight="1">
      <c r="A1717" s="11"/>
      <c r="B1717" s="11"/>
      <c r="C1717" s="11"/>
      <c r="D1717" s="11"/>
      <c r="E1717" s="8" t="s">
        <v>1865</v>
      </c>
      <c r="F1717" s="9">
        <v>45812.0</v>
      </c>
      <c r="G1717" s="10">
        <v>50.0</v>
      </c>
      <c r="H1717" s="8">
        <f t="shared" ref="H1717:H1721" si="148">H1716-G1717</f>
        <v>138</v>
      </c>
      <c r="I1717" s="10"/>
    </row>
    <row r="1718" ht="15.75" customHeight="1">
      <c r="A1718" s="11"/>
      <c r="B1718" s="11"/>
      <c r="C1718" s="11"/>
      <c r="D1718" s="11"/>
      <c r="E1718" s="8" t="s">
        <v>1866</v>
      </c>
      <c r="F1718" s="57">
        <v>45826.0</v>
      </c>
      <c r="G1718" s="10">
        <v>19.0</v>
      </c>
      <c r="H1718" s="8">
        <f t="shared" si="148"/>
        <v>119</v>
      </c>
      <c r="I1718" s="10"/>
    </row>
    <row r="1719" ht="15.75" customHeight="1">
      <c r="A1719" s="11"/>
      <c r="B1719" s="11"/>
      <c r="C1719" s="11"/>
      <c r="D1719" s="11"/>
      <c r="E1719" s="8" t="s">
        <v>1867</v>
      </c>
      <c r="F1719" s="57">
        <v>45831.0</v>
      </c>
      <c r="G1719" s="10">
        <v>75.0</v>
      </c>
      <c r="H1719" s="8">
        <f t="shared" si="148"/>
        <v>44</v>
      </c>
      <c r="I1719" s="10"/>
    </row>
    <row r="1720" ht="15.75" customHeight="1">
      <c r="A1720" s="11"/>
      <c r="B1720" s="11"/>
      <c r="C1720" s="11"/>
      <c r="D1720" s="11"/>
      <c r="E1720" s="8" t="s">
        <v>1868</v>
      </c>
      <c r="F1720" s="57">
        <v>45833.0</v>
      </c>
      <c r="G1720" s="10">
        <v>44.0</v>
      </c>
      <c r="H1720" s="8">
        <f t="shared" si="148"/>
        <v>0</v>
      </c>
      <c r="I1720" s="10"/>
    </row>
    <row r="1721" ht="15.75" customHeight="1">
      <c r="A1721" s="12"/>
      <c r="B1721" s="12"/>
      <c r="C1721" s="12"/>
      <c r="D1721" s="12"/>
      <c r="E1721" s="10"/>
      <c r="F1721" s="10"/>
      <c r="G1721" s="10"/>
      <c r="H1721" s="8">
        <f t="shared" si="148"/>
        <v>0</v>
      </c>
      <c r="I1721" s="10"/>
    </row>
    <row r="1722" ht="15.75" customHeight="1">
      <c r="H1722" s="86" t="s">
        <v>14</v>
      </c>
    </row>
    <row r="1723" ht="15.75" customHeight="1">
      <c r="A1723" s="2" t="s">
        <v>0</v>
      </c>
      <c r="B1723" s="2" t="s">
        <v>1</v>
      </c>
      <c r="C1723" s="3" t="s">
        <v>2</v>
      </c>
      <c r="D1723" s="3" t="s">
        <v>3</v>
      </c>
      <c r="E1723" s="3" t="s">
        <v>4</v>
      </c>
      <c r="F1723" s="3" t="s">
        <v>5</v>
      </c>
      <c r="G1723" s="3" t="s">
        <v>6</v>
      </c>
      <c r="H1723" s="3" t="s">
        <v>7</v>
      </c>
      <c r="I1723" s="3" t="s">
        <v>8</v>
      </c>
    </row>
    <row r="1724" ht="15.75" customHeight="1">
      <c r="A1724" s="4" t="s">
        <v>1815</v>
      </c>
      <c r="B1724" s="5" t="s">
        <v>1864</v>
      </c>
      <c r="C1724" s="6"/>
      <c r="D1724" s="7">
        <v>100.0</v>
      </c>
      <c r="E1724" s="8" t="s">
        <v>1869</v>
      </c>
      <c r="F1724" s="9">
        <v>45852.0</v>
      </c>
      <c r="G1724" s="10">
        <v>30.0</v>
      </c>
      <c r="H1724" s="8">
        <f>D1724-G1724</f>
        <v>70</v>
      </c>
      <c r="I1724" s="10"/>
    </row>
    <row r="1725" ht="15.75" customHeight="1">
      <c r="A1725" s="11"/>
      <c r="B1725" s="11"/>
      <c r="C1725" s="11"/>
      <c r="D1725" s="11"/>
      <c r="E1725" s="8" t="s">
        <v>1870</v>
      </c>
      <c r="F1725" s="9">
        <v>45855.0</v>
      </c>
      <c r="G1725" s="10">
        <v>29.0</v>
      </c>
      <c r="H1725" s="8">
        <f t="shared" ref="H1725:H1729" si="149">H1724-G1725</f>
        <v>41</v>
      </c>
      <c r="I1725" s="10"/>
    </row>
    <row r="1726" ht="15.75" customHeight="1">
      <c r="A1726" s="11"/>
      <c r="B1726" s="11"/>
      <c r="C1726" s="11"/>
      <c r="D1726" s="11"/>
      <c r="E1726" s="8" t="s">
        <v>1871</v>
      </c>
      <c r="F1726" s="57">
        <v>45859.0</v>
      </c>
      <c r="G1726" s="10">
        <v>27.0</v>
      </c>
      <c r="H1726" s="8">
        <f t="shared" si="149"/>
        <v>14</v>
      </c>
      <c r="I1726" s="10"/>
    </row>
    <row r="1727" ht="15.75" customHeight="1">
      <c r="A1727" s="11"/>
      <c r="B1727" s="11"/>
      <c r="C1727" s="11"/>
      <c r="D1727" s="11"/>
      <c r="E1727" s="8" t="s">
        <v>1872</v>
      </c>
      <c r="F1727" s="57">
        <v>45903.0</v>
      </c>
      <c r="G1727" s="10">
        <v>14.0</v>
      </c>
      <c r="H1727" s="8">
        <f t="shared" si="149"/>
        <v>0</v>
      </c>
      <c r="I1727" s="10"/>
    </row>
    <row r="1728" ht="15.75" customHeight="1">
      <c r="A1728" s="11"/>
      <c r="B1728" s="11"/>
      <c r="C1728" s="11"/>
      <c r="D1728" s="11"/>
      <c r="E1728" s="10"/>
      <c r="F1728" s="10"/>
      <c r="G1728" s="10"/>
      <c r="H1728" s="8">
        <f t="shared" si="149"/>
        <v>0</v>
      </c>
      <c r="I1728" s="10"/>
    </row>
    <row r="1729" ht="15.75" customHeight="1">
      <c r="A1729" s="12"/>
      <c r="B1729" s="12"/>
      <c r="C1729" s="12"/>
      <c r="D1729" s="12"/>
      <c r="E1729" s="10"/>
      <c r="F1729" s="10"/>
      <c r="G1729" s="10"/>
      <c r="H1729" s="8">
        <f t="shared" si="149"/>
        <v>0</v>
      </c>
      <c r="I1729" s="10"/>
    </row>
    <row r="1730" ht="15.75" customHeight="1">
      <c r="H1730" s="86" t="s">
        <v>14</v>
      </c>
    </row>
    <row r="1731" ht="15.75" customHeight="1">
      <c r="A1731" s="2" t="s">
        <v>0</v>
      </c>
      <c r="B1731" s="2" t="s">
        <v>1</v>
      </c>
      <c r="C1731" s="3" t="s">
        <v>2</v>
      </c>
      <c r="D1731" s="3" t="s">
        <v>3</v>
      </c>
      <c r="E1731" s="3" t="s">
        <v>4</v>
      </c>
      <c r="F1731" s="3" t="s">
        <v>5</v>
      </c>
      <c r="G1731" s="3" t="s">
        <v>6</v>
      </c>
      <c r="H1731" s="3" t="s">
        <v>7</v>
      </c>
      <c r="I1731" s="3" t="s">
        <v>8</v>
      </c>
    </row>
    <row r="1732" ht="15.75" customHeight="1">
      <c r="A1732" s="4" t="s">
        <v>966</v>
      </c>
      <c r="B1732" s="5" t="s">
        <v>1873</v>
      </c>
      <c r="C1732" s="6"/>
      <c r="D1732" s="7">
        <v>150.0</v>
      </c>
      <c r="E1732" s="8" t="s">
        <v>1874</v>
      </c>
      <c r="F1732" s="9">
        <v>45833.0</v>
      </c>
      <c r="G1732" s="10">
        <v>6.0</v>
      </c>
      <c r="H1732" s="8">
        <f>D1732-G1732</f>
        <v>144</v>
      </c>
      <c r="I1732" s="10"/>
    </row>
    <row r="1733" ht="15.75" customHeight="1">
      <c r="A1733" s="11"/>
      <c r="B1733" s="11"/>
      <c r="C1733" s="11"/>
      <c r="D1733" s="11"/>
      <c r="E1733" s="8" t="s">
        <v>1875</v>
      </c>
      <c r="F1733" s="9">
        <v>45834.0</v>
      </c>
      <c r="G1733" s="10">
        <v>30.0</v>
      </c>
      <c r="H1733" s="8">
        <f t="shared" ref="H1733:H1737" si="150">H1732-G1733</f>
        <v>114</v>
      </c>
      <c r="I1733" s="10"/>
    </row>
    <row r="1734" ht="15.75" customHeight="1">
      <c r="A1734" s="11"/>
      <c r="B1734" s="11"/>
      <c r="C1734" s="11"/>
      <c r="D1734" s="11"/>
      <c r="E1734" s="8" t="s">
        <v>1876</v>
      </c>
      <c r="F1734" s="57">
        <v>45839.0</v>
      </c>
      <c r="G1734" s="10">
        <v>40.0</v>
      </c>
      <c r="H1734" s="8">
        <f t="shared" si="150"/>
        <v>74</v>
      </c>
      <c r="I1734" s="10"/>
    </row>
    <row r="1735" ht="15.75" customHeight="1">
      <c r="A1735" s="11"/>
      <c r="B1735" s="11"/>
      <c r="C1735" s="11"/>
      <c r="D1735" s="11"/>
      <c r="E1735" s="8" t="s">
        <v>1877</v>
      </c>
      <c r="F1735" s="57">
        <v>45859.0</v>
      </c>
      <c r="G1735" s="10">
        <v>50.0</v>
      </c>
      <c r="H1735" s="8">
        <f t="shared" si="150"/>
        <v>24</v>
      </c>
      <c r="I1735" s="10"/>
    </row>
    <row r="1736" ht="15.75" customHeight="1">
      <c r="A1736" s="11"/>
      <c r="B1736" s="11"/>
      <c r="C1736" s="11"/>
      <c r="D1736" s="11"/>
      <c r="E1736" s="10" t="s">
        <v>1878</v>
      </c>
      <c r="F1736" s="57">
        <v>45862.0</v>
      </c>
      <c r="G1736" s="10">
        <v>24.0</v>
      </c>
      <c r="H1736" s="8">
        <f t="shared" si="150"/>
        <v>0</v>
      </c>
      <c r="I1736" s="10"/>
    </row>
    <row r="1737" ht="15.75" customHeight="1">
      <c r="A1737" s="12"/>
      <c r="B1737" s="12"/>
      <c r="C1737" s="12"/>
      <c r="D1737" s="12"/>
      <c r="E1737" s="10"/>
      <c r="F1737" s="10"/>
      <c r="G1737" s="10"/>
      <c r="H1737" s="8">
        <f t="shared" si="150"/>
        <v>0</v>
      </c>
      <c r="I1737" s="10"/>
    </row>
    <row r="1738" ht="15.75" customHeight="1">
      <c r="H1738" s="86" t="s">
        <v>14</v>
      </c>
    </row>
    <row r="1739" ht="15.75" customHeight="1">
      <c r="A1739" s="2" t="s">
        <v>0</v>
      </c>
      <c r="B1739" s="2" t="s">
        <v>1</v>
      </c>
      <c r="C1739" s="3" t="s">
        <v>2</v>
      </c>
      <c r="D1739" s="3" t="s">
        <v>3</v>
      </c>
      <c r="E1739" s="3" t="s">
        <v>4</v>
      </c>
      <c r="F1739" s="3" t="s">
        <v>5</v>
      </c>
      <c r="G1739" s="3" t="s">
        <v>6</v>
      </c>
      <c r="H1739" s="3" t="s">
        <v>7</v>
      </c>
      <c r="I1739" s="3" t="s">
        <v>8</v>
      </c>
    </row>
    <row r="1740" ht="15.75" customHeight="1">
      <c r="A1740" s="4" t="s">
        <v>966</v>
      </c>
      <c r="B1740" s="5" t="s">
        <v>1879</v>
      </c>
      <c r="C1740" s="6"/>
      <c r="D1740" s="7">
        <v>150.0</v>
      </c>
      <c r="E1740" s="8" t="s">
        <v>1880</v>
      </c>
      <c r="F1740" s="9">
        <v>45862.0</v>
      </c>
      <c r="G1740" s="10">
        <v>11.0</v>
      </c>
      <c r="H1740" s="8">
        <f>D1740-G1740</f>
        <v>139</v>
      </c>
      <c r="I1740" s="10"/>
    </row>
    <row r="1741" ht="15.75" customHeight="1">
      <c r="A1741" s="11"/>
      <c r="B1741" s="11"/>
      <c r="C1741" s="11"/>
      <c r="D1741" s="11"/>
      <c r="E1741" s="8" t="s">
        <v>1881</v>
      </c>
      <c r="F1741" s="9">
        <v>45868.0</v>
      </c>
      <c r="G1741" s="10">
        <v>90.0</v>
      </c>
      <c r="H1741" s="8">
        <f t="shared" ref="H1741:H1745" si="151">H1740-G1741</f>
        <v>49</v>
      </c>
      <c r="I1741" s="10"/>
    </row>
    <row r="1742" ht="15.75" customHeight="1">
      <c r="A1742" s="11"/>
      <c r="B1742" s="11"/>
      <c r="C1742" s="11"/>
      <c r="D1742" s="11"/>
      <c r="E1742" s="8" t="s">
        <v>1882</v>
      </c>
      <c r="F1742" s="57">
        <v>45877.0</v>
      </c>
      <c r="G1742" s="10">
        <v>49.0</v>
      </c>
      <c r="H1742" s="8">
        <f t="shared" si="151"/>
        <v>0</v>
      </c>
      <c r="I1742" s="10"/>
    </row>
    <row r="1743" ht="15.75" customHeight="1">
      <c r="A1743" s="11"/>
      <c r="B1743" s="11"/>
      <c r="C1743" s="11"/>
      <c r="D1743" s="11"/>
      <c r="E1743" s="8"/>
      <c r="F1743" s="10"/>
      <c r="G1743" s="10"/>
      <c r="H1743" s="8">
        <f t="shared" si="151"/>
        <v>0</v>
      </c>
      <c r="I1743" s="10"/>
    </row>
    <row r="1744" ht="15.75" customHeight="1">
      <c r="A1744" s="11"/>
      <c r="B1744" s="11"/>
      <c r="C1744" s="11"/>
      <c r="D1744" s="11"/>
      <c r="E1744" s="10"/>
      <c r="F1744" s="10"/>
      <c r="G1744" s="10"/>
      <c r="H1744" s="8">
        <f t="shared" si="151"/>
        <v>0</v>
      </c>
      <c r="I1744" s="10"/>
    </row>
    <row r="1745" ht="15.75" customHeight="1">
      <c r="A1745" s="12"/>
      <c r="B1745" s="12"/>
      <c r="C1745" s="12"/>
      <c r="D1745" s="12"/>
      <c r="E1745" s="10"/>
      <c r="F1745" s="10"/>
      <c r="G1745" s="10"/>
      <c r="H1745" s="8">
        <f t="shared" si="151"/>
        <v>0</v>
      </c>
      <c r="I1745" s="10"/>
    </row>
    <row r="1746" ht="15.75" customHeight="1">
      <c r="H1746" s="86" t="s">
        <v>14</v>
      </c>
    </row>
    <row r="1747" ht="15.75" customHeight="1">
      <c r="A1747" s="2" t="s">
        <v>0</v>
      </c>
      <c r="B1747" s="2" t="s">
        <v>1</v>
      </c>
      <c r="C1747" s="3" t="s">
        <v>2</v>
      </c>
      <c r="D1747" s="3" t="s">
        <v>3</v>
      </c>
      <c r="E1747" s="3" t="s">
        <v>4</v>
      </c>
      <c r="F1747" s="3" t="s">
        <v>5</v>
      </c>
      <c r="G1747" s="3" t="s">
        <v>6</v>
      </c>
      <c r="H1747" s="3" t="s">
        <v>7</v>
      </c>
      <c r="I1747" s="3" t="s">
        <v>8</v>
      </c>
    </row>
    <row r="1748" ht="15.75" customHeight="1">
      <c r="A1748" s="4" t="s">
        <v>966</v>
      </c>
      <c r="B1748" s="5" t="s">
        <v>1883</v>
      </c>
      <c r="C1748" s="6"/>
      <c r="D1748" s="7">
        <v>220.0</v>
      </c>
      <c r="E1748" s="8" t="s">
        <v>1884</v>
      </c>
      <c r="F1748" s="9">
        <v>45877.0</v>
      </c>
      <c r="G1748" s="10">
        <v>2.0</v>
      </c>
      <c r="H1748" s="8">
        <f>D1748-G1748</f>
        <v>218</v>
      </c>
      <c r="I1748" s="10"/>
    </row>
    <row r="1749" ht="15.75" customHeight="1">
      <c r="A1749" s="11"/>
      <c r="B1749" s="11"/>
      <c r="C1749" s="11"/>
      <c r="D1749" s="11"/>
      <c r="E1749" s="8" t="s">
        <v>1885</v>
      </c>
      <c r="F1749" s="9">
        <v>45883.0</v>
      </c>
      <c r="G1749" s="10">
        <v>56.0</v>
      </c>
      <c r="H1749" s="8">
        <f t="shared" ref="H1749:H1753" si="152">H1748-G1749</f>
        <v>162</v>
      </c>
      <c r="I1749" s="10"/>
    </row>
    <row r="1750" ht="15.75" customHeight="1">
      <c r="A1750" s="11"/>
      <c r="B1750" s="11"/>
      <c r="C1750" s="11"/>
      <c r="D1750" s="11"/>
      <c r="E1750" s="8" t="s">
        <v>1886</v>
      </c>
      <c r="F1750" s="57">
        <v>45891.0</v>
      </c>
      <c r="G1750" s="10">
        <v>120.0</v>
      </c>
      <c r="H1750" s="8">
        <f t="shared" si="152"/>
        <v>42</v>
      </c>
      <c r="I1750" s="10"/>
    </row>
    <row r="1751" ht="15.75" customHeight="1">
      <c r="A1751" s="11"/>
      <c r="B1751" s="11"/>
      <c r="C1751" s="11"/>
      <c r="D1751" s="11"/>
      <c r="E1751" s="8" t="s">
        <v>1887</v>
      </c>
      <c r="F1751" s="57">
        <v>45895.0</v>
      </c>
      <c r="G1751" s="10">
        <v>42.0</v>
      </c>
      <c r="H1751" s="8">
        <f t="shared" si="152"/>
        <v>0</v>
      </c>
      <c r="I1751" s="10"/>
    </row>
    <row r="1752" ht="15.75" customHeight="1">
      <c r="A1752" s="11"/>
      <c r="B1752" s="11"/>
      <c r="C1752" s="11"/>
      <c r="D1752" s="11"/>
      <c r="E1752" s="10"/>
      <c r="F1752" s="10"/>
      <c r="G1752" s="10"/>
      <c r="H1752" s="8">
        <f t="shared" si="152"/>
        <v>0</v>
      </c>
      <c r="I1752" s="10"/>
    </row>
    <row r="1753" ht="15.75" customHeight="1">
      <c r="A1753" s="12"/>
      <c r="B1753" s="12"/>
      <c r="C1753" s="12"/>
      <c r="D1753" s="12"/>
      <c r="E1753" s="10"/>
      <c r="F1753" s="10"/>
      <c r="G1753" s="10"/>
      <c r="H1753" s="8">
        <f t="shared" si="152"/>
        <v>0</v>
      </c>
      <c r="I1753" s="10"/>
    </row>
    <row r="1754" ht="15.75" customHeight="1">
      <c r="H1754" s="86" t="s">
        <v>14</v>
      </c>
    </row>
    <row r="1755" ht="15.75" customHeight="1">
      <c r="A1755" s="2" t="s">
        <v>0</v>
      </c>
      <c r="B1755" s="2" t="s">
        <v>1</v>
      </c>
      <c r="C1755" s="3" t="s">
        <v>2</v>
      </c>
      <c r="D1755" s="3" t="s">
        <v>3</v>
      </c>
      <c r="E1755" s="3" t="s">
        <v>4</v>
      </c>
      <c r="F1755" s="3" t="s">
        <v>5</v>
      </c>
      <c r="G1755" s="3" t="s">
        <v>6</v>
      </c>
      <c r="H1755" s="3" t="s">
        <v>7</v>
      </c>
      <c r="I1755" s="3" t="s">
        <v>8</v>
      </c>
    </row>
    <row r="1756" ht="15.75" customHeight="1">
      <c r="A1756" s="4" t="s">
        <v>966</v>
      </c>
      <c r="B1756" s="5" t="s">
        <v>1888</v>
      </c>
      <c r="C1756" s="6"/>
      <c r="D1756" s="7">
        <v>120.0</v>
      </c>
      <c r="E1756" s="8" t="s">
        <v>1889</v>
      </c>
      <c r="F1756" s="9">
        <v>45895.0</v>
      </c>
      <c r="G1756" s="10">
        <v>16.0</v>
      </c>
      <c r="H1756" s="8">
        <f>D1756-G1756</f>
        <v>104</v>
      </c>
      <c r="I1756" s="10"/>
    </row>
    <row r="1757" ht="15.75" customHeight="1">
      <c r="A1757" s="11"/>
      <c r="B1757" s="11"/>
      <c r="C1757" s="11"/>
      <c r="D1757" s="11"/>
      <c r="E1757" s="8" t="s">
        <v>1890</v>
      </c>
      <c r="F1757" s="9">
        <v>45897.0</v>
      </c>
      <c r="G1757" s="10">
        <v>85.0</v>
      </c>
      <c r="H1757" s="8">
        <f t="shared" ref="H1757:H1761" si="153">H1756-G1757</f>
        <v>19</v>
      </c>
      <c r="I1757" s="10"/>
    </row>
    <row r="1758" ht="15.75" customHeight="1">
      <c r="A1758" s="11"/>
      <c r="B1758" s="11"/>
      <c r="C1758" s="11"/>
      <c r="D1758" s="11"/>
      <c r="E1758" s="8" t="s">
        <v>1891</v>
      </c>
      <c r="F1758" s="57">
        <v>45903.0</v>
      </c>
      <c r="G1758" s="10">
        <v>19.0</v>
      </c>
      <c r="H1758" s="8">
        <f t="shared" si="153"/>
        <v>0</v>
      </c>
      <c r="I1758" s="10"/>
    </row>
    <row r="1759" ht="15.75" customHeight="1">
      <c r="A1759" s="11"/>
      <c r="B1759" s="11"/>
      <c r="C1759" s="11"/>
      <c r="D1759" s="11"/>
      <c r="E1759" s="8"/>
      <c r="F1759" s="10"/>
      <c r="G1759" s="10"/>
      <c r="H1759" s="8">
        <f t="shared" si="153"/>
        <v>0</v>
      </c>
      <c r="I1759" s="10"/>
    </row>
    <row r="1760" ht="15.75" customHeight="1">
      <c r="A1760" s="11"/>
      <c r="B1760" s="11"/>
      <c r="C1760" s="11"/>
      <c r="D1760" s="11"/>
      <c r="E1760" s="10"/>
      <c r="F1760" s="10"/>
      <c r="G1760" s="10"/>
      <c r="H1760" s="8">
        <f t="shared" si="153"/>
        <v>0</v>
      </c>
      <c r="I1760" s="10"/>
    </row>
    <row r="1761" ht="15.75" customHeight="1">
      <c r="A1761" s="12"/>
      <c r="B1761" s="12"/>
      <c r="C1761" s="12"/>
      <c r="D1761" s="12"/>
      <c r="E1761" s="10"/>
      <c r="F1761" s="10"/>
      <c r="G1761" s="10"/>
      <c r="H1761" s="8">
        <f t="shared" si="153"/>
        <v>0</v>
      </c>
      <c r="I1761" s="10"/>
    </row>
    <row r="1762" ht="15.75" customHeight="1">
      <c r="H1762" s="86" t="s">
        <v>14</v>
      </c>
    </row>
    <row r="1763" ht="15.75" customHeight="1">
      <c r="A1763" s="2" t="s">
        <v>0</v>
      </c>
      <c r="B1763" s="2" t="s">
        <v>1</v>
      </c>
      <c r="C1763" s="3" t="s">
        <v>2</v>
      </c>
      <c r="D1763" s="3" t="s">
        <v>3</v>
      </c>
      <c r="E1763" s="3" t="s">
        <v>4</v>
      </c>
      <c r="F1763" s="3" t="s">
        <v>5</v>
      </c>
      <c r="G1763" s="3" t="s">
        <v>6</v>
      </c>
      <c r="H1763" s="3" t="s">
        <v>7</v>
      </c>
      <c r="I1763" s="3" t="s">
        <v>8</v>
      </c>
    </row>
    <row r="1764" ht="15.75" customHeight="1">
      <c r="A1764" s="4" t="s">
        <v>1729</v>
      </c>
      <c r="B1764" s="5" t="s">
        <v>1888</v>
      </c>
      <c r="C1764" s="6"/>
      <c r="D1764" s="7">
        <v>5.0</v>
      </c>
      <c r="E1764" s="8" t="s">
        <v>1890</v>
      </c>
      <c r="F1764" s="9">
        <v>45897.0</v>
      </c>
      <c r="G1764" s="10">
        <v>5.0</v>
      </c>
      <c r="H1764" s="8">
        <f>D1764-G1764</f>
        <v>0</v>
      </c>
      <c r="I1764" s="10"/>
    </row>
    <row r="1765" ht="15.75" customHeight="1">
      <c r="A1765" s="11"/>
      <c r="B1765" s="11"/>
      <c r="C1765" s="11"/>
      <c r="D1765" s="11"/>
      <c r="E1765" s="8" t="s">
        <v>1890</v>
      </c>
      <c r="F1765" s="9"/>
      <c r="G1765" s="10"/>
      <c r="H1765" s="8">
        <f t="shared" ref="H1765:H1769" si="154">H1764-G1765</f>
        <v>0</v>
      </c>
      <c r="I1765" s="10"/>
    </row>
    <row r="1766" ht="15.75" customHeight="1">
      <c r="A1766" s="11"/>
      <c r="B1766" s="11"/>
      <c r="C1766" s="11"/>
      <c r="D1766" s="11"/>
      <c r="E1766" s="8" t="s">
        <v>1891</v>
      </c>
      <c r="F1766" s="57"/>
      <c r="G1766" s="10"/>
      <c r="H1766" s="8">
        <f t="shared" si="154"/>
        <v>0</v>
      </c>
      <c r="I1766" s="10"/>
    </row>
    <row r="1767" ht="15.75" customHeight="1">
      <c r="A1767" s="11"/>
      <c r="B1767" s="11"/>
      <c r="C1767" s="11"/>
      <c r="D1767" s="11"/>
      <c r="E1767" s="8"/>
      <c r="F1767" s="10"/>
      <c r="G1767" s="10"/>
      <c r="H1767" s="8">
        <f t="shared" si="154"/>
        <v>0</v>
      </c>
      <c r="I1767" s="10"/>
    </row>
    <row r="1768" ht="15.75" customHeight="1">
      <c r="A1768" s="11"/>
      <c r="B1768" s="11"/>
      <c r="C1768" s="11"/>
      <c r="D1768" s="11"/>
      <c r="E1768" s="10"/>
      <c r="F1768" s="10"/>
      <c r="G1768" s="10"/>
      <c r="H1768" s="8">
        <f t="shared" si="154"/>
        <v>0</v>
      </c>
      <c r="I1768" s="10"/>
    </row>
    <row r="1769" ht="15.75" customHeight="1">
      <c r="A1769" s="12"/>
      <c r="B1769" s="12"/>
      <c r="C1769" s="12"/>
      <c r="D1769" s="12"/>
      <c r="E1769" s="10"/>
      <c r="F1769" s="10"/>
      <c r="G1769" s="10"/>
      <c r="H1769" s="8">
        <f t="shared" si="154"/>
        <v>0</v>
      </c>
      <c r="I1769" s="10"/>
    </row>
    <row r="1770" ht="15.75" customHeight="1">
      <c r="H1770" s="86" t="s">
        <v>14</v>
      </c>
    </row>
    <row r="1771" ht="15.75" customHeight="1">
      <c r="A1771" s="2" t="s">
        <v>0</v>
      </c>
      <c r="B1771" s="2" t="s">
        <v>1</v>
      </c>
      <c r="C1771" s="3" t="s">
        <v>2</v>
      </c>
      <c r="D1771" s="3" t="s">
        <v>3</v>
      </c>
      <c r="E1771" s="3" t="s">
        <v>4</v>
      </c>
      <c r="F1771" s="3" t="s">
        <v>5</v>
      </c>
      <c r="G1771" s="3" t="s">
        <v>6</v>
      </c>
      <c r="H1771" s="3" t="s">
        <v>7</v>
      </c>
      <c r="I1771" s="3" t="s">
        <v>8</v>
      </c>
    </row>
    <row r="1772" ht="15.75" customHeight="1">
      <c r="A1772" s="4" t="s">
        <v>1892</v>
      </c>
      <c r="B1772" s="5" t="s">
        <v>1888</v>
      </c>
      <c r="C1772" s="6"/>
      <c r="D1772" s="7">
        <v>9.0</v>
      </c>
      <c r="E1772" s="8" t="s">
        <v>1889</v>
      </c>
      <c r="F1772" s="9">
        <v>45897.0</v>
      </c>
      <c r="G1772" s="10">
        <v>9.0</v>
      </c>
      <c r="H1772" s="8">
        <f>D1772-G1772</f>
        <v>0</v>
      </c>
      <c r="I1772" s="10"/>
    </row>
    <row r="1773" ht="15.75" customHeight="1">
      <c r="A1773" s="11"/>
      <c r="B1773" s="11"/>
      <c r="C1773" s="11"/>
      <c r="D1773" s="11"/>
      <c r="E1773" s="8" t="s">
        <v>1890</v>
      </c>
      <c r="F1773" s="9"/>
      <c r="G1773" s="10"/>
      <c r="H1773" s="8">
        <f t="shared" ref="H1773:H1777" si="155">H1772-G1773</f>
        <v>0</v>
      </c>
      <c r="I1773" s="10"/>
    </row>
    <row r="1774" ht="15.75" customHeight="1">
      <c r="A1774" s="11"/>
      <c r="B1774" s="11"/>
      <c r="C1774" s="11"/>
      <c r="D1774" s="11"/>
      <c r="E1774" s="8" t="s">
        <v>1891</v>
      </c>
      <c r="F1774" s="57"/>
      <c r="G1774" s="10"/>
      <c r="H1774" s="8">
        <f t="shared" si="155"/>
        <v>0</v>
      </c>
      <c r="I1774" s="10"/>
    </row>
    <row r="1775" ht="15.75" customHeight="1">
      <c r="A1775" s="11"/>
      <c r="B1775" s="11"/>
      <c r="C1775" s="11"/>
      <c r="D1775" s="11"/>
      <c r="E1775" s="8"/>
      <c r="F1775" s="10"/>
      <c r="G1775" s="10"/>
      <c r="H1775" s="8">
        <f t="shared" si="155"/>
        <v>0</v>
      </c>
      <c r="I1775" s="10"/>
    </row>
    <row r="1776" ht="15.75" customHeight="1">
      <c r="A1776" s="11"/>
      <c r="B1776" s="11"/>
      <c r="C1776" s="11"/>
      <c r="D1776" s="11"/>
      <c r="E1776" s="10"/>
      <c r="F1776" s="10"/>
      <c r="G1776" s="10"/>
      <c r="H1776" s="8">
        <f t="shared" si="155"/>
        <v>0</v>
      </c>
      <c r="I1776" s="10"/>
    </row>
    <row r="1777" ht="15.75" customHeight="1">
      <c r="A1777" s="12"/>
      <c r="B1777" s="12"/>
      <c r="C1777" s="12"/>
      <c r="D1777" s="12"/>
      <c r="E1777" s="10"/>
      <c r="F1777" s="10"/>
      <c r="G1777" s="10"/>
      <c r="H1777" s="8">
        <f t="shared" si="155"/>
        <v>0</v>
      </c>
      <c r="I1777" s="10"/>
    </row>
    <row r="1778" ht="15.75" customHeight="1">
      <c r="H1778" s="86" t="s">
        <v>14</v>
      </c>
    </row>
    <row r="1779" ht="15.75" customHeight="1">
      <c r="A1779" s="2" t="s">
        <v>0</v>
      </c>
      <c r="B1779" s="2" t="s">
        <v>1</v>
      </c>
      <c r="C1779" s="3" t="s">
        <v>2</v>
      </c>
      <c r="D1779" s="3" t="s">
        <v>3</v>
      </c>
      <c r="E1779" s="3" t="s">
        <v>4</v>
      </c>
      <c r="F1779" s="3" t="s">
        <v>5</v>
      </c>
      <c r="G1779" s="3" t="s">
        <v>6</v>
      </c>
      <c r="H1779" s="3" t="s">
        <v>7</v>
      </c>
      <c r="I1779" s="3" t="s">
        <v>8</v>
      </c>
    </row>
    <row r="1780" ht="15.75" customHeight="1">
      <c r="A1780" s="4" t="s">
        <v>1893</v>
      </c>
      <c r="B1780" s="5" t="s">
        <v>1894</v>
      </c>
      <c r="C1780" s="6"/>
      <c r="D1780" s="7">
        <v>30.0</v>
      </c>
      <c r="E1780" s="8" t="s">
        <v>1895</v>
      </c>
      <c r="F1780" s="9">
        <v>45903.0</v>
      </c>
      <c r="G1780" s="10">
        <v>29.0</v>
      </c>
      <c r="H1780" s="8">
        <f>D1780-G1780</f>
        <v>1</v>
      </c>
      <c r="I1780" s="10"/>
    </row>
    <row r="1781" ht="15.75" customHeight="1">
      <c r="A1781" s="11"/>
      <c r="B1781" s="11"/>
      <c r="C1781" s="11"/>
      <c r="D1781" s="11"/>
      <c r="E1781" s="8" t="s">
        <v>1896</v>
      </c>
      <c r="F1781" s="9"/>
      <c r="G1781" s="10"/>
      <c r="H1781" s="8">
        <f t="shared" ref="H1781:H1785" si="156">H1780-G1781</f>
        <v>1</v>
      </c>
      <c r="I1781" s="10"/>
    </row>
    <row r="1782" ht="15.75" customHeight="1">
      <c r="A1782" s="11"/>
      <c r="B1782" s="11"/>
      <c r="C1782" s="11"/>
      <c r="D1782" s="11"/>
      <c r="E1782" s="8" t="s">
        <v>1897</v>
      </c>
      <c r="F1782" s="57"/>
      <c r="G1782" s="10"/>
      <c r="H1782" s="8">
        <f t="shared" si="156"/>
        <v>1</v>
      </c>
      <c r="I1782" s="10"/>
    </row>
    <row r="1783" ht="15.75" customHeight="1">
      <c r="A1783" s="11"/>
      <c r="B1783" s="11"/>
      <c r="C1783" s="11"/>
      <c r="D1783" s="11"/>
      <c r="E1783" s="8"/>
      <c r="F1783" s="10"/>
      <c r="G1783" s="10"/>
      <c r="H1783" s="8">
        <f t="shared" si="156"/>
        <v>1</v>
      </c>
      <c r="I1783" s="10"/>
    </row>
    <row r="1784" ht="15.75" customHeight="1">
      <c r="A1784" s="11"/>
      <c r="B1784" s="11"/>
      <c r="C1784" s="11"/>
      <c r="D1784" s="11"/>
      <c r="E1784" s="10"/>
      <c r="F1784" s="10"/>
      <c r="G1784" s="10"/>
      <c r="H1784" s="8">
        <f t="shared" si="156"/>
        <v>1</v>
      </c>
      <c r="I1784" s="10"/>
    </row>
    <row r="1785" ht="15.75" customHeight="1">
      <c r="A1785" s="12"/>
      <c r="B1785" s="12"/>
      <c r="C1785" s="12"/>
      <c r="D1785" s="12"/>
      <c r="E1785" s="10"/>
      <c r="F1785" s="10"/>
      <c r="G1785" s="10"/>
      <c r="H1785" s="8">
        <f t="shared" si="156"/>
        <v>1</v>
      </c>
      <c r="I1785" s="10"/>
    </row>
    <row r="1786" ht="15.75" customHeight="1">
      <c r="H1786" s="1"/>
    </row>
    <row r="1787" ht="15.75" customHeight="1">
      <c r="A1787" s="2" t="s">
        <v>0</v>
      </c>
      <c r="B1787" s="2" t="s">
        <v>1</v>
      </c>
      <c r="C1787" s="3" t="s">
        <v>2</v>
      </c>
      <c r="D1787" s="3" t="s">
        <v>3</v>
      </c>
      <c r="E1787" s="3" t="s">
        <v>4</v>
      </c>
      <c r="F1787" s="3" t="s">
        <v>5</v>
      </c>
      <c r="G1787" s="3" t="s">
        <v>6</v>
      </c>
      <c r="H1787" s="3" t="s">
        <v>7</v>
      </c>
      <c r="I1787" s="3" t="s">
        <v>8</v>
      </c>
    </row>
    <row r="1788" ht="15.75" customHeight="1">
      <c r="A1788" s="4" t="s">
        <v>1898</v>
      </c>
      <c r="B1788" s="5" t="s">
        <v>1899</v>
      </c>
      <c r="C1788" s="6"/>
      <c r="D1788" s="7">
        <v>50.0</v>
      </c>
      <c r="E1788" s="8" t="s">
        <v>1900</v>
      </c>
      <c r="F1788" s="9">
        <v>45888.0</v>
      </c>
      <c r="G1788" s="10">
        <v>50.0</v>
      </c>
      <c r="H1788" s="8">
        <f>D1788-G1788</f>
        <v>0</v>
      </c>
      <c r="I1788" s="10"/>
    </row>
    <row r="1789" ht="15.75" customHeight="1">
      <c r="A1789" s="11"/>
      <c r="B1789" s="11"/>
      <c r="C1789" s="11"/>
      <c r="D1789" s="11"/>
      <c r="E1789" s="8" t="s">
        <v>1901</v>
      </c>
      <c r="F1789" s="9"/>
      <c r="G1789" s="10"/>
      <c r="H1789" s="8">
        <f t="shared" ref="H1789:H1793" si="157">H1788-G1789</f>
        <v>0</v>
      </c>
      <c r="I1789" s="10"/>
    </row>
    <row r="1790" ht="15.75" customHeight="1">
      <c r="A1790" s="11"/>
      <c r="B1790" s="11"/>
      <c r="C1790" s="11"/>
      <c r="D1790" s="11"/>
      <c r="E1790" s="8" t="s">
        <v>1902</v>
      </c>
      <c r="F1790" s="57"/>
      <c r="G1790" s="10"/>
      <c r="H1790" s="8">
        <f t="shared" si="157"/>
        <v>0</v>
      </c>
      <c r="I1790" s="10"/>
    </row>
    <row r="1791" ht="15.75" customHeight="1">
      <c r="A1791" s="11"/>
      <c r="B1791" s="11"/>
      <c r="C1791" s="11"/>
      <c r="D1791" s="11"/>
      <c r="E1791" s="8"/>
      <c r="F1791" s="10"/>
      <c r="G1791" s="10"/>
      <c r="H1791" s="8">
        <f t="shared" si="157"/>
        <v>0</v>
      </c>
      <c r="I1791" s="10"/>
    </row>
    <row r="1792" ht="15.75" customHeight="1">
      <c r="A1792" s="11"/>
      <c r="B1792" s="11"/>
      <c r="C1792" s="11"/>
      <c r="D1792" s="11"/>
      <c r="E1792" s="10"/>
      <c r="F1792" s="10"/>
      <c r="G1792" s="10"/>
      <c r="H1792" s="8">
        <f t="shared" si="157"/>
        <v>0</v>
      </c>
      <c r="I1792" s="10"/>
    </row>
    <row r="1793" ht="15.75" customHeight="1">
      <c r="A1793" s="12"/>
      <c r="B1793" s="12"/>
      <c r="C1793" s="12"/>
      <c r="D1793" s="12"/>
      <c r="E1793" s="10"/>
      <c r="F1793" s="10"/>
      <c r="G1793" s="10"/>
      <c r="H1793" s="8">
        <f t="shared" si="157"/>
        <v>0</v>
      </c>
      <c r="I1793" s="10"/>
    </row>
    <row r="1794" ht="15.75" customHeight="1">
      <c r="H1794" s="86" t="s">
        <v>14</v>
      </c>
    </row>
    <row r="1795" ht="15.75" customHeight="1">
      <c r="A1795" s="2" t="s">
        <v>0</v>
      </c>
      <c r="B1795" s="2" t="s">
        <v>1</v>
      </c>
      <c r="C1795" s="3" t="s">
        <v>2</v>
      </c>
      <c r="D1795" s="3" t="s">
        <v>3</v>
      </c>
      <c r="E1795" s="3" t="s">
        <v>4</v>
      </c>
      <c r="F1795" s="3" t="s">
        <v>5</v>
      </c>
      <c r="G1795" s="3" t="s">
        <v>6</v>
      </c>
      <c r="H1795" s="3" t="s">
        <v>7</v>
      </c>
      <c r="I1795" s="3" t="s">
        <v>8</v>
      </c>
    </row>
    <row r="1796" ht="15.75" customHeight="1">
      <c r="A1796" s="4" t="s">
        <v>966</v>
      </c>
      <c r="B1796" s="5" t="s">
        <v>1903</v>
      </c>
      <c r="C1796" s="6">
        <v>45917.0</v>
      </c>
      <c r="D1796" s="7">
        <v>100.0</v>
      </c>
      <c r="E1796" s="8" t="s">
        <v>1904</v>
      </c>
      <c r="F1796" s="9">
        <v>45924.0</v>
      </c>
      <c r="G1796" s="10">
        <v>100.0</v>
      </c>
      <c r="H1796" s="8">
        <f>D1796-G1796</f>
        <v>0</v>
      </c>
      <c r="I1796" s="10"/>
    </row>
    <row r="1797" ht="15.75" customHeight="1">
      <c r="A1797" s="11"/>
      <c r="B1797" s="11"/>
      <c r="C1797" s="11"/>
      <c r="D1797" s="11"/>
      <c r="E1797" s="8" t="s">
        <v>1905</v>
      </c>
      <c r="F1797" s="9"/>
      <c r="G1797" s="10"/>
      <c r="H1797" s="8">
        <f t="shared" ref="H1797:H1801" si="158">H1796-G1797</f>
        <v>0</v>
      </c>
      <c r="I1797" s="10"/>
    </row>
    <row r="1798" ht="15.75" customHeight="1">
      <c r="A1798" s="11"/>
      <c r="B1798" s="11"/>
      <c r="C1798" s="11"/>
      <c r="D1798" s="11"/>
      <c r="E1798" s="8" t="s">
        <v>1906</v>
      </c>
      <c r="F1798" s="57"/>
      <c r="G1798" s="10"/>
      <c r="H1798" s="8">
        <f t="shared" si="158"/>
        <v>0</v>
      </c>
      <c r="I1798" s="10"/>
    </row>
    <row r="1799" ht="15.75" customHeight="1">
      <c r="A1799" s="11"/>
      <c r="B1799" s="11"/>
      <c r="C1799" s="11"/>
      <c r="D1799" s="11"/>
      <c r="E1799" s="8"/>
      <c r="F1799" s="10"/>
      <c r="G1799" s="10"/>
      <c r="H1799" s="8">
        <f t="shared" si="158"/>
        <v>0</v>
      </c>
      <c r="I1799" s="10"/>
    </row>
    <row r="1800" ht="15.75" customHeight="1">
      <c r="A1800" s="11"/>
      <c r="B1800" s="11"/>
      <c r="C1800" s="11"/>
      <c r="D1800" s="11"/>
      <c r="E1800" s="10"/>
      <c r="F1800" s="10"/>
      <c r="G1800" s="10"/>
      <c r="H1800" s="8">
        <f t="shared" si="158"/>
        <v>0</v>
      </c>
      <c r="I1800" s="10"/>
    </row>
    <row r="1801" ht="15.75" customHeight="1">
      <c r="A1801" s="12"/>
      <c r="B1801" s="12"/>
      <c r="C1801" s="12"/>
      <c r="D1801" s="12"/>
      <c r="E1801" s="10"/>
      <c r="F1801" s="10"/>
      <c r="G1801" s="10"/>
      <c r="H1801" s="8">
        <f t="shared" si="158"/>
        <v>0</v>
      </c>
      <c r="I1801" s="10"/>
    </row>
    <row r="1802" ht="15.75" customHeight="1">
      <c r="H1802" s="86" t="s">
        <v>14</v>
      </c>
    </row>
    <row r="1803" ht="15.75" customHeight="1">
      <c r="A1803" s="2" t="s">
        <v>0</v>
      </c>
      <c r="B1803" s="2" t="s">
        <v>1</v>
      </c>
      <c r="C1803" s="3" t="s">
        <v>2</v>
      </c>
      <c r="D1803" s="3" t="s">
        <v>3</v>
      </c>
      <c r="E1803" s="3" t="s">
        <v>4</v>
      </c>
      <c r="F1803" s="3" t="s">
        <v>5</v>
      </c>
      <c r="G1803" s="3" t="s">
        <v>6</v>
      </c>
      <c r="H1803" s="3" t="s">
        <v>7</v>
      </c>
      <c r="I1803" s="3" t="s">
        <v>8</v>
      </c>
    </row>
    <row r="1804" ht="15.75" customHeight="1">
      <c r="A1804" s="4" t="s">
        <v>966</v>
      </c>
      <c r="B1804" s="5" t="s">
        <v>1907</v>
      </c>
      <c r="C1804" s="6">
        <v>45918.0</v>
      </c>
      <c r="D1804" s="7">
        <v>120.0</v>
      </c>
      <c r="E1804" s="8" t="s">
        <v>1908</v>
      </c>
      <c r="F1804" s="9">
        <v>45931.0</v>
      </c>
      <c r="G1804" s="10">
        <v>57.0</v>
      </c>
      <c r="H1804" s="8">
        <f>D1804-G1804</f>
        <v>63</v>
      </c>
      <c r="I1804" s="10"/>
    </row>
    <row r="1805" ht="15.75" customHeight="1">
      <c r="A1805" s="11"/>
      <c r="B1805" s="11"/>
      <c r="C1805" s="11"/>
      <c r="D1805" s="11"/>
      <c r="E1805" s="8" t="s">
        <v>1909</v>
      </c>
      <c r="F1805" s="9">
        <v>45936.0</v>
      </c>
      <c r="G1805" s="10">
        <v>30.0</v>
      </c>
      <c r="H1805" s="8">
        <f t="shared" ref="H1805:H1809" si="159">H1804-G1805</f>
        <v>33</v>
      </c>
      <c r="I1805" s="10"/>
    </row>
    <row r="1806" ht="15.75" customHeight="1">
      <c r="A1806" s="11"/>
      <c r="B1806" s="11"/>
      <c r="C1806" s="11"/>
      <c r="D1806" s="11"/>
      <c r="E1806" s="8" t="s">
        <v>1910</v>
      </c>
      <c r="F1806" s="57">
        <v>45938.0</v>
      </c>
      <c r="G1806" s="10">
        <v>33.0</v>
      </c>
      <c r="H1806" s="8">
        <f t="shared" si="159"/>
        <v>0</v>
      </c>
      <c r="I1806" s="10"/>
    </row>
    <row r="1807" ht="15.75" customHeight="1">
      <c r="A1807" s="11"/>
      <c r="B1807" s="11"/>
      <c r="C1807" s="11"/>
      <c r="D1807" s="11"/>
      <c r="E1807" s="8"/>
      <c r="F1807" s="10"/>
      <c r="G1807" s="10"/>
      <c r="H1807" s="8">
        <f t="shared" si="159"/>
        <v>0</v>
      </c>
      <c r="I1807" s="10"/>
    </row>
    <row r="1808" ht="15.75" customHeight="1">
      <c r="A1808" s="11"/>
      <c r="B1808" s="11"/>
      <c r="C1808" s="11"/>
      <c r="D1808" s="11"/>
      <c r="E1808" s="10"/>
      <c r="F1808" s="10"/>
      <c r="G1808" s="10"/>
      <c r="H1808" s="8">
        <f t="shared" si="159"/>
        <v>0</v>
      </c>
      <c r="I1808" s="10"/>
    </row>
    <row r="1809" ht="15.75" customHeight="1">
      <c r="A1809" s="12"/>
      <c r="B1809" s="12"/>
      <c r="C1809" s="12"/>
      <c r="D1809" s="12"/>
      <c r="E1809" s="10"/>
      <c r="F1809" s="10"/>
      <c r="G1809" s="10"/>
      <c r="H1809" s="8">
        <f t="shared" si="159"/>
        <v>0</v>
      </c>
      <c r="I1809" s="10"/>
    </row>
    <row r="1810" ht="15.75" customHeight="1">
      <c r="H1810" s="86" t="s">
        <v>14</v>
      </c>
    </row>
    <row r="1811" ht="15.75" customHeight="1">
      <c r="A1811" s="2" t="s">
        <v>0</v>
      </c>
      <c r="B1811" s="2" t="s">
        <v>1</v>
      </c>
      <c r="C1811" s="3" t="s">
        <v>2</v>
      </c>
      <c r="D1811" s="3" t="s">
        <v>3</v>
      </c>
      <c r="E1811" s="3" t="s">
        <v>4</v>
      </c>
      <c r="F1811" s="3" t="s">
        <v>5</v>
      </c>
      <c r="G1811" s="3" t="s">
        <v>6</v>
      </c>
      <c r="H1811" s="3" t="s">
        <v>7</v>
      </c>
      <c r="I1811" s="3" t="s">
        <v>8</v>
      </c>
    </row>
    <row r="1812" ht="15.75" customHeight="1">
      <c r="A1812" s="4" t="s">
        <v>966</v>
      </c>
      <c r="B1812" s="5" t="s">
        <v>1911</v>
      </c>
      <c r="C1812" s="6">
        <v>45933.0</v>
      </c>
      <c r="D1812" s="7">
        <v>120.0</v>
      </c>
      <c r="E1812" s="8" t="s">
        <v>1912</v>
      </c>
      <c r="F1812" s="9">
        <v>45938.0</v>
      </c>
      <c r="G1812" s="10">
        <v>7.0</v>
      </c>
      <c r="H1812" s="8">
        <f>D1812-G1812</f>
        <v>113</v>
      </c>
      <c r="I1812" s="10"/>
    </row>
    <row r="1813" ht="15.75" customHeight="1">
      <c r="A1813" s="11"/>
      <c r="B1813" s="11"/>
      <c r="C1813" s="11"/>
      <c r="D1813" s="11"/>
      <c r="E1813" s="8" t="s">
        <v>1913</v>
      </c>
      <c r="F1813" s="9">
        <v>45950.0</v>
      </c>
      <c r="G1813" s="10">
        <v>50.0</v>
      </c>
      <c r="H1813" s="8">
        <f t="shared" ref="H1813:H1817" si="160">H1812-G1813</f>
        <v>63</v>
      </c>
      <c r="I1813" s="10"/>
    </row>
    <row r="1814" ht="15.75" customHeight="1">
      <c r="A1814" s="11"/>
      <c r="B1814" s="11"/>
      <c r="C1814" s="11"/>
      <c r="D1814" s="11"/>
      <c r="E1814" s="8" t="s">
        <v>1914</v>
      </c>
      <c r="F1814" s="57">
        <v>45958.0</v>
      </c>
      <c r="G1814" s="10">
        <v>63.0</v>
      </c>
      <c r="H1814" s="8">
        <f t="shared" si="160"/>
        <v>0</v>
      </c>
      <c r="I1814" s="10"/>
    </row>
    <row r="1815" ht="15.75" customHeight="1">
      <c r="A1815" s="11"/>
      <c r="B1815" s="11"/>
      <c r="C1815" s="11"/>
      <c r="D1815" s="11"/>
      <c r="E1815" s="8"/>
      <c r="F1815" s="10"/>
      <c r="G1815" s="10"/>
      <c r="H1815" s="8">
        <f t="shared" si="160"/>
        <v>0</v>
      </c>
      <c r="I1815" s="10"/>
    </row>
    <row r="1816" ht="15.75" customHeight="1">
      <c r="A1816" s="11"/>
      <c r="B1816" s="11"/>
      <c r="C1816" s="11"/>
      <c r="D1816" s="11"/>
      <c r="E1816" s="10"/>
      <c r="F1816" s="10"/>
      <c r="G1816" s="10"/>
      <c r="H1816" s="8">
        <f t="shared" si="160"/>
        <v>0</v>
      </c>
      <c r="I1816" s="10"/>
    </row>
    <row r="1817" ht="15.75" customHeight="1">
      <c r="A1817" s="12"/>
      <c r="B1817" s="12"/>
      <c r="C1817" s="12"/>
      <c r="D1817" s="12"/>
      <c r="E1817" s="10"/>
      <c r="F1817" s="10"/>
      <c r="G1817" s="10"/>
      <c r="H1817" s="8">
        <f t="shared" si="160"/>
        <v>0</v>
      </c>
      <c r="I1817" s="10"/>
    </row>
    <row r="1818" ht="15.75" customHeight="1">
      <c r="H1818" s="86" t="s">
        <v>14</v>
      </c>
    </row>
    <row r="1819" ht="15.75" customHeight="1">
      <c r="H1819" s="1"/>
    </row>
    <row r="1820" ht="15.75" customHeight="1">
      <c r="A1820" s="2" t="s">
        <v>0</v>
      </c>
      <c r="B1820" s="2" t="s">
        <v>1</v>
      </c>
      <c r="C1820" s="3" t="s">
        <v>2</v>
      </c>
      <c r="D1820" s="3" t="s">
        <v>3</v>
      </c>
      <c r="E1820" s="3" t="s">
        <v>4</v>
      </c>
      <c r="F1820" s="3" t="s">
        <v>5</v>
      </c>
      <c r="G1820" s="3" t="s">
        <v>6</v>
      </c>
      <c r="H1820" s="3" t="s">
        <v>7</v>
      </c>
      <c r="I1820" s="3" t="s">
        <v>8</v>
      </c>
    </row>
    <row r="1821" ht="15.75" customHeight="1">
      <c r="A1821" s="4" t="s">
        <v>966</v>
      </c>
      <c r="B1821" s="5" t="s">
        <v>1915</v>
      </c>
      <c r="C1821" s="6">
        <v>45972.0</v>
      </c>
      <c r="D1821" s="7">
        <v>100.0</v>
      </c>
      <c r="E1821" s="8" t="s">
        <v>1916</v>
      </c>
      <c r="F1821" s="9">
        <v>45973.0</v>
      </c>
      <c r="G1821" s="10">
        <v>100.0</v>
      </c>
      <c r="H1821" s="8">
        <f>D1821-G1821</f>
        <v>0</v>
      </c>
      <c r="I1821" s="10"/>
    </row>
    <row r="1822" ht="15.75" customHeight="1">
      <c r="A1822" s="11"/>
      <c r="B1822" s="11"/>
      <c r="C1822" s="11"/>
      <c r="D1822" s="11"/>
      <c r="E1822" s="8" t="s">
        <v>1917</v>
      </c>
      <c r="F1822" s="9"/>
      <c r="G1822" s="10"/>
      <c r="H1822" s="8">
        <f t="shared" ref="H1822:H1826" si="161">H1821-G1822</f>
        <v>0</v>
      </c>
      <c r="I1822" s="10"/>
    </row>
    <row r="1823" ht="15.75" customHeight="1">
      <c r="A1823" s="11"/>
      <c r="B1823" s="11"/>
      <c r="C1823" s="11"/>
      <c r="D1823" s="11"/>
      <c r="E1823" s="8" t="s">
        <v>1918</v>
      </c>
      <c r="F1823" s="57"/>
      <c r="G1823" s="10"/>
      <c r="H1823" s="8">
        <f t="shared" si="161"/>
        <v>0</v>
      </c>
      <c r="I1823" s="10"/>
    </row>
    <row r="1824" ht="15.75" customHeight="1">
      <c r="A1824" s="11"/>
      <c r="B1824" s="11"/>
      <c r="C1824" s="11"/>
      <c r="D1824" s="11"/>
      <c r="E1824" s="8"/>
      <c r="F1824" s="10"/>
      <c r="G1824" s="10"/>
      <c r="H1824" s="8">
        <f t="shared" si="161"/>
        <v>0</v>
      </c>
      <c r="I1824" s="10"/>
    </row>
    <row r="1825" ht="15.75" customHeight="1">
      <c r="A1825" s="11"/>
      <c r="B1825" s="11"/>
      <c r="C1825" s="11"/>
      <c r="D1825" s="11"/>
      <c r="E1825" s="10"/>
      <c r="F1825" s="10"/>
      <c r="G1825" s="10"/>
      <c r="H1825" s="8">
        <f t="shared" si="161"/>
        <v>0</v>
      </c>
      <c r="I1825" s="10"/>
    </row>
    <row r="1826" ht="15.75" customHeight="1">
      <c r="A1826" s="12"/>
      <c r="B1826" s="12"/>
      <c r="C1826" s="12"/>
      <c r="D1826" s="12"/>
      <c r="E1826" s="10"/>
      <c r="F1826" s="10"/>
      <c r="G1826" s="10"/>
      <c r="H1826" s="8">
        <f t="shared" si="161"/>
        <v>0</v>
      </c>
      <c r="I1826" s="10"/>
    </row>
    <row r="1827" ht="15.75" customHeight="1">
      <c r="H1827" s="86" t="s">
        <v>14</v>
      </c>
    </row>
    <row r="1828" ht="15.75" customHeight="1">
      <c r="H1828" s="1"/>
    </row>
    <row r="1829" ht="15.75" customHeight="1">
      <c r="A1829" s="2" t="s">
        <v>0</v>
      </c>
      <c r="B1829" s="2" t="s">
        <v>1</v>
      </c>
      <c r="C1829" s="3" t="s">
        <v>2</v>
      </c>
      <c r="D1829" s="3" t="s">
        <v>3</v>
      </c>
      <c r="E1829" s="3" t="s">
        <v>4</v>
      </c>
      <c r="F1829" s="3" t="s">
        <v>5</v>
      </c>
      <c r="G1829" s="3" t="s">
        <v>6</v>
      </c>
      <c r="H1829" s="3" t="s">
        <v>7</v>
      </c>
      <c r="I1829" s="3" t="s">
        <v>8</v>
      </c>
    </row>
    <row r="1830" ht="15.75" customHeight="1">
      <c r="A1830" s="4" t="s">
        <v>966</v>
      </c>
      <c r="B1830" s="5" t="s">
        <v>1919</v>
      </c>
      <c r="C1830" s="6">
        <v>46007.0</v>
      </c>
      <c r="D1830" s="7">
        <v>100.0</v>
      </c>
      <c r="E1830" s="8" t="s">
        <v>1920</v>
      </c>
      <c r="F1830" s="9">
        <v>46010.0</v>
      </c>
      <c r="G1830" s="10">
        <v>100.0</v>
      </c>
      <c r="H1830" s="8">
        <f>D1830-G1830</f>
        <v>0</v>
      </c>
      <c r="I1830" s="10"/>
    </row>
    <row r="1831" ht="15.75" customHeight="1">
      <c r="A1831" s="11"/>
      <c r="B1831" s="11"/>
      <c r="C1831" s="11"/>
      <c r="D1831" s="11"/>
      <c r="E1831" s="8" t="s">
        <v>1921</v>
      </c>
      <c r="F1831" s="9"/>
      <c r="G1831" s="10"/>
      <c r="H1831" s="8">
        <f t="shared" ref="H1831:H1835" si="162">H1830-G1831</f>
        <v>0</v>
      </c>
      <c r="I1831" s="10"/>
    </row>
    <row r="1832" ht="15.75" customHeight="1">
      <c r="A1832" s="11"/>
      <c r="B1832" s="11"/>
      <c r="C1832" s="11"/>
      <c r="D1832" s="11"/>
      <c r="E1832" s="8" t="s">
        <v>1922</v>
      </c>
      <c r="F1832" s="57"/>
      <c r="G1832" s="10"/>
      <c r="H1832" s="8">
        <f t="shared" si="162"/>
        <v>0</v>
      </c>
      <c r="I1832" s="10"/>
    </row>
    <row r="1833" ht="15.75" customHeight="1">
      <c r="A1833" s="11"/>
      <c r="B1833" s="11"/>
      <c r="C1833" s="11"/>
      <c r="D1833" s="11"/>
      <c r="E1833" s="8"/>
      <c r="F1833" s="10"/>
      <c r="G1833" s="10"/>
      <c r="H1833" s="8">
        <f t="shared" si="162"/>
        <v>0</v>
      </c>
      <c r="I1833" s="10"/>
    </row>
    <row r="1834" ht="15.75" customHeight="1">
      <c r="A1834" s="11"/>
      <c r="B1834" s="11"/>
      <c r="C1834" s="11"/>
      <c r="D1834" s="11"/>
      <c r="E1834" s="10"/>
      <c r="F1834" s="10"/>
      <c r="G1834" s="10"/>
      <c r="H1834" s="8">
        <f t="shared" si="162"/>
        <v>0</v>
      </c>
      <c r="I1834" s="10"/>
    </row>
    <row r="1835" ht="15.75" customHeight="1">
      <c r="A1835" s="12"/>
      <c r="B1835" s="12"/>
      <c r="C1835" s="12"/>
      <c r="D1835" s="12"/>
      <c r="E1835" s="10"/>
      <c r="F1835" s="10"/>
      <c r="G1835" s="10"/>
      <c r="H1835" s="8">
        <f t="shared" si="162"/>
        <v>0</v>
      </c>
      <c r="I1835" s="10"/>
    </row>
    <row r="1836" ht="15.75" customHeight="1">
      <c r="H1836" s="86" t="s">
        <v>14</v>
      </c>
    </row>
    <row r="1837" ht="15.75" customHeight="1">
      <c r="A1837" s="2" t="s">
        <v>0</v>
      </c>
      <c r="B1837" s="2" t="s">
        <v>1</v>
      </c>
      <c r="C1837" s="3" t="s">
        <v>2</v>
      </c>
      <c r="D1837" s="3" t="s">
        <v>3</v>
      </c>
      <c r="E1837" s="3" t="s">
        <v>4</v>
      </c>
      <c r="F1837" s="3" t="s">
        <v>5</v>
      </c>
      <c r="G1837" s="3" t="s">
        <v>6</v>
      </c>
      <c r="H1837" s="3" t="s">
        <v>7</v>
      </c>
      <c r="I1837" s="3" t="s">
        <v>8</v>
      </c>
    </row>
    <row r="1838" ht="15.75" customHeight="1">
      <c r="A1838" s="4" t="s">
        <v>966</v>
      </c>
      <c r="B1838" s="5" t="s">
        <v>1923</v>
      </c>
      <c r="C1838" s="6">
        <v>46036.0</v>
      </c>
      <c r="D1838" s="7">
        <v>100.0</v>
      </c>
      <c r="E1838" s="8" t="s">
        <v>1924</v>
      </c>
      <c r="F1838" s="9">
        <v>46042.0</v>
      </c>
      <c r="G1838" s="10">
        <v>75.0</v>
      </c>
      <c r="H1838" s="8">
        <f>D1838-G1838</f>
        <v>25</v>
      </c>
      <c r="I1838" s="10"/>
    </row>
    <row r="1839" ht="15.75" customHeight="1">
      <c r="A1839" s="11"/>
      <c r="B1839" s="11"/>
      <c r="C1839" s="11"/>
      <c r="D1839" s="11"/>
      <c r="E1839" s="8" t="s">
        <v>1925</v>
      </c>
      <c r="F1839" s="9">
        <v>46043.0</v>
      </c>
      <c r="G1839" s="10">
        <v>25.0</v>
      </c>
      <c r="H1839" s="8">
        <f t="shared" ref="H1839:H1843" si="163">H1838-G1839</f>
        <v>0</v>
      </c>
      <c r="I1839" s="10"/>
    </row>
    <row r="1840" ht="15.75" customHeight="1">
      <c r="A1840" s="11"/>
      <c r="B1840" s="11"/>
      <c r="C1840" s="11"/>
      <c r="D1840" s="11"/>
      <c r="E1840" s="8" t="s">
        <v>1926</v>
      </c>
      <c r="F1840" s="57"/>
      <c r="G1840" s="10"/>
      <c r="H1840" s="8">
        <f t="shared" si="163"/>
        <v>0</v>
      </c>
      <c r="I1840" s="10"/>
    </row>
    <row r="1841" ht="15.75" customHeight="1">
      <c r="A1841" s="11"/>
      <c r="B1841" s="11"/>
      <c r="C1841" s="11"/>
      <c r="D1841" s="11"/>
      <c r="E1841" s="8"/>
      <c r="F1841" s="10"/>
      <c r="G1841" s="10"/>
      <c r="H1841" s="8">
        <f t="shared" si="163"/>
        <v>0</v>
      </c>
      <c r="I1841" s="10"/>
    </row>
    <row r="1842" ht="15.75" customHeight="1">
      <c r="A1842" s="11"/>
      <c r="B1842" s="11"/>
      <c r="C1842" s="11"/>
      <c r="D1842" s="11"/>
      <c r="E1842" s="10"/>
      <c r="F1842" s="10"/>
      <c r="G1842" s="10"/>
      <c r="H1842" s="8">
        <f t="shared" si="163"/>
        <v>0</v>
      </c>
      <c r="I1842" s="10"/>
    </row>
    <row r="1843" ht="15.75" customHeight="1">
      <c r="A1843" s="12"/>
      <c r="B1843" s="12"/>
      <c r="C1843" s="12"/>
      <c r="D1843" s="12"/>
      <c r="E1843" s="10"/>
      <c r="F1843" s="10"/>
      <c r="G1843" s="10"/>
      <c r="H1843" s="8">
        <f t="shared" si="163"/>
        <v>0</v>
      </c>
      <c r="I1843" s="10"/>
    </row>
    <row r="1844" ht="15.75" customHeight="1">
      <c r="H1844" s="86" t="s">
        <v>14</v>
      </c>
    </row>
    <row r="1845" ht="15.75" customHeight="1">
      <c r="A1845" s="2" t="s">
        <v>0</v>
      </c>
      <c r="B1845" s="2" t="s">
        <v>1</v>
      </c>
      <c r="C1845" s="3" t="s">
        <v>2</v>
      </c>
      <c r="D1845" s="3" t="s">
        <v>3</v>
      </c>
      <c r="E1845" s="3" t="s">
        <v>4</v>
      </c>
      <c r="F1845" s="3" t="s">
        <v>5</v>
      </c>
      <c r="G1845" s="3" t="s">
        <v>6</v>
      </c>
      <c r="H1845" s="3" t="s">
        <v>7</v>
      </c>
      <c r="I1845" s="3" t="s">
        <v>8</v>
      </c>
    </row>
    <row r="1846" ht="15.75" customHeight="1">
      <c r="A1846" s="4" t="s">
        <v>1927</v>
      </c>
      <c r="B1846" s="5" t="s">
        <v>1928</v>
      </c>
      <c r="C1846" s="6">
        <v>46049.0</v>
      </c>
      <c r="D1846" s="7">
        <v>18.0</v>
      </c>
      <c r="E1846" s="8" t="s">
        <v>1929</v>
      </c>
      <c r="F1846" s="9"/>
      <c r="G1846" s="10"/>
      <c r="H1846" s="8">
        <f>D1846-G1846</f>
        <v>18</v>
      </c>
      <c r="I1846" s="10"/>
    </row>
    <row r="1847" ht="15.75" customHeight="1">
      <c r="A1847" s="11"/>
      <c r="B1847" s="11"/>
      <c r="C1847" s="11"/>
      <c r="D1847" s="11"/>
      <c r="E1847" s="8" t="s">
        <v>1930</v>
      </c>
      <c r="F1847" s="9"/>
      <c r="G1847" s="10"/>
      <c r="H1847" s="8">
        <f t="shared" ref="H1847:H1851" si="164">H1846-G1847</f>
        <v>18</v>
      </c>
      <c r="I1847" s="10"/>
    </row>
    <row r="1848" ht="15.75" customHeight="1">
      <c r="A1848" s="11"/>
      <c r="B1848" s="11"/>
      <c r="C1848" s="11"/>
      <c r="D1848" s="11"/>
      <c r="E1848" s="8" t="s">
        <v>1931</v>
      </c>
      <c r="F1848" s="57"/>
      <c r="G1848" s="10"/>
      <c r="H1848" s="8">
        <f t="shared" si="164"/>
        <v>18</v>
      </c>
      <c r="I1848" s="10"/>
    </row>
    <row r="1849" ht="15.75" customHeight="1">
      <c r="A1849" s="11"/>
      <c r="B1849" s="11"/>
      <c r="C1849" s="11"/>
      <c r="D1849" s="11"/>
      <c r="E1849" s="8"/>
      <c r="F1849" s="10"/>
      <c r="G1849" s="10"/>
      <c r="H1849" s="8">
        <f t="shared" si="164"/>
        <v>18</v>
      </c>
      <c r="I1849" s="10"/>
    </row>
    <row r="1850" ht="15.75" customHeight="1">
      <c r="A1850" s="11"/>
      <c r="B1850" s="11"/>
      <c r="C1850" s="11"/>
      <c r="D1850" s="11"/>
      <c r="E1850" s="10"/>
      <c r="F1850" s="10"/>
      <c r="G1850" s="10"/>
      <c r="H1850" s="8">
        <f t="shared" si="164"/>
        <v>18</v>
      </c>
      <c r="I1850" s="10"/>
    </row>
    <row r="1851" ht="15.75" customHeight="1">
      <c r="A1851" s="12"/>
      <c r="B1851" s="12"/>
      <c r="C1851" s="12"/>
      <c r="D1851" s="12"/>
      <c r="E1851" s="10"/>
      <c r="F1851" s="10"/>
      <c r="G1851" s="10"/>
      <c r="H1851" s="8">
        <f t="shared" si="164"/>
        <v>18</v>
      </c>
      <c r="I1851" s="10"/>
    </row>
    <row r="1852" ht="15.75" customHeight="1">
      <c r="H1852" s="1"/>
    </row>
    <row r="1853" ht="15.75" customHeight="1">
      <c r="A1853" s="2" t="s">
        <v>0</v>
      </c>
      <c r="B1853" s="2" t="s">
        <v>1</v>
      </c>
      <c r="C1853" s="3" t="s">
        <v>2</v>
      </c>
      <c r="D1853" s="3" t="s">
        <v>3</v>
      </c>
      <c r="E1853" s="3" t="s">
        <v>4</v>
      </c>
      <c r="F1853" s="3" t="s">
        <v>5</v>
      </c>
      <c r="G1853" s="3" t="s">
        <v>6</v>
      </c>
      <c r="H1853" s="3" t="s">
        <v>7</v>
      </c>
      <c r="I1853" s="3" t="s">
        <v>8</v>
      </c>
    </row>
    <row r="1854" ht="15.75" customHeight="1">
      <c r="A1854" s="4" t="s">
        <v>1932</v>
      </c>
      <c r="B1854" s="5" t="s">
        <v>1928</v>
      </c>
      <c r="C1854" s="6">
        <v>46049.0</v>
      </c>
      <c r="D1854" s="7">
        <v>20.0</v>
      </c>
      <c r="E1854" s="8" t="s">
        <v>1929</v>
      </c>
      <c r="F1854" s="9"/>
      <c r="G1854" s="10"/>
      <c r="H1854" s="8">
        <f>D1854-G1854</f>
        <v>20</v>
      </c>
      <c r="I1854" s="10"/>
    </row>
    <row r="1855" ht="15.75" customHeight="1">
      <c r="A1855" s="11"/>
      <c r="B1855" s="11"/>
      <c r="C1855" s="11"/>
      <c r="D1855" s="11"/>
      <c r="E1855" s="8" t="s">
        <v>1930</v>
      </c>
      <c r="F1855" s="9"/>
      <c r="G1855" s="10"/>
      <c r="H1855" s="8">
        <f t="shared" ref="H1855:H1859" si="165">H1854-G1855</f>
        <v>20</v>
      </c>
      <c r="I1855" s="10"/>
    </row>
    <row r="1856" ht="15.75" customHeight="1">
      <c r="A1856" s="11"/>
      <c r="B1856" s="11"/>
      <c r="C1856" s="11"/>
      <c r="D1856" s="11"/>
      <c r="E1856" s="8" t="s">
        <v>1931</v>
      </c>
      <c r="F1856" s="57"/>
      <c r="G1856" s="10"/>
      <c r="H1856" s="8">
        <f t="shared" si="165"/>
        <v>20</v>
      </c>
      <c r="I1856" s="10"/>
    </row>
    <row r="1857" ht="15.75" customHeight="1">
      <c r="A1857" s="11"/>
      <c r="B1857" s="11"/>
      <c r="C1857" s="11"/>
      <c r="D1857" s="11"/>
      <c r="E1857" s="8"/>
      <c r="F1857" s="10"/>
      <c r="G1857" s="10"/>
      <c r="H1857" s="8">
        <f t="shared" si="165"/>
        <v>20</v>
      </c>
      <c r="I1857" s="10"/>
    </row>
    <row r="1858" ht="15.75" customHeight="1">
      <c r="A1858" s="11"/>
      <c r="B1858" s="11"/>
      <c r="C1858" s="11"/>
      <c r="D1858" s="11"/>
      <c r="E1858" s="10"/>
      <c r="F1858" s="10"/>
      <c r="G1858" s="10"/>
      <c r="H1858" s="8">
        <f t="shared" si="165"/>
        <v>20</v>
      </c>
      <c r="I1858" s="10"/>
    </row>
    <row r="1859" ht="15.75" customHeight="1">
      <c r="A1859" s="12"/>
      <c r="B1859" s="12"/>
      <c r="C1859" s="12"/>
      <c r="D1859" s="12"/>
      <c r="E1859" s="10"/>
      <c r="F1859" s="10"/>
      <c r="G1859" s="10"/>
      <c r="H1859" s="8">
        <f t="shared" si="165"/>
        <v>20</v>
      </c>
      <c r="I1859" s="10"/>
    </row>
    <row r="1860" ht="15.75" customHeight="1">
      <c r="H1860" s="1"/>
    </row>
    <row r="1861" ht="15.75" customHeight="1">
      <c r="A1861" s="2" t="s">
        <v>0</v>
      </c>
      <c r="B1861" s="2" t="s">
        <v>1</v>
      </c>
      <c r="C1861" s="3" t="s">
        <v>2</v>
      </c>
      <c r="D1861" s="3" t="s">
        <v>3</v>
      </c>
      <c r="E1861" s="3" t="s">
        <v>4</v>
      </c>
      <c r="F1861" s="3" t="s">
        <v>5</v>
      </c>
      <c r="G1861" s="3" t="s">
        <v>6</v>
      </c>
      <c r="H1861" s="3" t="s">
        <v>7</v>
      </c>
      <c r="I1861" s="3" t="s">
        <v>8</v>
      </c>
    </row>
    <row r="1862" ht="15.75" customHeight="1">
      <c r="A1862" s="4" t="s">
        <v>966</v>
      </c>
      <c r="B1862" s="5" t="s">
        <v>1933</v>
      </c>
      <c r="C1862" s="6">
        <v>46079.0</v>
      </c>
      <c r="D1862" s="7">
        <v>100.0</v>
      </c>
      <c r="E1862" s="8" t="s">
        <v>1934</v>
      </c>
      <c r="F1862" s="9"/>
      <c r="G1862" s="10"/>
      <c r="H1862" s="8">
        <f>D1862-G1862</f>
        <v>100</v>
      </c>
      <c r="I1862" s="10"/>
    </row>
    <row r="1863" ht="15.75" customHeight="1">
      <c r="A1863" s="11"/>
      <c r="B1863" s="11"/>
      <c r="C1863" s="11"/>
      <c r="D1863" s="11"/>
      <c r="E1863" s="8" t="s">
        <v>1935</v>
      </c>
      <c r="F1863" s="9"/>
      <c r="G1863" s="10"/>
      <c r="H1863" s="8">
        <f t="shared" ref="H1863:H1867" si="166">H1862-G1863</f>
        <v>100</v>
      </c>
      <c r="I1863" s="10"/>
    </row>
    <row r="1864" ht="15.75" customHeight="1">
      <c r="A1864" s="11"/>
      <c r="B1864" s="11"/>
      <c r="C1864" s="11"/>
      <c r="D1864" s="11"/>
      <c r="E1864" s="8" t="s">
        <v>1936</v>
      </c>
      <c r="F1864" s="57"/>
      <c r="G1864" s="10"/>
      <c r="H1864" s="8">
        <f t="shared" si="166"/>
        <v>100</v>
      </c>
      <c r="I1864" s="10"/>
    </row>
    <row r="1865" ht="15.75" customHeight="1">
      <c r="A1865" s="11"/>
      <c r="B1865" s="11"/>
      <c r="C1865" s="11"/>
      <c r="D1865" s="11"/>
      <c r="E1865" s="8"/>
      <c r="F1865" s="10"/>
      <c r="G1865" s="10"/>
      <c r="H1865" s="8">
        <f t="shared" si="166"/>
        <v>100</v>
      </c>
      <c r="I1865" s="10"/>
    </row>
    <row r="1866" ht="15.75" customHeight="1">
      <c r="A1866" s="11"/>
      <c r="B1866" s="11"/>
      <c r="C1866" s="11"/>
      <c r="D1866" s="11"/>
      <c r="E1866" s="10"/>
      <c r="F1866" s="10"/>
      <c r="G1866" s="10"/>
      <c r="H1866" s="8">
        <f t="shared" si="166"/>
        <v>100</v>
      </c>
      <c r="I1866" s="10"/>
    </row>
    <row r="1867" ht="15.75" customHeight="1">
      <c r="A1867" s="12"/>
      <c r="B1867" s="12"/>
      <c r="C1867" s="12"/>
      <c r="D1867" s="12"/>
      <c r="E1867" s="10"/>
      <c r="F1867" s="10"/>
      <c r="G1867" s="10"/>
      <c r="H1867" s="8">
        <f t="shared" si="166"/>
        <v>100</v>
      </c>
      <c r="I1867" s="10"/>
    </row>
    <row r="1868" ht="15.75" customHeight="1">
      <c r="H1868" s="1"/>
    </row>
    <row r="1869" ht="15.75" customHeight="1">
      <c r="A1869" s="2" t="s">
        <v>0</v>
      </c>
      <c r="B1869" s="2" t="s">
        <v>1</v>
      </c>
      <c r="C1869" s="3" t="s">
        <v>2</v>
      </c>
      <c r="D1869" s="3" t="s">
        <v>3</v>
      </c>
      <c r="E1869" s="3" t="s">
        <v>4</v>
      </c>
      <c r="F1869" s="3" t="s">
        <v>5</v>
      </c>
      <c r="G1869" s="3" t="s">
        <v>6</v>
      </c>
      <c r="H1869" s="3" t="s">
        <v>7</v>
      </c>
      <c r="I1869" s="3" t="s">
        <v>8</v>
      </c>
    </row>
    <row r="1870" ht="15.75" customHeight="1">
      <c r="A1870" s="4" t="s">
        <v>966</v>
      </c>
      <c r="B1870" s="5" t="s">
        <v>1937</v>
      </c>
      <c r="C1870" s="6">
        <v>46108.0</v>
      </c>
      <c r="D1870" s="7">
        <v>100.0</v>
      </c>
      <c r="E1870" s="8" t="s">
        <v>1839</v>
      </c>
      <c r="F1870" s="9">
        <v>46114.0</v>
      </c>
      <c r="G1870" s="10">
        <v>21.0</v>
      </c>
      <c r="H1870" s="8">
        <f>D1870-G1870</f>
        <v>79</v>
      </c>
      <c r="I1870" s="10"/>
    </row>
    <row r="1871" ht="15.75" customHeight="1">
      <c r="A1871" s="11"/>
      <c r="B1871" s="11"/>
      <c r="C1871" s="11"/>
      <c r="D1871" s="11"/>
      <c r="E1871" s="8" t="s">
        <v>1840</v>
      </c>
      <c r="F1871" s="9">
        <v>46121.0</v>
      </c>
      <c r="G1871" s="10">
        <v>32.0</v>
      </c>
      <c r="H1871" s="8">
        <f t="shared" ref="H1871:H1875" si="167">H1870-G1871</f>
        <v>47</v>
      </c>
      <c r="I1871" s="10"/>
    </row>
    <row r="1872" ht="15.75" customHeight="1">
      <c r="A1872" s="11"/>
      <c r="B1872" s="11"/>
      <c r="C1872" s="11"/>
      <c r="D1872" s="11"/>
      <c r="E1872" s="8" t="s">
        <v>1840</v>
      </c>
      <c r="F1872" s="57">
        <v>46134.0</v>
      </c>
      <c r="G1872" s="10">
        <v>26.0</v>
      </c>
      <c r="H1872" s="8">
        <f t="shared" si="167"/>
        <v>21</v>
      </c>
      <c r="I1872" s="10"/>
    </row>
    <row r="1873" ht="15.75" customHeight="1">
      <c r="A1873" s="11"/>
      <c r="B1873" s="11"/>
      <c r="C1873" s="11"/>
      <c r="D1873" s="11"/>
      <c r="E1873" s="8" t="s">
        <v>1841</v>
      </c>
      <c r="F1873" s="44">
        <v>46147.0</v>
      </c>
      <c r="G1873" s="10">
        <v>21.0</v>
      </c>
      <c r="H1873" s="8">
        <f t="shared" si="167"/>
        <v>0</v>
      </c>
      <c r="I1873" s="10"/>
    </row>
    <row r="1874" ht="15.75" customHeight="1">
      <c r="A1874" s="11"/>
      <c r="B1874" s="11"/>
      <c r="C1874" s="11"/>
      <c r="D1874" s="11"/>
      <c r="E1874" s="10"/>
      <c r="F1874" s="10"/>
      <c r="G1874" s="10"/>
      <c r="H1874" s="8">
        <f t="shared" si="167"/>
        <v>0</v>
      </c>
      <c r="I1874" s="10"/>
    </row>
    <row r="1875" ht="15.75" customHeight="1">
      <c r="A1875" s="12"/>
      <c r="B1875" s="12"/>
      <c r="C1875" s="12"/>
      <c r="D1875" s="12"/>
      <c r="E1875" s="10"/>
      <c r="F1875" s="10"/>
      <c r="G1875" s="10"/>
      <c r="H1875" s="8">
        <f t="shared" si="167"/>
        <v>0</v>
      </c>
      <c r="I1875" s="10"/>
    </row>
    <row r="1876" ht="15.75" customHeight="1">
      <c r="H1876" s="1" t="s">
        <v>14</v>
      </c>
    </row>
    <row r="1877" ht="15.75" customHeight="1">
      <c r="A1877" s="2" t="s">
        <v>0</v>
      </c>
      <c r="B1877" s="2" t="s">
        <v>1</v>
      </c>
      <c r="C1877" s="3" t="s">
        <v>2</v>
      </c>
      <c r="D1877" s="3" t="s">
        <v>3</v>
      </c>
      <c r="E1877" s="3" t="s">
        <v>4</v>
      </c>
      <c r="F1877" s="3" t="s">
        <v>5</v>
      </c>
      <c r="G1877" s="3" t="s">
        <v>6</v>
      </c>
      <c r="H1877" s="3" t="s">
        <v>7</v>
      </c>
      <c r="I1877" s="3" t="s">
        <v>8</v>
      </c>
    </row>
    <row r="1878" ht="15.75" customHeight="1">
      <c r="A1878" s="4" t="s">
        <v>966</v>
      </c>
      <c r="B1878" s="5" t="s">
        <v>1938</v>
      </c>
      <c r="C1878" s="6">
        <v>46139.0</v>
      </c>
      <c r="D1878" s="7">
        <v>100.0</v>
      </c>
      <c r="E1878" s="8" t="s">
        <v>1939</v>
      </c>
      <c r="F1878" s="9">
        <v>46147.0</v>
      </c>
      <c r="G1878" s="10">
        <v>20.0</v>
      </c>
      <c r="H1878" s="8">
        <f>D1878-G1878</f>
        <v>80</v>
      </c>
      <c r="I1878" s="10"/>
    </row>
    <row r="1879" ht="15.75" customHeight="1">
      <c r="A1879" s="11"/>
      <c r="B1879" s="11"/>
      <c r="C1879" s="11"/>
      <c r="D1879" s="11"/>
      <c r="E1879" s="8" t="s">
        <v>1940</v>
      </c>
      <c r="F1879" s="9">
        <v>46149.0</v>
      </c>
      <c r="G1879" s="10">
        <v>27.0</v>
      </c>
      <c r="H1879" s="8">
        <f t="shared" ref="H1879:H1883" si="168">H1878-G1879</f>
        <v>53</v>
      </c>
      <c r="I1879" s="10"/>
    </row>
    <row r="1880" ht="15.75" customHeight="1">
      <c r="A1880" s="11"/>
      <c r="B1880" s="11"/>
      <c r="C1880" s="11"/>
      <c r="D1880" s="11"/>
      <c r="E1880" s="8" t="s">
        <v>1941</v>
      </c>
      <c r="F1880" s="57">
        <v>46154.0</v>
      </c>
      <c r="G1880" s="10">
        <v>50.0</v>
      </c>
      <c r="H1880" s="8">
        <f t="shared" si="168"/>
        <v>3</v>
      </c>
      <c r="I1880" s="10"/>
    </row>
    <row r="1881" ht="15.75" customHeight="1">
      <c r="A1881" s="11"/>
      <c r="B1881" s="11"/>
      <c r="C1881" s="11"/>
      <c r="D1881" s="11"/>
      <c r="E1881" s="8" t="s">
        <v>1942</v>
      </c>
      <c r="F1881" s="44">
        <v>46161.0</v>
      </c>
      <c r="G1881" s="10">
        <v>3.0</v>
      </c>
      <c r="H1881" s="8">
        <f t="shared" si="168"/>
        <v>0</v>
      </c>
      <c r="I1881" s="10"/>
    </row>
    <row r="1882" ht="15.75" customHeight="1">
      <c r="A1882" s="11"/>
      <c r="B1882" s="11"/>
      <c r="C1882" s="11"/>
      <c r="D1882" s="11"/>
      <c r="E1882" s="10"/>
      <c r="F1882" s="10"/>
      <c r="G1882" s="10"/>
      <c r="H1882" s="8">
        <f t="shared" si="168"/>
        <v>0</v>
      </c>
      <c r="I1882" s="10"/>
    </row>
    <row r="1883" ht="15.75" customHeight="1">
      <c r="A1883" s="12"/>
      <c r="B1883" s="12"/>
      <c r="C1883" s="12"/>
      <c r="D1883" s="12"/>
      <c r="E1883" s="10"/>
      <c r="F1883" s="10"/>
      <c r="G1883" s="10"/>
      <c r="H1883" s="8">
        <f t="shared" si="168"/>
        <v>0</v>
      </c>
      <c r="I1883" s="10"/>
    </row>
    <row r="1884" ht="15.75" customHeight="1">
      <c r="H1884" s="96" t="s">
        <v>14</v>
      </c>
    </row>
    <row r="1885" ht="15.75" customHeight="1">
      <c r="A1885" s="2" t="s">
        <v>0</v>
      </c>
      <c r="B1885" s="2" t="s">
        <v>1</v>
      </c>
      <c r="C1885" s="3" t="s">
        <v>2</v>
      </c>
      <c r="D1885" s="3" t="s">
        <v>3</v>
      </c>
      <c r="E1885" s="3" t="s">
        <v>4</v>
      </c>
      <c r="F1885" s="3" t="s">
        <v>5</v>
      </c>
      <c r="G1885" s="3" t="s">
        <v>6</v>
      </c>
      <c r="H1885" s="3" t="s">
        <v>7</v>
      </c>
      <c r="I1885" s="3" t="s">
        <v>8</v>
      </c>
    </row>
    <row r="1886" ht="15.75" customHeight="1">
      <c r="A1886" s="4" t="s">
        <v>1893</v>
      </c>
      <c r="B1886" s="5" t="s">
        <v>1943</v>
      </c>
      <c r="C1886" s="6"/>
      <c r="D1886" s="7">
        <v>140.0</v>
      </c>
      <c r="E1886" s="8" t="s">
        <v>1944</v>
      </c>
      <c r="F1886" s="9">
        <v>46161.0</v>
      </c>
      <c r="G1886" s="10">
        <v>70.0</v>
      </c>
      <c r="H1886" s="8">
        <f>D1886-G1886</f>
        <v>70</v>
      </c>
      <c r="I1886" s="10"/>
    </row>
    <row r="1887" ht="15.75" customHeight="1">
      <c r="A1887" s="11"/>
      <c r="B1887" s="11"/>
      <c r="C1887" s="11"/>
      <c r="D1887" s="11"/>
      <c r="E1887" s="8" t="s">
        <v>1945</v>
      </c>
      <c r="F1887" s="9">
        <v>46167.0</v>
      </c>
      <c r="G1887" s="10">
        <v>40.0</v>
      </c>
      <c r="H1887" s="8">
        <f t="shared" ref="H1887:H1891" si="169">H1886-G1887</f>
        <v>30</v>
      </c>
      <c r="I1887" s="10"/>
    </row>
    <row r="1888" ht="15.75" customHeight="1">
      <c r="A1888" s="11"/>
      <c r="B1888" s="11"/>
      <c r="C1888" s="11"/>
      <c r="D1888" s="11"/>
      <c r="E1888" s="8" t="s">
        <v>1946</v>
      </c>
      <c r="F1888" s="57">
        <v>46184.0</v>
      </c>
      <c r="G1888" s="10">
        <v>30.0</v>
      </c>
      <c r="H1888" s="8">
        <f t="shared" si="169"/>
        <v>0</v>
      </c>
      <c r="I1888" s="10"/>
    </row>
    <row r="1889" ht="15.75" customHeight="1">
      <c r="A1889" s="11"/>
      <c r="B1889" s="11"/>
      <c r="C1889" s="11"/>
      <c r="D1889" s="11"/>
      <c r="E1889" s="8"/>
      <c r="F1889" s="10"/>
      <c r="G1889" s="10"/>
      <c r="H1889" s="8">
        <f t="shared" si="169"/>
        <v>0</v>
      </c>
      <c r="I1889" s="10"/>
    </row>
    <row r="1890" ht="15.75" customHeight="1">
      <c r="A1890" s="11"/>
      <c r="B1890" s="11"/>
      <c r="C1890" s="11"/>
      <c r="D1890" s="11"/>
      <c r="E1890" s="10"/>
      <c r="F1890" s="10"/>
      <c r="G1890" s="10"/>
      <c r="H1890" s="8">
        <f t="shared" si="169"/>
        <v>0</v>
      </c>
      <c r="I1890" s="10"/>
    </row>
    <row r="1891" ht="15.75" customHeight="1">
      <c r="A1891" s="12"/>
      <c r="B1891" s="12"/>
      <c r="C1891" s="12"/>
      <c r="D1891" s="12"/>
      <c r="E1891" s="10"/>
      <c r="F1891" s="10"/>
      <c r="G1891" s="10"/>
      <c r="H1891" s="8">
        <f t="shared" si="169"/>
        <v>0</v>
      </c>
      <c r="I1891" s="10"/>
    </row>
    <row r="1892" ht="15.75" customHeight="1">
      <c r="H1892" s="96" t="s">
        <v>14</v>
      </c>
    </row>
    <row r="1893" ht="15.75" customHeight="1">
      <c r="A1893" s="2" t="s">
        <v>0</v>
      </c>
      <c r="B1893" s="2" t="s">
        <v>1</v>
      </c>
      <c r="C1893" s="3" t="s">
        <v>2</v>
      </c>
      <c r="D1893" s="3" t="s">
        <v>3</v>
      </c>
      <c r="E1893" s="3" t="s">
        <v>4</v>
      </c>
      <c r="F1893" s="3" t="s">
        <v>5</v>
      </c>
      <c r="G1893" s="3" t="s">
        <v>6</v>
      </c>
      <c r="H1893" s="3" t="s">
        <v>7</v>
      </c>
      <c r="I1893" s="3" t="s">
        <v>8</v>
      </c>
    </row>
    <row r="1894" ht="15.75" customHeight="1">
      <c r="A1894" s="4" t="s">
        <v>966</v>
      </c>
      <c r="B1894" s="5" t="s">
        <v>1947</v>
      </c>
      <c r="C1894" s="6">
        <v>46167.0</v>
      </c>
      <c r="D1894" s="7">
        <v>100.0</v>
      </c>
      <c r="E1894" s="8" t="s">
        <v>1248</v>
      </c>
      <c r="F1894" s="9">
        <v>46167.0</v>
      </c>
      <c r="G1894" s="10">
        <v>28.0</v>
      </c>
      <c r="H1894" s="8">
        <f>D1894-G1894</f>
        <v>72</v>
      </c>
      <c r="I1894" s="10"/>
    </row>
    <row r="1895" ht="15.75" customHeight="1">
      <c r="A1895" s="11"/>
      <c r="B1895" s="11"/>
      <c r="C1895" s="11"/>
      <c r="D1895" s="11"/>
      <c r="E1895" s="8" t="s">
        <v>1249</v>
      </c>
      <c r="F1895" s="9">
        <v>46178.0</v>
      </c>
      <c r="G1895" s="10">
        <v>72.0</v>
      </c>
      <c r="H1895" s="8">
        <f t="shared" ref="H1895:H1899" si="170">H1894-G1895</f>
        <v>0</v>
      </c>
      <c r="I1895" s="10"/>
    </row>
    <row r="1896" ht="15.75" customHeight="1">
      <c r="A1896" s="11"/>
      <c r="B1896" s="11"/>
      <c r="C1896" s="11"/>
      <c r="D1896" s="11"/>
      <c r="E1896" s="8"/>
      <c r="F1896" s="57"/>
      <c r="G1896" s="10"/>
      <c r="H1896" s="8">
        <f t="shared" si="170"/>
        <v>0</v>
      </c>
      <c r="I1896" s="10"/>
    </row>
    <row r="1897" ht="15.75" customHeight="1">
      <c r="A1897" s="11"/>
      <c r="B1897" s="11"/>
      <c r="C1897" s="11"/>
      <c r="D1897" s="11"/>
      <c r="E1897" s="8"/>
      <c r="F1897" s="10"/>
      <c r="G1897" s="10"/>
      <c r="H1897" s="8">
        <f t="shared" si="170"/>
        <v>0</v>
      </c>
      <c r="I1897" s="10"/>
    </row>
    <row r="1898" ht="15.75" customHeight="1">
      <c r="A1898" s="11"/>
      <c r="B1898" s="11"/>
      <c r="C1898" s="11"/>
      <c r="D1898" s="11"/>
      <c r="E1898" s="10"/>
      <c r="F1898" s="10"/>
      <c r="G1898" s="10"/>
      <c r="H1898" s="8">
        <f t="shared" si="170"/>
        <v>0</v>
      </c>
      <c r="I1898" s="10"/>
    </row>
    <row r="1899" ht="15.75" customHeight="1">
      <c r="A1899" s="12"/>
      <c r="B1899" s="12"/>
      <c r="C1899" s="12"/>
      <c r="D1899" s="12"/>
      <c r="E1899" s="10"/>
      <c r="F1899" s="10"/>
      <c r="G1899" s="10"/>
      <c r="H1899" s="8">
        <f t="shared" si="170"/>
        <v>0</v>
      </c>
      <c r="I1899" s="10"/>
    </row>
    <row r="1900" ht="15.75" customHeight="1">
      <c r="H1900" s="96" t="s">
        <v>14</v>
      </c>
    </row>
    <row r="1901" ht="15.75" customHeight="1">
      <c r="A1901" s="2" t="s">
        <v>0</v>
      </c>
      <c r="B1901" s="2" t="s">
        <v>1</v>
      </c>
      <c r="C1901" s="3" t="s">
        <v>2</v>
      </c>
      <c r="D1901" s="3" t="s">
        <v>3</v>
      </c>
      <c r="E1901" s="3" t="s">
        <v>4</v>
      </c>
      <c r="F1901" s="3" t="s">
        <v>5</v>
      </c>
      <c r="G1901" s="3" t="s">
        <v>6</v>
      </c>
      <c r="H1901" s="3" t="s">
        <v>7</v>
      </c>
      <c r="I1901" s="3" t="s">
        <v>8</v>
      </c>
    </row>
    <row r="1902" ht="15.75" customHeight="1">
      <c r="A1902" s="4" t="s">
        <v>1893</v>
      </c>
      <c r="B1902" s="5" t="s">
        <v>1948</v>
      </c>
      <c r="C1902" s="6">
        <v>46168.0</v>
      </c>
      <c r="D1902" s="7">
        <v>100.0</v>
      </c>
      <c r="E1902" s="8" t="s">
        <v>1949</v>
      </c>
      <c r="F1902" s="9"/>
      <c r="G1902" s="10"/>
      <c r="H1902" s="8">
        <f>D1902-G1902</f>
        <v>100</v>
      </c>
      <c r="I1902" s="10"/>
    </row>
    <row r="1903" ht="15.75" customHeight="1">
      <c r="A1903" s="11"/>
      <c r="B1903" s="11"/>
      <c r="C1903" s="11"/>
      <c r="D1903" s="11"/>
      <c r="E1903" s="8"/>
      <c r="F1903" s="9"/>
      <c r="G1903" s="10"/>
      <c r="H1903" s="8">
        <f t="shared" ref="H1903:H1907" si="171">H1902-G1903</f>
        <v>100</v>
      </c>
      <c r="I1903" s="10"/>
    </row>
    <row r="1904" ht="15.75" customHeight="1">
      <c r="A1904" s="11"/>
      <c r="B1904" s="11"/>
      <c r="C1904" s="11"/>
      <c r="D1904" s="11"/>
      <c r="E1904" s="8"/>
      <c r="F1904" s="57"/>
      <c r="G1904" s="10"/>
      <c r="H1904" s="8">
        <f t="shared" si="171"/>
        <v>100</v>
      </c>
      <c r="I1904" s="10"/>
    </row>
    <row r="1905" ht="15.75" customHeight="1">
      <c r="A1905" s="11"/>
      <c r="B1905" s="11"/>
      <c r="C1905" s="11"/>
      <c r="D1905" s="11"/>
      <c r="E1905" s="8"/>
      <c r="F1905" s="10"/>
      <c r="G1905" s="10"/>
      <c r="H1905" s="8">
        <f t="shared" si="171"/>
        <v>100</v>
      </c>
      <c r="I1905" s="10"/>
    </row>
    <row r="1906" ht="15.75" customHeight="1">
      <c r="A1906" s="11"/>
      <c r="B1906" s="11"/>
      <c r="C1906" s="11"/>
      <c r="D1906" s="11"/>
      <c r="E1906" s="10"/>
      <c r="F1906" s="10"/>
      <c r="G1906" s="10"/>
      <c r="H1906" s="8">
        <f t="shared" si="171"/>
        <v>100</v>
      </c>
      <c r="I1906" s="10"/>
    </row>
    <row r="1907" ht="15.75" customHeight="1">
      <c r="A1907" s="12"/>
      <c r="B1907" s="12"/>
      <c r="C1907" s="12"/>
      <c r="D1907" s="12"/>
      <c r="E1907" s="10"/>
      <c r="F1907" s="10"/>
      <c r="G1907" s="10"/>
      <c r="H1907" s="8">
        <f t="shared" si="171"/>
        <v>100</v>
      </c>
      <c r="I1907" s="10"/>
    </row>
  </sheetData>
  <mergeCells count="202">
    <mergeCell ref="B1804:B1809"/>
    <mergeCell ref="C1804:C1809"/>
    <mergeCell ref="A1812:A1817"/>
    <mergeCell ref="B1812:B1817"/>
    <mergeCell ref="C1812:C1817"/>
    <mergeCell ref="D1812:D1817"/>
    <mergeCell ref="A1821:A1826"/>
    <mergeCell ref="D1821:D1826"/>
    <mergeCell ref="B1821:B1826"/>
    <mergeCell ref="C1821:C1826"/>
    <mergeCell ref="A1830:A1835"/>
    <mergeCell ref="B1830:B1835"/>
    <mergeCell ref="C1830:C1835"/>
    <mergeCell ref="D1830:D1835"/>
    <mergeCell ref="A1838:A1843"/>
    <mergeCell ref="D1838:D1843"/>
    <mergeCell ref="B1870:B1875"/>
    <mergeCell ref="C1870:C1875"/>
    <mergeCell ref="D1870:D1875"/>
    <mergeCell ref="A1878:A1883"/>
    <mergeCell ref="B1878:B1883"/>
    <mergeCell ref="C1878:C1883"/>
    <mergeCell ref="D1878:D1883"/>
    <mergeCell ref="A1886:A1891"/>
    <mergeCell ref="B1886:B1891"/>
    <mergeCell ref="C1886:C1891"/>
    <mergeCell ref="D1886:D1891"/>
    <mergeCell ref="B1894:B1899"/>
    <mergeCell ref="C1894:C1899"/>
    <mergeCell ref="D1894:D1899"/>
    <mergeCell ref="C1608:C1613"/>
    <mergeCell ref="D1608:D1613"/>
    <mergeCell ref="A1594:A1596"/>
    <mergeCell ref="A1600:A1605"/>
    <mergeCell ref="B1600:B1605"/>
    <mergeCell ref="C1600:C1605"/>
    <mergeCell ref="D1600:D1605"/>
    <mergeCell ref="A1608:A1613"/>
    <mergeCell ref="B1608:B1613"/>
    <mergeCell ref="A1617:A1622"/>
    <mergeCell ref="B1617:B1622"/>
    <mergeCell ref="C1617:C1622"/>
    <mergeCell ref="D1617:D1622"/>
    <mergeCell ref="B1626:B1631"/>
    <mergeCell ref="C1626:C1631"/>
    <mergeCell ref="D1626:D1631"/>
    <mergeCell ref="C1643:C1648"/>
    <mergeCell ref="D1643:D1648"/>
    <mergeCell ref="A1626:A1631"/>
    <mergeCell ref="A1635:A1640"/>
    <mergeCell ref="B1635:B1640"/>
    <mergeCell ref="C1635:C1640"/>
    <mergeCell ref="D1635:D1640"/>
    <mergeCell ref="A1643:A1648"/>
    <mergeCell ref="B1643:B1648"/>
    <mergeCell ref="C1675:C1680"/>
    <mergeCell ref="D1675:D1680"/>
    <mergeCell ref="A1894:A1899"/>
    <mergeCell ref="A1902:A1907"/>
    <mergeCell ref="B1902:B1907"/>
    <mergeCell ref="C1902:C1907"/>
    <mergeCell ref="D1902:D1907"/>
    <mergeCell ref="J38:K38"/>
    <mergeCell ref="J41:K41"/>
    <mergeCell ref="C791:J791"/>
    <mergeCell ref="C806:J806"/>
    <mergeCell ref="C821:J821"/>
    <mergeCell ref="C836:J836"/>
    <mergeCell ref="C851:J851"/>
    <mergeCell ref="C866:J866"/>
    <mergeCell ref="C881:J881"/>
    <mergeCell ref="C896:J896"/>
    <mergeCell ref="C911:J911"/>
    <mergeCell ref="C926:J926"/>
    <mergeCell ref="C941:J941"/>
    <mergeCell ref="C956:J956"/>
    <mergeCell ref="C971:J971"/>
    <mergeCell ref="C986:J986"/>
    <mergeCell ref="C1001:J1001"/>
    <mergeCell ref="C1016:J1016"/>
    <mergeCell ref="C1032:J1032"/>
    <mergeCell ref="C1047:J1047"/>
    <mergeCell ref="C1062:J1062"/>
    <mergeCell ref="C1077:J1077"/>
    <mergeCell ref="C1092:J1092"/>
    <mergeCell ref="C1107:J1107"/>
    <mergeCell ref="C1122:J1122"/>
    <mergeCell ref="C1137:J1137"/>
    <mergeCell ref="C1152:J1152"/>
    <mergeCell ref="C1167:J1167"/>
    <mergeCell ref="C1182:J1182"/>
    <mergeCell ref="C1198:J1198"/>
    <mergeCell ref="C1213:J1213"/>
    <mergeCell ref="C1228:J1228"/>
    <mergeCell ref="C1243:J1243"/>
    <mergeCell ref="C1258:J1258"/>
    <mergeCell ref="C1273:J1273"/>
    <mergeCell ref="C1288:J1288"/>
    <mergeCell ref="C1303:J1303"/>
    <mergeCell ref="C1318:J1318"/>
    <mergeCell ref="C1333:J1333"/>
    <mergeCell ref="C1348:J1348"/>
    <mergeCell ref="C1363:J1363"/>
    <mergeCell ref="C1378:J1378"/>
    <mergeCell ref="C1393:J1393"/>
    <mergeCell ref="C1408:J1408"/>
    <mergeCell ref="C1423:J1423"/>
    <mergeCell ref="C1438:J1438"/>
    <mergeCell ref="A1589:A1591"/>
    <mergeCell ref="B1589:B1591"/>
    <mergeCell ref="B1594:B1596"/>
    <mergeCell ref="A1651:A1656"/>
    <mergeCell ref="B1651:B1656"/>
    <mergeCell ref="C1651:C1656"/>
    <mergeCell ref="D1651:D1656"/>
    <mergeCell ref="B1659:B1664"/>
    <mergeCell ref="C1659:C1664"/>
    <mergeCell ref="D1659:D1664"/>
    <mergeCell ref="A1659:A1664"/>
    <mergeCell ref="A1667:A1672"/>
    <mergeCell ref="B1667:B1672"/>
    <mergeCell ref="C1667:C1672"/>
    <mergeCell ref="D1667:D1672"/>
    <mergeCell ref="A1675:A1680"/>
    <mergeCell ref="B1675:B1680"/>
    <mergeCell ref="A1683:A1688"/>
    <mergeCell ref="B1683:B1688"/>
    <mergeCell ref="C1683:C1688"/>
    <mergeCell ref="D1683:D1688"/>
    <mergeCell ref="B1691:B1696"/>
    <mergeCell ref="C1691:C1696"/>
    <mergeCell ref="D1691:D1696"/>
    <mergeCell ref="A1691:A1696"/>
    <mergeCell ref="A1699:A1704"/>
    <mergeCell ref="B1699:B1704"/>
    <mergeCell ref="C1699:C1704"/>
    <mergeCell ref="D1699:D1704"/>
    <mergeCell ref="A1708:A1713"/>
    <mergeCell ref="B1708:B1713"/>
    <mergeCell ref="C1708:C1713"/>
    <mergeCell ref="D1708:D1713"/>
    <mergeCell ref="A1716:A1721"/>
    <mergeCell ref="B1716:B1721"/>
    <mergeCell ref="C1716:C1721"/>
    <mergeCell ref="D1716:D1721"/>
    <mergeCell ref="A1724:A1729"/>
    <mergeCell ref="D1724:D1729"/>
    <mergeCell ref="B1724:B1729"/>
    <mergeCell ref="C1724:C1729"/>
    <mergeCell ref="A1732:A1737"/>
    <mergeCell ref="B1732:B1737"/>
    <mergeCell ref="C1732:C1737"/>
    <mergeCell ref="D1732:D1737"/>
    <mergeCell ref="A1740:A1745"/>
    <mergeCell ref="D1740:D1745"/>
    <mergeCell ref="B1740:B1745"/>
    <mergeCell ref="C1740:C1745"/>
    <mergeCell ref="A1748:A1753"/>
    <mergeCell ref="B1748:B1753"/>
    <mergeCell ref="C1748:C1753"/>
    <mergeCell ref="D1748:D1753"/>
    <mergeCell ref="A1756:A1761"/>
    <mergeCell ref="D1756:D1761"/>
    <mergeCell ref="B1756:B1761"/>
    <mergeCell ref="C1756:C1761"/>
    <mergeCell ref="A1764:A1769"/>
    <mergeCell ref="B1764:B1769"/>
    <mergeCell ref="C1764:C1769"/>
    <mergeCell ref="D1764:D1769"/>
    <mergeCell ref="A1772:A1777"/>
    <mergeCell ref="D1772:D1777"/>
    <mergeCell ref="B1772:B1777"/>
    <mergeCell ref="C1772:C1777"/>
    <mergeCell ref="A1780:A1785"/>
    <mergeCell ref="B1780:B1785"/>
    <mergeCell ref="C1780:C1785"/>
    <mergeCell ref="D1780:D1785"/>
    <mergeCell ref="A1788:A1793"/>
    <mergeCell ref="D1788:D1793"/>
    <mergeCell ref="B1788:B1793"/>
    <mergeCell ref="C1788:C1793"/>
    <mergeCell ref="A1796:A1801"/>
    <mergeCell ref="B1796:B1801"/>
    <mergeCell ref="C1796:C1801"/>
    <mergeCell ref="D1796:D1801"/>
    <mergeCell ref="A1804:A1809"/>
    <mergeCell ref="D1804:D1809"/>
    <mergeCell ref="B1838:B1843"/>
    <mergeCell ref="C1838:C1843"/>
    <mergeCell ref="A1846:A1851"/>
    <mergeCell ref="B1846:B1851"/>
    <mergeCell ref="C1846:C1851"/>
    <mergeCell ref="D1846:D1851"/>
    <mergeCell ref="A1854:A1859"/>
    <mergeCell ref="D1854:D1859"/>
    <mergeCell ref="B1854:B1859"/>
    <mergeCell ref="C1854:C1859"/>
    <mergeCell ref="A1862:A1867"/>
    <mergeCell ref="B1862:B1867"/>
    <mergeCell ref="C1862:C1867"/>
    <mergeCell ref="D1862:D1867"/>
    <mergeCell ref="A1870:A1875"/>
  </mergeCells>
  <printOptions/>
  <pageMargins bottom="0.58" footer="0.0" header="0.0" left="0.7" right="0.7" top="0.47"/>
  <pageSetup scale="65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3.57"/>
    <col customWidth="1" min="3" max="4" width="8.71"/>
    <col customWidth="1" min="5" max="5" width="14.43"/>
    <col customWidth="1" min="6" max="6" width="10.71"/>
    <col customWidth="1" min="7" max="26" width="8.71"/>
  </cols>
  <sheetData>
    <row r="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>
      <c r="A4" s="4" t="s">
        <v>1950</v>
      </c>
      <c r="B4" s="5" t="s">
        <v>1951</v>
      </c>
      <c r="C4" s="6">
        <v>45673.0</v>
      </c>
      <c r="D4" s="7">
        <v>12.0</v>
      </c>
      <c r="E4" s="8" t="s">
        <v>1952</v>
      </c>
      <c r="F4" s="9">
        <v>45699.0</v>
      </c>
      <c r="G4" s="10">
        <v>12.0</v>
      </c>
      <c r="H4" s="8">
        <f>D4-G4</f>
        <v>0</v>
      </c>
      <c r="I4" s="10"/>
    </row>
    <row r="5">
      <c r="A5" s="11"/>
      <c r="B5" s="11"/>
      <c r="C5" s="11"/>
      <c r="D5" s="11"/>
      <c r="E5" s="8" t="s">
        <v>1953</v>
      </c>
      <c r="F5" s="9"/>
      <c r="G5" s="10"/>
      <c r="H5" s="8">
        <f t="shared" ref="H5:H9" si="1">H4-G5</f>
        <v>0</v>
      </c>
      <c r="I5" s="10"/>
    </row>
    <row r="6">
      <c r="A6" s="11"/>
      <c r="B6" s="11"/>
      <c r="C6" s="11"/>
      <c r="D6" s="11"/>
      <c r="E6" s="8" t="s">
        <v>1954</v>
      </c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8"/>
      <c r="F7" s="10"/>
      <c r="G7" s="10"/>
      <c r="H7" s="8">
        <f t="shared" si="1"/>
        <v>0</v>
      </c>
      <c r="I7" s="10"/>
    </row>
    <row r="8">
      <c r="A8" s="11"/>
      <c r="B8" s="11"/>
      <c r="C8" s="11"/>
      <c r="D8" s="11"/>
      <c r="E8" s="10"/>
      <c r="F8" s="10"/>
      <c r="G8" s="10"/>
      <c r="H8" s="8">
        <f t="shared" si="1"/>
        <v>0</v>
      </c>
      <c r="I8" s="10"/>
    </row>
    <row r="9">
      <c r="A9" s="12"/>
      <c r="B9" s="12"/>
      <c r="C9" s="12"/>
      <c r="D9" s="12"/>
      <c r="E9" s="10"/>
      <c r="F9" s="10"/>
      <c r="G9" s="10"/>
      <c r="H9" s="8">
        <f t="shared" si="1"/>
        <v>0</v>
      </c>
      <c r="I9" s="10"/>
    </row>
    <row r="10">
      <c r="H10" s="62" t="s">
        <v>14</v>
      </c>
    </row>
    <row r="11">
      <c r="A11" s="2" t="s">
        <v>0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</row>
    <row r="12">
      <c r="A12" s="4" t="s">
        <v>1955</v>
      </c>
      <c r="B12" s="5" t="s">
        <v>1951</v>
      </c>
      <c r="C12" s="6">
        <v>45673.0</v>
      </c>
      <c r="D12" s="7">
        <v>42.0</v>
      </c>
      <c r="E12" s="8" t="s">
        <v>1952</v>
      </c>
      <c r="F12" s="9">
        <v>45699.0</v>
      </c>
      <c r="G12" s="10">
        <v>42.0</v>
      </c>
      <c r="H12" s="8">
        <f>D12-G12</f>
        <v>0</v>
      </c>
      <c r="I12" s="10"/>
    </row>
    <row r="13">
      <c r="A13" s="11"/>
      <c r="B13" s="11"/>
      <c r="C13" s="11"/>
      <c r="D13" s="11"/>
      <c r="E13" s="8" t="s">
        <v>1953</v>
      </c>
      <c r="F13" s="9"/>
      <c r="G13" s="10"/>
      <c r="H13" s="8">
        <f t="shared" ref="H13:H17" si="2">H12-G13</f>
        <v>0</v>
      </c>
      <c r="I13" s="10"/>
    </row>
    <row r="14">
      <c r="A14" s="11"/>
      <c r="B14" s="11"/>
      <c r="C14" s="11"/>
      <c r="D14" s="11"/>
      <c r="E14" s="8" t="s">
        <v>1954</v>
      </c>
      <c r="F14" s="10"/>
      <c r="G14" s="10"/>
      <c r="H14" s="8">
        <f t="shared" si="2"/>
        <v>0</v>
      </c>
      <c r="I14" s="10"/>
    </row>
    <row r="15">
      <c r="A15" s="11"/>
      <c r="B15" s="11"/>
      <c r="C15" s="11"/>
      <c r="D15" s="11"/>
      <c r="E15" s="8"/>
      <c r="F15" s="10"/>
      <c r="G15" s="10"/>
      <c r="H15" s="8">
        <f t="shared" si="2"/>
        <v>0</v>
      </c>
      <c r="I15" s="10"/>
    </row>
    <row r="16">
      <c r="A16" s="11"/>
      <c r="B16" s="11"/>
      <c r="C16" s="11"/>
      <c r="D16" s="11"/>
      <c r="E16" s="10"/>
      <c r="F16" s="10"/>
      <c r="G16" s="10"/>
      <c r="H16" s="8">
        <f t="shared" si="2"/>
        <v>0</v>
      </c>
      <c r="I16" s="10"/>
    </row>
    <row r="17">
      <c r="A17" s="12"/>
      <c r="B17" s="12"/>
      <c r="C17" s="12"/>
      <c r="D17" s="12"/>
      <c r="E17" s="10"/>
      <c r="F17" s="10"/>
      <c r="G17" s="10"/>
      <c r="H17" s="8">
        <f t="shared" si="2"/>
        <v>0</v>
      </c>
      <c r="I17" s="10"/>
    </row>
    <row r="18">
      <c r="H18" s="6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A9"/>
    <mergeCell ref="B4:B9"/>
    <mergeCell ref="C4:C9"/>
    <mergeCell ref="D4:D9"/>
    <mergeCell ref="A12:A17"/>
    <mergeCell ref="B12:B17"/>
    <mergeCell ref="C12:C17"/>
    <mergeCell ref="D12:D17"/>
  </mergeCells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29"/>
    <col customWidth="1" min="3" max="3" width="10.0"/>
    <col customWidth="1" min="4" max="4" width="8.71"/>
    <col customWidth="1" min="5" max="5" width="13.86"/>
    <col customWidth="1" min="6" max="6" width="12.14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1956</v>
      </c>
      <c r="B3" s="5" t="s">
        <v>1957</v>
      </c>
      <c r="C3" s="6"/>
      <c r="D3" s="7">
        <v>100.0</v>
      </c>
      <c r="E3" s="8" t="s">
        <v>1958</v>
      </c>
      <c r="F3" s="9">
        <v>45908.0</v>
      </c>
      <c r="G3" s="10">
        <v>100.0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1959</v>
      </c>
      <c r="F4" s="9"/>
      <c r="G4" s="10"/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1960</v>
      </c>
      <c r="F5" s="10"/>
      <c r="G5" s="10"/>
      <c r="H5" s="8">
        <f t="shared" si="1"/>
        <v>0</v>
      </c>
      <c r="I5" s="10"/>
    </row>
    <row r="6">
      <c r="H6" s="46" t="s">
        <v>14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1961</v>
      </c>
      <c r="B9" s="5" t="s">
        <v>1962</v>
      </c>
      <c r="C9" s="6">
        <v>45963.0</v>
      </c>
      <c r="D9" s="7">
        <v>100.0</v>
      </c>
      <c r="E9" s="8" t="s">
        <v>1963</v>
      </c>
      <c r="F9" s="9">
        <v>45987.0</v>
      </c>
      <c r="G9" s="10">
        <v>50.0</v>
      </c>
      <c r="H9" s="8">
        <f>D9-G9</f>
        <v>50</v>
      </c>
      <c r="I9" s="10"/>
    </row>
    <row r="10">
      <c r="A10" s="11"/>
      <c r="B10" s="11"/>
      <c r="C10" s="11"/>
      <c r="D10" s="11"/>
      <c r="E10" s="8" t="s">
        <v>1964</v>
      </c>
      <c r="F10" s="9">
        <v>45997.0</v>
      </c>
      <c r="G10" s="10">
        <v>50.0</v>
      </c>
      <c r="H10" s="8">
        <f t="shared" ref="H10:H11" si="2">H9-G10</f>
        <v>0</v>
      </c>
      <c r="I10" s="10"/>
    </row>
    <row r="11">
      <c r="A11" s="12"/>
      <c r="B11" s="12"/>
      <c r="C11" s="12"/>
      <c r="D11" s="12"/>
      <c r="E11" s="8"/>
      <c r="F11" s="10"/>
      <c r="G11" s="10"/>
      <c r="H11" s="8">
        <f t="shared" si="2"/>
        <v>0</v>
      </c>
      <c r="I11" s="10"/>
    </row>
    <row r="12">
      <c r="H12" s="46" t="s">
        <v>14</v>
      </c>
    </row>
    <row r="13">
      <c r="A13" s="2" t="s">
        <v>0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</row>
    <row r="14">
      <c r="A14" s="4" t="s">
        <v>1961</v>
      </c>
      <c r="B14" s="5" t="s">
        <v>1965</v>
      </c>
      <c r="C14" s="6">
        <v>45992.0</v>
      </c>
      <c r="D14" s="7">
        <v>150.0</v>
      </c>
      <c r="E14" s="8" t="s">
        <v>1966</v>
      </c>
      <c r="F14" s="9">
        <v>45997.0</v>
      </c>
      <c r="G14" s="10">
        <v>1.0</v>
      </c>
      <c r="H14" s="8">
        <f>D14-G14</f>
        <v>149</v>
      </c>
      <c r="I14" s="10"/>
    </row>
    <row r="15">
      <c r="A15" s="11"/>
      <c r="B15" s="11"/>
      <c r="C15" s="11"/>
      <c r="D15" s="11"/>
      <c r="E15" s="8" t="s">
        <v>1967</v>
      </c>
      <c r="F15" s="9">
        <v>46013.0</v>
      </c>
      <c r="G15" s="10">
        <v>84.0</v>
      </c>
      <c r="H15" s="8">
        <f t="shared" ref="H15:H17" si="3">H14-G15</f>
        <v>65</v>
      </c>
      <c r="I15" s="10"/>
    </row>
    <row r="16">
      <c r="A16" s="12"/>
      <c r="B16" s="12"/>
      <c r="C16" s="12"/>
      <c r="D16" s="12"/>
      <c r="E16" s="8" t="s">
        <v>1968</v>
      </c>
      <c r="F16" s="57">
        <v>46017.0</v>
      </c>
      <c r="G16" s="10">
        <v>50.0</v>
      </c>
      <c r="H16" s="8">
        <f t="shared" si="3"/>
        <v>15</v>
      </c>
      <c r="I16" s="10"/>
    </row>
    <row r="17">
      <c r="E17" s="8" t="s">
        <v>1969</v>
      </c>
      <c r="F17" s="58">
        <v>46018.0</v>
      </c>
      <c r="G17" s="30">
        <v>15.0</v>
      </c>
      <c r="H17" s="8">
        <f t="shared" si="3"/>
        <v>0</v>
      </c>
    </row>
    <row r="18">
      <c r="H18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A11"/>
    <mergeCell ref="A14:A16"/>
    <mergeCell ref="B14:B16"/>
    <mergeCell ref="C14:C16"/>
    <mergeCell ref="D14:D16"/>
    <mergeCell ref="A3:A5"/>
    <mergeCell ref="B3:B5"/>
    <mergeCell ref="C3:C5"/>
    <mergeCell ref="D3:D5"/>
    <mergeCell ref="B9:B11"/>
    <mergeCell ref="C9:C11"/>
    <mergeCell ref="D9:D11"/>
  </mergeCells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6.57"/>
    <col customWidth="1" min="3" max="3" width="10.0"/>
    <col customWidth="1" min="4" max="4" width="8.71"/>
    <col customWidth="1" min="5" max="5" width="14.43"/>
    <col customWidth="1" min="6" max="6" width="9.86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1267</v>
      </c>
      <c r="B3" s="5" t="s">
        <v>1970</v>
      </c>
      <c r="C3" s="6">
        <v>45735.0</v>
      </c>
      <c r="D3" s="7">
        <v>50.0</v>
      </c>
      <c r="E3" s="8" t="s">
        <v>1971</v>
      </c>
      <c r="F3" s="9">
        <v>45743.0</v>
      </c>
      <c r="G3" s="10">
        <v>30.0</v>
      </c>
      <c r="H3" s="8">
        <f>D3-G3</f>
        <v>20</v>
      </c>
      <c r="I3" s="10"/>
    </row>
    <row r="4">
      <c r="A4" s="11"/>
      <c r="B4" s="11"/>
      <c r="C4" s="11"/>
      <c r="D4" s="11"/>
      <c r="E4" s="8" t="s">
        <v>1972</v>
      </c>
      <c r="F4" s="9">
        <v>45756.0</v>
      </c>
      <c r="G4" s="10">
        <v>20.0</v>
      </c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1973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H9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8"/>
    <mergeCell ref="B3:B8"/>
    <mergeCell ref="C3:C8"/>
    <mergeCell ref="D3:D8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6.86"/>
    <col customWidth="1" min="3" max="3" width="8.71"/>
    <col customWidth="1" min="4" max="4" width="19.14"/>
    <col customWidth="1" min="5" max="5" width="10.86"/>
    <col customWidth="1" min="6" max="6" width="11.86"/>
    <col customWidth="1" min="7" max="7" width="31.43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1974</v>
      </c>
      <c r="B3" s="18">
        <v>45650.0</v>
      </c>
      <c r="C3" s="36">
        <v>50.0</v>
      </c>
      <c r="D3" s="19">
        <f>G2-C3</f>
        <v>0</v>
      </c>
      <c r="E3" s="19"/>
      <c r="F3" s="40"/>
      <c r="G3" s="30" t="s">
        <v>1975</v>
      </c>
    </row>
    <row r="4">
      <c r="A4" s="19" t="str">
        <f t="shared" ref="A4:A7" si="1">A3</f>
        <v>LN24.0591</v>
      </c>
      <c r="B4" s="18"/>
      <c r="C4" s="36"/>
      <c r="D4" s="19">
        <f t="shared" ref="D4:D5" si="2">D3-C4</f>
        <v>0</v>
      </c>
      <c r="E4" s="19"/>
      <c r="F4" s="40"/>
      <c r="G4" s="53" t="s">
        <v>746</v>
      </c>
    </row>
    <row r="5">
      <c r="A5" s="19" t="str">
        <f t="shared" si="1"/>
        <v>LN24.0591</v>
      </c>
      <c r="B5" s="18"/>
      <c r="C5" s="36"/>
      <c r="D5" s="19">
        <f t="shared" si="2"/>
        <v>0</v>
      </c>
      <c r="E5" s="19"/>
      <c r="F5" s="10"/>
      <c r="G5" s="30"/>
    </row>
    <row r="6">
      <c r="A6" s="19" t="str">
        <f t="shared" si="1"/>
        <v>LN24.0591</v>
      </c>
      <c r="B6" s="18"/>
      <c r="C6" s="36"/>
      <c r="D6" s="19"/>
      <c r="E6" s="19"/>
      <c r="F6" s="10"/>
      <c r="G6" s="56"/>
    </row>
    <row r="7">
      <c r="A7" s="19" t="str">
        <f t="shared" si="1"/>
        <v>LN24.0591</v>
      </c>
      <c r="B7" s="18"/>
      <c r="C7" s="36"/>
      <c r="D7" s="19"/>
      <c r="E7" s="19"/>
      <c r="F7" s="10"/>
    </row>
    <row r="8">
      <c r="F8" s="6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6.86"/>
    <col customWidth="1" min="3" max="3" width="9.71"/>
    <col customWidth="1" min="4" max="4" width="15.29"/>
    <col customWidth="1" min="5" max="5" width="10.86"/>
    <col customWidth="1" min="6" max="6" width="11.86"/>
    <col customWidth="1" min="7" max="7" width="16.86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20.0</v>
      </c>
    </row>
    <row r="3">
      <c r="A3" s="19" t="s">
        <v>1976</v>
      </c>
      <c r="B3" s="18">
        <v>45534.0</v>
      </c>
      <c r="C3" s="36">
        <v>1.0</v>
      </c>
      <c r="D3" s="19">
        <f>G2-C3</f>
        <v>19</v>
      </c>
      <c r="E3" s="19"/>
      <c r="F3" s="40"/>
      <c r="G3" s="30" t="s">
        <v>1977</v>
      </c>
    </row>
    <row r="4">
      <c r="A4" s="19" t="str">
        <f t="shared" ref="A4:A14" si="1">A3</f>
        <v>20240814-02</v>
      </c>
      <c r="B4" s="18">
        <v>45545.0</v>
      </c>
      <c r="C4" s="36">
        <v>8.0</v>
      </c>
      <c r="D4" s="19">
        <f t="shared" ref="D4:D8" si="2">D3-C4</f>
        <v>11</v>
      </c>
      <c r="E4" s="19"/>
      <c r="F4" s="40"/>
      <c r="G4" s="53" t="s">
        <v>1978</v>
      </c>
    </row>
    <row r="5">
      <c r="A5" s="19" t="str">
        <f t="shared" si="1"/>
        <v>20240814-02</v>
      </c>
      <c r="B5" s="18">
        <v>45554.0</v>
      </c>
      <c r="C5" s="36">
        <v>1.0</v>
      </c>
      <c r="D5" s="19">
        <f t="shared" si="2"/>
        <v>10</v>
      </c>
      <c r="E5" s="19"/>
      <c r="F5" s="10"/>
      <c r="G5" s="30"/>
    </row>
    <row r="6">
      <c r="A6" s="19" t="str">
        <f t="shared" si="1"/>
        <v>20240814-02</v>
      </c>
      <c r="B6" s="18">
        <v>45559.0</v>
      </c>
      <c r="C6" s="36">
        <v>3.0</v>
      </c>
      <c r="D6" s="19">
        <f t="shared" si="2"/>
        <v>7</v>
      </c>
      <c r="E6" s="19"/>
      <c r="F6" s="10"/>
      <c r="G6" s="56"/>
    </row>
    <row r="7">
      <c r="A7" s="19" t="str">
        <f t="shared" si="1"/>
        <v>20240814-02</v>
      </c>
      <c r="B7" s="18">
        <v>45560.0</v>
      </c>
      <c r="C7" s="36">
        <v>7.0</v>
      </c>
      <c r="D7" s="19">
        <f t="shared" si="2"/>
        <v>0</v>
      </c>
      <c r="E7" s="19"/>
      <c r="F7" s="10"/>
      <c r="G7" s="30"/>
    </row>
    <row r="8">
      <c r="A8" s="19" t="str">
        <f t="shared" si="1"/>
        <v>20240814-02</v>
      </c>
      <c r="B8" s="18"/>
      <c r="C8" s="36"/>
      <c r="D8" s="19">
        <f t="shared" si="2"/>
        <v>0</v>
      </c>
      <c r="E8" s="19"/>
      <c r="F8" s="10"/>
      <c r="G8" s="30"/>
    </row>
    <row r="9">
      <c r="A9" s="19" t="str">
        <f t="shared" si="1"/>
        <v>20240814-02</v>
      </c>
      <c r="B9" s="18"/>
      <c r="C9" s="36"/>
      <c r="D9" s="19"/>
      <c r="E9" s="19"/>
      <c r="F9" s="10"/>
      <c r="G9" s="30"/>
    </row>
    <row r="10">
      <c r="A10" s="19" t="str">
        <f t="shared" si="1"/>
        <v>20240814-02</v>
      </c>
      <c r="B10" s="18"/>
      <c r="C10" s="36"/>
      <c r="D10" s="19"/>
      <c r="E10" s="19"/>
      <c r="F10" s="10"/>
      <c r="G10" s="30"/>
    </row>
    <row r="11">
      <c r="A11" s="19" t="str">
        <f t="shared" si="1"/>
        <v>20240814-02</v>
      </c>
      <c r="B11" s="18"/>
      <c r="C11" s="36"/>
      <c r="D11" s="19"/>
      <c r="E11" s="19"/>
      <c r="F11" s="10"/>
    </row>
    <row r="12">
      <c r="A12" s="19" t="str">
        <f t="shared" si="1"/>
        <v>20240814-02</v>
      </c>
      <c r="B12" s="18"/>
      <c r="C12" s="36"/>
      <c r="D12" s="19"/>
      <c r="E12" s="19"/>
      <c r="F12" s="10"/>
    </row>
    <row r="13">
      <c r="A13" s="19" t="str">
        <f t="shared" si="1"/>
        <v>20240814-02</v>
      </c>
      <c r="B13" s="18"/>
      <c r="C13" s="36"/>
      <c r="D13" s="19"/>
      <c r="E13" s="19"/>
      <c r="F13" s="10"/>
    </row>
    <row r="14">
      <c r="A14" s="19" t="str">
        <f t="shared" si="1"/>
        <v>20240814-02</v>
      </c>
      <c r="B14" s="18"/>
      <c r="C14" s="36"/>
      <c r="D14" s="19"/>
      <c r="E14" s="19"/>
      <c r="F14" s="10"/>
    </row>
    <row r="16">
      <c r="A16" s="14" t="s">
        <v>15</v>
      </c>
      <c r="B16" s="14" t="s">
        <v>16</v>
      </c>
      <c r="C16" s="2" t="s">
        <v>17</v>
      </c>
      <c r="D16" s="14" t="s">
        <v>18</v>
      </c>
      <c r="E16" s="14" t="s">
        <v>19</v>
      </c>
      <c r="F16" s="34" t="s">
        <v>20</v>
      </c>
      <c r="G16" s="43">
        <v>20.0</v>
      </c>
    </row>
    <row r="17">
      <c r="A17" s="19">
        <v>2.0240816E7</v>
      </c>
      <c r="B17" s="18">
        <v>45534.0</v>
      </c>
      <c r="C17" s="36">
        <v>1.0</v>
      </c>
      <c r="D17" s="19">
        <f>G16-C17</f>
        <v>19</v>
      </c>
      <c r="E17" s="19"/>
      <c r="F17" s="40"/>
      <c r="G17" s="30" t="s">
        <v>1979</v>
      </c>
    </row>
    <row r="18">
      <c r="A18" s="19">
        <f t="shared" ref="A18:A22" si="3">A17</f>
        <v>20240816</v>
      </c>
      <c r="B18" s="18">
        <v>45554.0</v>
      </c>
      <c r="C18" s="36">
        <v>10.0</v>
      </c>
      <c r="D18" s="19">
        <f t="shared" ref="D18:D22" si="4">D17-C18</f>
        <v>9</v>
      </c>
      <c r="E18" s="19"/>
      <c r="F18" s="40"/>
      <c r="G18" s="53" t="s">
        <v>1980</v>
      </c>
    </row>
    <row r="19">
      <c r="A19" s="19">
        <f t="shared" si="3"/>
        <v>20240816</v>
      </c>
      <c r="B19" s="18">
        <v>45559.0</v>
      </c>
      <c r="C19" s="36">
        <v>9.0</v>
      </c>
      <c r="D19" s="19">
        <f t="shared" si="4"/>
        <v>0</v>
      </c>
      <c r="E19" s="19"/>
      <c r="F19" s="10"/>
      <c r="G19" s="30"/>
    </row>
    <row r="20">
      <c r="A20" s="19">
        <f t="shared" si="3"/>
        <v>20240816</v>
      </c>
      <c r="B20" s="18"/>
      <c r="C20" s="36"/>
      <c r="D20" s="19">
        <f t="shared" si="4"/>
        <v>0</v>
      </c>
      <c r="E20" s="19"/>
      <c r="F20" s="10"/>
      <c r="G20" s="56"/>
    </row>
    <row r="21" ht="15.75" customHeight="1">
      <c r="A21" s="19">
        <f t="shared" si="3"/>
        <v>20240816</v>
      </c>
      <c r="B21" s="18"/>
      <c r="C21" s="36"/>
      <c r="D21" s="19">
        <f t="shared" si="4"/>
        <v>0</v>
      </c>
      <c r="E21" s="19"/>
      <c r="F21" s="10"/>
      <c r="G21" s="30"/>
    </row>
    <row r="22" ht="15.75" customHeight="1">
      <c r="A22" s="19">
        <f t="shared" si="3"/>
        <v>20240816</v>
      </c>
      <c r="B22" s="18"/>
      <c r="C22" s="36"/>
      <c r="D22" s="19">
        <f t="shared" si="4"/>
        <v>0</v>
      </c>
      <c r="E22" s="19"/>
      <c r="F22" s="10"/>
      <c r="G22" s="30"/>
    </row>
    <row r="23" ht="15.75" customHeight="1"/>
    <row r="24" ht="15.75" customHeight="1"/>
    <row r="25" ht="15.75" customHeight="1">
      <c r="A25" s="2" t="s">
        <v>1981</v>
      </c>
      <c r="B25" s="2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</row>
    <row r="26" ht="15.75" customHeight="1">
      <c r="A26" s="4" t="s">
        <v>1982</v>
      </c>
      <c r="B26" s="5">
        <v>2.0250207E7</v>
      </c>
      <c r="C26" s="6">
        <v>45696.0</v>
      </c>
      <c r="D26" s="7">
        <v>20.0</v>
      </c>
      <c r="E26" s="8" t="s">
        <v>1983</v>
      </c>
      <c r="F26" s="9">
        <v>45705.0</v>
      </c>
      <c r="G26" s="10">
        <v>10.0</v>
      </c>
      <c r="H26" s="8">
        <f>D26-G26</f>
        <v>10</v>
      </c>
      <c r="I26" s="10"/>
    </row>
    <row r="27" ht="15.75" customHeight="1">
      <c r="A27" s="11"/>
      <c r="B27" s="11"/>
      <c r="C27" s="11"/>
      <c r="D27" s="11"/>
      <c r="E27" s="8" t="s">
        <v>1984</v>
      </c>
      <c r="F27" s="9">
        <v>45713.0</v>
      </c>
      <c r="G27" s="10">
        <v>10.0</v>
      </c>
      <c r="H27" s="8">
        <f t="shared" ref="H27:H31" si="5">H26-G27</f>
        <v>0</v>
      </c>
      <c r="I27" s="10"/>
    </row>
    <row r="28" ht="15.75" customHeight="1">
      <c r="A28" s="11"/>
      <c r="B28" s="11"/>
      <c r="C28" s="11"/>
      <c r="D28" s="11"/>
      <c r="E28" s="8" t="s">
        <v>1985</v>
      </c>
      <c r="F28" s="10"/>
      <c r="G28" s="10"/>
      <c r="H28" s="8">
        <f t="shared" si="5"/>
        <v>0</v>
      </c>
      <c r="I28" s="10"/>
    </row>
    <row r="29" ht="15.75" customHeight="1">
      <c r="A29" s="11"/>
      <c r="B29" s="11"/>
      <c r="C29" s="11"/>
      <c r="D29" s="11"/>
      <c r="E29" s="8"/>
      <c r="F29" s="10"/>
      <c r="G29" s="10"/>
      <c r="H29" s="8">
        <f t="shared" si="5"/>
        <v>0</v>
      </c>
      <c r="I29" s="10"/>
    </row>
    <row r="30" ht="15.75" customHeight="1">
      <c r="A30" s="11"/>
      <c r="B30" s="11"/>
      <c r="C30" s="11"/>
      <c r="D30" s="11"/>
      <c r="E30" s="10"/>
      <c r="F30" s="10"/>
      <c r="G30" s="10"/>
      <c r="H30" s="8">
        <f t="shared" si="5"/>
        <v>0</v>
      </c>
      <c r="I30" s="10"/>
    </row>
    <row r="31" ht="15.75" customHeight="1">
      <c r="A31" s="12"/>
      <c r="B31" s="12"/>
      <c r="C31" s="12"/>
      <c r="D31" s="12"/>
      <c r="E31" s="10"/>
      <c r="F31" s="10"/>
      <c r="G31" s="10"/>
      <c r="H31" s="8">
        <f t="shared" si="5"/>
        <v>0</v>
      </c>
      <c r="I31" s="10"/>
    </row>
    <row r="32" ht="15.75" customHeight="1"/>
    <row r="33" ht="15.75" customHeight="1">
      <c r="A33" s="2" t="s">
        <v>1981</v>
      </c>
      <c r="B33" s="2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</row>
    <row r="34" ht="15.75" customHeight="1">
      <c r="A34" s="4" t="s">
        <v>1978</v>
      </c>
      <c r="B34" s="5" t="s">
        <v>1986</v>
      </c>
      <c r="C34" s="6"/>
      <c r="D34" s="7">
        <v>40.0</v>
      </c>
      <c r="E34" s="8" t="s">
        <v>1987</v>
      </c>
      <c r="F34" s="9">
        <v>45889.0</v>
      </c>
      <c r="G34" s="10">
        <v>23.0</v>
      </c>
      <c r="H34" s="8">
        <f>D34-G34</f>
        <v>17</v>
      </c>
      <c r="I34" s="10"/>
    </row>
    <row r="35" ht="15.75" customHeight="1">
      <c r="A35" s="11"/>
      <c r="B35" s="11"/>
      <c r="C35" s="11"/>
      <c r="D35" s="11"/>
      <c r="E35" s="8" t="s">
        <v>1988</v>
      </c>
      <c r="F35" s="9"/>
      <c r="G35" s="10"/>
      <c r="H35" s="8">
        <f t="shared" ref="H35:H39" si="6">H34-G35</f>
        <v>17</v>
      </c>
      <c r="I35" s="10"/>
    </row>
    <row r="36" ht="15.75" customHeight="1">
      <c r="A36" s="11"/>
      <c r="B36" s="11"/>
      <c r="C36" s="11"/>
      <c r="D36" s="11"/>
      <c r="E36" s="8" t="s">
        <v>1989</v>
      </c>
      <c r="F36" s="10"/>
      <c r="G36" s="10"/>
      <c r="H36" s="8">
        <f t="shared" si="6"/>
        <v>17</v>
      </c>
      <c r="I36" s="10"/>
    </row>
    <row r="37" ht="15.75" customHeight="1">
      <c r="A37" s="11"/>
      <c r="B37" s="11"/>
      <c r="C37" s="11"/>
      <c r="D37" s="11"/>
      <c r="E37" s="8"/>
      <c r="F37" s="10"/>
      <c r="G37" s="10"/>
      <c r="H37" s="8">
        <f t="shared" si="6"/>
        <v>17</v>
      </c>
      <c r="I37" s="10"/>
    </row>
    <row r="38" ht="15.75" customHeight="1">
      <c r="A38" s="11"/>
      <c r="B38" s="11"/>
      <c r="C38" s="11"/>
      <c r="D38" s="11"/>
      <c r="E38" s="10"/>
      <c r="F38" s="10"/>
      <c r="G38" s="10"/>
      <c r="H38" s="8">
        <f t="shared" si="6"/>
        <v>17</v>
      </c>
      <c r="I38" s="10"/>
    </row>
    <row r="39" ht="15.75" customHeight="1">
      <c r="A39" s="12"/>
      <c r="B39" s="12"/>
      <c r="C39" s="12"/>
      <c r="D39" s="12"/>
      <c r="E39" s="10"/>
      <c r="F39" s="10"/>
      <c r="G39" s="10"/>
      <c r="H39" s="8">
        <f t="shared" si="6"/>
        <v>17</v>
      </c>
      <c r="I39" s="10"/>
    </row>
    <row r="40" ht="15.75" customHeight="1"/>
    <row r="41" ht="15.75" customHeight="1">
      <c r="A41" s="2" t="s">
        <v>1981</v>
      </c>
      <c r="B41" s="2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</row>
    <row r="42" ht="15.75" customHeight="1">
      <c r="A42" s="4" t="s">
        <v>1990</v>
      </c>
      <c r="B42" s="5" t="s">
        <v>1991</v>
      </c>
      <c r="C42" s="6"/>
      <c r="D42" s="7">
        <v>25.0</v>
      </c>
      <c r="E42" s="8" t="s">
        <v>1992</v>
      </c>
      <c r="F42" s="9">
        <v>45930.0</v>
      </c>
      <c r="G42" s="10">
        <v>10.0</v>
      </c>
      <c r="H42" s="8">
        <f>D42-G42</f>
        <v>15</v>
      </c>
      <c r="I42" s="10"/>
    </row>
    <row r="43" ht="15.75" customHeight="1">
      <c r="A43" s="11"/>
      <c r="B43" s="11"/>
      <c r="C43" s="11"/>
      <c r="D43" s="11"/>
      <c r="E43" s="8" t="s">
        <v>1993</v>
      </c>
      <c r="F43" s="9">
        <v>45936.0</v>
      </c>
      <c r="G43" s="10">
        <v>10.0</v>
      </c>
      <c r="H43" s="8">
        <f t="shared" ref="H43:H47" si="7">H42-G43</f>
        <v>5</v>
      </c>
      <c r="I43" s="10"/>
    </row>
    <row r="44" ht="15.75" customHeight="1">
      <c r="A44" s="11"/>
      <c r="B44" s="11"/>
      <c r="C44" s="11"/>
      <c r="D44" s="11"/>
      <c r="E44" s="8" t="s">
        <v>1994</v>
      </c>
      <c r="F44" s="44">
        <v>45943.0</v>
      </c>
      <c r="G44" s="10">
        <v>5.0</v>
      </c>
      <c r="H44" s="8">
        <f t="shared" si="7"/>
        <v>0</v>
      </c>
      <c r="I44" s="10"/>
    </row>
    <row r="45" ht="15.75" customHeight="1">
      <c r="A45" s="11"/>
      <c r="B45" s="11"/>
      <c r="C45" s="11"/>
      <c r="D45" s="11"/>
      <c r="E45" s="8"/>
      <c r="F45" s="10"/>
      <c r="G45" s="10"/>
      <c r="H45" s="8">
        <f t="shared" si="7"/>
        <v>0</v>
      </c>
      <c r="I45" s="10"/>
    </row>
    <row r="46" ht="15.75" customHeight="1">
      <c r="A46" s="11"/>
      <c r="B46" s="11"/>
      <c r="C46" s="11"/>
      <c r="D46" s="11"/>
      <c r="E46" s="10"/>
      <c r="F46" s="10"/>
      <c r="G46" s="10"/>
      <c r="H46" s="8">
        <f t="shared" si="7"/>
        <v>0</v>
      </c>
      <c r="I46" s="10"/>
    </row>
    <row r="47" ht="15.75" customHeight="1">
      <c r="A47" s="12"/>
      <c r="B47" s="12"/>
      <c r="C47" s="12"/>
      <c r="D47" s="12"/>
      <c r="E47" s="10"/>
      <c r="F47" s="10"/>
      <c r="G47" s="10"/>
      <c r="H47" s="8">
        <f t="shared" si="7"/>
        <v>0</v>
      </c>
      <c r="I47" s="10"/>
    </row>
    <row r="48" ht="15.75" customHeight="1">
      <c r="H48" s="46" t="s">
        <v>14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34:C39"/>
    <mergeCell ref="D34:D39"/>
    <mergeCell ref="A42:A47"/>
    <mergeCell ref="B42:B47"/>
    <mergeCell ref="C42:C47"/>
    <mergeCell ref="D42:D47"/>
    <mergeCell ref="A1:G1"/>
    <mergeCell ref="A26:A31"/>
    <mergeCell ref="B26:B31"/>
    <mergeCell ref="C26:C31"/>
    <mergeCell ref="D26:D31"/>
    <mergeCell ref="A34:A39"/>
    <mergeCell ref="B34:B39"/>
  </mergeCells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86"/>
    <col customWidth="1" min="3" max="3" width="9.71"/>
    <col customWidth="1" min="4" max="4" width="9.57"/>
    <col customWidth="1" min="5" max="5" width="10.86"/>
    <col customWidth="1" min="6" max="6" width="11.86"/>
    <col customWidth="1" min="7" max="26" width="8.71"/>
  </cols>
  <sheetData>
    <row r="1">
      <c r="A1" s="50" t="s">
        <v>1995</v>
      </c>
      <c r="B1" s="51"/>
      <c r="C1" s="51"/>
      <c r="D1" s="51"/>
      <c r="E1" s="51"/>
      <c r="F1" s="51"/>
      <c r="G1" s="52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966</v>
      </c>
      <c r="B3" s="5" t="s">
        <v>1996</v>
      </c>
      <c r="C3" s="6">
        <v>45695.0</v>
      </c>
      <c r="D3" s="7">
        <v>25.0</v>
      </c>
      <c r="E3" s="8" t="s">
        <v>1997</v>
      </c>
      <c r="F3" s="9">
        <v>45714.0</v>
      </c>
      <c r="G3" s="10">
        <v>25.0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1998</v>
      </c>
      <c r="F4" s="9"/>
      <c r="G4" s="10"/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1999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 t="s">
        <v>2000</v>
      </c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A8"/>
    <mergeCell ref="B3:B8"/>
    <mergeCell ref="C3:C8"/>
    <mergeCell ref="D3:D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6.86"/>
    <col customWidth="1" min="3" max="3" width="8.71"/>
    <col customWidth="1" min="4" max="4" width="19.14"/>
    <col customWidth="1" min="5" max="5" width="10.86"/>
    <col customWidth="1" min="6" max="6" width="11.86"/>
    <col customWidth="1" min="7" max="26" width="8.71"/>
  </cols>
  <sheetData>
    <row r="1">
      <c r="A1" s="50" t="s">
        <v>739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4.0</v>
      </c>
    </row>
    <row r="3">
      <c r="A3" s="19" t="s">
        <v>2001</v>
      </c>
      <c r="B3" s="18">
        <v>44676.0</v>
      </c>
      <c r="C3" s="36">
        <v>4.0</v>
      </c>
      <c r="D3" s="19">
        <f>G2-C3</f>
        <v>0</v>
      </c>
      <c r="E3" s="19"/>
      <c r="F3" s="40"/>
      <c r="G3" s="30" t="s">
        <v>2002</v>
      </c>
    </row>
    <row r="4">
      <c r="A4" s="19"/>
      <c r="B4" s="18"/>
      <c r="C4" s="36"/>
      <c r="D4" s="19"/>
      <c r="E4" s="19"/>
      <c r="F4" s="40"/>
      <c r="G4" s="53"/>
    </row>
    <row r="5">
      <c r="A5" s="19"/>
      <c r="B5" s="18"/>
      <c r="C5" s="36"/>
      <c r="D5" s="19"/>
      <c r="E5" s="19"/>
      <c r="F5" s="10"/>
      <c r="G5" s="30" t="s">
        <v>722</v>
      </c>
    </row>
    <row r="6">
      <c r="A6" s="19"/>
      <c r="B6" s="18"/>
      <c r="C6" s="36"/>
      <c r="D6" s="19"/>
      <c r="E6" s="19"/>
      <c r="F6" s="10"/>
      <c r="G6" s="30"/>
    </row>
    <row r="7">
      <c r="A7" s="19"/>
      <c r="B7" s="18"/>
      <c r="C7" s="36"/>
      <c r="D7" s="19"/>
      <c r="E7" s="19"/>
      <c r="F7" s="10"/>
      <c r="G7" s="30"/>
    </row>
    <row r="8">
      <c r="A8" s="19"/>
      <c r="B8" s="18"/>
      <c r="C8" s="36"/>
      <c r="D8" s="19"/>
      <c r="E8" s="19"/>
      <c r="F8" s="10"/>
      <c r="G8" s="30"/>
    </row>
    <row r="9">
      <c r="A9" s="19"/>
      <c r="B9" s="18"/>
      <c r="C9" s="36"/>
      <c r="D9" s="19"/>
      <c r="E9" s="19"/>
      <c r="F9" s="10"/>
      <c r="G9" s="30"/>
    </row>
    <row r="10">
      <c r="A10" s="19"/>
      <c r="B10" s="18"/>
      <c r="C10" s="36"/>
      <c r="D10" s="19"/>
      <c r="E10" s="19"/>
      <c r="F10" s="10"/>
      <c r="G10" s="30"/>
    </row>
    <row r="11">
      <c r="A11" s="19"/>
      <c r="B11" s="18"/>
      <c r="C11" s="36"/>
      <c r="D11" s="19"/>
      <c r="E11" s="19"/>
      <c r="F11" s="10"/>
    </row>
    <row r="12">
      <c r="A12" s="19"/>
      <c r="B12" s="18"/>
      <c r="C12" s="36"/>
      <c r="D12" s="19"/>
      <c r="E12" s="19"/>
      <c r="F12" s="10"/>
    </row>
    <row r="13">
      <c r="A13" s="19"/>
      <c r="B13" s="18"/>
      <c r="C13" s="36"/>
      <c r="D13" s="19"/>
      <c r="E13" s="19"/>
      <c r="F13" s="10"/>
    </row>
    <row r="14">
      <c r="A14" s="19"/>
      <c r="B14" s="18"/>
      <c r="C14" s="36"/>
      <c r="D14" s="19"/>
      <c r="E14" s="19"/>
      <c r="F14" s="10"/>
    </row>
    <row r="15">
      <c r="A15" s="19"/>
      <c r="B15" s="18"/>
      <c r="C15" s="36"/>
      <c r="D15" s="19"/>
      <c r="E15" s="19"/>
      <c r="F15" s="10"/>
    </row>
    <row r="16">
      <c r="A16" s="19"/>
      <c r="B16" s="18"/>
      <c r="C16" s="36"/>
      <c r="D16" s="19"/>
      <c r="E16" s="19"/>
      <c r="F16" s="10"/>
    </row>
    <row r="17">
      <c r="A17" s="19"/>
      <c r="B17" s="18"/>
      <c r="C17" s="36"/>
      <c r="D17" s="19"/>
      <c r="E17" s="19"/>
      <c r="F17" s="10"/>
    </row>
    <row r="18">
      <c r="A18" s="19"/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/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10.0</v>
      </c>
    </row>
    <row r="24" ht="15.75" customHeight="1">
      <c r="A24" s="19" t="s">
        <v>2003</v>
      </c>
      <c r="B24" s="18">
        <v>44848.0</v>
      </c>
      <c r="C24" s="36">
        <v>10.0</v>
      </c>
      <c r="D24" s="19">
        <f>G23-C24</f>
        <v>0</v>
      </c>
      <c r="E24" s="19"/>
      <c r="F24" s="40"/>
      <c r="G24" s="30" t="s">
        <v>2004</v>
      </c>
    </row>
    <row r="25" ht="15.75" customHeight="1">
      <c r="A25" s="19"/>
      <c r="B25" s="18"/>
      <c r="C25" s="36"/>
      <c r="D25" s="19"/>
      <c r="E25" s="19"/>
      <c r="F25" s="40"/>
      <c r="G25" s="53"/>
    </row>
    <row r="26" ht="15.75" customHeight="1">
      <c r="A26" s="19"/>
      <c r="B26" s="18"/>
      <c r="C26" s="36"/>
      <c r="D26" s="19"/>
      <c r="E26" s="19"/>
      <c r="F26" s="10"/>
      <c r="G26" s="30" t="s">
        <v>722</v>
      </c>
    </row>
    <row r="27" ht="15.75" customHeight="1">
      <c r="A27" s="19"/>
      <c r="B27" s="18"/>
      <c r="C27" s="36"/>
      <c r="D27" s="19"/>
      <c r="E27" s="19"/>
      <c r="F27" s="10"/>
      <c r="G27" s="30"/>
    </row>
    <row r="28" ht="15.75" customHeight="1">
      <c r="A28" s="19"/>
      <c r="B28" s="18"/>
      <c r="C28" s="36"/>
      <c r="D28" s="19"/>
      <c r="E28" s="19"/>
      <c r="F28" s="10"/>
      <c r="G28" s="30"/>
    </row>
    <row r="29" ht="15.75" customHeight="1">
      <c r="F29" s="62" t="s">
        <v>14</v>
      </c>
    </row>
    <row r="30" ht="15.75" customHeight="1"/>
    <row r="31" ht="15.75" customHeight="1">
      <c r="A31" s="14" t="s">
        <v>15</v>
      </c>
      <c r="B31" s="14" t="s">
        <v>16</v>
      </c>
      <c r="C31" s="2" t="s">
        <v>17</v>
      </c>
      <c r="D31" s="14" t="s">
        <v>18</v>
      </c>
      <c r="E31" s="14" t="s">
        <v>19</v>
      </c>
      <c r="F31" s="34" t="s">
        <v>20</v>
      </c>
      <c r="G31" s="43">
        <v>10.0</v>
      </c>
    </row>
    <row r="32" ht="15.75" customHeight="1">
      <c r="A32" s="19" t="s">
        <v>2005</v>
      </c>
      <c r="B32" s="18">
        <v>44848.0</v>
      </c>
      <c r="C32" s="36">
        <v>10.0</v>
      </c>
      <c r="D32" s="19">
        <f>G31-C32</f>
        <v>0</v>
      </c>
      <c r="E32" s="19"/>
      <c r="F32" s="40"/>
      <c r="G32" s="30" t="s">
        <v>2006</v>
      </c>
    </row>
    <row r="33" ht="15.75" customHeight="1">
      <c r="A33" s="19"/>
      <c r="B33" s="18"/>
      <c r="C33" s="36"/>
      <c r="D33" s="19"/>
      <c r="E33" s="19"/>
      <c r="F33" s="40"/>
      <c r="G33" s="53"/>
    </row>
    <row r="34" ht="15.75" customHeight="1">
      <c r="A34" s="19"/>
      <c r="B34" s="18"/>
      <c r="C34" s="36"/>
      <c r="D34" s="19"/>
      <c r="E34" s="19"/>
      <c r="F34" s="10"/>
      <c r="G34" s="30" t="s">
        <v>722</v>
      </c>
    </row>
    <row r="35" ht="15.75" customHeight="1">
      <c r="A35" s="19"/>
      <c r="B35" s="18"/>
      <c r="C35" s="36"/>
      <c r="D35" s="19"/>
      <c r="E35" s="19"/>
      <c r="F35" s="10"/>
      <c r="G35" s="30"/>
    </row>
    <row r="36" ht="15.75" customHeight="1">
      <c r="A36" s="19"/>
      <c r="B36" s="18"/>
      <c r="C36" s="36"/>
      <c r="D36" s="19"/>
      <c r="E36" s="19"/>
      <c r="F36" s="10"/>
      <c r="G36" s="30"/>
    </row>
    <row r="37" ht="15.75" customHeight="1">
      <c r="F37" s="62" t="s">
        <v>14</v>
      </c>
    </row>
    <row r="38" ht="15.75" customHeight="1"/>
    <row r="39" ht="15.75" customHeight="1">
      <c r="A39" s="14" t="s">
        <v>15</v>
      </c>
      <c r="B39" s="14" t="s">
        <v>16</v>
      </c>
      <c r="C39" s="2" t="s">
        <v>17</v>
      </c>
      <c r="D39" s="14" t="s">
        <v>18</v>
      </c>
      <c r="E39" s="14" t="s">
        <v>19</v>
      </c>
      <c r="F39" s="34" t="s">
        <v>20</v>
      </c>
      <c r="G39" s="43">
        <v>10.0</v>
      </c>
    </row>
    <row r="40" ht="15.75" customHeight="1">
      <c r="A40" s="19" t="s">
        <v>2007</v>
      </c>
      <c r="B40" s="18">
        <v>44924.0</v>
      </c>
      <c r="C40" s="36">
        <v>10.0</v>
      </c>
      <c r="D40" s="19">
        <f>G39-C40</f>
        <v>0</v>
      </c>
      <c r="E40" s="19"/>
      <c r="F40" s="40"/>
      <c r="G40" s="30" t="s">
        <v>2008</v>
      </c>
    </row>
    <row r="41" ht="15.75" customHeight="1">
      <c r="A41" s="19"/>
      <c r="B41" s="18"/>
      <c r="C41" s="36"/>
      <c r="D41" s="19"/>
      <c r="E41" s="19"/>
      <c r="F41" s="40"/>
      <c r="G41" s="53"/>
    </row>
    <row r="42" ht="15.75" customHeight="1">
      <c r="A42" s="19"/>
      <c r="B42" s="18"/>
      <c r="C42" s="36"/>
      <c r="D42" s="19"/>
      <c r="E42" s="19"/>
      <c r="F42" s="10"/>
      <c r="G42" s="30" t="s">
        <v>722</v>
      </c>
    </row>
    <row r="43" ht="15.75" customHeight="1">
      <c r="A43" s="19"/>
      <c r="B43" s="18"/>
      <c r="C43" s="36"/>
      <c r="D43" s="19"/>
      <c r="E43" s="19"/>
      <c r="F43" s="10"/>
      <c r="G43" s="30"/>
    </row>
    <row r="44" ht="15.75" customHeight="1">
      <c r="A44" s="19"/>
      <c r="B44" s="18"/>
      <c r="C44" s="36"/>
      <c r="D44" s="19"/>
      <c r="E44" s="19"/>
      <c r="F44" s="10"/>
      <c r="G44" s="30"/>
    </row>
    <row r="45" ht="15.75" customHeight="1"/>
    <row r="46" ht="15.75" customHeight="1"/>
    <row r="47" ht="15.75" customHeight="1">
      <c r="A47" s="14" t="s">
        <v>15</v>
      </c>
      <c r="B47" s="14" t="s">
        <v>16</v>
      </c>
      <c r="C47" s="2" t="s">
        <v>17</v>
      </c>
      <c r="D47" s="14" t="s">
        <v>18</v>
      </c>
      <c r="E47" s="14" t="s">
        <v>19</v>
      </c>
      <c r="F47" s="34" t="s">
        <v>20</v>
      </c>
      <c r="G47" s="43">
        <v>8.0</v>
      </c>
    </row>
    <row r="48" ht="15.75" customHeight="1">
      <c r="A48" s="19" t="s">
        <v>2009</v>
      </c>
      <c r="B48" s="18">
        <v>45006.0</v>
      </c>
      <c r="C48" s="36">
        <v>8.0</v>
      </c>
      <c r="D48" s="19">
        <f>G47-C48</f>
        <v>0</v>
      </c>
      <c r="E48" s="19"/>
      <c r="F48" s="40"/>
      <c r="G48" s="30" t="s">
        <v>2010</v>
      </c>
    </row>
    <row r="49" ht="15.75" customHeight="1">
      <c r="A49" s="19"/>
      <c r="B49" s="18"/>
      <c r="C49" s="36"/>
      <c r="D49" s="19"/>
      <c r="E49" s="19"/>
      <c r="F49" s="40"/>
      <c r="G49" s="53"/>
    </row>
    <row r="50" ht="15.75" customHeight="1">
      <c r="A50" s="19"/>
      <c r="B50" s="18"/>
      <c r="C50" s="36"/>
      <c r="D50" s="19"/>
      <c r="E50" s="19"/>
      <c r="F50" s="10"/>
      <c r="G50" s="30" t="s">
        <v>722</v>
      </c>
    </row>
    <row r="51" ht="15.75" customHeight="1">
      <c r="F51" s="62" t="s">
        <v>14</v>
      </c>
    </row>
    <row r="52" ht="15.75" customHeight="1"/>
    <row r="53" ht="15.75" customHeight="1">
      <c r="A53" s="14" t="s">
        <v>15</v>
      </c>
      <c r="B53" s="14" t="s">
        <v>16</v>
      </c>
      <c r="C53" s="2" t="s">
        <v>17</v>
      </c>
      <c r="D53" s="14" t="s">
        <v>18</v>
      </c>
      <c r="E53" s="14" t="s">
        <v>19</v>
      </c>
      <c r="F53" s="34" t="s">
        <v>20</v>
      </c>
      <c r="G53" s="43">
        <v>6.0</v>
      </c>
    </row>
    <row r="54" ht="15.75" customHeight="1">
      <c r="A54" s="19" t="s">
        <v>2011</v>
      </c>
      <c r="B54" s="18">
        <v>45006.0</v>
      </c>
      <c r="C54" s="36">
        <v>6.0</v>
      </c>
      <c r="D54" s="19">
        <f>G53-C54</f>
        <v>0</v>
      </c>
      <c r="E54" s="19"/>
      <c r="F54" s="40"/>
      <c r="G54" s="30" t="s">
        <v>2012</v>
      </c>
    </row>
    <row r="55" ht="15.75" customHeight="1">
      <c r="A55" s="19"/>
      <c r="B55" s="18"/>
      <c r="C55" s="36"/>
      <c r="D55" s="19"/>
      <c r="E55" s="19"/>
      <c r="F55" s="40"/>
      <c r="G55" s="53"/>
    </row>
    <row r="56" ht="15.75" customHeight="1">
      <c r="A56" s="19"/>
      <c r="B56" s="18"/>
      <c r="C56" s="36"/>
      <c r="D56" s="19"/>
      <c r="E56" s="19"/>
      <c r="F56" s="10"/>
      <c r="G56" s="30" t="s">
        <v>1082</v>
      </c>
    </row>
    <row r="57" ht="15.75" customHeight="1">
      <c r="F57" s="20" t="s">
        <v>2013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60.0</v>
      </c>
    </row>
    <row r="793" ht="15.75" customHeight="1">
      <c r="A793" s="19" t="s">
        <v>2014</v>
      </c>
      <c r="B793" s="18">
        <v>44061.0</v>
      </c>
      <c r="C793" s="36">
        <v>20.0</v>
      </c>
      <c r="D793" s="19">
        <f>G792-C793</f>
        <v>40</v>
      </c>
      <c r="E793" s="19"/>
      <c r="F793" s="10"/>
      <c r="G793" s="1" t="s">
        <v>2015</v>
      </c>
    </row>
    <row r="794" ht="15.75" customHeight="1">
      <c r="A794" s="19" t="s">
        <v>2014</v>
      </c>
      <c r="B794" s="18">
        <v>44067.0</v>
      </c>
      <c r="C794" s="36">
        <v>20.0</v>
      </c>
      <c r="D794" s="19">
        <f t="shared" ref="D794:D809" si="40">D793-C794</f>
        <v>20</v>
      </c>
      <c r="E794" s="19"/>
      <c r="F794" s="10"/>
      <c r="G794" s="20" t="s">
        <v>2016</v>
      </c>
    </row>
    <row r="795" ht="15.75" customHeight="1">
      <c r="A795" s="19" t="s">
        <v>2014</v>
      </c>
      <c r="B795" s="18"/>
      <c r="C795" s="36">
        <v>20.0</v>
      </c>
      <c r="D795" s="19">
        <f t="shared" si="40"/>
        <v>0</v>
      </c>
      <c r="E795" s="19"/>
      <c r="F795" s="10"/>
      <c r="G795" s="53"/>
    </row>
    <row r="796" ht="15.75" customHeight="1">
      <c r="A796" s="19" t="s">
        <v>2014</v>
      </c>
      <c r="B796" s="18"/>
      <c r="C796" s="36"/>
      <c r="D796" s="19">
        <f t="shared" si="40"/>
        <v>0</v>
      </c>
      <c r="E796" s="19"/>
      <c r="F796" s="10"/>
      <c r="G796" s="20" t="s">
        <v>722</v>
      </c>
    </row>
    <row r="797" ht="15.75" customHeight="1">
      <c r="A797" s="19" t="s">
        <v>2014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 t="s">
        <v>2014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 t="s">
        <v>2014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 t="s">
        <v>2014</v>
      </c>
      <c r="B800" s="18"/>
      <c r="C800" s="36"/>
      <c r="D800" s="19">
        <f t="shared" si="40"/>
        <v>0</v>
      </c>
      <c r="E800" s="19"/>
      <c r="F800" s="10"/>
      <c r="G800" s="30"/>
    </row>
    <row r="801" ht="15.75" customHeight="1">
      <c r="A801" s="19" t="s">
        <v>2014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 t="s">
        <v>2014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19" t="s">
        <v>2014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19" t="s">
        <v>2014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19" t="s">
        <v>2014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19" t="s">
        <v>2014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 t="s">
        <v>2014</v>
      </c>
      <c r="B807" s="18"/>
      <c r="C807" s="36"/>
      <c r="D807" s="19">
        <f t="shared" si="40"/>
        <v>0</v>
      </c>
      <c r="E807" s="19"/>
      <c r="F807" s="10"/>
    </row>
    <row r="808" ht="15.75" customHeight="1">
      <c r="A808" s="19" t="s">
        <v>2014</v>
      </c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60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100.0</v>
      </c>
    </row>
    <row r="815" ht="15.75" customHeight="1">
      <c r="A815" s="19" t="s">
        <v>2017</v>
      </c>
      <c r="B815" s="18">
        <v>44097.0</v>
      </c>
      <c r="C815" s="36">
        <v>30.0</v>
      </c>
      <c r="D815" s="19">
        <f>G814-C815</f>
        <v>70</v>
      </c>
      <c r="E815" s="19"/>
      <c r="F815" s="10"/>
      <c r="G815" s="1" t="s">
        <v>2018</v>
      </c>
    </row>
    <row r="816" ht="15.75" customHeight="1">
      <c r="A816" s="19" t="s">
        <v>2017</v>
      </c>
      <c r="B816" s="18">
        <v>44104.0</v>
      </c>
      <c r="C816" s="36">
        <v>40.0</v>
      </c>
      <c r="D816" s="19">
        <f t="shared" ref="D816:D831" si="41">D815-C816</f>
        <v>30</v>
      </c>
      <c r="E816" s="19"/>
      <c r="F816" s="10"/>
      <c r="G816" s="20" t="s">
        <v>2019</v>
      </c>
    </row>
    <row r="817" ht="15.75" customHeight="1">
      <c r="A817" s="19" t="s">
        <v>2017</v>
      </c>
      <c r="B817" s="18">
        <v>43831.0</v>
      </c>
      <c r="C817" s="36">
        <v>30.0</v>
      </c>
      <c r="D817" s="19">
        <f t="shared" si="41"/>
        <v>0</v>
      </c>
      <c r="E817" s="19"/>
      <c r="F817" s="10"/>
      <c r="G817" s="53"/>
    </row>
    <row r="818" ht="15.75" customHeight="1">
      <c r="A818" s="19" t="s">
        <v>2017</v>
      </c>
      <c r="B818" s="18"/>
      <c r="C818" s="36"/>
      <c r="D818" s="19">
        <f t="shared" si="41"/>
        <v>0</v>
      </c>
      <c r="E818" s="19"/>
      <c r="F818" s="10"/>
      <c r="G818" s="20" t="s">
        <v>722</v>
      </c>
    </row>
    <row r="819" ht="15.75" customHeight="1">
      <c r="A819" s="19" t="s">
        <v>2017</v>
      </c>
      <c r="B819" s="18"/>
      <c r="C819" s="36"/>
      <c r="D819" s="19">
        <f t="shared" si="41"/>
        <v>0</v>
      </c>
      <c r="E819" s="19"/>
      <c r="F819" s="10"/>
      <c r="G819" s="30"/>
    </row>
    <row r="820" ht="15.75" customHeight="1">
      <c r="A820" s="19" t="s">
        <v>2017</v>
      </c>
      <c r="B820" s="18"/>
      <c r="C820" s="36"/>
      <c r="D820" s="19">
        <f t="shared" si="41"/>
        <v>0</v>
      </c>
      <c r="E820" s="19"/>
      <c r="F820" s="10"/>
      <c r="G820" s="30"/>
    </row>
    <row r="821" ht="15.75" customHeight="1">
      <c r="A821" s="19" t="s">
        <v>2017</v>
      </c>
      <c r="B821" s="18"/>
      <c r="C821" s="36"/>
      <c r="D821" s="19">
        <f t="shared" si="41"/>
        <v>0</v>
      </c>
      <c r="E821" s="19"/>
      <c r="F821" s="10"/>
      <c r="G821" s="30"/>
    </row>
    <row r="822" ht="15.75" customHeight="1">
      <c r="A822" s="19" t="s">
        <v>2017</v>
      </c>
      <c r="B822" s="18"/>
      <c r="C822" s="36"/>
      <c r="D822" s="19">
        <f t="shared" si="41"/>
        <v>0</v>
      </c>
      <c r="E822" s="19"/>
      <c r="F822" s="10"/>
      <c r="G822" s="30"/>
    </row>
    <row r="823" ht="15.75" customHeight="1">
      <c r="A823" s="19" t="s">
        <v>2017</v>
      </c>
      <c r="B823" s="18"/>
      <c r="C823" s="36"/>
      <c r="D823" s="19">
        <f t="shared" si="41"/>
        <v>0</v>
      </c>
      <c r="E823" s="19"/>
      <c r="F823" s="10"/>
    </row>
    <row r="824" ht="15.75" customHeight="1">
      <c r="A824" s="19" t="s">
        <v>2017</v>
      </c>
      <c r="B824" s="18"/>
      <c r="C824" s="36"/>
      <c r="D824" s="19">
        <f t="shared" si="41"/>
        <v>0</v>
      </c>
      <c r="E824" s="19"/>
      <c r="F824" s="10"/>
    </row>
    <row r="825" ht="15.75" customHeight="1">
      <c r="A825" s="19" t="s">
        <v>2017</v>
      </c>
      <c r="B825" s="18"/>
      <c r="C825" s="36"/>
      <c r="D825" s="19">
        <f t="shared" si="41"/>
        <v>0</v>
      </c>
      <c r="E825" s="19"/>
      <c r="F825" s="10"/>
    </row>
    <row r="826" ht="15.75" customHeight="1">
      <c r="A826" s="19" t="s">
        <v>2017</v>
      </c>
      <c r="B826" s="18"/>
      <c r="C826" s="36"/>
      <c r="D826" s="19">
        <f t="shared" si="41"/>
        <v>0</v>
      </c>
      <c r="E826" s="19"/>
      <c r="F826" s="10"/>
    </row>
    <row r="827" ht="15.75" customHeight="1">
      <c r="A827" s="19" t="s">
        <v>2017</v>
      </c>
      <c r="B827" s="18"/>
      <c r="C827" s="36"/>
      <c r="D827" s="19">
        <f t="shared" si="41"/>
        <v>0</v>
      </c>
      <c r="E827" s="19"/>
      <c r="F827" s="10"/>
    </row>
    <row r="828" ht="15.75" customHeight="1">
      <c r="A828" s="19" t="s">
        <v>2017</v>
      </c>
      <c r="B828" s="18"/>
      <c r="C828" s="36"/>
      <c r="D828" s="19">
        <f t="shared" si="41"/>
        <v>0</v>
      </c>
      <c r="E828" s="19"/>
      <c r="F828" s="10"/>
    </row>
    <row r="829" ht="15.75" customHeight="1">
      <c r="A829" s="19" t="s">
        <v>2017</v>
      </c>
      <c r="B829" s="18"/>
      <c r="C829" s="36"/>
      <c r="D829" s="19">
        <f t="shared" si="41"/>
        <v>0</v>
      </c>
      <c r="E829" s="19"/>
      <c r="F829" s="10"/>
    </row>
    <row r="830" ht="15.75" customHeight="1">
      <c r="A830" s="19" t="s">
        <v>2017</v>
      </c>
      <c r="B830" s="18"/>
      <c r="C830" s="36"/>
      <c r="D830" s="19">
        <f t="shared" si="41"/>
        <v>0</v>
      </c>
      <c r="E830" s="19"/>
      <c r="F830" s="10"/>
    </row>
    <row r="831" ht="15.75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100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200.0</v>
      </c>
    </row>
    <row r="837" ht="15.75" customHeight="1">
      <c r="A837" s="19" t="s">
        <v>2020</v>
      </c>
      <c r="B837" s="18">
        <v>44118.0</v>
      </c>
      <c r="C837" s="36">
        <v>40.0</v>
      </c>
      <c r="D837" s="19">
        <f>G836-C837</f>
        <v>160</v>
      </c>
      <c r="E837" s="19"/>
      <c r="F837" s="10"/>
      <c r="G837" s="1" t="s">
        <v>2021</v>
      </c>
    </row>
    <row r="838" ht="15.75" customHeight="1">
      <c r="A838" s="19" t="s">
        <v>2020</v>
      </c>
      <c r="B838" s="18">
        <v>44139.0</v>
      </c>
      <c r="C838" s="36">
        <v>50.0</v>
      </c>
      <c r="D838" s="19">
        <f t="shared" ref="D838:D853" si="42">D837-C838</f>
        <v>110</v>
      </c>
      <c r="E838" s="19"/>
      <c r="F838" s="10"/>
      <c r="G838" s="20" t="s">
        <v>2022</v>
      </c>
    </row>
    <row r="839" ht="15.75" customHeight="1">
      <c r="A839" s="19" t="s">
        <v>2020</v>
      </c>
      <c r="B839" s="18">
        <v>44153.0</v>
      </c>
      <c r="C839" s="36">
        <v>30.0</v>
      </c>
      <c r="D839" s="19">
        <f t="shared" si="42"/>
        <v>80</v>
      </c>
      <c r="E839" s="19"/>
      <c r="F839" s="10"/>
      <c r="G839" s="53"/>
    </row>
    <row r="840" ht="15.75" customHeight="1">
      <c r="A840" s="19" t="s">
        <v>2020</v>
      </c>
      <c r="B840" s="18">
        <v>44237.0</v>
      </c>
      <c r="C840" s="36">
        <v>50.0</v>
      </c>
      <c r="D840" s="19">
        <f t="shared" si="42"/>
        <v>30</v>
      </c>
      <c r="E840" s="19"/>
      <c r="F840" s="10"/>
      <c r="G840" s="20" t="s">
        <v>722</v>
      </c>
    </row>
    <row r="841" ht="15.75" customHeight="1">
      <c r="A841" s="19" t="s">
        <v>2020</v>
      </c>
      <c r="B841" s="18">
        <v>44273.0</v>
      </c>
      <c r="C841" s="36">
        <v>30.0</v>
      </c>
      <c r="D841" s="19">
        <f t="shared" si="42"/>
        <v>0</v>
      </c>
      <c r="E841" s="19"/>
      <c r="F841" s="10"/>
      <c r="G841" s="30"/>
    </row>
    <row r="842" ht="15.75" customHeight="1">
      <c r="A842" s="19" t="s">
        <v>2020</v>
      </c>
      <c r="B842" s="18"/>
      <c r="C842" s="36"/>
      <c r="D842" s="19">
        <f t="shared" si="42"/>
        <v>0</v>
      </c>
      <c r="E842" s="19"/>
      <c r="F842" s="10"/>
      <c r="G842" s="30"/>
    </row>
    <row r="843" ht="15.75" customHeight="1">
      <c r="A843" s="19" t="s">
        <v>2020</v>
      </c>
      <c r="B843" s="18"/>
      <c r="C843" s="36"/>
      <c r="D843" s="19">
        <f t="shared" si="42"/>
        <v>0</v>
      </c>
      <c r="E843" s="19"/>
      <c r="F843" s="10"/>
      <c r="G843" s="30"/>
    </row>
    <row r="844" ht="15.75" customHeight="1">
      <c r="A844" s="19" t="s">
        <v>2020</v>
      </c>
      <c r="B844" s="18"/>
      <c r="C844" s="36"/>
      <c r="D844" s="19">
        <f t="shared" si="42"/>
        <v>0</v>
      </c>
      <c r="E844" s="19"/>
      <c r="F844" s="10"/>
      <c r="G844" s="30"/>
    </row>
    <row r="845" ht="15.75" customHeight="1">
      <c r="A845" s="19" t="s">
        <v>2020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19" t="s">
        <v>2020</v>
      </c>
      <c r="B846" s="18"/>
      <c r="C846" s="36"/>
      <c r="D846" s="19">
        <f t="shared" si="42"/>
        <v>0</v>
      </c>
      <c r="E846" s="19"/>
      <c r="F846" s="10"/>
    </row>
    <row r="847" ht="15.75" customHeight="1">
      <c r="A847" s="19" t="s">
        <v>2020</v>
      </c>
      <c r="B847" s="18"/>
      <c r="C847" s="36"/>
      <c r="D847" s="19">
        <f t="shared" si="42"/>
        <v>0</v>
      </c>
      <c r="E847" s="19"/>
      <c r="F847" s="10"/>
    </row>
    <row r="848" ht="15.75" customHeight="1">
      <c r="A848" s="19" t="s">
        <v>2020</v>
      </c>
      <c r="B848" s="18"/>
      <c r="C848" s="36"/>
      <c r="D848" s="19">
        <f t="shared" si="42"/>
        <v>0</v>
      </c>
      <c r="E848" s="19"/>
      <c r="F848" s="10"/>
    </row>
    <row r="849" ht="15.75" customHeight="1">
      <c r="A849" s="19" t="s">
        <v>2020</v>
      </c>
      <c r="B849" s="18"/>
      <c r="C849" s="36"/>
      <c r="D849" s="19">
        <f t="shared" si="42"/>
        <v>0</v>
      </c>
      <c r="E849" s="19"/>
      <c r="F849" s="10"/>
    </row>
    <row r="850" ht="15.75" customHeight="1">
      <c r="A850" s="19" t="s">
        <v>2020</v>
      </c>
      <c r="B850" s="18"/>
      <c r="C850" s="36"/>
      <c r="D850" s="19">
        <f t="shared" si="42"/>
        <v>0</v>
      </c>
      <c r="E850" s="19"/>
      <c r="F850" s="10"/>
    </row>
    <row r="851" ht="15.75" customHeight="1">
      <c r="A851" s="19" t="s">
        <v>2020</v>
      </c>
      <c r="B851" s="18"/>
      <c r="C851" s="36"/>
      <c r="D851" s="19">
        <f t="shared" si="42"/>
        <v>0</v>
      </c>
      <c r="E851" s="19"/>
      <c r="F851" s="10"/>
    </row>
    <row r="852" ht="15.75" customHeight="1">
      <c r="A852" s="19" t="s">
        <v>2020</v>
      </c>
      <c r="B852" s="18"/>
      <c r="C852" s="36"/>
      <c r="D852" s="19">
        <f t="shared" si="42"/>
        <v>0</v>
      </c>
      <c r="E852" s="19"/>
      <c r="F852" s="10"/>
    </row>
    <row r="853" ht="15.75" customHeight="1">
      <c r="A853" s="19" t="s">
        <v>2020</v>
      </c>
      <c r="B853" s="18"/>
      <c r="C853" s="36"/>
      <c r="D853" s="19">
        <f t="shared" si="42"/>
        <v>0</v>
      </c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C855" s="20">
        <f>SUM(C837:C854)</f>
        <v>200</v>
      </c>
      <c r="E855" s="1"/>
      <c r="F855" s="54" t="s">
        <v>14</v>
      </c>
    </row>
    <row r="856" ht="15.75" customHeight="1">
      <c r="A856" s="14" t="s">
        <v>15</v>
      </c>
      <c r="B856" s="14" t="s">
        <v>16</v>
      </c>
      <c r="C856" s="2" t="s">
        <v>17</v>
      </c>
      <c r="D856" s="14" t="s">
        <v>18</v>
      </c>
      <c r="E856" s="14" t="s">
        <v>19</v>
      </c>
      <c r="F856" s="34" t="s">
        <v>20</v>
      </c>
      <c r="G856" s="43">
        <v>60.0</v>
      </c>
    </row>
    <row r="857" ht="15.75" customHeight="1">
      <c r="A857" s="61" t="s">
        <v>2023</v>
      </c>
      <c r="B857" s="18">
        <v>44517.0</v>
      </c>
      <c r="C857" s="36">
        <v>60.0</v>
      </c>
      <c r="D857" s="19">
        <f>G856-C857</f>
        <v>0</v>
      </c>
      <c r="E857" s="19"/>
      <c r="F857" s="10"/>
      <c r="G857" s="1" t="s">
        <v>2024</v>
      </c>
    </row>
    <row r="858" ht="15.75" customHeight="1">
      <c r="A858" s="61" t="s">
        <v>2023</v>
      </c>
      <c r="B858" s="18"/>
      <c r="C858" s="36"/>
      <c r="D858" s="19"/>
      <c r="E858" s="19"/>
      <c r="F858" s="10"/>
      <c r="G858" s="20" t="s">
        <v>2025</v>
      </c>
    </row>
    <row r="859" ht="15.75" customHeight="1">
      <c r="A859" s="61" t="s">
        <v>2023</v>
      </c>
      <c r="B859" s="18"/>
      <c r="C859" s="36"/>
      <c r="D859" s="19"/>
      <c r="E859" s="19"/>
      <c r="F859" s="10"/>
      <c r="G859" s="53"/>
    </row>
    <row r="860" ht="15.75" customHeight="1">
      <c r="A860" s="61" t="s">
        <v>2023</v>
      </c>
      <c r="B860" s="18"/>
      <c r="C860" s="36"/>
      <c r="D860" s="19"/>
      <c r="E860" s="19"/>
      <c r="F860" s="10"/>
      <c r="G860" s="20" t="s">
        <v>722</v>
      </c>
    </row>
    <row r="861" ht="15.75" customHeight="1">
      <c r="A861" s="61" t="s">
        <v>2023</v>
      </c>
      <c r="B861" s="18"/>
      <c r="C861" s="36"/>
      <c r="D861" s="19"/>
      <c r="E861" s="19"/>
      <c r="F861" s="10"/>
      <c r="G861" s="30"/>
    </row>
    <row r="862" ht="15.75" customHeight="1">
      <c r="A862" s="61" t="s">
        <v>2023</v>
      </c>
      <c r="B862" s="18"/>
      <c r="C862" s="36"/>
      <c r="D862" s="19"/>
      <c r="E862" s="19"/>
      <c r="F862" s="10"/>
      <c r="G862" s="30"/>
    </row>
    <row r="863" ht="15.75" customHeight="1">
      <c r="A863" s="61" t="s">
        <v>2023</v>
      </c>
      <c r="B863" s="18"/>
      <c r="C863" s="36"/>
      <c r="D863" s="19"/>
      <c r="E863" s="19"/>
      <c r="F863" s="10"/>
      <c r="G863" s="30"/>
    </row>
    <row r="864" ht="15.75" customHeight="1">
      <c r="A864" s="61" t="s">
        <v>2023</v>
      </c>
      <c r="B864" s="18"/>
      <c r="C864" s="36"/>
      <c r="D864" s="19"/>
      <c r="E864" s="19"/>
      <c r="F864" s="10"/>
      <c r="G864" s="30"/>
    </row>
    <row r="865" ht="15.75" customHeight="1">
      <c r="A865" s="61" t="s">
        <v>2023</v>
      </c>
      <c r="B865" s="18"/>
      <c r="C865" s="36"/>
      <c r="D865" s="19"/>
      <c r="E865" s="19"/>
      <c r="F865" s="10"/>
    </row>
    <row r="866" ht="15.75" customHeight="1">
      <c r="A866" s="61" t="s">
        <v>2023</v>
      </c>
      <c r="B866" s="18"/>
      <c r="C866" s="36"/>
      <c r="D866" s="19"/>
      <c r="E866" s="19"/>
      <c r="F866" s="10"/>
    </row>
    <row r="867" ht="15.75" customHeight="1">
      <c r="A867" s="61" t="s">
        <v>2023</v>
      </c>
      <c r="B867" s="18"/>
      <c r="C867" s="36"/>
      <c r="D867" s="19"/>
      <c r="E867" s="19"/>
      <c r="F867" s="10"/>
    </row>
    <row r="868" ht="15.75" customHeight="1">
      <c r="A868" s="61" t="s">
        <v>2023</v>
      </c>
      <c r="B868" s="18"/>
      <c r="C868" s="36"/>
      <c r="D868" s="19"/>
      <c r="E868" s="19"/>
      <c r="F868" s="10"/>
    </row>
    <row r="869" ht="15.75" customHeight="1">
      <c r="A869" s="61" t="s">
        <v>2023</v>
      </c>
      <c r="B869" s="18"/>
      <c r="C869" s="36"/>
      <c r="D869" s="19"/>
      <c r="E869" s="19"/>
      <c r="F869" s="10"/>
    </row>
    <row r="870" ht="15.75" customHeight="1">
      <c r="A870" s="61" t="s">
        <v>2023</v>
      </c>
      <c r="B870" s="18"/>
      <c r="C870" s="36"/>
      <c r="D870" s="19"/>
      <c r="E870" s="19"/>
      <c r="F870" s="10"/>
    </row>
    <row r="871" ht="15.75" customHeight="1">
      <c r="A871" s="61" t="s">
        <v>2023</v>
      </c>
      <c r="B871" s="18"/>
      <c r="C871" s="36"/>
      <c r="D871" s="19"/>
      <c r="E871" s="19"/>
      <c r="F871" s="10"/>
    </row>
    <row r="872" ht="15.75" customHeight="1">
      <c r="A872" s="61" t="s">
        <v>2023</v>
      </c>
      <c r="B872" s="18"/>
      <c r="C872" s="36"/>
      <c r="D872" s="19"/>
      <c r="E872" s="19"/>
      <c r="F872" s="10"/>
    </row>
    <row r="873" ht="15.75" customHeight="1">
      <c r="A873" s="61" t="s">
        <v>2023</v>
      </c>
      <c r="B873" s="18"/>
      <c r="C873" s="36"/>
      <c r="D873" s="19"/>
      <c r="E873" s="19"/>
      <c r="F873" s="10"/>
    </row>
    <row r="874" ht="15.75" customHeight="1">
      <c r="A874" s="10"/>
      <c r="B874" s="19"/>
      <c r="C874" s="10"/>
      <c r="D874" s="10"/>
      <c r="E874" s="19"/>
      <c r="F874" s="10"/>
    </row>
    <row r="875" ht="15.75" customHeight="1">
      <c r="E875" s="1"/>
      <c r="F875" s="97" t="s">
        <v>738</v>
      </c>
    </row>
    <row r="876" ht="15.75" customHeight="1">
      <c r="E876" s="1"/>
    </row>
    <row r="877" ht="15.75" customHeight="1">
      <c r="A877" s="14" t="s">
        <v>15</v>
      </c>
      <c r="B877" s="14" t="s">
        <v>16</v>
      </c>
      <c r="C877" s="2" t="s">
        <v>17</v>
      </c>
      <c r="D877" s="14" t="s">
        <v>18</v>
      </c>
      <c r="E877" s="14" t="s">
        <v>19</v>
      </c>
      <c r="F877" s="34" t="s">
        <v>20</v>
      </c>
      <c r="G877" s="43">
        <v>50.0</v>
      </c>
    </row>
    <row r="878" ht="15.75" customHeight="1">
      <c r="A878" s="61" t="s">
        <v>2026</v>
      </c>
      <c r="B878" s="18">
        <v>44587.0</v>
      </c>
      <c r="C878" s="36">
        <v>50.0</v>
      </c>
      <c r="D878" s="19">
        <f>G877-C878</f>
        <v>0</v>
      </c>
      <c r="E878" s="19"/>
      <c r="F878" s="10"/>
      <c r="G878" s="1" t="s">
        <v>2027</v>
      </c>
    </row>
    <row r="879" ht="15.75" customHeight="1">
      <c r="A879" s="61" t="s">
        <v>2026</v>
      </c>
      <c r="B879" s="18"/>
      <c r="C879" s="36"/>
      <c r="D879" s="19"/>
      <c r="E879" s="19"/>
      <c r="F879" s="10"/>
      <c r="G879" s="55">
        <v>44562.0</v>
      </c>
    </row>
    <row r="880" ht="15.75" customHeight="1">
      <c r="A880" s="61" t="s">
        <v>2026</v>
      </c>
      <c r="B880" s="18"/>
      <c r="C880" s="36"/>
      <c r="D880" s="19"/>
      <c r="E880" s="19"/>
      <c r="F880" s="10"/>
      <c r="G880" s="53"/>
    </row>
    <row r="881" ht="15.75" customHeight="1">
      <c r="A881" s="61" t="s">
        <v>2026</v>
      </c>
      <c r="B881" s="18"/>
      <c r="C881" s="36"/>
      <c r="D881" s="19"/>
      <c r="E881" s="19"/>
      <c r="F881" s="10"/>
      <c r="G881" s="20" t="s">
        <v>722</v>
      </c>
    </row>
    <row r="882" ht="15.75" customHeight="1">
      <c r="A882" s="61" t="s">
        <v>2026</v>
      </c>
      <c r="B882" s="18"/>
      <c r="C882" s="36"/>
      <c r="D882" s="19"/>
      <c r="E882" s="19"/>
      <c r="F882" s="10"/>
      <c r="G882" s="77" t="s">
        <v>2028</v>
      </c>
    </row>
    <row r="883" ht="15.75" customHeight="1">
      <c r="A883" s="61" t="s">
        <v>2026</v>
      </c>
      <c r="B883" s="18"/>
      <c r="C883" s="36"/>
      <c r="D883" s="19"/>
      <c r="E883" s="19"/>
      <c r="F883" s="10"/>
      <c r="G883" s="30"/>
    </row>
    <row r="884" ht="15.75" customHeight="1">
      <c r="A884" s="61" t="s">
        <v>2026</v>
      </c>
      <c r="B884" s="18"/>
      <c r="C884" s="36"/>
      <c r="D884" s="19"/>
      <c r="E884" s="19"/>
      <c r="F884" s="10"/>
      <c r="G884" s="30"/>
    </row>
    <row r="885" ht="15.75" customHeight="1">
      <c r="A885" s="61" t="s">
        <v>2026</v>
      </c>
      <c r="B885" s="18"/>
      <c r="C885" s="36"/>
      <c r="D885" s="19"/>
      <c r="E885" s="19"/>
      <c r="F885" s="10"/>
      <c r="G885" s="30"/>
    </row>
    <row r="886" ht="15.75" customHeight="1">
      <c r="A886" s="61" t="s">
        <v>2026</v>
      </c>
      <c r="B886" s="18"/>
      <c r="C886" s="36"/>
      <c r="D886" s="19"/>
      <c r="E886" s="19"/>
      <c r="F886" s="10"/>
    </row>
    <row r="887" ht="15.75" customHeight="1">
      <c r="A887" s="61" t="s">
        <v>2026</v>
      </c>
      <c r="B887" s="18"/>
      <c r="C887" s="36"/>
      <c r="D887" s="19"/>
      <c r="E887" s="19"/>
      <c r="F887" s="10"/>
    </row>
    <row r="888" ht="15.75" customHeight="1">
      <c r="A888" s="61" t="s">
        <v>2026</v>
      </c>
      <c r="B888" s="18"/>
      <c r="C888" s="36"/>
      <c r="D888" s="19"/>
      <c r="E888" s="19"/>
      <c r="F888" s="10"/>
    </row>
    <row r="889" ht="15.75" customHeight="1">
      <c r="A889" s="61" t="s">
        <v>2026</v>
      </c>
      <c r="B889" s="18"/>
      <c r="C889" s="36"/>
      <c r="D889" s="19"/>
      <c r="E889" s="19"/>
      <c r="F889" s="10"/>
    </row>
    <row r="890" ht="15.75" customHeight="1">
      <c r="A890" s="61" t="s">
        <v>2026</v>
      </c>
      <c r="B890" s="18"/>
      <c r="C890" s="36"/>
      <c r="D890" s="19"/>
      <c r="E890" s="19"/>
      <c r="F890" s="10"/>
    </row>
    <row r="891" ht="15.75" customHeight="1">
      <c r="A891" s="61" t="s">
        <v>2026</v>
      </c>
      <c r="B891" s="18"/>
      <c r="C891" s="36"/>
      <c r="D891" s="19"/>
      <c r="E891" s="19"/>
      <c r="F891" s="10"/>
    </row>
    <row r="892" ht="15.75" customHeight="1">
      <c r="A892" s="61" t="s">
        <v>2026</v>
      </c>
      <c r="B892" s="18"/>
      <c r="C892" s="36"/>
      <c r="D892" s="19"/>
      <c r="E892" s="19"/>
      <c r="F892" s="10"/>
    </row>
    <row r="893" ht="15.75" customHeight="1">
      <c r="A893" s="61" t="s">
        <v>2026</v>
      </c>
      <c r="B893" s="18"/>
      <c r="C893" s="36"/>
      <c r="D893" s="19"/>
      <c r="E893" s="19"/>
      <c r="F893" s="10"/>
    </row>
    <row r="894" ht="15.75" customHeight="1">
      <c r="A894" s="61" t="s">
        <v>2026</v>
      </c>
      <c r="B894" s="18"/>
      <c r="C894" s="36"/>
      <c r="D894" s="19"/>
      <c r="E894" s="19"/>
      <c r="F894" s="10"/>
    </row>
    <row r="895" ht="15.75" customHeight="1">
      <c r="A895" s="10"/>
      <c r="B895" s="19"/>
      <c r="C895" s="10"/>
      <c r="D895" s="10"/>
      <c r="E895" s="19"/>
      <c r="F895" s="10"/>
    </row>
    <row r="896" ht="15.75" customHeight="1">
      <c r="E896" s="1"/>
      <c r="F896" s="97" t="s">
        <v>738</v>
      </c>
    </row>
    <row r="897" ht="15.75" customHeight="1">
      <c r="E897" s="1"/>
    </row>
    <row r="898" ht="15.75" customHeight="1">
      <c r="A898" s="14" t="s">
        <v>15</v>
      </c>
      <c r="B898" s="14" t="s">
        <v>16</v>
      </c>
      <c r="C898" s="2" t="s">
        <v>17</v>
      </c>
      <c r="D898" s="14" t="s">
        <v>18</v>
      </c>
      <c r="E898" s="14" t="s">
        <v>19</v>
      </c>
      <c r="F898" s="34" t="s">
        <v>20</v>
      </c>
      <c r="G898" s="43">
        <v>50.0</v>
      </c>
    </row>
    <row r="899" ht="15.75" customHeight="1">
      <c r="A899" s="61" t="s">
        <v>2029</v>
      </c>
      <c r="B899" s="18">
        <v>44700.0</v>
      </c>
      <c r="C899" s="36">
        <v>50.0</v>
      </c>
      <c r="D899" s="19">
        <f>G898-C899</f>
        <v>0</v>
      </c>
      <c r="E899" s="19"/>
      <c r="F899" s="10"/>
      <c r="G899" s="1" t="s">
        <v>2030</v>
      </c>
    </row>
    <row r="900" ht="15.75" customHeight="1">
      <c r="A900" s="61" t="s">
        <v>2029</v>
      </c>
      <c r="B900" s="18"/>
      <c r="C900" s="36"/>
      <c r="D900" s="19"/>
      <c r="E900" s="19"/>
      <c r="F900" s="10"/>
      <c r="G900" s="55"/>
    </row>
    <row r="901" ht="15.75" customHeight="1">
      <c r="A901" s="61" t="s">
        <v>2029</v>
      </c>
      <c r="B901" s="18"/>
      <c r="C901" s="36"/>
      <c r="D901" s="19"/>
      <c r="E901" s="19"/>
      <c r="F901" s="10"/>
      <c r="G901" s="53"/>
    </row>
    <row r="902" ht="15.75" customHeight="1">
      <c r="A902" s="61" t="s">
        <v>2029</v>
      </c>
      <c r="B902" s="18"/>
      <c r="C902" s="36"/>
      <c r="D902" s="19"/>
      <c r="E902" s="19"/>
      <c r="F902" s="10"/>
      <c r="G902" s="20" t="s">
        <v>722</v>
      </c>
    </row>
    <row r="903" ht="15.75" customHeight="1">
      <c r="A903" s="61" t="s">
        <v>2029</v>
      </c>
      <c r="B903" s="18"/>
      <c r="C903" s="36"/>
      <c r="D903" s="19"/>
      <c r="E903" s="19"/>
      <c r="F903" s="10"/>
      <c r="G903" s="30"/>
    </row>
    <row r="904" ht="15.75" customHeight="1">
      <c r="A904" s="61" t="s">
        <v>2029</v>
      </c>
      <c r="B904" s="18"/>
      <c r="C904" s="36"/>
      <c r="D904" s="19"/>
      <c r="E904" s="19"/>
      <c r="F904" s="10"/>
      <c r="G904" s="30"/>
    </row>
    <row r="905" ht="15.75" customHeight="1">
      <c r="A905" s="61" t="s">
        <v>2029</v>
      </c>
      <c r="B905" s="18"/>
      <c r="C905" s="36"/>
      <c r="D905" s="19"/>
      <c r="E905" s="19"/>
      <c r="F905" s="10"/>
      <c r="G905" s="30"/>
    </row>
    <row r="906" ht="15.75" customHeight="1">
      <c r="A906" s="61" t="s">
        <v>2029</v>
      </c>
      <c r="B906" s="18"/>
      <c r="C906" s="36"/>
      <c r="D906" s="19"/>
      <c r="E906" s="19"/>
      <c r="F906" s="10"/>
      <c r="G906" s="30"/>
    </row>
    <row r="907" ht="15.75" customHeight="1">
      <c r="A907" s="61" t="s">
        <v>2029</v>
      </c>
      <c r="B907" s="18"/>
      <c r="C907" s="36"/>
      <c r="D907" s="19"/>
      <c r="E907" s="19"/>
      <c r="F907" s="10"/>
    </row>
    <row r="908" ht="15.75" customHeight="1">
      <c r="A908" s="61" t="s">
        <v>2029</v>
      </c>
      <c r="B908" s="18"/>
      <c r="C908" s="36"/>
      <c r="D908" s="19"/>
      <c r="E908" s="19"/>
      <c r="F908" s="10"/>
    </row>
    <row r="909" ht="15.75" customHeight="1">
      <c r="A909" s="61" t="s">
        <v>2029</v>
      </c>
      <c r="B909" s="18"/>
      <c r="C909" s="36"/>
      <c r="D909" s="19"/>
      <c r="E909" s="19"/>
      <c r="F909" s="10"/>
    </row>
    <row r="910" ht="15.75" customHeight="1">
      <c r="A910" s="61" t="s">
        <v>2029</v>
      </c>
      <c r="B910" s="18"/>
      <c r="C910" s="36"/>
      <c r="D910" s="19"/>
      <c r="E910" s="19"/>
      <c r="F910" s="10"/>
    </row>
    <row r="911" ht="15.75" customHeight="1">
      <c r="A911" s="61" t="s">
        <v>2029</v>
      </c>
      <c r="B911" s="18"/>
      <c r="C911" s="36"/>
      <c r="D911" s="19"/>
      <c r="E911" s="19"/>
      <c r="F911" s="10"/>
    </row>
    <row r="912" ht="15.75" customHeight="1">
      <c r="A912" s="61" t="s">
        <v>2029</v>
      </c>
      <c r="B912" s="18"/>
      <c r="C912" s="36"/>
      <c r="D912" s="19"/>
      <c r="E912" s="19"/>
      <c r="F912" s="10"/>
    </row>
    <row r="913" ht="15.75" customHeight="1">
      <c r="A913" s="61" t="s">
        <v>2029</v>
      </c>
      <c r="B913" s="18"/>
      <c r="C913" s="36"/>
      <c r="D913" s="19"/>
      <c r="E913" s="19"/>
      <c r="F913" s="10"/>
    </row>
    <row r="914" ht="15.75" customHeight="1">
      <c r="A914" s="61" t="s">
        <v>2029</v>
      </c>
      <c r="B914" s="18"/>
      <c r="C914" s="36"/>
      <c r="D914" s="19"/>
      <c r="E914" s="19"/>
      <c r="F914" s="10"/>
    </row>
    <row r="915" ht="15.75" customHeight="1">
      <c r="A915" s="61" t="s">
        <v>2029</v>
      </c>
      <c r="B915" s="18"/>
      <c r="C915" s="36"/>
      <c r="D915" s="19"/>
      <c r="E915" s="19"/>
      <c r="F915" s="10"/>
    </row>
    <row r="916" ht="15.75" customHeight="1">
      <c r="A916" s="10"/>
      <c r="B916" s="19"/>
      <c r="C916" s="10"/>
      <c r="D916" s="10"/>
      <c r="E916" s="19"/>
      <c r="F916" s="10"/>
    </row>
    <row r="917" ht="15.75" customHeight="1">
      <c r="E917" s="1"/>
      <c r="F917" s="97" t="s">
        <v>738</v>
      </c>
    </row>
    <row r="918" ht="15.75" customHeight="1">
      <c r="E918" s="1"/>
    </row>
    <row r="919" ht="15.75" customHeight="1">
      <c r="A919" s="14" t="s">
        <v>15</v>
      </c>
      <c r="B919" s="14" t="s">
        <v>16</v>
      </c>
      <c r="C919" s="2" t="s">
        <v>17</v>
      </c>
      <c r="D919" s="14" t="s">
        <v>18</v>
      </c>
      <c r="E919" s="14" t="s">
        <v>19</v>
      </c>
      <c r="F919" s="34" t="s">
        <v>20</v>
      </c>
      <c r="G919" s="43">
        <v>60.0</v>
      </c>
    </row>
    <row r="920" ht="15.75" customHeight="1">
      <c r="A920" s="61" t="s">
        <v>2031</v>
      </c>
      <c r="B920" s="18">
        <v>44756.0</v>
      </c>
      <c r="C920" s="36">
        <v>60.0</v>
      </c>
      <c r="D920" s="19">
        <f>G919-C920</f>
        <v>0</v>
      </c>
      <c r="E920" s="19"/>
      <c r="F920" s="10"/>
      <c r="G920" s="1" t="s">
        <v>2032</v>
      </c>
    </row>
    <row r="921" ht="15.75" customHeight="1">
      <c r="A921" s="19" t="str">
        <f t="shared" ref="A921:A930" si="43">A920</f>
        <v>014/PL/VII/2022</v>
      </c>
      <c r="B921" s="18"/>
      <c r="C921" s="36"/>
      <c r="D921" s="19"/>
      <c r="E921" s="19"/>
      <c r="F921" s="10"/>
      <c r="G921" s="55"/>
    </row>
    <row r="922" ht="15.75" customHeight="1">
      <c r="A922" s="19" t="str">
        <f t="shared" si="43"/>
        <v>014/PL/VII/2022</v>
      </c>
      <c r="B922" s="18"/>
      <c r="C922" s="36"/>
      <c r="D922" s="19"/>
      <c r="E922" s="19"/>
      <c r="F922" s="10"/>
      <c r="G922" s="53"/>
    </row>
    <row r="923" ht="15.75" customHeight="1">
      <c r="A923" s="19" t="str">
        <f t="shared" si="43"/>
        <v>014/PL/VII/2022</v>
      </c>
      <c r="B923" s="18"/>
      <c r="C923" s="36"/>
      <c r="D923" s="19"/>
      <c r="E923" s="19"/>
      <c r="F923" s="10"/>
      <c r="G923" s="20" t="s">
        <v>722</v>
      </c>
    </row>
    <row r="924" ht="15.75" customHeight="1">
      <c r="A924" s="19" t="str">
        <f t="shared" si="43"/>
        <v>014/PL/VII/2022</v>
      </c>
      <c r="B924" s="18"/>
      <c r="C924" s="36"/>
      <c r="D924" s="19"/>
      <c r="E924" s="19"/>
      <c r="F924" s="10"/>
      <c r="G924" s="30"/>
    </row>
    <row r="925" ht="15.75" customHeight="1">
      <c r="A925" s="19" t="str">
        <f t="shared" si="43"/>
        <v>014/PL/VII/2022</v>
      </c>
      <c r="B925" s="18"/>
      <c r="C925" s="36"/>
      <c r="D925" s="19"/>
      <c r="E925" s="19"/>
      <c r="F925" s="10"/>
      <c r="G925" s="30"/>
    </row>
    <row r="926" ht="15.75" customHeight="1">
      <c r="A926" s="19" t="str">
        <f t="shared" si="43"/>
        <v>014/PL/VII/2022</v>
      </c>
      <c r="B926" s="18"/>
      <c r="C926" s="36"/>
      <c r="D926" s="19"/>
      <c r="E926" s="19"/>
      <c r="F926" s="10"/>
      <c r="G926" s="30"/>
    </row>
    <row r="927" ht="15.75" customHeight="1">
      <c r="A927" s="19" t="str">
        <f t="shared" si="43"/>
        <v>014/PL/VII/2022</v>
      </c>
      <c r="B927" s="18"/>
      <c r="C927" s="36"/>
      <c r="D927" s="19"/>
      <c r="E927" s="19"/>
      <c r="F927" s="10"/>
      <c r="G927" s="30"/>
    </row>
    <row r="928" ht="15.75" customHeight="1">
      <c r="A928" s="19" t="str">
        <f t="shared" si="43"/>
        <v>014/PL/VII/2022</v>
      </c>
      <c r="B928" s="18"/>
      <c r="C928" s="36"/>
      <c r="D928" s="19"/>
      <c r="E928" s="19"/>
      <c r="F928" s="10"/>
    </row>
    <row r="929" ht="15.75" customHeight="1">
      <c r="A929" s="19" t="str">
        <f t="shared" si="43"/>
        <v>014/PL/VII/2022</v>
      </c>
      <c r="B929" s="18"/>
      <c r="C929" s="36"/>
      <c r="D929" s="19"/>
      <c r="E929" s="19"/>
      <c r="F929" s="10"/>
    </row>
    <row r="930" ht="15.75" customHeight="1">
      <c r="A930" s="19" t="str">
        <f t="shared" si="43"/>
        <v>014/PL/VII/2022</v>
      </c>
      <c r="B930" s="18"/>
      <c r="C930" s="36"/>
      <c r="D930" s="19"/>
      <c r="E930" s="19"/>
      <c r="F930" s="10"/>
    </row>
    <row r="931" ht="15.75" customHeight="1">
      <c r="E931" s="1"/>
      <c r="F931" s="97" t="s">
        <v>738</v>
      </c>
    </row>
    <row r="932" ht="15.75" customHeight="1">
      <c r="E932" s="1"/>
    </row>
    <row r="933" ht="15.75" customHeight="1">
      <c r="A933" s="14" t="s">
        <v>15</v>
      </c>
      <c r="B933" s="14" t="s">
        <v>16</v>
      </c>
      <c r="C933" s="2" t="s">
        <v>17</v>
      </c>
      <c r="D933" s="14" t="s">
        <v>18</v>
      </c>
      <c r="E933" s="14" t="s">
        <v>19</v>
      </c>
      <c r="F933" s="34" t="s">
        <v>20</v>
      </c>
      <c r="G933" s="43">
        <v>60.0</v>
      </c>
    </row>
    <row r="934" ht="15.75" customHeight="1">
      <c r="A934" s="61" t="s">
        <v>2033</v>
      </c>
      <c r="B934" s="18">
        <v>44841.0</v>
      </c>
      <c r="C934" s="36">
        <v>60.0</v>
      </c>
      <c r="D934" s="19">
        <f>G933-C934</f>
        <v>0</v>
      </c>
      <c r="E934" s="19"/>
      <c r="F934" s="10"/>
      <c r="G934" s="1" t="s">
        <v>2034</v>
      </c>
    </row>
    <row r="935" ht="15.75" customHeight="1">
      <c r="A935" s="19" t="str">
        <f t="shared" ref="A935:A944" si="44">A934</f>
        <v>008/PL/IX/2022</v>
      </c>
      <c r="B935" s="18"/>
      <c r="C935" s="36"/>
      <c r="D935" s="19"/>
      <c r="E935" s="19"/>
      <c r="F935" s="10"/>
      <c r="G935" s="55"/>
    </row>
    <row r="936" ht="15.75" customHeight="1">
      <c r="A936" s="19" t="str">
        <f t="shared" si="44"/>
        <v>008/PL/IX/2022</v>
      </c>
      <c r="B936" s="18"/>
      <c r="C936" s="36"/>
      <c r="D936" s="19"/>
      <c r="E936" s="19"/>
      <c r="F936" s="10"/>
      <c r="G936" s="53"/>
    </row>
    <row r="937" ht="15.75" customHeight="1">
      <c r="A937" s="19" t="str">
        <f t="shared" si="44"/>
        <v>008/PL/IX/2022</v>
      </c>
      <c r="B937" s="18"/>
      <c r="C937" s="36"/>
      <c r="D937" s="19"/>
      <c r="E937" s="19"/>
      <c r="F937" s="10"/>
      <c r="G937" s="20" t="s">
        <v>722</v>
      </c>
    </row>
    <row r="938" ht="15.75" customHeight="1">
      <c r="A938" s="19" t="str">
        <f t="shared" si="44"/>
        <v>008/PL/IX/2022</v>
      </c>
      <c r="B938" s="18"/>
      <c r="C938" s="36"/>
      <c r="D938" s="19"/>
      <c r="E938" s="19"/>
      <c r="F938" s="10"/>
      <c r="G938" s="30"/>
    </row>
    <row r="939" ht="15.75" customHeight="1">
      <c r="A939" s="19" t="str">
        <f t="shared" si="44"/>
        <v>008/PL/IX/2022</v>
      </c>
      <c r="B939" s="18"/>
      <c r="C939" s="36"/>
      <c r="D939" s="19"/>
      <c r="E939" s="19"/>
      <c r="F939" s="10"/>
      <c r="G939" s="30"/>
    </row>
    <row r="940" ht="15.75" customHeight="1">
      <c r="A940" s="19" t="str">
        <f t="shared" si="44"/>
        <v>008/PL/IX/2022</v>
      </c>
      <c r="B940" s="18"/>
      <c r="C940" s="36"/>
      <c r="D940" s="19"/>
      <c r="E940" s="19"/>
      <c r="F940" s="10"/>
      <c r="G940" s="30"/>
    </row>
    <row r="941" ht="15.75" customHeight="1">
      <c r="A941" s="19" t="str">
        <f t="shared" si="44"/>
        <v>008/PL/IX/2022</v>
      </c>
      <c r="B941" s="18"/>
      <c r="C941" s="36"/>
      <c r="D941" s="19"/>
      <c r="E941" s="19"/>
      <c r="F941" s="10"/>
      <c r="G941" s="30"/>
    </row>
    <row r="942" ht="15.75" customHeight="1">
      <c r="A942" s="19" t="str">
        <f t="shared" si="44"/>
        <v>008/PL/IX/2022</v>
      </c>
      <c r="B942" s="18"/>
      <c r="C942" s="36"/>
      <c r="D942" s="19"/>
      <c r="E942" s="19"/>
      <c r="F942" s="10"/>
    </row>
    <row r="943" ht="15.75" customHeight="1">
      <c r="A943" s="19" t="str">
        <f t="shared" si="44"/>
        <v>008/PL/IX/2022</v>
      </c>
      <c r="B943" s="18"/>
      <c r="C943" s="36"/>
      <c r="D943" s="19"/>
      <c r="E943" s="19"/>
      <c r="F943" s="10"/>
    </row>
    <row r="944" ht="15.75" customHeight="1">
      <c r="A944" s="19" t="str">
        <f t="shared" si="44"/>
        <v>008/PL/IX/2022</v>
      </c>
      <c r="B944" s="18"/>
      <c r="C944" s="36"/>
      <c r="D944" s="19"/>
      <c r="E944" s="19"/>
      <c r="F944" s="10"/>
    </row>
    <row r="945" ht="15.75" customHeight="1">
      <c r="E945" s="1"/>
      <c r="F945" s="97" t="s">
        <v>738</v>
      </c>
    </row>
    <row r="946" ht="15.75" customHeight="1">
      <c r="E946" s="1"/>
    </row>
    <row r="947" ht="15.75" customHeight="1">
      <c r="E947" s="1"/>
    </row>
    <row r="948" ht="15.75" customHeight="1">
      <c r="A948" s="14" t="s">
        <v>15</v>
      </c>
      <c r="B948" s="14" t="s">
        <v>16</v>
      </c>
      <c r="C948" s="2" t="s">
        <v>17</v>
      </c>
      <c r="D948" s="14" t="s">
        <v>18</v>
      </c>
      <c r="E948" s="14" t="s">
        <v>19</v>
      </c>
      <c r="F948" s="34" t="s">
        <v>20</v>
      </c>
      <c r="G948" s="43">
        <v>60.0</v>
      </c>
    </row>
    <row r="949" ht="15.75" customHeight="1">
      <c r="A949" s="61" t="s">
        <v>2035</v>
      </c>
      <c r="B949" s="18">
        <v>44984.0</v>
      </c>
      <c r="C949" s="36">
        <v>60.0</v>
      </c>
      <c r="D949" s="19">
        <f>G948-C949</f>
        <v>0</v>
      </c>
      <c r="E949" s="19"/>
      <c r="F949" s="10"/>
      <c r="G949" s="1" t="s">
        <v>2036</v>
      </c>
    </row>
    <row r="950" ht="15.75" customHeight="1">
      <c r="A950" s="19" t="str">
        <f t="shared" ref="A950:A953" si="45">A949</f>
        <v>008/PL/II/2023</v>
      </c>
      <c r="B950" s="18"/>
      <c r="C950" s="36"/>
      <c r="D950" s="19"/>
      <c r="E950" s="19"/>
      <c r="F950" s="10"/>
      <c r="G950" s="55"/>
    </row>
    <row r="951" ht="15.75" customHeight="1">
      <c r="A951" s="19" t="str">
        <f t="shared" si="45"/>
        <v>008/PL/II/2023</v>
      </c>
      <c r="B951" s="18"/>
      <c r="C951" s="36"/>
      <c r="D951" s="19"/>
      <c r="E951" s="19"/>
      <c r="F951" s="10"/>
      <c r="G951" s="53"/>
    </row>
    <row r="952" ht="15.75" customHeight="1">
      <c r="A952" s="19" t="str">
        <f t="shared" si="45"/>
        <v>008/PL/II/2023</v>
      </c>
      <c r="B952" s="18"/>
      <c r="C952" s="36"/>
      <c r="D952" s="19"/>
      <c r="E952" s="19"/>
      <c r="F952" s="10"/>
      <c r="G952" s="20" t="s">
        <v>722</v>
      </c>
    </row>
    <row r="953" ht="15.75" customHeight="1">
      <c r="A953" s="19" t="str">
        <f t="shared" si="45"/>
        <v>008/PL/II/2023</v>
      </c>
      <c r="B953" s="18"/>
      <c r="C953" s="36"/>
      <c r="D953" s="19"/>
      <c r="E953" s="19"/>
      <c r="F953" s="10"/>
      <c r="G953" s="30"/>
    </row>
    <row r="954" ht="15.75" customHeight="1">
      <c r="E954" s="1"/>
      <c r="F954" s="97" t="s">
        <v>738</v>
      </c>
    </row>
    <row r="955" ht="15.75" customHeight="1">
      <c r="E955" s="1"/>
    </row>
    <row r="956" ht="15.75" customHeight="1">
      <c r="A956" s="14" t="s">
        <v>15</v>
      </c>
      <c r="B956" s="14" t="s">
        <v>16</v>
      </c>
      <c r="C956" s="2" t="s">
        <v>17</v>
      </c>
      <c r="D956" s="14" t="s">
        <v>18</v>
      </c>
      <c r="E956" s="14" t="s">
        <v>19</v>
      </c>
      <c r="F956" s="34" t="s">
        <v>20</v>
      </c>
      <c r="G956" s="43">
        <v>60.0</v>
      </c>
    </row>
    <row r="957" ht="15.75" customHeight="1">
      <c r="A957" s="19" t="s">
        <v>2037</v>
      </c>
      <c r="B957" s="18">
        <v>45217.0</v>
      </c>
      <c r="C957" s="36">
        <v>60.0</v>
      </c>
      <c r="D957" s="19">
        <f>G956-C957</f>
        <v>0</v>
      </c>
      <c r="E957" s="19"/>
      <c r="F957" s="10"/>
      <c r="G957" s="1" t="s">
        <v>2038</v>
      </c>
    </row>
    <row r="958" ht="15.75" customHeight="1">
      <c r="A958" s="19" t="str">
        <f t="shared" ref="A958:A961" si="46">A957</f>
        <v>011/PL/X/2023</v>
      </c>
      <c r="B958" s="18"/>
      <c r="C958" s="36"/>
      <c r="D958" s="19"/>
      <c r="E958" s="19"/>
      <c r="F958" s="10"/>
      <c r="G958" s="55"/>
    </row>
    <row r="959" ht="15.75" customHeight="1">
      <c r="A959" s="19" t="str">
        <f t="shared" si="46"/>
        <v>011/PL/X/2023</v>
      </c>
      <c r="B959" s="18"/>
      <c r="C959" s="36"/>
      <c r="D959" s="19"/>
      <c r="E959" s="19"/>
      <c r="F959" s="10"/>
      <c r="G959" s="53"/>
    </row>
    <row r="960" ht="15.75" customHeight="1">
      <c r="A960" s="19" t="str">
        <f t="shared" si="46"/>
        <v>011/PL/X/2023</v>
      </c>
      <c r="B960" s="18"/>
      <c r="C960" s="36"/>
      <c r="D960" s="19"/>
      <c r="E960" s="19"/>
      <c r="F960" s="10"/>
      <c r="G960" s="20" t="s">
        <v>722</v>
      </c>
    </row>
    <row r="961" ht="15.75" customHeight="1">
      <c r="A961" s="19" t="str">
        <f t="shared" si="46"/>
        <v>011/PL/X/2023</v>
      </c>
      <c r="B961" s="18"/>
      <c r="C961" s="36"/>
      <c r="D961" s="19"/>
      <c r="E961" s="19"/>
      <c r="F961" s="10"/>
      <c r="G961" s="30"/>
    </row>
    <row r="962" ht="15.75" customHeight="1">
      <c r="E962" s="1"/>
    </row>
    <row r="963" ht="15.75" customHeight="1">
      <c r="A963" s="14" t="s">
        <v>15</v>
      </c>
      <c r="B963" s="14" t="s">
        <v>16</v>
      </c>
      <c r="C963" s="2" t="s">
        <v>17</v>
      </c>
      <c r="D963" s="14" t="s">
        <v>18</v>
      </c>
      <c r="E963" s="14" t="s">
        <v>19</v>
      </c>
      <c r="F963" s="34" t="s">
        <v>20</v>
      </c>
      <c r="G963" s="43">
        <v>60.0</v>
      </c>
    </row>
    <row r="964" ht="15.75" customHeight="1">
      <c r="A964" s="19" t="s">
        <v>2039</v>
      </c>
      <c r="B964" s="18">
        <v>45280.0</v>
      </c>
      <c r="C964" s="36">
        <v>60.0</v>
      </c>
      <c r="D964" s="19">
        <f>G963-C964</f>
        <v>0</v>
      </c>
      <c r="E964" s="19"/>
      <c r="F964" s="10"/>
      <c r="G964" s="1" t="s">
        <v>2040</v>
      </c>
    </row>
    <row r="965" ht="15.75" customHeight="1">
      <c r="A965" s="19" t="str">
        <f t="shared" ref="A965:A967" si="47">A964</f>
        <v>039/PL/XI/2023</v>
      </c>
      <c r="B965" s="18"/>
      <c r="C965" s="36"/>
      <c r="D965" s="19"/>
      <c r="E965" s="19"/>
      <c r="F965" s="10"/>
      <c r="G965" s="55"/>
    </row>
    <row r="966" ht="15.75" customHeight="1">
      <c r="A966" s="19" t="str">
        <f t="shared" si="47"/>
        <v>039/PL/XI/2023</v>
      </c>
      <c r="B966" s="18"/>
      <c r="C966" s="36"/>
      <c r="D966" s="19"/>
      <c r="E966" s="19"/>
      <c r="F966" s="10"/>
      <c r="G966" s="53"/>
    </row>
    <row r="967" ht="15.75" customHeight="1">
      <c r="A967" s="19" t="str">
        <f t="shared" si="47"/>
        <v>039/PL/XI/2023</v>
      </c>
      <c r="B967" s="18"/>
      <c r="C967" s="36"/>
      <c r="D967" s="19"/>
      <c r="E967" s="19"/>
      <c r="F967" s="10"/>
      <c r="G967" s="20" t="s">
        <v>722</v>
      </c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5">
    <mergeCell ref="G38:H38"/>
    <mergeCell ref="G41:H41"/>
    <mergeCell ref="A791:G791"/>
    <mergeCell ref="A813:G813"/>
    <mergeCell ref="A835:G835"/>
  </mergeCells>
  <printOptions/>
  <pageMargins bottom="0.58" footer="0.0" header="0.0" left="0.7" right="0.7" top="0.47"/>
  <pageSetup scale="6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3" width="9.14"/>
    <col customWidth="1" min="4" max="4" width="19.0"/>
    <col customWidth="1" min="5" max="5" width="15.0"/>
    <col customWidth="1" min="6" max="6" width="15.43"/>
    <col customWidth="1" min="7" max="7" width="21.14"/>
    <col customWidth="1" min="8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480.0</v>
      </c>
    </row>
    <row r="3">
      <c r="A3" s="19" t="s">
        <v>2041</v>
      </c>
      <c r="B3" s="18">
        <v>44347.0</v>
      </c>
      <c r="C3" s="36">
        <v>50.0</v>
      </c>
      <c r="D3" s="19">
        <f>G2-C3</f>
        <v>430</v>
      </c>
      <c r="E3" s="19"/>
      <c r="F3" s="40"/>
      <c r="G3" s="63" t="s">
        <v>2042</v>
      </c>
      <c r="H3" s="63"/>
    </row>
    <row r="4">
      <c r="A4" s="19" t="s">
        <v>2041</v>
      </c>
      <c r="B4" s="18">
        <v>44352.0</v>
      </c>
      <c r="C4" s="36">
        <v>50.0</v>
      </c>
      <c r="D4" s="19">
        <f t="shared" ref="D4:D17" si="1">D3-C4</f>
        <v>380</v>
      </c>
      <c r="E4" s="19"/>
      <c r="F4" s="40"/>
      <c r="G4" s="64" t="s">
        <v>2043</v>
      </c>
      <c r="H4" s="63"/>
    </row>
    <row r="5">
      <c r="A5" s="19" t="s">
        <v>2041</v>
      </c>
      <c r="B5" s="18">
        <v>44355.0</v>
      </c>
      <c r="C5" s="36">
        <v>50.0</v>
      </c>
      <c r="D5" s="19">
        <f t="shared" si="1"/>
        <v>330</v>
      </c>
      <c r="E5" s="19"/>
      <c r="F5" s="40"/>
      <c r="G5" s="63" t="s">
        <v>2044</v>
      </c>
      <c r="H5" s="63"/>
    </row>
    <row r="6">
      <c r="A6" s="19" t="s">
        <v>2041</v>
      </c>
      <c r="B6" s="18">
        <v>44361.0</v>
      </c>
      <c r="C6" s="36">
        <v>100.0</v>
      </c>
      <c r="D6" s="19">
        <f t="shared" si="1"/>
        <v>230</v>
      </c>
      <c r="E6" s="19"/>
      <c r="F6" s="40"/>
      <c r="G6" s="63"/>
      <c r="H6" s="63"/>
    </row>
    <row r="7">
      <c r="A7" s="19" t="s">
        <v>2041</v>
      </c>
      <c r="B7" s="18">
        <v>44366.0</v>
      </c>
      <c r="C7" s="36">
        <v>50.0</v>
      </c>
      <c r="D7" s="19">
        <f t="shared" si="1"/>
        <v>180</v>
      </c>
      <c r="E7" s="19"/>
      <c r="F7" s="10"/>
      <c r="J7" s="63"/>
    </row>
    <row r="8">
      <c r="A8" s="19" t="s">
        <v>2041</v>
      </c>
      <c r="B8" s="18">
        <v>44371.0</v>
      </c>
      <c r="C8" s="36">
        <v>80.0</v>
      </c>
      <c r="D8" s="19">
        <f t="shared" si="1"/>
        <v>100</v>
      </c>
      <c r="E8" s="19"/>
      <c r="F8" s="10"/>
    </row>
    <row r="9">
      <c r="A9" s="19" t="s">
        <v>2041</v>
      </c>
      <c r="B9" s="18">
        <v>44373.0</v>
      </c>
      <c r="C9" s="36">
        <v>100.0</v>
      </c>
      <c r="D9" s="19">
        <f t="shared" si="1"/>
        <v>0</v>
      </c>
      <c r="E9" s="19"/>
      <c r="F9" s="10"/>
    </row>
    <row r="10">
      <c r="A10" s="19" t="s">
        <v>2041</v>
      </c>
      <c r="B10" s="18"/>
      <c r="C10" s="36"/>
      <c r="D10" s="19">
        <f t="shared" si="1"/>
        <v>0</v>
      </c>
      <c r="E10" s="19"/>
      <c r="F10" s="10"/>
    </row>
    <row r="11">
      <c r="A11" s="19" t="s">
        <v>2041</v>
      </c>
      <c r="B11" s="18"/>
      <c r="C11" s="36"/>
      <c r="D11" s="19">
        <f t="shared" si="1"/>
        <v>0</v>
      </c>
      <c r="E11" s="19"/>
      <c r="F11" s="10"/>
    </row>
    <row r="12">
      <c r="A12" s="19" t="s">
        <v>2041</v>
      </c>
      <c r="B12" s="18"/>
      <c r="C12" s="36"/>
      <c r="D12" s="19">
        <f t="shared" si="1"/>
        <v>0</v>
      </c>
      <c r="E12" s="19"/>
      <c r="F12" s="10"/>
    </row>
    <row r="13">
      <c r="A13" s="19" t="s">
        <v>2041</v>
      </c>
      <c r="B13" s="18"/>
      <c r="C13" s="36"/>
      <c r="D13" s="19">
        <f t="shared" si="1"/>
        <v>0</v>
      </c>
      <c r="E13" s="19"/>
      <c r="F13" s="10"/>
    </row>
    <row r="14">
      <c r="A14" s="19" t="s">
        <v>2041</v>
      </c>
      <c r="B14" s="18"/>
      <c r="C14" s="36"/>
      <c r="D14" s="19">
        <f t="shared" si="1"/>
        <v>0</v>
      </c>
      <c r="E14" s="19"/>
      <c r="F14" s="10"/>
    </row>
    <row r="15">
      <c r="A15" s="19" t="s">
        <v>2041</v>
      </c>
      <c r="B15" s="18"/>
      <c r="C15" s="36"/>
      <c r="D15" s="19">
        <f t="shared" si="1"/>
        <v>0</v>
      </c>
      <c r="E15" s="19"/>
      <c r="F15" s="10"/>
    </row>
    <row r="16">
      <c r="A16" s="19" t="s">
        <v>2041</v>
      </c>
      <c r="B16" s="18"/>
      <c r="C16" s="36"/>
      <c r="D16" s="19">
        <f t="shared" si="1"/>
        <v>0</v>
      </c>
      <c r="E16" s="19"/>
      <c r="F16" s="10"/>
    </row>
    <row r="17">
      <c r="A17" s="19" t="s">
        <v>2041</v>
      </c>
      <c r="B17" s="18"/>
      <c r="C17" s="36"/>
      <c r="D17" s="19">
        <f t="shared" si="1"/>
        <v>0</v>
      </c>
      <c r="E17" s="19"/>
      <c r="F17" s="10"/>
    </row>
    <row r="18">
      <c r="A18" s="19" t="s">
        <v>2041</v>
      </c>
      <c r="B18" s="18"/>
      <c r="C18" s="36"/>
      <c r="D18" s="19"/>
      <c r="E18" s="19"/>
      <c r="F18" s="10"/>
    </row>
    <row r="19">
      <c r="A19" s="19" t="s">
        <v>2041</v>
      </c>
      <c r="B19" s="18"/>
      <c r="C19" s="36"/>
      <c r="D19" s="19"/>
      <c r="E19" s="19"/>
      <c r="F19" s="10"/>
    </row>
    <row r="20">
      <c r="A20" s="19" t="s">
        <v>2041</v>
      </c>
      <c r="B20" s="19"/>
      <c r="C20" s="10"/>
      <c r="D20" s="10"/>
      <c r="E20" s="19"/>
      <c r="F20" s="10"/>
    </row>
    <row r="21" ht="15.75" customHeight="1"/>
    <row r="22" ht="15.75" customHeight="1">
      <c r="A22" s="50" t="s">
        <v>718</v>
      </c>
      <c r="B22" s="51"/>
      <c r="C22" s="51"/>
      <c r="D22" s="51"/>
      <c r="E22" s="51"/>
      <c r="F22" s="51"/>
      <c r="G22" s="52"/>
    </row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240.0</v>
      </c>
    </row>
    <row r="24" ht="15.75" customHeight="1">
      <c r="A24" s="19" t="s">
        <v>2045</v>
      </c>
      <c r="B24" s="18">
        <v>44431.0</v>
      </c>
      <c r="C24" s="36">
        <v>100.0</v>
      </c>
      <c r="D24" s="19">
        <f>G23-C24</f>
        <v>140</v>
      </c>
      <c r="E24" s="19"/>
      <c r="F24" s="40"/>
      <c r="G24" s="63" t="s">
        <v>2042</v>
      </c>
    </row>
    <row r="25" ht="15.75" customHeight="1">
      <c r="A25" s="19" t="s">
        <v>2045</v>
      </c>
      <c r="B25" s="18">
        <v>44439.0</v>
      </c>
      <c r="C25" s="36">
        <v>140.0</v>
      </c>
      <c r="D25" s="19">
        <f>D24-C25</f>
        <v>0</v>
      </c>
      <c r="E25" s="19"/>
      <c r="F25" s="40"/>
      <c r="G25" s="64" t="s">
        <v>2046</v>
      </c>
    </row>
    <row r="26" ht="15.75" customHeight="1">
      <c r="A26" s="19" t="s">
        <v>2045</v>
      </c>
      <c r="B26" s="18"/>
      <c r="C26" s="36"/>
      <c r="D26" s="19"/>
      <c r="E26" s="19"/>
      <c r="F26" s="40"/>
      <c r="G26" s="63" t="s">
        <v>2044</v>
      </c>
    </row>
    <row r="27" ht="15.75" customHeight="1">
      <c r="A27" s="19" t="s">
        <v>2045</v>
      </c>
      <c r="B27" s="18"/>
      <c r="C27" s="36"/>
      <c r="D27" s="19"/>
      <c r="E27" s="19"/>
      <c r="F27" s="40"/>
      <c r="G27" s="63"/>
    </row>
    <row r="28" ht="15.75" customHeight="1">
      <c r="A28" s="19" t="s">
        <v>2045</v>
      </c>
      <c r="B28" s="18"/>
      <c r="C28" s="36"/>
      <c r="D28" s="19"/>
      <c r="E28" s="19"/>
      <c r="F28" s="10"/>
    </row>
    <row r="29" ht="15.75" customHeight="1">
      <c r="A29" s="19" t="s">
        <v>2045</v>
      </c>
      <c r="B29" s="18"/>
      <c r="C29" s="36"/>
      <c r="D29" s="19"/>
      <c r="E29" s="19"/>
      <c r="F29" s="10"/>
    </row>
    <row r="30" ht="15.75" customHeight="1">
      <c r="A30" s="19" t="s">
        <v>2045</v>
      </c>
      <c r="B30" s="18"/>
      <c r="C30" s="36"/>
      <c r="D30" s="19"/>
      <c r="E30" s="19"/>
      <c r="F30" s="10"/>
    </row>
    <row r="31" ht="15.75" customHeight="1">
      <c r="A31" s="19" t="s">
        <v>2045</v>
      </c>
      <c r="B31" s="18"/>
      <c r="C31" s="36"/>
      <c r="D31" s="19"/>
      <c r="E31" s="19"/>
      <c r="F31" s="10"/>
    </row>
    <row r="32" ht="15.75" customHeight="1">
      <c r="A32" s="19" t="s">
        <v>2045</v>
      </c>
      <c r="B32" s="18"/>
      <c r="C32" s="36"/>
      <c r="D32" s="19"/>
      <c r="E32" s="19"/>
      <c r="F32" s="10"/>
    </row>
    <row r="33" ht="15.75" customHeight="1">
      <c r="A33" s="19" t="s">
        <v>2045</v>
      </c>
      <c r="B33" s="18"/>
      <c r="C33" s="36"/>
      <c r="D33" s="19"/>
      <c r="E33" s="19"/>
      <c r="F33" s="10"/>
    </row>
    <row r="34" ht="15.75" customHeight="1">
      <c r="A34" s="19" t="s">
        <v>2045</v>
      </c>
      <c r="B34" s="18"/>
      <c r="C34" s="36"/>
      <c r="D34" s="19"/>
      <c r="E34" s="19"/>
      <c r="F34" s="10"/>
    </row>
    <row r="35" ht="15.75" customHeight="1">
      <c r="A35" s="19" t="s">
        <v>2045</v>
      </c>
      <c r="B35" s="18"/>
      <c r="C35" s="36"/>
      <c r="D35" s="19"/>
      <c r="E35" s="19"/>
      <c r="F35" s="10"/>
    </row>
    <row r="36" ht="15.75" customHeight="1">
      <c r="A36" s="19" t="s">
        <v>2045</v>
      </c>
      <c r="B36" s="18"/>
      <c r="C36" s="36"/>
      <c r="D36" s="19"/>
      <c r="E36" s="19"/>
      <c r="F36" s="10"/>
    </row>
    <row r="37" ht="15.75" customHeight="1">
      <c r="A37" s="19" t="s">
        <v>2045</v>
      </c>
      <c r="B37" s="18"/>
      <c r="C37" s="36"/>
      <c r="D37" s="19"/>
      <c r="E37" s="19"/>
      <c r="F37" s="10"/>
    </row>
    <row r="38" ht="15.75" customHeight="1">
      <c r="A38" s="19" t="s">
        <v>2045</v>
      </c>
      <c r="B38" s="18"/>
      <c r="C38" s="36"/>
      <c r="D38" s="19"/>
      <c r="E38" s="19"/>
      <c r="F38" s="10"/>
    </row>
    <row r="39" ht="15.75" customHeight="1">
      <c r="A39" s="19" t="s">
        <v>2045</v>
      </c>
      <c r="B39" s="18"/>
      <c r="C39" s="36"/>
      <c r="D39" s="19"/>
      <c r="E39" s="19"/>
      <c r="F39" s="10"/>
    </row>
    <row r="40" ht="15.75" customHeight="1">
      <c r="A40" s="19" t="s">
        <v>2045</v>
      </c>
      <c r="B40" s="18"/>
      <c r="C40" s="36"/>
      <c r="D40" s="19"/>
      <c r="E40" s="19"/>
      <c r="F40" s="10"/>
    </row>
    <row r="41" ht="15.75" customHeight="1">
      <c r="A41" s="19" t="s">
        <v>2045</v>
      </c>
      <c r="B41" s="19"/>
      <c r="C41" s="10"/>
      <c r="D41" s="10"/>
      <c r="E41" s="19"/>
      <c r="F41" s="10"/>
    </row>
    <row r="42" ht="15.75" customHeight="1"/>
    <row r="43" ht="15.75" hidden="1" customHeight="1">
      <c r="A43" s="14" t="s">
        <v>15</v>
      </c>
      <c r="B43" s="14" t="s">
        <v>16</v>
      </c>
      <c r="C43" s="2" t="s">
        <v>17</v>
      </c>
      <c r="D43" s="14" t="s">
        <v>18</v>
      </c>
      <c r="E43" s="14" t="s">
        <v>19</v>
      </c>
      <c r="F43" s="34" t="s">
        <v>20</v>
      </c>
      <c r="G43" s="43">
        <v>240.0</v>
      </c>
    </row>
    <row r="44" ht="15.75" hidden="1" customHeight="1">
      <c r="A44" s="19" t="s">
        <v>2047</v>
      </c>
      <c r="B44" s="18">
        <v>44431.0</v>
      </c>
      <c r="C44" s="36">
        <v>100.0</v>
      </c>
      <c r="D44" s="19">
        <f>G43-C44</f>
        <v>140</v>
      </c>
      <c r="E44" s="19"/>
      <c r="F44" s="40"/>
      <c r="G44" s="63" t="s">
        <v>2042</v>
      </c>
    </row>
    <row r="45" ht="15.75" hidden="1" customHeight="1">
      <c r="A45" s="19" t="s">
        <v>2045</v>
      </c>
      <c r="B45" s="18">
        <v>44439.0</v>
      </c>
      <c r="C45" s="36">
        <v>140.0</v>
      </c>
      <c r="D45" s="19">
        <f>D44-C45</f>
        <v>0</v>
      </c>
      <c r="E45" s="19"/>
      <c r="F45" s="40"/>
      <c r="G45" s="64" t="s">
        <v>2048</v>
      </c>
    </row>
    <row r="46" ht="15.75" hidden="1" customHeight="1">
      <c r="A46" s="19" t="s">
        <v>2045</v>
      </c>
      <c r="B46" s="18"/>
      <c r="C46" s="36"/>
      <c r="D46" s="19"/>
      <c r="E46" s="19"/>
      <c r="F46" s="40"/>
      <c r="G46" s="63" t="s">
        <v>2044</v>
      </c>
    </row>
    <row r="47" ht="15.75" hidden="1" customHeight="1">
      <c r="A47" s="19" t="s">
        <v>2045</v>
      </c>
      <c r="B47" s="18"/>
      <c r="C47" s="36"/>
      <c r="D47" s="19"/>
      <c r="E47" s="19"/>
      <c r="F47" s="40"/>
      <c r="G47" s="63"/>
    </row>
    <row r="48" ht="15.75" hidden="1" customHeight="1">
      <c r="A48" s="19" t="s">
        <v>2045</v>
      </c>
      <c r="B48" s="18"/>
      <c r="C48" s="36"/>
      <c r="D48" s="19"/>
      <c r="E48" s="19"/>
      <c r="F48" s="10"/>
    </row>
    <row r="49" ht="15.75" hidden="1" customHeight="1">
      <c r="A49" s="19" t="s">
        <v>2045</v>
      </c>
      <c r="B49" s="18"/>
      <c r="C49" s="36"/>
      <c r="D49" s="19"/>
      <c r="E49" s="19"/>
      <c r="F49" s="10"/>
    </row>
    <row r="50" ht="15.75" hidden="1" customHeight="1">
      <c r="A50" s="19" t="s">
        <v>2045</v>
      </c>
      <c r="B50" s="18"/>
      <c r="C50" s="36"/>
      <c r="D50" s="19"/>
      <c r="E50" s="19"/>
      <c r="F50" s="10"/>
    </row>
    <row r="51" ht="15.75" hidden="1" customHeight="1">
      <c r="A51" s="19" t="s">
        <v>2045</v>
      </c>
      <c r="B51" s="18"/>
      <c r="C51" s="36"/>
      <c r="D51" s="19"/>
      <c r="E51" s="19"/>
      <c r="F51" s="10"/>
    </row>
    <row r="52" ht="15.75" hidden="1" customHeight="1">
      <c r="A52" s="19" t="s">
        <v>2045</v>
      </c>
      <c r="B52" s="18"/>
      <c r="C52" s="36"/>
      <c r="D52" s="19"/>
      <c r="E52" s="19"/>
      <c r="F52" s="10"/>
    </row>
    <row r="53" ht="15.75" hidden="1" customHeight="1">
      <c r="A53" s="19" t="s">
        <v>2045</v>
      </c>
      <c r="B53" s="18"/>
      <c r="C53" s="36"/>
      <c r="D53" s="19"/>
      <c r="E53" s="19"/>
      <c r="F53" s="10"/>
    </row>
    <row r="54" ht="15.75" hidden="1" customHeight="1">
      <c r="A54" s="19" t="s">
        <v>2045</v>
      </c>
      <c r="B54" s="18"/>
      <c r="C54" s="36"/>
      <c r="D54" s="19"/>
      <c r="E54" s="19"/>
      <c r="F54" s="10"/>
    </row>
    <row r="55" ht="15.75" hidden="1" customHeight="1">
      <c r="A55" s="19" t="s">
        <v>2045</v>
      </c>
      <c r="B55" s="18"/>
      <c r="C55" s="36"/>
      <c r="D55" s="19"/>
      <c r="E55" s="19"/>
      <c r="F55" s="10"/>
    </row>
    <row r="56" ht="15.75" hidden="1" customHeight="1">
      <c r="A56" s="19" t="s">
        <v>2045</v>
      </c>
      <c r="B56" s="18"/>
      <c r="C56" s="36"/>
      <c r="D56" s="19"/>
      <c r="E56" s="19"/>
      <c r="F56" s="10"/>
    </row>
    <row r="57" ht="15.75" hidden="1" customHeight="1">
      <c r="A57" s="19" t="s">
        <v>2045</v>
      </c>
      <c r="B57" s="18"/>
      <c r="C57" s="36"/>
      <c r="D57" s="19"/>
      <c r="E57" s="19"/>
      <c r="F57" s="10"/>
    </row>
    <row r="58" ht="15.75" hidden="1" customHeight="1">
      <c r="A58" s="19" t="s">
        <v>2045</v>
      </c>
      <c r="B58" s="18"/>
      <c r="C58" s="36"/>
      <c r="D58" s="19"/>
      <c r="E58" s="19"/>
      <c r="F58" s="10"/>
    </row>
    <row r="59" ht="15.75" hidden="1" customHeight="1">
      <c r="A59" s="19" t="s">
        <v>2045</v>
      </c>
      <c r="B59" s="18"/>
      <c r="C59" s="36"/>
      <c r="D59" s="19"/>
      <c r="E59" s="19"/>
      <c r="F59" s="10"/>
    </row>
    <row r="60" ht="15.75" hidden="1" customHeight="1">
      <c r="A60" s="19" t="s">
        <v>2045</v>
      </c>
      <c r="B60" s="18"/>
      <c r="C60" s="36"/>
      <c r="D60" s="19"/>
      <c r="E60" s="19"/>
      <c r="F60" s="10"/>
    </row>
    <row r="61" ht="15.75" customHeight="1"/>
    <row r="62" ht="15.75" customHeight="1">
      <c r="A62" s="14" t="s">
        <v>15</v>
      </c>
      <c r="B62" s="14" t="s">
        <v>16</v>
      </c>
      <c r="C62" s="2" t="s">
        <v>17</v>
      </c>
      <c r="D62" s="14" t="s">
        <v>18</v>
      </c>
      <c r="E62" s="14" t="s">
        <v>19</v>
      </c>
      <c r="F62" s="34" t="s">
        <v>20</v>
      </c>
      <c r="G62" s="43">
        <v>120.0</v>
      </c>
    </row>
    <row r="63" ht="15.75" customHeight="1">
      <c r="A63" s="19" t="s">
        <v>2049</v>
      </c>
      <c r="B63" s="18">
        <v>44497.0</v>
      </c>
      <c r="C63" s="36">
        <v>39.0</v>
      </c>
      <c r="D63" s="19">
        <f>G62-C63</f>
        <v>81</v>
      </c>
      <c r="E63" s="19"/>
      <c r="F63" s="40"/>
      <c r="G63" s="63"/>
    </row>
    <row r="64" ht="15.75" customHeight="1">
      <c r="A64" s="19" t="s">
        <v>2049</v>
      </c>
      <c r="B64" s="18">
        <v>44502.0</v>
      </c>
      <c r="C64" s="36">
        <v>81.0</v>
      </c>
      <c r="D64" s="19">
        <f>D63-C64</f>
        <v>0</v>
      </c>
      <c r="E64" s="19"/>
      <c r="F64" s="40"/>
      <c r="G64" s="64" t="s">
        <v>2050</v>
      </c>
    </row>
    <row r="65" ht="15.75" customHeight="1">
      <c r="A65" s="19" t="s">
        <v>2049</v>
      </c>
      <c r="B65" s="18"/>
      <c r="C65" s="36"/>
      <c r="D65" s="19"/>
      <c r="E65" s="19"/>
      <c r="F65" s="40"/>
      <c r="G65" s="63" t="s">
        <v>2044</v>
      </c>
    </row>
    <row r="66" ht="15.75" customHeight="1">
      <c r="A66" s="19" t="s">
        <v>2049</v>
      </c>
      <c r="B66" s="18"/>
      <c r="C66" s="36"/>
      <c r="D66" s="19"/>
      <c r="E66" s="19"/>
      <c r="F66" s="40"/>
      <c r="G66" s="63" t="s">
        <v>2051</v>
      </c>
      <c r="H66" s="20">
        <v>2021.0</v>
      </c>
    </row>
    <row r="67" ht="15.75" customHeight="1">
      <c r="A67" s="19" t="s">
        <v>2049</v>
      </c>
      <c r="B67" s="18"/>
      <c r="C67" s="36"/>
      <c r="D67" s="19"/>
      <c r="E67" s="19"/>
      <c r="F67" s="10"/>
    </row>
    <row r="68" ht="15.75" customHeight="1">
      <c r="A68" s="19" t="s">
        <v>2049</v>
      </c>
      <c r="B68" s="18"/>
      <c r="C68" s="36"/>
      <c r="D68" s="19"/>
      <c r="E68" s="19"/>
      <c r="F68" s="10"/>
    </row>
    <row r="69" ht="15.75" customHeight="1">
      <c r="A69" s="19" t="s">
        <v>2049</v>
      </c>
      <c r="B69" s="18"/>
      <c r="C69" s="36"/>
      <c r="D69" s="19"/>
      <c r="E69" s="19"/>
      <c r="F69" s="10"/>
    </row>
    <row r="70" ht="15.75" customHeight="1">
      <c r="A70" s="19" t="s">
        <v>2049</v>
      </c>
      <c r="B70" s="18"/>
      <c r="C70" s="36"/>
      <c r="D70" s="19"/>
      <c r="E70" s="19"/>
      <c r="F70" s="10"/>
    </row>
    <row r="71" ht="15.75" customHeight="1">
      <c r="A71" s="19" t="s">
        <v>2049</v>
      </c>
      <c r="B71" s="18"/>
      <c r="C71" s="36"/>
      <c r="D71" s="19"/>
      <c r="E71" s="19"/>
      <c r="F71" s="10"/>
    </row>
    <row r="72" ht="15.75" customHeight="1">
      <c r="A72" s="19" t="s">
        <v>2049</v>
      </c>
      <c r="B72" s="18"/>
      <c r="C72" s="36"/>
      <c r="D72" s="19"/>
      <c r="E72" s="19"/>
      <c r="F72" s="10"/>
    </row>
    <row r="73" ht="15.75" customHeight="1">
      <c r="A73" s="19" t="s">
        <v>2049</v>
      </c>
      <c r="B73" s="18"/>
      <c r="C73" s="36"/>
      <c r="D73" s="19"/>
      <c r="E73" s="19"/>
      <c r="F73" s="10"/>
    </row>
    <row r="74" ht="15.75" customHeight="1">
      <c r="A74" s="19" t="s">
        <v>2049</v>
      </c>
      <c r="B74" s="18"/>
      <c r="C74" s="36"/>
      <c r="D74" s="19"/>
      <c r="E74" s="19"/>
      <c r="F74" s="10"/>
    </row>
    <row r="75" ht="15.75" customHeight="1">
      <c r="A75" s="19" t="s">
        <v>2049</v>
      </c>
      <c r="B75" s="18"/>
      <c r="C75" s="36"/>
      <c r="D75" s="19"/>
      <c r="E75" s="19"/>
      <c r="F75" s="10"/>
    </row>
    <row r="76" ht="15.75" customHeight="1">
      <c r="A76" s="19" t="s">
        <v>2049</v>
      </c>
      <c r="B76" s="18"/>
      <c r="C76" s="36"/>
      <c r="D76" s="19"/>
      <c r="E76" s="19"/>
      <c r="F76" s="10"/>
    </row>
    <row r="77" ht="15.75" customHeight="1">
      <c r="A77" s="19" t="s">
        <v>2049</v>
      </c>
      <c r="B77" s="18"/>
      <c r="C77" s="36"/>
      <c r="D77" s="19"/>
      <c r="E77" s="19"/>
      <c r="F77" s="10"/>
    </row>
    <row r="78" ht="15.75" customHeight="1">
      <c r="A78" s="19" t="s">
        <v>2049</v>
      </c>
      <c r="B78" s="18"/>
      <c r="C78" s="36"/>
      <c r="D78" s="19"/>
      <c r="E78" s="19"/>
      <c r="F78" s="10"/>
    </row>
    <row r="79" ht="15.75" customHeight="1">
      <c r="A79" s="19" t="s">
        <v>2049</v>
      </c>
      <c r="B79" s="18"/>
      <c r="C79" s="36"/>
      <c r="D79" s="19"/>
      <c r="E79" s="19"/>
      <c r="F79" s="10"/>
    </row>
    <row r="80" ht="15.75" customHeight="1"/>
    <row r="81" ht="15.75" customHeight="1"/>
    <row r="82" ht="15.75" customHeight="1">
      <c r="A82" s="14" t="s">
        <v>15</v>
      </c>
      <c r="B82" s="14" t="s">
        <v>16</v>
      </c>
      <c r="C82" s="2" t="s">
        <v>17</v>
      </c>
      <c r="D82" s="14" t="s">
        <v>18</v>
      </c>
      <c r="E82" s="14" t="s">
        <v>19</v>
      </c>
      <c r="F82" s="34" t="s">
        <v>20</v>
      </c>
      <c r="G82" s="43">
        <v>80.0</v>
      </c>
    </row>
    <row r="83" ht="15.75" customHeight="1">
      <c r="A83" s="19" t="s">
        <v>2052</v>
      </c>
      <c r="B83" s="18">
        <v>44702.0</v>
      </c>
      <c r="C83" s="36">
        <v>50.0</v>
      </c>
      <c r="D83" s="19">
        <f>G82-C83</f>
        <v>30</v>
      </c>
      <c r="E83" s="19"/>
      <c r="F83" s="40"/>
      <c r="G83" s="63"/>
    </row>
    <row r="84" ht="15.75" customHeight="1">
      <c r="A84" s="19" t="s">
        <v>2052</v>
      </c>
      <c r="B84" s="18">
        <v>44704.0</v>
      </c>
      <c r="C84" s="36">
        <v>30.0</v>
      </c>
      <c r="D84" s="19">
        <f>D83-C84</f>
        <v>0</v>
      </c>
      <c r="E84" s="19"/>
      <c r="F84" s="40"/>
      <c r="G84" s="64" t="s">
        <v>2053</v>
      </c>
    </row>
    <row r="85" ht="15.75" customHeight="1">
      <c r="A85" s="19" t="s">
        <v>2052</v>
      </c>
      <c r="B85" s="18"/>
      <c r="C85" s="36"/>
      <c r="D85" s="19"/>
      <c r="E85" s="19"/>
      <c r="F85" s="40"/>
      <c r="G85" s="63" t="s">
        <v>2044</v>
      </c>
    </row>
    <row r="86" ht="15.75" customHeight="1">
      <c r="A86" s="19" t="s">
        <v>2052</v>
      </c>
      <c r="B86" s="18"/>
      <c r="C86" s="36"/>
      <c r="D86" s="19"/>
      <c r="E86" s="19"/>
      <c r="F86" s="40"/>
      <c r="G86" s="63"/>
    </row>
    <row r="87" ht="15.75" customHeight="1">
      <c r="A87" s="19" t="s">
        <v>2052</v>
      </c>
      <c r="B87" s="18"/>
      <c r="C87" s="36"/>
      <c r="D87" s="19"/>
      <c r="E87" s="19"/>
      <c r="F87" s="10"/>
    </row>
    <row r="88" ht="15.75" customHeight="1">
      <c r="A88" s="19" t="s">
        <v>2052</v>
      </c>
      <c r="B88" s="18"/>
      <c r="C88" s="36"/>
      <c r="D88" s="19"/>
      <c r="E88" s="19"/>
      <c r="F88" s="10"/>
    </row>
    <row r="89" ht="15.75" customHeight="1">
      <c r="A89" s="19" t="s">
        <v>2052</v>
      </c>
      <c r="B89" s="18"/>
      <c r="C89" s="36"/>
      <c r="D89" s="19"/>
      <c r="E89" s="19"/>
      <c r="F89" s="10"/>
    </row>
    <row r="90" ht="15.75" customHeight="1">
      <c r="A90" s="19" t="s">
        <v>2052</v>
      </c>
      <c r="B90" s="18"/>
      <c r="C90" s="36"/>
      <c r="D90" s="19"/>
      <c r="E90" s="19"/>
      <c r="F90" s="10"/>
    </row>
    <row r="91" ht="15.75" customHeight="1">
      <c r="A91" s="19" t="s">
        <v>2052</v>
      </c>
      <c r="B91" s="18"/>
      <c r="C91" s="36"/>
      <c r="D91" s="19"/>
      <c r="E91" s="19"/>
      <c r="F91" s="10"/>
    </row>
    <row r="92" ht="15.75" customHeight="1">
      <c r="A92" s="19" t="s">
        <v>2052</v>
      </c>
      <c r="B92" s="18"/>
      <c r="C92" s="36"/>
      <c r="D92" s="19"/>
      <c r="E92" s="19"/>
      <c r="F92" s="10"/>
    </row>
    <row r="93" ht="15.75" customHeight="1">
      <c r="A93" s="19" t="s">
        <v>2052</v>
      </c>
      <c r="B93" s="18"/>
      <c r="C93" s="36"/>
      <c r="D93" s="19"/>
      <c r="E93" s="19"/>
      <c r="F93" s="10"/>
    </row>
    <row r="94" ht="15.75" customHeight="1">
      <c r="A94" s="19" t="s">
        <v>2052</v>
      </c>
      <c r="B94" s="18"/>
      <c r="C94" s="36"/>
      <c r="D94" s="19"/>
      <c r="E94" s="19"/>
      <c r="F94" s="10"/>
    </row>
    <row r="95" ht="15.75" customHeight="1">
      <c r="A95" s="19" t="s">
        <v>2052</v>
      </c>
      <c r="B95" s="18"/>
      <c r="C95" s="36"/>
      <c r="D95" s="19"/>
      <c r="E95" s="19"/>
      <c r="F95" s="10"/>
    </row>
    <row r="96" ht="15.75" customHeight="1">
      <c r="A96" s="19" t="s">
        <v>2052</v>
      </c>
      <c r="B96" s="18"/>
      <c r="C96" s="36"/>
      <c r="D96" s="19"/>
      <c r="E96" s="19"/>
      <c r="F96" s="10"/>
    </row>
    <row r="97" ht="15.75" customHeight="1">
      <c r="A97" s="19" t="s">
        <v>2052</v>
      </c>
      <c r="B97" s="18"/>
      <c r="C97" s="36"/>
      <c r="D97" s="19"/>
      <c r="E97" s="19"/>
      <c r="F97" s="10"/>
    </row>
    <row r="98" ht="15.75" customHeight="1">
      <c r="A98" s="19" t="s">
        <v>2052</v>
      </c>
      <c r="B98" s="18"/>
      <c r="C98" s="36"/>
      <c r="D98" s="19"/>
      <c r="E98" s="19"/>
      <c r="F98" s="10"/>
    </row>
    <row r="99" ht="15.75" customHeight="1">
      <c r="A99" s="19" t="s">
        <v>2052</v>
      </c>
      <c r="B99" s="18"/>
      <c r="C99" s="36"/>
      <c r="D99" s="19"/>
      <c r="E99" s="19"/>
      <c r="F99" s="10"/>
    </row>
    <row r="100" ht="15.75" customHeight="1">
      <c r="F100" s="68" t="s">
        <v>14</v>
      </c>
    </row>
    <row r="101" ht="15.75" customHeight="1"/>
    <row r="102" ht="15.75" customHeight="1"/>
    <row r="103" ht="15.75" customHeight="1">
      <c r="A103" s="14" t="s">
        <v>15</v>
      </c>
      <c r="B103" s="14" t="s">
        <v>16</v>
      </c>
      <c r="C103" s="2" t="s">
        <v>17</v>
      </c>
      <c r="D103" s="14" t="s">
        <v>18</v>
      </c>
      <c r="E103" s="14" t="s">
        <v>19</v>
      </c>
      <c r="F103" s="34" t="s">
        <v>20</v>
      </c>
      <c r="G103" s="43">
        <v>120.0</v>
      </c>
    </row>
    <row r="104" ht="15.75" customHeight="1">
      <c r="A104" s="19" t="s">
        <v>2054</v>
      </c>
      <c r="B104" s="18">
        <v>44802.0</v>
      </c>
      <c r="C104" s="36">
        <v>80.0</v>
      </c>
      <c r="D104" s="19">
        <f>G103-C104</f>
        <v>40</v>
      </c>
      <c r="E104" s="19"/>
      <c r="F104" s="40"/>
      <c r="G104" s="63"/>
    </row>
    <row r="105" ht="15.75" customHeight="1">
      <c r="A105" s="19" t="str">
        <f t="shared" ref="A105:A110" si="2">A104</f>
        <v>PO/S-2022/08/0025</v>
      </c>
      <c r="B105" s="18">
        <v>44804.0</v>
      </c>
      <c r="C105" s="36">
        <v>40.0</v>
      </c>
      <c r="D105" s="19">
        <f>D104-C105</f>
        <v>0</v>
      </c>
      <c r="E105" s="19"/>
      <c r="F105" s="40"/>
      <c r="G105" s="64" t="s">
        <v>2055</v>
      </c>
    </row>
    <row r="106" ht="15.75" customHeight="1">
      <c r="A106" s="19" t="str">
        <f t="shared" si="2"/>
        <v>PO/S-2022/08/0025</v>
      </c>
      <c r="B106" s="18"/>
      <c r="C106" s="36"/>
      <c r="D106" s="19"/>
      <c r="E106" s="19"/>
      <c r="F106" s="40"/>
      <c r="G106" s="63" t="s">
        <v>2044</v>
      </c>
    </row>
    <row r="107" ht="15.75" customHeight="1">
      <c r="A107" s="19" t="str">
        <f t="shared" si="2"/>
        <v>PO/S-2022/08/0025</v>
      </c>
      <c r="B107" s="18"/>
      <c r="C107" s="36"/>
      <c r="D107" s="19"/>
      <c r="E107" s="19"/>
      <c r="F107" s="40"/>
      <c r="G107" s="63"/>
    </row>
    <row r="108" ht="15.75" customHeight="1">
      <c r="A108" s="19" t="str">
        <f t="shared" si="2"/>
        <v>PO/S-2022/08/0025</v>
      </c>
      <c r="B108" s="18"/>
      <c r="C108" s="36"/>
      <c r="D108" s="19"/>
      <c r="E108" s="19"/>
      <c r="F108" s="10"/>
    </row>
    <row r="109" ht="15.75" customHeight="1">
      <c r="A109" s="19" t="str">
        <f t="shared" si="2"/>
        <v>PO/S-2022/08/0025</v>
      </c>
      <c r="B109" s="18"/>
      <c r="C109" s="36"/>
      <c r="D109" s="19"/>
      <c r="E109" s="19"/>
      <c r="F109" s="10"/>
    </row>
    <row r="110" ht="15.75" customHeight="1">
      <c r="A110" s="19" t="str">
        <f t="shared" si="2"/>
        <v>PO/S-2022/08/0025</v>
      </c>
      <c r="B110" s="18"/>
      <c r="C110" s="36"/>
      <c r="D110" s="19"/>
      <c r="E110" s="19"/>
      <c r="F110" s="10"/>
    </row>
    <row r="111" ht="15.75" customHeight="1">
      <c r="F111" s="68" t="s">
        <v>14</v>
      </c>
    </row>
    <row r="112" ht="15.75" customHeight="1"/>
    <row r="113" ht="15.75" customHeight="1"/>
    <row r="114" ht="15.75" customHeight="1">
      <c r="A114" s="14" t="s">
        <v>15</v>
      </c>
      <c r="B114" s="14" t="s">
        <v>16</v>
      </c>
      <c r="C114" s="2" t="s">
        <v>17</v>
      </c>
      <c r="D114" s="14" t="s">
        <v>18</v>
      </c>
      <c r="E114" s="14" t="s">
        <v>19</v>
      </c>
      <c r="F114" s="34" t="s">
        <v>20</v>
      </c>
      <c r="G114" s="43">
        <v>180.0</v>
      </c>
    </row>
    <row r="115" ht="15.75" customHeight="1">
      <c r="A115" s="19" t="s">
        <v>2056</v>
      </c>
      <c r="B115" s="18">
        <v>44825.0</v>
      </c>
      <c r="C115" s="36">
        <v>100.0</v>
      </c>
      <c r="D115" s="19">
        <f>G114-C115</f>
        <v>80</v>
      </c>
      <c r="E115" s="19"/>
      <c r="F115" s="40"/>
      <c r="G115" s="63"/>
    </row>
    <row r="116" ht="15.75" customHeight="1">
      <c r="A116" s="19" t="str">
        <f t="shared" ref="A116:A118" si="3">A115</f>
        <v>PO/S-2022/09/0020</v>
      </c>
      <c r="B116" s="18">
        <v>44827.0</v>
      </c>
      <c r="C116" s="36">
        <v>80.0</v>
      </c>
      <c r="D116" s="19">
        <f>D115-C116</f>
        <v>0</v>
      </c>
      <c r="E116" s="19"/>
      <c r="F116" s="40"/>
      <c r="G116" s="64" t="s">
        <v>2057</v>
      </c>
    </row>
    <row r="117" ht="15.75" customHeight="1">
      <c r="A117" s="19" t="str">
        <f t="shared" si="3"/>
        <v>PO/S-2022/09/0020</v>
      </c>
      <c r="B117" s="18"/>
      <c r="C117" s="36"/>
      <c r="D117" s="19"/>
      <c r="E117" s="19"/>
      <c r="F117" s="40"/>
      <c r="G117" s="63" t="s">
        <v>2044</v>
      </c>
    </row>
    <row r="118" ht="15.75" customHeight="1">
      <c r="A118" s="19" t="str">
        <f t="shared" si="3"/>
        <v>PO/S-2022/09/0020</v>
      </c>
      <c r="B118" s="18"/>
      <c r="C118" s="36"/>
      <c r="D118" s="19"/>
      <c r="E118" s="19"/>
      <c r="F118" s="40"/>
      <c r="G118" s="63"/>
    </row>
    <row r="119" ht="15.75" customHeight="1">
      <c r="F119" s="68" t="s">
        <v>14</v>
      </c>
    </row>
    <row r="120" ht="15.75" customHeight="1"/>
    <row r="121" ht="15.75" customHeight="1">
      <c r="A121" s="14" t="s">
        <v>15</v>
      </c>
      <c r="B121" s="14" t="s">
        <v>16</v>
      </c>
      <c r="C121" s="2" t="s">
        <v>17</v>
      </c>
      <c r="D121" s="14" t="s">
        <v>18</v>
      </c>
      <c r="E121" s="14" t="s">
        <v>19</v>
      </c>
      <c r="F121" s="34" t="s">
        <v>20</v>
      </c>
      <c r="G121" s="43">
        <v>80.0</v>
      </c>
    </row>
    <row r="122" ht="15.75" customHeight="1">
      <c r="A122" s="19" t="s">
        <v>2058</v>
      </c>
      <c r="B122" s="18">
        <v>44872.0</v>
      </c>
      <c r="C122" s="36">
        <v>80.0</v>
      </c>
      <c r="D122" s="19">
        <f>G121-C122</f>
        <v>0</v>
      </c>
      <c r="E122" s="19"/>
      <c r="F122" s="40"/>
      <c r="G122" s="63"/>
    </row>
    <row r="123" ht="15.75" customHeight="1">
      <c r="A123" s="19" t="str">
        <f t="shared" ref="A123:A124" si="4">A122</f>
        <v>PO/S-2022/10/0028</v>
      </c>
      <c r="B123" s="18"/>
      <c r="C123" s="36"/>
      <c r="D123" s="19">
        <f>D122-C123</f>
        <v>0</v>
      </c>
      <c r="E123" s="19"/>
      <c r="F123" s="40"/>
      <c r="G123" s="64" t="s">
        <v>2059</v>
      </c>
    </row>
    <row r="124" ht="15.75" customHeight="1">
      <c r="A124" s="19" t="str">
        <f t="shared" si="4"/>
        <v>PO/S-2022/10/0028</v>
      </c>
      <c r="B124" s="18"/>
      <c r="C124" s="36"/>
      <c r="D124" s="19"/>
      <c r="E124" s="19"/>
      <c r="F124" s="40"/>
      <c r="G124" s="63" t="s">
        <v>2044</v>
      </c>
    </row>
    <row r="125" ht="15.75" customHeight="1">
      <c r="F125" s="68" t="s">
        <v>14</v>
      </c>
    </row>
    <row r="126" ht="15.75" customHeight="1"/>
    <row r="127" ht="15.75" customHeight="1">
      <c r="A127" s="14" t="s">
        <v>15</v>
      </c>
      <c r="B127" s="14" t="s">
        <v>16</v>
      </c>
      <c r="C127" s="2" t="s">
        <v>17</v>
      </c>
      <c r="D127" s="14" t="s">
        <v>18</v>
      </c>
      <c r="E127" s="14" t="s">
        <v>19</v>
      </c>
      <c r="F127" s="34" t="s">
        <v>20</v>
      </c>
      <c r="G127" s="43">
        <v>80.0</v>
      </c>
    </row>
    <row r="128" ht="15.75" customHeight="1">
      <c r="A128" s="19" t="s">
        <v>2060</v>
      </c>
      <c r="B128" s="18">
        <v>44890.0</v>
      </c>
      <c r="C128" s="36">
        <v>80.0</v>
      </c>
      <c r="D128" s="19">
        <f>G127-C128</f>
        <v>0</v>
      </c>
      <c r="E128" s="19"/>
      <c r="F128" s="40"/>
      <c r="G128" s="63"/>
    </row>
    <row r="129" ht="15.75" customHeight="1">
      <c r="A129" s="19" t="str">
        <f t="shared" ref="A129:A130" si="5">A128</f>
        <v>PO/S-2022/11/0014</v>
      </c>
      <c r="B129" s="18"/>
      <c r="C129" s="36"/>
      <c r="D129" s="19">
        <f>D128-C129</f>
        <v>0</v>
      </c>
      <c r="E129" s="19"/>
      <c r="F129" s="40"/>
      <c r="G129" s="64" t="s">
        <v>2061</v>
      </c>
    </row>
    <row r="130" ht="15.75" customHeight="1">
      <c r="A130" s="19" t="str">
        <f t="shared" si="5"/>
        <v>PO/S-2022/11/0014</v>
      </c>
      <c r="B130" s="18"/>
      <c r="C130" s="36"/>
      <c r="D130" s="19"/>
      <c r="E130" s="19"/>
      <c r="F130" s="40"/>
      <c r="G130" s="63" t="s">
        <v>2044</v>
      </c>
    </row>
    <row r="131" ht="15.75" customHeight="1"/>
    <row r="132" ht="15.75" customHeight="1"/>
    <row r="133" ht="15.75" customHeight="1">
      <c r="A133" s="14" t="s">
        <v>15</v>
      </c>
      <c r="B133" s="14" t="s">
        <v>16</v>
      </c>
      <c r="C133" s="2" t="s">
        <v>17</v>
      </c>
      <c r="D133" s="14" t="s">
        <v>18</v>
      </c>
      <c r="E133" s="14" t="s">
        <v>19</v>
      </c>
      <c r="F133" s="34" t="s">
        <v>20</v>
      </c>
      <c r="G133" s="43">
        <v>251.0</v>
      </c>
    </row>
    <row r="134" ht="15.75" customHeight="1">
      <c r="A134" s="19" t="s">
        <v>2062</v>
      </c>
      <c r="B134" s="18">
        <v>44911.0</v>
      </c>
      <c r="C134" s="36">
        <v>70.0</v>
      </c>
      <c r="D134" s="19">
        <f>G133-C134</f>
        <v>181</v>
      </c>
      <c r="E134" s="19"/>
      <c r="F134" s="40"/>
      <c r="G134" s="63"/>
    </row>
    <row r="135" ht="15.75" customHeight="1">
      <c r="A135" s="19" t="str">
        <f t="shared" ref="A135:A140" si="6">A134</f>
        <v>PO/S-2022/12/0007</v>
      </c>
      <c r="B135" s="18">
        <v>44918.0</v>
      </c>
      <c r="C135" s="36">
        <v>51.0</v>
      </c>
      <c r="D135" s="19">
        <f t="shared" ref="D135:D137" si="7">D134-C135</f>
        <v>130</v>
      </c>
      <c r="E135" s="19"/>
      <c r="F135" s="40"/>
      <c r="G135" s="64" t="s">
        <v>2063</v>
      </c>
    </row>
    <row r="136" ht="15.75" customHeight="1">
      <c r="A136" s="19" t="str">
        <f t="shared" si="6"/>
        <v>PO/S-2022/12/0007</v>
      </c>
      <c r="B136" s="18">
        <v>44923.0</v>
      </c>
      <c r="C136" s="36">
        <v>130.0</v>
      </c>
      <c r="D136" s="19">
        <f t="shared" si="7"/>
        <v>0</v>
      </c>
      <c r="E136" s="19"/>
      <c r="F136" s="40"/>
      <c r="G136" s="63" t="s">
        <v>2044</v>
      </c>
    </row>
    <row r="137" ht="15.75" customHeight="1">
      <c r="A137" s="19" t="str">
        <f t="shared" si="6"/>
        <v>PO/S-2022/12/0007</v>
      </c>
      <c r="B137" s="18"/>
      <c r="C137" s="36"/>
      <c r="D137" s="19">
        <f t="shared" si="7"/>
        <v>0</v>
      </c>
      <c r="E137" s="19"/>
      <c r="F137" s="40"/>
      <c r="G137" s="63"/>
    </row>
    <row r="138" ht="15.75" customHeight="1">
      <c r="A138" s="19" t="str">
        <f t="shared" si="6"/>
        <v>PO/S-2022/12/0007</v>
      </c>
      <c r="B138" s="18"/>
      <c r="C138" s="36"/>
      <c r="D138" s="19"/>
      <c r="E138" s="19"/>
      <c r="F138" s="10"/>
    </row>
    <row r="139" ht="15.75" customHeight="1">
      <c r="A139" s="19" t="str">
        <f t="shared" si="6"/>
        <v>PO/S-2022/12/0007</v>
      </c>
      <c r="B139" s="18"/>
      <c r="C139" s="36"/>
      <c r="D139" s="19"/>
      <c r="E139" s="19"/>
      <c r="F139" s="10"/>
    </row>
    <row r="140" ht="15.75" customHeight="1">
      <c r="A140" s="19" t="str">
        <f t="shared" si="6"/>
        <v>PO/S-2022/12/0007</v>
      </c>
      <c r="B140" s="18"/>
      <c r="C140" s="36"/>
      <c r="D140" s="19"/>
      <c r="E140" s="19"/>
      <c r="F140" s="10"/>
    </row>
    <row r="141" ht="15.75" customHeight="1">
      <c r="F141" s="68" t="s">
        <v>14</v>
      </c>
    </row>
    <row r="142" ht="15.75" customHeight="1"/>
    <row r="143" ht="15.75" customHeight="1">
      <c r="A143" s="14" t="s">
        <v>15</v>
      </c>
      <c r="B143" s="14" t="s">
        <v>16</v>
      </c>
      <c r="C143" s="2" t="s">
        <v>17</v>
      </c>
      <c r="D143" s="14" t="s">
        <v>18</v>
      </c>
      <c r="E143" s="14" t="s">
        <v>19</v>
      </c>
      <c r="F143" s="34" t="s">
        <v>20</v>
      </c>
      <c r="G143" s="43">
        <v>100.0</v>
      </c>
    </row>
    <row r="144" ht="15.75" customHeight="1">
      <c r="A144" s="19" t="s">
        <v>2064</v>
      </c>
      <c r="B144" s="18">
        <v>44958.0</v>
      </c>
      <c r="C144" s="36">
        <v>22.0</v>
      </c>
      <c r="D144" s="19">
        <f>G143-C144</f>
        <v>78</v>
      </c>
      <c r="E144" s="19"/>
      <c r="F144" s="40"/>
      <c r="G144" s="63"/>
    </row>
    <row r="145" ht="15.75" customHeight="1">
      <c r="A145" s="19" t="str">
        <f t="shared" ref="A145:A150" si="8">A144</f>
        <v>PO/S-2022/12/0045</v>
      </c>
      <c r="B145" s="18">
        <v>45063.0</v>
      </c>
      <c r="C145" s="36">
        <v>20.0</v>
      </c>
      <c r="D145" s="19">
        <f t="shared" ref="D145:D149" si="9">D144-C145</f>
        <v>58</v>
      </c>
      <c r="E145" s="19"/>
      <c r="F145" s="40"/>
      <c r="G145" s="64" t="s">
        <v>2065</v>
      </c>
    </row>
    <row r="146" ht="15.75" customHeight="1">
      <c r="A146" s="19" t="str">
        <f t="shared" si="8"/>
        <v>PO/S-2022/12/0045</v>
      </c>
      <c r="B146" s="18">
        <v>45073.0</v>
      </c>
      <c r="C146" s="36">
        <v>18.0</v>
      </c>
      <c r="D146" s="19">
        <f t="shared" si="9"/>
        <v>40</v>
      </c>
      <c r="E146" s="19"/>
      <c r="F146" s="40"/>
      <c r="G146" s="63" t="s">
        <v>2066</v>
      </c>
    </row>
    <row r="147" ht="15.75" customHeight="1">
      <c r="A147" s="19" t="str">
        <f t="shared" si="8"/>
        <v>PO/S-2022/12/0045</v>
      </c>
      <c r="B147" s="18">
        <v>45125.0</v>
      </c>
      <c r="C147" s="36">
        <v>22.0</v>
      </c>
      <c r="D147" s="19">
        <f t="shared" si="9"/>
        <v>18</v>
      </c>
      <c r="E147" s="19"/>
      <c r="F147" s="40"/>
      <c r="G147" s="63"/>
    </row>
    <row r="148" ht="15.75" customHeight="1">
      <c r="A148" s="19" t="str">
        <f t="shared" si="8"/>
        <v>PO/S-2022/12/0045</v>
      </c>
      <c r="B148" s="18"/>
      <c r="C148" s="36"/>
      <c r="D148" s="19">
        <f t="shared" si="9"/>
        <v>18</v>
      </c>
      <c r="E148" s="19"/>
      <c r="F148" s="10"/>
    </row>
    <row r="149" ht="15.75" customHeight="1">
      <c r="A149" s="19" t="str">
        <f t="shared" si="8"/>
        <v>PO/S-2022/12/0045</v>
      </c>
      <c r="B149" s="18"/>
      <c r="C149" s="36"/>
      <c r="D149" s="19">
        <f t="shared" si="9"/>
        <v>18</v>
      </c>
      <c r="E149" s="19"/>
      <c r="F149" s="10"/>
    </row>
    <row r="150" ht="15.75" customHeight="1">
      <c r="A150" s="19" t="str">
        <f t="shared" si="8"/>
        <v>PO/S-2022/12/0045</v>
      </c>
      <c r="B150" s="18"/>
      <c r="C150" s="36"/>
      <c r="D150" s="19"/>
      <c r="E150" s="19"/>
      <c r="F150" s="10"/>
    </row>
    <row r="151" ht="15.75" customHeight="1"/>
    <row r="152" ht="15.75" customHeight="1"/>
    <row r="153" ht="15.75" customHeight="1">
      <c r="A153" s="14" t="s">
        <v>15</v>
      </c>
      <c r="B153" s="14" t="s">
        <v>16</v>
      </c>
      <c r="C153" s="2" t="s">
        <v>17</v>
      </c>
      <c r="D153" s="14" t="s">
        <v>18</v>
      </c>
      <c r="E153" s="14" t="s">
        <v>19</v>
      </c>
      <c r="F153" s="34" t="s">
        <v>20</v>
      </c>
      <c r="G153" s="43">
        <v>250.0</v>
      </c>
    </row>
    <row r="154" ht="15.75" customHeight="1">
      <c r="A154" s="19" t="s">
        <v>2067</v>
      </c>
      <c r="B154" s="18">
        <v>44938.0</v>
      </c>
      <c r="C154" s="36">
        <v>100.0</v>
      </c>
      <c r="D154" s="19">
        <f>G153-C154</f>
        <v>150</v>
      </c>
      <c r="E154" s="19"/>
      <c r="F154" s="40"/>
      <c r="G154" s="63"/>
    </row>
    <row r="155" ht="15.75" customHeight="1">
      <c r="A155" s="19" t="str">
        <f t="shared" ref="A155:A160" si="10">A154</f>
        <v>PO/S-2023/01/0010</v>
      </c>
      <c r="B155" s="18">
        <v>44943.0</v>
      </c>
      <c r="C155" s="36">
        <v>100.0</v>
      </c>
      <c r="D155" s="19">
        <f t="shared" ref="D155:D157" si="11">D154-C155</f>
        <v>50</v>
      </c>
      <c r="E155" s="19"/>
      <c r="F155" s="40"/>
      <c r="G155" s="64" t="s">
        <v>2068</v>
      </c>
    </row>
    <row r="156" ht="15.75" customHeight="1">
      <c r="A156" s="19" t="str">
        <f t="shared" si="10"/>
        <v>PO/S-2023/01/0010</v>
      </c>
      <c r="B156" s="18">
        <v>44946.0</v>
      </c>
      <c r="C156" s="36">
        <v>50.0</v>
      </c>
      <c r="D156" s="19">
        <f t="shared" si="11"/>
        <v>0</v>
      </c>
      <c r="E156" s="19"/>
      <c r="F156" s="40"/>
      <c r="G156" s="63" t="s">
        <v>2044</v>
      </c>
    </row>
    <row r="157" ht="15.75" customHeight="1">
      <c r="A157" s="19" t="str">
        <f t="shared" si="10"/>
        <v>PO/S-2023/01/0010</v>
      </c>
      <c r="B157" s="18"/>
      <c r="C157" s="36"/>
      <c r="D157" s="19">
        <f t="shared" si="11"/>
        <v>0</v>
      </c>
      <c r="E157" s="19"/>
      <c r="F157" s="40"/>
      <c r="G157" s="63"/>
    </row>
    <row r="158" ht="15.75" customHeight="1">
      <c r="A158" s="19" t="str">
        <f t="shared" si="10"/>
        <v>PO/S-2023/01/0010</v>
      </c>
      <c r="B158" s="18"/>
      <c r="C158" s="36"/>
      <c r="D158" s="19"/>
      <c r="E158" s="19"/>
      <c r="F158" s="10"/>
    </row>
    <row r="159" ht="15.75" customHeight="1">
      <c r="A159" s="19" t="str">
        <f t="shared" si="10"/>
        <v>PO/S-2023/01/0010</v>
      </c>
      <c r="B159" s="18"/>
      <c r="C159" s="36"/>
      <c r="D159" s="19"/>
      <c r="E159" s="19"/>
      <c r="F159" s="10"/>
    </row>
    <row r="160" ht="15.75" customHeight="1">
      <c r="A160" s="19" t="str">
        <f t="shared" si="10"/>
        <v>PO/S-2023/01/0010</v>
      </c>
      <c r="B160" s="18"/>
      <c r="C160" s="36"/>
      <c r="D160" s="19"/>
      <c r="E160" s="19"/>
      <c r="F160" s="10"/>
    </row>
    <row r="161" ht="15.75" customHeight="1">
      <c r="F161" s="68" t="s">
        <v>14</v>
      </c>
    </row>
    <row r="162" ht="15.75" customHeight="1">
      <c r="A162" s="14" t="s">
        <v>15</v>
      </c>
      <c r="B162" s="14" t="s">
        <v>16</v>
      </c>
      <c r="C162" s="2" t="s">
        <v>17</v>
      </c>
      <c r="D162" s="14" t="s">
        <v>18</v>
      </c>
      <c r="E162" s="14" t="s">
        <v>19</v>
      </c>
      <c r="F162" s="34" t="s">
        <v>20</v>
      </c>
      <c r="G162" s="43">
        <v>250.0</v>
      </c>
    </row>
    <row r="163" ht="15.75" customHeight="1">
      <c r="A163" s="19" t="s">
        <v>2069</v>
      </c>
      <c r="B163" s="18">
        <v>44946.0</v>
      </c>
      <c r="C163" s="36">
        <v>30.0</v>
      </c>
      <c r="D163" s="19">
        <f>G162-C163</f>
        <v>220</v>
      </c>
      <c r="E163" s="19"/>
      <c r="F163" s="40"/>
      <c r="G163" s="63"/>
    </row>
    <row r="164" ht="15.75" customHeight="1">
      <c r="A164" s="19" t="str">
        <f t="shared" ref="A164:A169" si="12">A163</f>
        <v>PO/S-2023/01/0011</v>
      </c>
      <c r="B164" s="18">
        <v>44952.0</v>
      </c>
      <c r="C164" s="36">
        <v>90.0</v>
      </c>
      <c r="D164" s="19">
        <f t="shared" ref="D164:D166" si="13">D163-C164</f>
        <v>130</v>
      </c>
      <c r="E164" s="19"/>
      <c r="F164" s="40"/>
      <c r="G164" s="64" t="s">
        <v>2070</v>
      </c>
    </row>
    <row r="165" ht="15.75" customHeight="1">
      <c r="A165" s="19" t="str">
        <f t="shared" si="12"/>
        <v>PO/S-2023/01/0011</v>
      </c>
      <c r="B165" s="18">
        <v>44958.0</v>
      </c>
      <c r="C165" s="36">
        <v>80.0</v>
      </c>
      <c r="D165" s="19">
        <f t="shared" si="13"/>
        <v>50</v>
      </c>
      <c r="E165" s="19"/>
      <c r="F165" s="40"/>
      <c r="G165" s="63" t="s">
        <v>2044</v>
      </c>
    </row>
    <row r="166" ht="15.75" customHeight="1">
      <c r="A166" s="19" t="str">
        <f t="shared" si="12"/>
        <v>PO/S-2023/01/0011</v>
      </c>
      <c r="B166" s="18">
        <v>44965.0</v>
      </c>
      <c r="C166" s="36">
        <v>50.0</v>
      </c>
      <c r="D166" s="19">
        <f t="shared" si="13"/>
        <v>0</v>
      </c>
      <c r="E166" s="19"/>
      <c r="F166" s="40"/>
      <c r="G166" s="63"/>
    </row>
    <row r="167" ht="15.75" customHeight="1">
      <c r="A167" s="19" t="str">
        <f t="shared" si="12"/>
        <v>PO/S-2023/01/0011</v>
      </c>
      <c r="B167" s="18"/>
      <c r="C167" s="36"/>
      <c r="D167" s="19"/>
      <c r="E167" s="19"/>
      <c r="F167" s="10"/>
    </row>
    <row r="168" ht="15.75" customHeight="1">
      <c r="A168" s="19" t="str">
        <f t="shared" si="12"/>
        <v>PO/S-2023/01/0011</v>
      </c>
      <c r="B168" s="18"/>
      <c r="C168" s="36"/>
      <c r="D168" s="19"/>
      <c r="E168" s="19"/>
      <c r="F168" s="10"/>
    </row>
    <row r="169" ht="15.75" customHeight="1">
      <c r="A169" s="19" t="str">
        <f t="shared" si="12"/>
        <v>PO/S-2023/01/0011</v>
      </c>
      <c r="B169" s="18"/>
      <c r="C169" s="36"/>
      <c r="D169" s="19"/>
      <c r="E169" s="19"/>
      <c r="F169" s="10"/>
    </row>
    <row r="170" ht="15.75" customHeight="1">
      <c r="F170" s="68" t="s">
        <v>14</v>
      </c>
    </row>
    <row r="171" ht="15.75" customHeight="1"/>
    <row r="172" ht="15.75" customHeight="1"/>
    <row r="173" ht="15.75" customHeight="1">
      <c r="A173" s="14" t="s">
        <v>15</v>
      </c>
      <c r="B173" s="14" t="s">
        <v>16</v>
      </c>
      <c r="C173" s="2" t="s">
        <v>17</v>
      </c>
      <c r="D173" s="14" t="s">
        <v>18</v>
      </c>
      <c r="E173" s="14" t="s">
        <v>19</v>
      </c>
      <c r="F173" s="34" t="s">
        <v>20</v>
      </c>
      <c r="G173" s="43">
        <v>160.0</v>
      </c>
    </row>
    <row r="174" ht="15.75" customHeight="1">
      <c r="A174" s="19" t="s">
        <v>2071</v>
      </c>
      <c r="B174" s="18">
        <v>45063.0</v>
      </c>
      <c r="C174" s="36">
        <v>50.0</v>
      </c>
      <c r="D174" s="19">
        <f>G173-C174</f>
        <v>110</v>
      </c>
      <c r="E174" s="19"/>
      <c r="F174" s="40"/>
      <c r="G174" s="63"/>
    </row>
    <row r="175" ht="15.75" customHeight="1">
      <c r="A175" s="19" t="str">
        <f t="shared" ref="A175:A180" si="14">A174</f>
        <v>PO/S-2023/02/0012</v>
      </c>
      <c r="B175" s="18">
        <v>45073.0</v>
      </c>
      <c r="C175" s="36">
        <v>102.0</v>
      </c>
      <c r="D175" s="19">
        <f t="shared" ref="D175:D177" si="15">D174-C175</f>
        <v>8</v>
      </c>
      <c r="E175" s="19"/>
      <c r="F175" s="40"/>
      <c r="G175" s="64" t="s">
        <v>2072</v>
      </c>
    </row>
    <row r="176" ht="15.75" customHeight="1">
      <c r="A176" s="19" t="str">
        <f t="shared" si="14"/>
        <v>PO/S-2023/02/0012</v>
      </c>
      <c r="B176" s="18">
        <v>45125.0</v>
      </c>
      <c r="C176" s="36">
        <v>8.0</v>
      </c>
      <c r="D176" s="19">
        <f t="shared" si="15"/>
        <v>0</v>
      </c>
      <c r="E176" s="19"/>
      <c r="F176" s="40"/>
      <c r="G176" s="63" t="s">
        <v>2044</v>
      </c>
    </row>
    <row r="177" ht="15.75" customHeight="1">
      <c r="A177" s="19" t="str">
        <f t="shared" si="14"/>
        <v>PO/S-2023/02/0012</v>
      </c>
      <c r="B177" s="18"/>
      <c r="C177" s="36"/>
      <c r="D177" s="19">
        <f t="shared" si="15"/>
        <v>0</v>
      </c>
      <c r="E177" s="19"/>
      <c r="F177" s="40"/>
      <c r="G177" s="63"/>
    </row>
    <row r="178" ht="15.75" customHeight="1">
      <c r="A178" s="19" t="str">
        <f t="shared" si="14"/>
        <v>PO/S-2023/02/0012</v>
      </c>
      <c r="B178" s="18"/>
      <c r="C178" s="36"/>
      <c r="D178" s="19"/>
      <c r="E178" s="19"/>
      <c r="F178" s="10"/>
    </row>
    <row r="179" ht="15.75" customHeight="1">
      <c r="A179" s="19" t="str">
        <f t="shared" si="14"/>
        <v>PO/S-2023/02/0012</v>
      </c>
      <c r="B179" s="18"/>
      <c r="C179" s="36"/>
      <c r="D179" s="19"/>
      <c r="E179" s="19"/>
      <c r="F179" s="10"/>
    </row>
    <row r="180" ht="15.75" customHeight="1">
      <c r="A180" s="19" t="str">
        <f t="shared" si="14"/>
        <v>PO/S-2023/02/0012</v>
      </c>
      <c r="B180" s="18"/>
      <c r="C180" s="36"/>
      <c r="D180" s="19"/>
      <c r="E180" s="19"/>
      <c r="F180" s="10"/>
    </row>
    <row r="181" ht="15.75" customHeight="1">
      <c r="F181" s="68" t="s">
        <v>14</v>
      </c>
    </row>
    <row r="182" ht="15.75" customHeight="1"/>
    <row r="183" ht="15.75" customHeight="1">
      <c r="A183" s="14" t="s">
        <v>15</v>
      </c>
      <c r="B183" s="14" t="s">
        <v>16</v>
      </c>
      <c r="C183" s="2" t="s">
        <v>17</v>
      </c>
      <c r="D183" s="14" t="s">
        <v>18</v>
      </c>
      <c r="E183" s="14" t="s">
        <v>19</v>
      </c>
      <c r="F183" s="34" t="s">
        <v>20</v>
      </c>
      <c r="G183" s="43">
        <v>120.0</v>
      </c>
    </row>
    <row r="184" ht="15.75" customHeight="1">
      <c r="A184" s="19" t="s">
        <v>2073</v>
      </c>
      <c r="B184" s="18">
        <v>45125.0</v>
      </c>
      <c r="C184" s="36">
        <v>52.0</v>
      </c>
      <c r="D184" s="19">
        <f>G183-C184</f>
        <v>68</v>
      </c>
      <c r="E184" s="19"/>
      <c r="F184" s="40"/>
      <c r="G184" s="63"/>
    </row>
    <row r="185" ht="15.75" customHeight="1">
      <c r="A185" s="19" t="str">
        <f t="shared" ref="A185:A187" si="16">A184</f>
        <v>PO/S-2023/03/0006</v>
      </c>
      <c r="B185" s="18">
        <v>45138.0</v>
      </c>
      <c r="C185" s="36">
        <v>68.0</v>
      </c>
      <c r="D185" s="19">
        <f t="shared" ref="D185:D187" si="17">D184-C185</f>
        <v>0</v>
      </c>
      <c r="E185" s="19"/>
      <c r="F185" s="40"/>
      <c r="G185" s="64" t="s">
        <v>2074</v>
      </c>
    </row>
    <row r="186" ht="15.75" customHeight="1">
      <c r="A186" s="19" t="str">
        <f t="shared" si="16"/>
        <v>PO/S-2023/03/0006</v>
      </c>
      <c r="B186" s="18"/>
      <c r="C186" s="36"/>
      <c r="D186" s="19">
        <f t="shared" si="17"/>
        <v>0</v>
      </c>
      <c r="E186" s="19"/>
      <c r="F186" s="40"/>
      <c r="G186" s="63" t="s">
        <v>2044</v>
      </c>
    </row>
    <row r="187" ht="15.75" customHeight="1">
      <c r="A187" s="19" t="str">
        <f t="shared" si="16"/>
        <v>PO/S-2023/03/0006</v>
      </c>
      <c r="B187" s="18"/>
      <c r="C187" s="36"/>
      <c r="D187" s="19">
        <f t="shared" si="17"/>
        <v>0</v>
      </c>
      <c r="E187" s="19"/>
      <c r="F187" s="40"/>
      <c r="G187" s="63"/>
    </row>
    <row r="188" ht="15.75" customHeight="1"/>
    <row r="189" ht="15.75" customHeight="1">
      <c r="D189" s="20">
        <f>D191+D186+D177</f>
        <v>224</v>
      </c>
    </row>
    <row r="190" ht="15.75" customHeight="1">
      <c r="A190" s="14" t="s">
        <v>15</v>
      </c>
      <c r="B190" s="14" t="s">
        <v>16</v>
      </c>
      <c r="C190" s="2" t="s">
        <v>17</v>
      </c>
      <c r="D190" s="14" t="s">
        <v>18</v>
      </c>
      <c r="E190" s="14" t="s">
        <v>19</v>
      </c>
      <c r="F190" s="34" t="s">
        <v>20</v>
      </c>
      <c r="G190" s="43">
        <v>235.0</v>
      </c>
    </row>
    <row r="191" ht="15.75" customHeight="1">
      <c r="A191" s="19" t="s">
        <v>2075</v>
      </c>
      <c r="B191" s="18">
        <v>45138.0</v>
      </c>
      <c r="C191" s="36">
        <v>11.0</v>
      </c>
      <c r="D191" s="19">
        <f>G190-C191</f>
        <v>224</v>
      </c>
      <c r="E191" s="19"/>
      <c r="F191" s="40"/>
      <c r="G191" s="63"/>
    </row>
    <row r="192" ht="15.75" customHeight="1">
      <c r="A192" s="19" t="str">
        <f t="shared" ref="A192:A194" si="18">A191</f>
        <v>PO/S-2023/06/0004</v>
      </c>
      <c r="B192" s="18"/>
      <c r="C192" s="36"/>
      <c r="D192" s="19">
        <f t="shared" ref="D192:D194" si="19">D191-C192</f>
        <v>224</v>
      </c>
      <c r="E192" s="19"/>
      <c r="F192" s="40"/>
      <c r="G192" s="64" t="s">
        <v>2076</v>
      </c>
    </row>
    <row r="193" ht="15.75" customHeight="1">
      <c r="A193" s="19" t="str">
        <f t="shared" si="18"/>
        <v>PO/S-2023/06/0004</v>
      </c>
      <c r="B193" s="18"/>
      <c r="C193" s="36"/>
      <c r="D193" s="19">
        <f t="shared" si="19"/>
        <v>224</v>
      </c>
      <c r="E193" s="19"/>
      <c r="F193" s="40"/>
      <c r="G193" s="63" t="s">
        <v>2044</v>
      </c>
    </row>
    <row r="194" ht="15.75" customHeight="1">
      <c r="A194" s="19" t="str">
        <f t="shared" si="18"/>
        <v>PO/S-2023/06/0004</v>
      </c>
      <c r="B194" s="18"/>
      <c r="C194" s="36"/>
      <c r="D194" s="19">
        <f t="shared" si="19"/>
        <v>224</v>
      </c>
      <c r="E194" s="19"/>
      <c r="F194" s="40"/>
      <c r="G194" s="63"/>
    </row>
    <row r="195" ht="15.75" customHeight="1"/>
    <row r="196" ht="15.75" customHeight="1"/>
    <row r="197" ht="15.75" customHeight="1">
      <c r="A197" s="14" t="s">
        <v>15</v>
      </c>
      <c r="B197" s="14" t="s">
        <v>16</v>
      </c>
      <c r="C197" s="2" t="s">
        <v>17</v>
      </c>
      <c r="D197" s="14" t="s">
        <v>18</v>
      </c>
      <c r="E197" s="14" t="s">
        <v>19</v>
      </c>
      <c r="F197" s="34" t="s">
        <v>20</v>
      </c>
      <c r="G197" s="43">
        <v>140.0</v>
      </c>
    </row>
    <row r="198" ht="15.75" customHeight="1">
      <c r="A198" s="19" t="s">
        <v>2077</v>
      </c>
      <c r="B198" s="18"/>
      <c r="C198" s="36"/>
      <c r="D198" s="19">
        <f>G197-C198</f>
        <v>140</v>
      </c>
      <c r="E198" s="19"/>
      <c r="F198" s="40"/>
      <c r="G198" s="63"/>
    </row>
    <row r="199" ht="15.75" customHeight="1">
      <c r="A199" s="19" t="str">
        <f t="shared" ref="A199:A201" si="20">A198</f>
        <v>PO/S-2023/07/0037</v>
      </c>
      <c r="B199" s="18"/>
      <c r="C199" s="36"/>
      <c r="D199" s="19">
        <f t="shared" ref="D199:D201" si="21">D198-C199</f>
        <v>140</v>
      </c>
      <c r="E199" s="19"/>
      <c r="F199" s="40"/>
      <c r="G199" s="64" t="s">
        <v>2078</v>
      </c>
    </row>
    <row r="200" ht="15.75" customHeight="1">
      <c r="A200" s="19" t="str">
        <f t="shared" si="20"/>
        <v>PO/S-2023/07/0037</v>
      </c>
      <c r="B200" s="18"/>
      <c r="C200" s="36"/>
      <c r="D200" s="19">
        <f t="shared" si="21"/>
        <v>140</v>
      </c>
      <c r="E200" s="19"/>
      <c r="F200" s="40"/>
      <c r="G200" s="63" t="s">
        <v>2044</v>
      </c>
    </row>
    <row r="201" ht="15.75" customHeight="1">
      <c r="A201" s="19" t="str">
        <f t="shared" si="20"/>
        <v>PO/S-2023/07/0037</v>
      </c>
      <c r="B201" s="18"/>
      <c r="C201" s="36"/>
      <c r="D201" s="19">
        <f t="shared" si="21"/>
        <v>140</v>
      </c>
      <c r="E201" s="19"/>
      <c r="F201" s="40"/>
      <c r="G201" s="63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2:G22"/>
  </mergeCells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26" width="8.71"/>
  </cols>
  <sheetData>
    <row r="1">
      <c r="A1" s="50" t="s">
        <v>698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30.0</v>
      </c>
    </row>
    <row r="3">
      <c r="A3" s="61" t="s">
        <v>2079</v>
      </c>
      <c r="B3" s="18">
        <v>44232.0</v>
      </c>
      <c r="C3" s="36">
        <v>30.0</v>
      </c>
      <c r="D3" s="19">
        <f>G2-C3</f>
        <v>0</v>
      </c>
      <c r="E3" s="19"/>
      <c r="F3" s="10"/>
      <c r="G3" s="63" t="s">
        <v>2080</v>
      </c>
    </row>
    <row r="4">
      <c r="A4" s="61" t="s">
        <v>2079</v>
      </c>
      <c r="B4" s="18"/>
      <c r="C4" s="36"/>
      <c r="D4" s="19">
        <f t="shared" ref="D4:D9" si="1">D3-C4</f>
        <v>0</v>
      </c>
      <c r="E4" s="19"/>
      <c r="F4" s="10"/>
      <c r="G4" s="63" t="s">
        <v>2081</v>
      </c>
    </row>
    <row r="5">
      <c r="A5" s="61" t="s">
        <v>2079</v>
      </c>
      <c r="B5" s="18"/>
      <c r="C5" s="36"/>
      <c r="D5" s="19">
        <f t="shared" si="1"/>
        <v>0</v>
      </c>
      <c r="E5" s="19"/>
      <c r="F5" s="10"/>
      <c r="G5" s="64"/>
    </row>
    <row r="6">
      <c r="A6" s="61" t="s">
        <v>2079</v>
      </c>
      <c r="B6" s="18"/>
      <c r="C6" s="36"/>
      <c r="D6" s="19">
        <f t="shared" si="1"/>
        <v>0</v>
      </c>
      <c r="E6" s="19"/>
      <c r="F6" s="10"/>
      <c r="G6" s="63" t="s">
        <v>2082</v>
      </c>
    </row>
    <row r="7">
      <c r="A7" s="61" t="s">
        <v>2079</v>
      </c>
      <c r="B7" s="18"/>
      <c r="C7" s="36"/>
      <c r="D7" s="19">
        <f t="shared" si="1"/>
        <v>0</v>
      </c>
      <c r="E7" s="19"/>
      <c r="F7" s="10"/>
    </row>
    <row r="8">
      <c r="A8" s="61" t="s">
        <v>2079</v>
      </c>
      <c r="B8" s="18"/>
      <c r="C8" s="36"/>
      <c r="D8" s="19">
        <f t="shared" si="1"/>
        <v>0</v>
      </c>
      <c r="E8" s="19"/>
      <c r="F8" s="10"/>
    </row>
    <row r="9">
      <c r="A9" s="61" t="s">
        <v>2079</v>
      </c>
      <c r="B9" s="18"/>
      <c r="C9" s="36"/>
      <c r="D9" s="19">
        <f t="shared" si="1"/>
        <v>0</v>
      </c>
      <c r="E9" s="19"/>
      <c r="F9" s="10"/>
    </row>
    <row r="10">
      <c r="A10" s="19"/>
      <c r="B10" s="18"/>
      <c r="C10" s="36"/>
      <c r="D10" s="19"/>
      <c r="E10" s="19"/>
      <c r="F10" s="10"/>
    </row>
    <row r="11">
      <c r="A11" s="19"/>
      <c r="B11" s="18"/>
      <c r="C11" s="36"/>
      <c r="D11" s="19"/>
      <c r="E11" s="19"/>
      <c r="F11" s="10"/>
    </row>
    <row r="12">
      <c r="A12" s="19"/>
      <c r="B12" s="18"/>
      <c r="C12" s="36"/>
      <c r="D12" s="19"/>
      <c r="E12" s="19"/>
      <c r="F12" s="10"/>
    </row>
    <row r="13">
      <c r="A13" s="19"/>
      <c r="B13" s="18"/>
      <c r="C13" s="36"/>
      <c r="D13" s="19"/>
      <c r="E13" s="19"/>
      <c r="F13" s="10"/>
    </row>
    <row r="14">
      <c r="A14" s="19"/>
      <c r="B14" s="18"/>
      <c r="C14" s="36"/>
      <c r="D14" s="19"/>
      <c r="E14" s="19"/>
      <c r="F14" s="10"/>
    </row>
    <row r="15">
      <c r="A15" s="19"/>
      <c r="B15" s="18"/>
      <c r="C15" s="36"/>
      <c r="D15" s="19"/>
      <c r="E15" s="19"/>
      <c r="F15" s="10"/>
    </row>
    <row r="16">
      <c r="A16" s="19"/>
      <c r="B16" s="18"/>
      <c r="C16" s="36"/>
      <c r="D16" s="19"/>
      <c r="E16" s="19"/>
      <c r="F16" s="10"/>
    </row>
    <row r="17">
      <c r="A17" s="19"/>
      <c r="B17" s="18"/>
      <c r="C17" s="36"/>
      <c r="D17" s="19"/>
      <c r="E17" s="19"/>
      <c r="F17" s="10"/>
    </row>
    <row r="18">
      <c r="A18" s="19"/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C21" s="20">
        <f>SUM(C3:C20)</f>
        <v>30</v>
      </c>
      <c r="E21" s="1"/>
      <c r="F21" s="54" t="s">
        <v>14</v>
      </c>
    </row>
    <row r="22" ht="15.75" customHeight="1">
      <c r="A22" s="14" t="s">
        <v>15</v>
      </c>
      <c r="B22" s="14" t="s">
        <v>16</v>
      </c>
      <c r="C22" s="2" t="s">
        <v>17</v>
      </c>
      <c r="D22" s="14" t="s">
        <v>18</v>
      </c>
      <c r="E22" s="14" t="s">
        <v>19</v>
      </c>
      <c r="F22" s="34" t="s">
        <v>20</v>
      </c>
      <c r="G22" s="43">
        <v>50.0</v>
      </c>
    </row>
    <row r="23" ht="15.75" customHeight="1">
      <c r="A23" s="61" t="s">
        <v>2083</v>
      </c>
      <c r="B23" s="18">
        <v>44467.0</v>
      </c>
      <c r="C23" s="36">
        <v>15.0</v>
      </c>
      <c r="D23" s="19">
        <f>G22-C23</f>
        <v>35</v>
      </c>
      <c r="E23" s="19"/>
      <c r="F23" s="10"/>
      <c r="G23" s="63" t="s">
        <v>2084</v>
      </c>
    </row>
    <row r="24" ht="15.75" customHeight="1">
      <c r="A24" s="61" t="s">
        <v>2083</v>
      </c>
      <c r="B24" s="18">
        <v>44484.0</v>
      </c>
      <c r="C24" s="36">
        <v>34.0</v>
      </c>
      <c r="D24" s="19">
        <f t="shared" ref="D24:D25" si="2">D23-C24</f>
        <v>1</v>
      </c>
      <c r="E24" s="19"/>
      <c r="F24" s="10"/>
      <c r="G24" s="63" t="s">
        <v>2081</v>
      </c>
    </row>
    <row r="25" ht="15.75" customHeight="1">
      <c r="A25" s="61" t="s">
        <v>2083</v>
      </c>
      <c r="B25" s="18">
        <v>44505.0</v>
      </c>
      <c r="C25" s="36">
        <v>1.0</v>
      </c>
      <c r="D25" s="19">
        <f t="shared" si="2"/>
        <v>0</v>
      </c>
      <c r="E25" s="19"/>
      <c r="F25" s="10"/>
      <c r="G25" s="53"/>
    </row>
    <row r="26" ht="15.75" customHeight="1">
      <c r="A26" s="61" t="s">
        <v>2083</v>
      </c>
      <c r="B26" s="18"/>
      <c r="C26" s="36"/>
      <c r="D26" s="19"/>
      <c r="E26" s="19"/>
      <c r="F26" s="10"/>
    </row>
    <row r="27" ht="15.75" customHeight="1">
      <c r="A27" s="61" t="s">
        <v>2083</v>
      </c>
      <c r="B27" s="18"/>
      <c r="C27" s="36"/>
      <c r="D27" s="19"/>
      <c r="E27" s="19"/>
      <c r="F27" s="10"/>
    </row>
    <row r="28" ht="15.75" customHeight="1">
      <c r="A28" s="61" t="s">
        <v>2083</v>
      </c>
      <c r="B28" s="18"/>
      <c r="C28" s="36"/>
      <c r="D28" s="19"/>
      <c r="E28" s="19"/>
      <c r="F28" s="10"/>
    </row>
    <row r="29" ht="15.75" customHeight="1">
      <c r="A29" s="61" t="s">
        <v>2083</v>
      </c>
      <c r="B29" s="18"/>
      <c r="C29" s="36"/>
      <c r="D29" s="19"/>
      <c r="E29" s="19"/>
      <c r="F29" s="10"/>
    </row>
    <row r="30" ht="15.75" customHeight="1">
      <c r="A30" s="19"/>
      <c r="B30" s="18"/>
      <c r="C30" s="36"/>
      <c r="D30" s="19"/>
      <c r="E30" s="19"/>
      <c r="F30" s="10"/>
    </row>
    <row r="31" ht="15.75" customHeight="1">
      <c r="A31" s="19"/>
      <c r="B31" s="18"/>
      <c r="C31" s="36"/>
      <c r="D31" s="19"/>
      <c r="E31" s="19"/>
      <c r="F31" s="10"/>
    </row>
    <row r="32" ht="15.75" customHeight="1">
      <c r="A32" s="19"/>
      <c r="B32" s="18"/>
      <c r="C32" s="36"/>
      <c r="D32" s="19"/>
      <c r="E32" s="19"/>
      <c r="F32" s="10"/>
    </row>
    <row r="33" ht="15.75" customHeight="1">
      <c r="A33" s="19"/>
      <c r="B33" s="18"/>
      <c r="C33" s="36"/>
      <c r="D33" s="19"/>
      <c r="E33" s="19"/>
      <c r="F33" s="10"/>
    </row>
    <row r="34" ht="15.75" customHeight="1">
      <c r="A34" s="19"/>
      <c r="B34" s="18"/>
      <c r="C34" s="36"/>
      <c r="D34" s="19"/>
      <c r="E34" s="19"/>
      <c r="F34" s="10"/>
    </row>
    <row r="35" ht="15.75" customHeight="1">
      <c r="A35" s="19"/>
      <c r="B35" s="18"/>
      <c r="C35" s="36"/>
      <c r="D35" s="19"/>
      <c r="E35" s="19"/>
      <c r="F35" s="10"/>
    </row>
    <row r="36" ht="15.75" customHeight="1">
      <c r="A36" s="19"/>
      <c r="B36" s="18"/>
      <c r="C36" s="36"/>
      <c r="D36" s="19"/>
      <c r="E36" s="19"/>
      <c r="F36" s="10"/>
    </row>
    <row r="37" ht="15.75" customHeight="1">
      <c r="A37" s="19"/>
      <c r="B37" s="18"/>
      <c r="C37" s="36"/>
      <c r="D37" s="19"/>
      <c r="E37" s="19"/>
      <c r="F37" s="10"/>
    </row>
    <row r="38" ht="15.75" customHeight="1">
      <c r="A38" s="19"/>
      <c r="B38" s="18"/>
      <c r="C38" s="36"/>
      <c r="D38" s="19"/>
      <c r="E38" s="19"/>
      <c r="F38" s="10"/>
    </row>
    <row r="39" ht="15.75" customHeight="1">
      <c r="A39" s="19"/>
      <c r="B39" s="18"/>
      <c r="C39" s="36"/>
      <c r="D39" s="19"/>
      <c r="E39" s="19"/>
      <c r="F39" s="10"/>
    </row>
    <row r="40" ht="15.75" customHeight="1">
      <c r="A40" s="10"/>
      <c r="B40" s="19"/>
      <c r="C40" s="10"/>
      <c r="D40" s="10"/>
      <c r="E40" s="19"/>
      <c r="F40" s="10"/>
    </row>
    <row r="41" ht="15.75" customHeight="1">
      <c r="E41" s="1"/>
      <c r="F41" s="54" t="s">
        <v>738</v>
      </c>
    </row>
    <row r="42" ht="15.75" customHeight="1">
      <c r="A42" s="14" t="s">
        <v>15</v>
      </c>
      <c r="B42" s="14" t="s">
        <v>16</v>
      </c>
      <c r="C42" s="2" t="s">
        <v>17</v>
      </c>
      <c r="D42" s="14" t="s">
        <v>18</v>
      </c>
      <c r="E42" s="14" t="s">
        <v>19</v>
      </c>
      <c r="F42" s="34" t="s">
        <v>20</v>
      </c>
      <c r="G42" s="43">
        <v>50.0</v>
      </c>
    </row>
    <row r="43" ht="15.75" customHeight="1">
      <c r="A43" s="61" t="s">
        <v>2085</v>
      </c>
      <c r="B43" s="18">
        <v>44467.0</v>
      </c>
      <c r="C43" s="36">
        <v>49.0</v>
      </c>
      <c r="D43" s="19">
        <f>G42-C43</f>
        <v>1</v>
      </c>
      <c r="E43" s="19"/>
      <c r="F43" s="10"/>
      <c r="G43" s="63" t="s">
        <v>2086</v>
      </c>
    </row>
    <row r="44" ht="15.75" customHeight="1">
      <c r="A44" s="61" t="s">
        <v>2085</v>
      </c>
      <c r="B44" s="18">
        <v>44484.0</v>
      </c>
      <c r="C44" s="36">
        <v>1.0</v>
      </c>
      <c r="D44" s="19">
        <f>D43-C44</f>
        <v>0</v>
      </c>
      <c r="E44" s="19"/>
      <c r="F44" s="10"/>
      <c r="G44" s="63" t="s">
        <v>1099</v>
      </c>
    </row>
    <row r="45" ht="15.75" customHeight="1">
      <c r="A45" s="61" t="s">
        <v>2085</v>
      </c>
      <c r="B45" s="18"/>
      <c r="C45" s="36"/>
      <c r="D45" s="19"/>
      <c r="E45" s="19"/>
      <c r="F45" s="10"/>
      <c r="G45" s="64"/>
    </row>
    <row r="46" ht="15.75" customHeight="1">
      <c r="A46" s="61" t="s">
        <v>2085</v>
      </c>
      <c r="B46" s="18"/>
      <c r="C46" s="36"/>
      <c r="D46" s="19"/>
      <c r="E46" s="19"/>
      <c r="F46" s="10"/>
      <c r="G46" s="75">
        <v>44462.0</v>
      </c>
    </row>
    <row r="47" ht="15.75" customHeight="1">
      <c r="A47" s="61" t="s">
        <v>2085</v>
      </c>
      <c r="B47" s="18"/>
      <c r="C47" s="36"/>
      <c r="D47" s="19"/>
      <c r="E47" s="19"/>
      <c r="F47" s="10"/>
    </row>
    <row r="48" ht="15.75" customHeight="1">
      <c r="A48" s="61" t="s">
        <v>2085</v>
      </c>
      <c r="B48" s="18"/>
      <c r="C48" s="36"/>
      <c r="D48" s="19"/>
      <c r="E48" s="19"/>
      <c r="F48" s="10"/>
    </row>
    <row r="49" ht="15.75" customHeight="1">
      <c r="A49" s="61" t="s">
        <v>2085</v>
      </c>
      <c r="B49" s="18"/>
      <c r="C49" s="36"/>
      <c r="D49" s="19"/>
      <c r="E49" s="19"/>
      <c r="F49" s="10"/>
    </row>
    <row r="50" ht="15.75" customHeight="1">
      <c r="A50" s="19"/>
      <c r="B50" s="18"/>
      <c r="C50" s="36"/>
      <c r="D50" s="19"/>
      <c r="E50" s="19"/>
      <c r="F50" s="10"/>
    </row>
    <row r="51" ht="15.75" customHeight="1">
      <c r="A51" s="19"/>
      <c r="B51" s="18"/>
      <c r="C51" s="36"/>
      <c r="D51" s="19"/>
      <c r="E51" s="19"/>
      <c r="F51" s="10"/>
    </row>
    <row r="52" ht="15.75" customHeight="1">
      <c r="A52" s="19"/>
      <c r="B52" s="18"/>
      <c r="C52" s="36"/>
      <c r="D52" s="19"/>
      <c r="E52" s="19"/>
      <c r="F52" s="10"/>
    </row>
    <row r="53" ht="15.75" customHeight="1">
      <c r="A53" s="19"/>
      <c r="B53" s="18"/>
      <c r="C53" s="36"/>
      <c r="D53" s="19"/>
      <c r="E53" s="19"/>
      <c r="F53" s="10"/>
    </row>
    <row r="54" ht="15.75" customHeight="1">
      <c r="A54" s="19"/>
      <c r="B54" s="18"/>
      <c r="C54" s="36"/>
      <c r="D54" s="19"/>
      <c r="E54" s="19"/>
      <c r="F54" s="10"/>
    </row>
    <row r="55" ht="15.75" customHeight="1">
      <c r="A55" s="19"/>
      <c r="B55" s="18"/>
      <c r="C55" s="36"/>
      <c r="D55" s="19"/>
      <c r="E55" s="19"/>
      <c r="F55" s="10"/>
    </row>
    <row r="56" ht="15.75" customHeight="1">
      <c r="A56" s="19"/>
      <c r="B56" s="18"/>
      <c r="C56" s="36"/>
      <c r="D56" s="19"/>
      <c r="E56" s="19"/>
      <c r="F56" s="10"/>
    </row>
    <row r="57" ht="15.75" customHeight="1">
      <c r="A57" s="19"/>
      <c r="B57" s="18"/>
      <c r="C57" s="36"/>
      <c r="D57" s="19"/>
      <c r="E57" s="19"/>
      <c r="F57" s="10"/>
    </row>
    <row r="58" ht="15.75" customHeight="1">
      <c r="A58" s="19"/>
      <c r="B58" s="18"/>
      <c r="C58" s="36"/>
      <c r="D58" s="19"/>
      <c r="E58" s="19"/>
      <c r="F58" s="10"/>
    </row>
    <row r="59" ht="15.75" customHeight="1">
      <c r="A59" s="19"/>
      <c r="B59" s="18"/>
      <c r="C59" s="36"/>
      <c r="D59" s="19"/>
      <c r="E59" s="19"/>
      <c r="F59" s="10"/>
    </row>
    <row r="60" ht="15.75" customHeight="1">
      <c r="A60" s="10"/>
      <c r="B60" s="19"/>
      <c r="C60" s="10"/>
      <c r="D60" s="10"/>
      <c r="E60" s="19"/>
      <c r="F60" s="10"/>
    </row>
    <row r="61" ht="15.75" customHeight="1">
      <c r="E61" s="1"/>
      <c r="F61" s="54" t="s">
        <v>738</v>
      </c>
    </row>
    <row r="62" ht="15.75" customHeight="1">
      <c r="A62" s="14" t="s">
        <v>15</v>
      </c>
      <c r="B62" s="14" t="s">
        <v>16</v>
      </c>
      <c r="C62" s="2" t="s">
        <v>17</v>
      </c>
      <c r="D62" s="14" t="s">
        <v>18</v>
      </c>
      <c r="E62" s="14" t="s">
        <v>19</v>
      </c>
      <c r="F62" s="34" t="s">
        <v>20</v>
      </c>
      <c r="G62" s="43">
        <v>100.0</v>
      </c>
    </row>
    <row r="63" ht="15.75" customHeight="1">
      <c r="A63" s="61" t="s">
        <v>2087</v>
      </c>
      <c r="B63" s="18">
        <v>44522.0</v>
      </c>
      <c r="C63" s="36">
        <v>30.0</v>
      </c>
      <c r="D63" s="19">
        <f>G62-C63</f>
        <v>70</v>
      </c>
      <c r="E63" s="19"/>
      <c r="F63" s="10"/>
      <c r="G63" s="63" t="s">
        <v>2088</v>
      </c>
    </row>
    <row r="64" ht="15.75" customHeight="1">
      <c r="A64" s="61" t="s">
        <v>2087</v>
      </c>
      <c r="B64" s="18" t="s">
        <v>2089</v>
      </c>
      <c r="C64" s="36">
        <v>20.0</v>
      </c>
      <c r="D64" s="19">
        <f t="shared" ref="D64:D65" si="3">D63-C64</f>
        <v>50</v>
      </c>
      <c r="E64" s="19"/>
      <c r="F64" s="10"/>
      <c r="G64" s="63" t="s">
        <v>2090</v>
      </c>
    </row>
    <row r="65" ht="15.75" customHeight="1">
      <c r="A65" s="61" t="s">
        <v>2087</v>
      </c>
      <c r="B65" s="18" t="s">
        <v>2091</v>
      </c>
      <c r="C65" s="36">
        <v>50.0</v>
      </c>
      <c r="D65" s="19">
        <f t="shared" si="3"/>
        <v>0</v>
      </c>
      <c r="E65" s="19"/>
      <c r="F65" s="10"/>
      <c r="G65" s="64" t="s">
        <v>2092</v>
      </c>
    </row>
    <row r="66" ht="15.75" customHeight="1">
      <c r="A66" s="61" t="s">
        <v>2087</v>
      </c>
      <c r="B66" s="18"/>
      <c r="C66" s="36"/>
      <c r="D66" s="19"/>
      <c r="E66" s="19"/>
      <c r="F66" s="10"/>
      <c r="G66" s="75"/>
    </row>
    <row r="67" ht="15.75" customHeight="1">
      <c r="A67" s="61" t="s">
        <v>2087</v>
      </c>
      <c r="B67" s="18"/>
      <c r="C67" s="36"/>
      <c r="D67" s="19"/>
      <c r="E67" s="19"/>
      <c r="F67" s="10"/>
    </row>
    <row r="68" ht="15.75" customHeight="1">
      <c r="A68" s="61" t="s">
        <v>2087</v>
      </c>
      <c r="B68" s="18"/>
      <c r="C68" s="36"/>
      <c r="D68" s="19"/>
      <c r="E68" s="19"/>
      <c r="F68" s="10"/>
    </row>
    <row r="69" ht="15.75" customHeight="1">
      <c r="A69" s="61" t="s">
        <v>2087</v>
      </c>
      <c r="B69" s="18"/>
      <c r="C69" s="36"/>
      <c r="D69" s="19"/>
      <c r="E69" s="19"/>
      <c r="F69" s="10"/>
    </row>
    <row r="70" ht="15.75" customHeight="1">
      <c r="A70" s="19"/>
      <c r="B70" s="18"/>
      <c r="C70" s="36"/>
      <c r="D70" s="19"/>
      <c r="E70" s="19"/>
      <c r="F70" s="10"/>
    </row>
    <row r="71" ht="15.75" customHeight="1">
      <c r="A71" s="19"/>
      <c r="B71" s="18"/>
      <c r="C71" s="36"/>
      <c r="D71" s="19"/>
      <c r="E71" s="19"/>
      <c r="F71" s="10"/>
    </row>
    <row r="72" ht="15.75" customHeight="1">
      <c r="A72" s="19"/>
      <c r="B72" s="18"/>
      <c r="C72" s="36"/>
      <c r="D72" s="19"/>
      <c r="E72" s="19"/>
      <c r="F72" s="10"/>
    </row>
    <row r="73" ht="15.75" customHeight="1">
      <c r="A73" s="19"/>
      <c r="B73" s="18"/>
      <c r="C73" s="36"/>
      <c r="D73" s="19"/>
      <c r="E73" s="19"/>
      <c r="F73" s="10"/>
    </row>
    <row r="74" ht="15.75" customHeight="1">
      <c r="A74" s="19"/>
      <c r="B74" s="18"/>
      <c r="C74" s="36"/>
      <c r="D74" s="19"/>
      <c r="E74" s="19"/>
      <c r="F74" s="10"/>
    </row>
    <row r="75" ht="15.75" customHeight="1">
      <c r="A75" s="19"/>
      <c r="B75" s="18"/>
      <c r="C75" s="36"/>
      <c r="D75" s="19"/>
      <c r="E75" s="19"/>
      <c r="F75" s="10"/>
    </row>
    <row r="76" ht="15.75" customHeight="1">
      <c r="A76" s="19"/>
      <c r="B76" s="18"/>
      <c r="C76" s="36"/>
      <c r="D76" s="19"/>
      <c r="E76" s="19"/>
      <c r="F76" s="10"/>
    </row>
    <row r="77" ht="15.75" customHeight="1">
      <c r="A77" s="19"/>
      <c r="B77" s="18"/>
      <c r="C77" s="36"/>
      <c r="D77" s="19"/>
      <c r="E77" s="19"/>
      <c r="F77" s="10"/>
    </row>
    <row r="78" ht="15.75" customHeight="1">
      <c r="A78" s="19"/>
      <c r="B78" s="18"/>
      <c r="C78" s="36"/>
      <c r="D78" s="19"/>
      <c r="E78" s="19"/>
      <c r="F78" s="10"/>
    </row>
    <row r="79" ht="15.75" customHeight="1">
      <c r="A79" s="19"/>
      <c r="B79" s="18"/>
      <c r="C79" s="36"/>
      <c r="D79" s="19"/>
      <c r="E79" s="19"/>
      <c r="F79" s="10"/>
    </row>
    <row r="80" ht="15.75" customHeight="1">
      <c r="A80" s="10"/>
      <c r="B80" s="19"/>
      <c r="C80" s="10"/>
      <c r="D80" s="10"/>
      <c r="E80" s="19"/>
      <c r="F80" s="10"/>
    </row>
    <row r="81" ht="15.75" customHeight="1">
      <c r="E81" s="1"/>
      <c r="F81" s="54" t="s">
        <v>738</v>
      </c>
    </row>
    <row r="82" ht="15.75" customHeight="1">
      <c r="A82" s="14" t="s">
        <v>15</v>
      </c>
      <c r="B82" s="14" t="s">
        <v>16</v>
      </c>
      <c r="C82" s="2" t="s">
        <v>17</v>
      </c>
      <c r="D82" s="14" t="s">
        <v>18</v>
      </c>
      <c r="E82" s="14" t="s">
        <v>19</v>
      </c>
      <c r="F82" s="34" t="s">
        <v>20</v>
      </c>
      <c r="G82" s="43">
        <v>50.0</v>
      </c>
    </row>
    <row r="83" ht="15.75" customHeight="1">
      <c r="A83" s="61" t="s">
        <v>2093</v>
      </c>
      <c r="B83" s="18">
        <v>44531.0</v>
      </c>
      <c r="C83" s="36">
        <v>20.0</v>
      </c>
      <c r="D83" s="19">
        <f>G82-C83</f>
        <v>30</v>
      </c>
      <c r="E83" s="19"/>
      <c r="F83" s="10"/>
      <c r="G83" s="63" t="s">
        <v>2094</v>
      </c>
    </row>
    <row r="84" ht="15.75" customHeight="1">
      <c r="A84" s="61" t="s">
        <v>2093</v>
      </c>
      <c r="B84" s="18" t="s">
        <v>2089</v>
      </c>
      <c r="C84" s="36">
        <v>23.0</v>
      </c>
      <c r="D84" s="19">
        <f t="shared" ref="D84:D85" si="4">D83-C84</f>
        <v>7</v>
      </c>
      <c r="E84" s="19"/>
      <c r="F84" s="10"/>
      <c r="G84" s="63" t="s">
        <v>2095</v>
      </c>
    </row>
    <row r="85" ht="15.75" customHeight="1">
      <c r="A85" s="61" t="s">
        <v>2093</v>
      </c>
      <c r="B85" s="18" t="s">
        <v>2096</v>
      </c>
      <c r="C85" s="36">
        <v>7.0</v>
      </c>
      <c r="D85" s="19">
        <f t="shared" si="4"/>
        <v>0</v>
      </c>
      <c r="E85" s="19"/>
      <c r="F85" s="10"/>
      <c r="G85" s="64" t="s">
        <v>2092</v>
      </c>
    </row>
    <row r="86" ht="15.75" customHeight="1">
      <c r="A86" s="61" t="s">
        <v>2093</v>
      </c>
      <c r="B86" s="18"/>
      <c r="C86" s="36"/>
      <c r="D86" s="19"/>
      <c r="E86" s="19"/>
      <c r="F86" s="10"/>
      <c r="G86" s="75"/>
    </row>
    <row r="87" ht="15.75" customHeight="1">
      <c r="A87" s="61" t="s">
        <v>2093</v>
      </c>
      <c r="B87" s="18"/>
      <c r="C87" s="36"/>
      <c r="D87" s="19"/>
      <c r="E87" s="19"/>
      <c r="F87" s="10"/>
    </row>
    <row r="88" ht="15.75" customHeight="1">
      <c r="A88" s="61" t="s">
        <v>2093</v>
      </c>
      <c r="B88" s="18"/>
      <c r="C88" s="36"/>
      <c r="D88" s="19"/>
      <c r="E88" s="19"/>
      <c r="F88" s="10"/>
    </row>
    <row r="89" ht="15.75" customHeight="1">
      <c r="A89" s="61" t="s">
        <v>2093</v>
      </c>
      <c r="B89" s="18"/>
      <c r="C89" s="36"/>
      <c r="D89" s="19"/>
      <c r="E89" s="19"/>
      <c r="F89" s="10"/>
    </row>
    <row r="90" ht="15.75" customHeight="1">
      <c r="A90" s="61" t="s">
        <v>2093</v>
      </c>
      <c r="B90" s="18"/>
      <c r="C90" s="36"/>
      <c r="D90" s="19"/>
      <c r="E90" s="19"/>
      <c r="F90" s="10"/>
    </row>
    <row r="91" ht="15.75" customHeight="1">
      <c r="A91" s="61" t="s">
        <v>2093</v>
      </c>
      <c r="B91" s="18"/>
      <c r="C91" s="36"/>
      <c r="D91" s="19"/>
      <c r="E91" s="19"/>
      <c r="F91" s="10"/>
    </row>
    <row r="92" ht="15.75" customHeight="1">
      <c r="A92" s="19"/>
      <c r="B92" s="18"/>
      <c r="C92" s="36"/>
      <c r="D92" s="19"/>
      <c r="E92" s="19"/>
      <c r="F92" s="10"/>
    </row>
    <row r="93" ht="15.75" customHeight="1">
      <c r="A93" s="19"/>
      <c r="B93" s="18"/>
      <c r="C93" s="36"/>
      <c r="D93" s="19"/>
      <c r="E93" s="19"/>
      <c r="F93" s="10"/>
    </row>
    <row r="94" ht="15.75" customHeight="1">
      <c r="A94" s="19"/>
      <c r="B94" s="18"/>
      <c r="C94" s="36"/>
      <c r="D94" s="19"/>
      <c r="E94" s="19"/>
      <c r="F94" s="10"/>
    </row>
    <row r="95" ht="15.75" customHeight="1">
      <c r="A95" s="19"/>
      <c r="B95" s="18"/>
      <c r="C95" s="36"/>
      <c r="D95" s="19"/>
      <c r="E95" s="19"/>
      <c r="F95" s="10"/>
    </row>
    <row r="96" ht="15.75" customHeight="1">
      <c r="A96" s="19"/>
      <c r="B96" s="18"/>
      <c r="C96" s="36"/>
      <c r="D96" s="19"/>
      <c r="E96" s="19"/>
      <c r="F96" s="10"/>
    </row>
    <row r="97" ht="15.75" customHeight="1">
      <c r="A97" s="19"/>
      <c r="B97" s="18"/>
      <c r="C97" s="36"/>
      <c r="D97" s="19"/>
      <c r="E97" s="19"/>
      <c r="F97" s="10"/>
    </row>
    <row r="98" ht="15.75" customHeight="1">
      <c r="A98" s="19"/>
      <c r="B98" s="18"/>
      <c r="C98" s="36"/>
      <c r="D98" s="19"/>
      <c r="E98" s="19"/>
      <c r="F98" s="10"/>
    </row>
    <row r="99" ht="15.75" customHeight="1">
      <c r="A99" s="19"/>
      <c r="B99" s="18"/>
      <c r="C99" s="36"/>
      <c r="D99" s="19"/>
      <c r="E99" s="19"/>
      <c r="F99" s="10"/>
    </row>
    <row r="100" ht="15.75" customHeight="1">
      <c r="E100" s="1"/>
      <c r="F100" s="54" t="s">
        <v>738</v>
      </c>
    </row>
    <row r="101" ht="15.75" customHeight="1">
      <c r="E101" s="1"/>
    </row>
    <row r="102" ht="15.75" customHeight="1">
      <c r="A102" s="14" t="s">
        <v>15</v>
      </c>
      <c r="B102" s="14" t="s">
        <v>16</v>
      </c>
      <c r="C102" s="2" t="s">
        <v>17</v>
      </c>
      <c r="D102" s="14" t="s">
        <v>18</v>
      </c>
      <c r="E102" s="14" t="s">
        <v>19</v>
      </c>
      <c r="F102" s="34" t="s">
        <v>20</v>
      </c>
      <c r="G102" s="43">
        <v>50.0</v>
      </c>
    </row>
    <row r="103" ht="15.75" customHeight="1">
      <c r="A103" s="61" t="s">
        <v>2097</v>
      </c>
      <c r="B103" s="18">
        <v>44565.0</v>
      </c>
      <c r="C103" s="36">
        <v>50.0</v>
      </c>
      <c r="D103" s="19">
        <f>G102-C103</f>
        <v>0</v>
      </c>
      <c r="E103" s="19"/>
      <c r="F103" s="10"/>
      <c r="G103" s="63" t="s">
        <v>2098</v>
      </c>
    </row>
    <row r="104" ht="15.75" customHeight="1">
      <c r="A104" s="61" t="s">
        <v>2093</v>
      </c>
      <c r="B104" s="18"/>
      <c r="C104" s="36"/>
      <c r="D104" s="19"/>
      <c r="E104" s="19"/>
      <c r="F104" s="10"/>
      <c r="G104" s="63" t="s">
        <v>2095</v>
      </c>
    </row>
    <row r="105" ht="15.75" customHeight="1">
      <c r="A105" s="61" t="s">
        <v>2097</v>
      </c>
      <c r="B105" s="18"/>
      <c r="C105" s="36"/>
      <c r="D105" s="19"/>
      <c r="E105" s="19"/>
      <c r="F105" s="10"/>
      <c r="G105" s="64" t="s">
        <v>2092</v>
      </c>
    </row>
    <row r="106" ht="15.75" customHeight="1">
      <c r="A106" s="61" t="s">
        <v>2097</v>
      </c>
      <c r="B106" s="18"/>
      <c r="C106" s="36"/>
      <c r="D106" s="19"/>
      <c r="E106" s="19"/>
      <c r="F106" s="10"/>
      <c r="G106" s="75"/>
    </row>
    <row r="107" ht="15.75" customHeight="1">
      <c r="A107" s="61" t="s">
        <v>2097</v>
      </c>
      <c r="B107" s="18"/>
      <c r="C107" s="36"/>
      <c r="D107" s="19"/>
      <c r="E107" s="19"/>
      <c r="F107" s="10"/>
      <c r="G107" s="53">
        <v>120000.0</v>
      </c>
    </row>
    <row r="108" ht="15.75" customHeight="1">
      <c r="A108" s="61" t="s">
        <v>2097</v>
      </c>
      <c r="B108" s="18"/>
      <c r="C108" s="36"/>
      <c r="D108" s="19"/>
      <c r="E108" s="19"/>
      <c r="F108" s="10"/>
    </row>
    <row r="109" ht="15.75" customHeight="1">
      <c r="A109" s="61" t="s">
        <v>2097</v>
      </c>
      <c r="B109" s="18"/>
      <c r="C109" s="36"/>
      <c r="D109" s="19"/>
      <c r="E109" s="19"/>
      <c r="F109" s="10"/>
    </row>
    <row r="110" ht="15.75" customHeight="1">
      <c r="A110" s="61" t="s">
        <v>2097</v>
      </c>
      <c r="B110" s="18"/>
      <c r="C110" s="36"/>
      <c r="D110" s="19"/>
      <c r="E110" s="19"/>
      <c r="F110" s="10"/>
    </row>
    <row r="111" ht="15.75" customHeight="1">
      <c r="A111" s="61" t="s">
        <v>2097</v>
      </c>
      <c r="B111" s="18"/>
      <c r="C111" s="36"/>
      <c r="D111" s="19"/>
      <c r="E111" s="19"/>
      <c r="F111" s="10"/>
    </row>
    <row r="112" ht="15.75" customHeight="1">
      <c r="A112" s="19"/>
      <c r="B112" s="18"/>
      <c r="C112" s="36"/>
      <c r="D112" s="19"/>
      <c r="E112" s="19"/>
      <c r="F112" s="10"/>
    </row>
    <row r="113" ht="15.75" customHeight="1">
      <c r="A113" s="19"/>
      <c r="B113" s="18"/>
      <c r="C113" s="36"/>
      <c r="D113" s="19"/>
      <c r="E113" s="19"/>
      <c r="F113" s="10"/>
    </row>
    <row r="114" ht="15.75" customHeight="1">
      <c r="A114" s="19"/>
      <c r="B114" s="18"/>
      <c r="C114" s="36"/>
      <c r="D114" s="19"/>
      <c r="E114" s="19"/>
      <c r="F114" s="10"/>
    </row>
    <row r="115" ht="15.75" customHeight="1">
      <c r="A115" s="19"/>
      <c r="B115" s="18"/>
      <c r="C115" s="36"/>
      <c r="D115" s="19"/>
      <c r="E115" s="19"/>
      <c r="F115" s="10"/>
    </row>
    <row r="116" ht="15.75" customHeight="1">
      <c r="A116" s="19"/>
      <c r="B116" s="18"/>
      <c r="C116" s="36"/>
      <c r="D116" s="19"/>
      <c r="E116" s="19"/>
      <c r="F116" s="10"/>
    </row>
    <row r="117" ht="15.75" customHeight="1">
      <c r="A117" s="19"/>
      <c r="B117" s="18"/>
      <c r="C117" s="36"/>
      <c r="D117" s="19"/>
      <c r="E117" s="19"/>
      <c r="F117" s="10"/>
    </row>
    <row r="118" ht="15.75" customHeight="1">
      <c r="A118" s="19"/>
      <c r="B118" s="18"/>
      <c r="C118" s="36"/>
      <c r="D118" s="19"/>
      <c r="E118" s="19"/>
      <c r="F118" s="10"/>
    </row>
    <row r="119" ht="15.75" customHeight="1">
      <c r="A119" s="19"/>
      <c r="B119" s="18"/>
      <c r="C119" s="36"/>
      <c r="D119" s="19"/>
      <c r="E119" s="19"/>
      <c r="F119" s="10"/>
    </row>
    <row r="120" ht="15.75" customHeight="1">
      <c r="E120" s="1"/>
      <c r="F120" s="54" t="s">
        <v>738</v>
      </c>
    </row>
    <row r="121" ht="15.75" customHeight="1">
      <c r="E121" s="1"/>
    </row>
    <row r="122" ht="15.75" customHeight="1">
      <c r="A122" s="14" t="s">
        <v>15</v>
      </c>
      <c r="B122" s="14" t="s">
        <v>16</v>
      </c>
      <c r="C122" s="2" t="s">
        <v>17</v>
      </c>
      <c r="D122" s="14" t="s">
        <v>18</v>
      </c>
      <c r="E122" s="14" t="s">
        <v>19</v>
      </c>
      <c r="F122" s="34" t="s">
        <v>20</v>
      </c>
      <c r="G122" s="43">
        <v>100.0</v>
      </c>
    </row>
    <row r="123" ht="15.75" customHeight="1">
      <c r="A123" s="61" t="s">
        <v>2099</v>
      </c>
      <c r="B123" s="18">
        <v>44625.0</v>
      </c>
      <c r="C123" s="36">
        <v>100.0</v>
      </c>
      <c r="D123" s="19">
        <f>G122-C123</f>
        <v>0</v>
      </c>
      <c r="E123" s="19"/>
      <c r="F123" s="10"/>
      <c r="G123" s="63" t="s">
        <v>2100</v>
      </c>
    </row>
    <row r="124" ht="15.75" customHeight="1">
      <c r="A124" s="61" t="s">
        <v>2099</v>
      </c>
      <c r="B124" s="18"/>
      <c r="C124" s="36"/>
      <c r="D124" s="19"/>
      <c r="E124" s="19"/>
      <c r="F124" s="10"/>
      <c r="G124" s="63" t="s">
        <v>2090</v>
      </c>
    </row>
    <row r="125" ht="15.75" customHeight="1">
      <c r="A125" s="61" t="s">
        <v>2099</v>
      </c>
      <c r="B125" s="18"/>
      <c r="C125" s="36"/>
      <c r="D125" s="19"/>
      <c r="E125" s="19"/>
      <c r="F125" s="10"/>
      <c r="G125" s="64" t="s">
        <v>2101</v>
      </c>
    </row>
    <row r="126" ht="15.75" customHeight="1">
      <c r="A126" s="61" t="s">
        <v>2099</v>
      </c>
      <c r="B126" s="18"/>
      <c r="C126" s="36"/>
      <c r="D126" s="19"/>
      <c r="E126" s="19"/>
      <c r="F126" s="10"/>
      <c r="G126" s="75"/>
    </row>
    <row r="127" ht="15.75" customHeight="1">
      <c r="A127" s="61" t="s">
        <v>2099</v>
      </c>
      <c r="B127" s="18"/>
      <c r="C127" s="36"/>
      <c r="D127" s="19"/>
      <c r="E127" s="19"/>
      <c r="F127" s="10"/>
      <c r="G127" s="53">
        <v>127000.0</v>
      </c>
    </row>
    <row r="128" ht="15.75" customHeight="1">
      <c r="A128" s="61" t="s">
        <v>2099</v>
      </c>
      <c r="B128" s="18"/>
      <c r="C128" s="36"/>
      <c r="D128" s="19"/>
      <c r="E128" s="19"/>
      <c r="F128" s="10"/>
    </row>
    <row r="129" ht="15.75" customHeight="1">
      <c r="A129" s="61" t="s">
        <v>2099</v>
      </c>
      <c r="B129" s="18"/>
      <c r="C129" s="36"/>
      <c r="D129" s="19"/>
      <c r="E129" s="19"/>
      <c r="F129" s="10"/>
    </row>
    <row r="130" ht="15.75" customHeight="1">
      <c r="A130" s="61" t="s">
        <v>2099</v>
      </c>
      <c r="B130" s="18"/>
      <c r="C130" s="36"/>
      <c r="D130" s="19"/>
      <c r="E130" s="19"/>
      <c r="F130" s="10"/>
    </row>
    <row r="131" ht="15.75" customHeight="1">
      <c r="A131" s="61" t="s">
        <v>2099</v>
      </c>
      <c r="B131" s="18"/>
      <c r="C131" s="36"/>
      <c r="D131" s="19"/>
      <c r="E131" s="19"/>
      <c r="F131" s="10"/>
    </row>
    <row r="132" ht="15.75" customHeight="1">
      <c r="A132" s="19"/>
      <c r="B132" s="18"/>
      <c r="C132" s="36"/>
      <c r="D132" s="19"/>
      <c r="E132" s="19"/>
      <c r="F132" s="10"/>
    </row>
    <row r="133" ht="15.75" customHeight="1">
      <c r="A133" s="19"/>
      <c r="B133" s="18"/>
      <c r="C133" s="36"/>
      <c r="D133" s="19"/>
      <c r="E133" s="19"/>
      <c r="F133" s="10"/>
    </row>
    <row r="134" ht="15.75" customHeight="1">
      <c r="A134" s="19"/>
      <c r="B134" s="18"/>
      <c r="C134" s="36"/>
      <c r="D134" s="19"/>
      <c r="E134" s="19"/>
      <c r="F134" s="10"/>
    </row>
    <row r="135" ht="15.75" customHeight="1">
      <c r="A135" s="19"/>
      <c r="B135" s="18"/>
      <c r="C135" s="36"/>
      <c r="D135" s="19"/>
      <c r="E135" s="19"/>
      <c r="F135" s="10"/>
    </row>
    <row r="136" ht="15.75" customHeight="1">
      <c r="A136" s="19"/>
      <c r="B136" s="18"/>
      <c r="C136" s="36"/>
      <c r="D136" s="19"/>
      <c r="E136" s="19"/>
      <c r="F136" s="10"/>
    </row>
    <row r="137" ht="15.75" customHeight="1">
      <c r="A137" s="19"/>
      <c r="B137" s="18"/>
      <c r="C137" s="36"/>
      <c r="D137" s="19"/>
      <c r="E137" s="19"/>
      <c r="F137" s="10"/>
    </row>
    <row r="138" ht="15.75" customHeight="1">
      <c r="A138" s="19"/>
      <c r="B138" s="18"/>
      <c r="C138" s="36"/>
      <c r="D138" s="19"/>
      <c r="E138" s="19"/>
      <c r="F138" s="10"/>
    </row>
    <row r="139" ht="15.75" customHeight="1">
      <c r="A139" s="19"/>
      <c r="B139" s="18"/>
      <c r="C139" s="36"/>
      <c r="D139" s="19"/>
      <c r="E139" s="19"/>
      <c r="F139" s="10"/>
    </row>
    <row r="140" ht="15.75" customHeight="1">
      <c r="E140" s="1"/>
      <c r="F140" s="54" t="s">
        <v>738</v>
      </c>
    </row>
    <row r="141" ht="15.75" customHeight="1">
      <c r="E141" s="1"/>
    </row>
    <row r="142" ht="15.75" customHeight="1">
      <c r="A142" s="14" t="s">
        <v>15</v>
      </c>
      <c r="B142" s="14" t="s">
        <v>16</v>
      </c>
      <c r="C142" s="2" t="s">
        <v>17</v>
      </c>
      <c r="D142" s="14" t="s">
        <v>18</v>
      </c>
      <c r="E142" s="14" t="s">
        <v>19</v>
      </c>
      <c r="F142" s="34" t="s">
        <v>20</v>
      </c>
      <c r="G142" s="43">
        <v>100.0</v>
      </c>
    </row>
    <row r="143" ht="15.75" customHeight="1">
      <c r="A143" s="61" t="s">
        <v>2102</v>
      </c>
      <c r="B143" s="18">
        <v>44648.0</v>
      </c>
      <c r="C143" s="36">
        <v>43.0</v>
      </c>
      <c r="D143" s="19">
        <f>G142-C143</f>
        <v>57</v>
      </c>
      <c r="E143" s="19"/>
      <c r="F143" s="10"/>
      <c r="G143" s="63" t="s">
        <v>2103</v>
      </c>
    </row>
    <row r="144" ht="15.75" customHeight="1">
      <c r="A144" s="61" t="s">
        <v>2102</v>
      </c>
      <c r="B144" s="18">
        <v>44656.0</v>
      </c>
      <c r="C144" s="36">
        <v>57.0</v>
      </c>
      <c r="D144" s="19">
        <f>D143-C144</f>
        <v>0</v>
      </c>
      <c r="E144" s="19"/>
      <c r="F144" s="10"/>
      <c r="G144" s="63" t="s">
        <v>2095</v>
      </c>
    </row>
    <row r="145" ht="15.75" customHeight="1">
      <c r="A145" s="61" t="s">
        <v>2102</v>
      </c>
      <c r="B145" s="18"/>
      <c r="C145" s="36"/>
      <c r="D145" s="19"/>
      <c r="E145" s="19"/>
      <c r="F145" s="10"/>
      <c r="G145" s="64" t="s">
        <v>2104</v>
      </c>
    </row>
    <row r="146" ht="15.75" customHeight="1">
      <c r="A146" s="61" t="s">
        <v>2102</v>
      </c>
      <c r="B146" s="18"/>
      <c r="C146" s="36"/>
      <c r="D146" s="19"/>
      <c r="E146" s="19"/>
      <c r="F146" s="10"/>
      <c r="G146" s="75"/>
    </row>
    <row r="147" ht="15.75" customHeight="1">
      <c r="A147" s="61" t="s">
        <v>2102</v>
      </c>
      <c r="B147" s="18"/>
      <c r="C147" s="36"/>
      <c r="D147" s="19"/>
      <c r="E147" s="19"/>
      <c r="F147" s="10"/>
      <c r="G147" s="53">
        <v>120000.0</v>
      </c>
    </row>
    <row r="148" ht="15.75" customHeight="1">
      <c r="A148" s="61" t="s">
        <v>2102</v>
      </c>
      <c r="B148" s="18"/>
      <c r="C148" s="36"/>
      <c r="D148" s="19"/>
      <c r="E148" s="19"/>
      <c r="F148" s="10"/>
      <c r="G148" s="20" t="s">
        <v>2105</v>
      </c>
    </row>
    <row r="149" ht="15.75" customHeight="1">
      <c r="A149" s="61" t="s">
        <v>2102</v>
      </c>
      <c r="B149" s="18"/>
      <c r="C149" s="36"/>
      <c r="D149" s="19"/>
      <c r="E149" s="19"/>
      <c r="F149" s="10"/>
      <c r="G149" s="20" t="s">
        <v>2106</v>
      </c>
    </row>
    <row r="150" ht="15.75" customHeight="1">
      <c r="A150" s="61" t="s">
        <v>2102</v>
      </c>
      <c r="B150" s="18"/>
      <c r="C150" s="36"/>
      <c r="D150" s="19"/>
      <c r="E150" s="19"/>
      <c r="F150" s="10"/>
    </row>
    <row r="151" ht="15.75" customHeight="1">
      <c r="A151" s="61" t="s">
        <v>2102</v>
      </c>
      <c r="B151" s="18"/>
      <c r="C151" s="36"/>
      <c r="D151" s="19"/>
      <c r="E151" s="19"/>
      <c r="F151" s="10"/>
    </row>
    <row r="152" ht="15.75" customHeight="1">
      <c r="A152" s="61" t="s">
        <v>2102</v>
      </c>
      <c r="B152" s="18"/>
      <c r="C152" s="36"/>
      <c r="D152" s="19"/>
      <c r="E152" s="19"/>
      <c r="F152" s="10"/>
    </row>
    <row r="153" ht="15.75" customHeight="1">
      <c r="A153" s="61" t="s">
        <v>2102</v>
      </c>
      <c r="B153" s="18"/>
      <c r="C153" s="36"/>
      <c r="D153" s="19"/>
      <c r="E153" s="19"/>
      <c r="F153" s="10"/>
    </row>
    <row r="154" ht="15.75" customHeight="1">
      <c r="A154" s="61" t="s">
        <v>2102</v>
      </c>
      <c r="B154" s="18"/>
      <c r="C154" s="36"/>
      <c r="D154" s="19"/>
      <c r="E154" s="19"/>
      <c r="F154" s="10"/>
    </row>
    <row r="155" ht="15.75" customHeight="1">
      <c r="A155" s="61" t="s">
        <v>2102</v>
      </c>
      <c r="B155" s="18"/>
      <c r="C155" s="36"/>
      <c r="D155" s="19"/>
      <c r="E155" s="19"/>
      <c r="F155" s="10"/>
    </row>
    <row r="156" ht="15.75" customHeight="1">
      <c r="A156" s="19"/>
      <c r="B156" s="18"/>
      <c r="C156" s="36"/>
      <c r="D156" s="19"/>
      <c r="E156" s="19"/>
      <c r="F156" s="10"/>
    </row>
    <row r="157" ht="15.75" customHeight="1">
      <c r="A157" s="19"/>
      <c r="B157" s="18"/>
      <c r="C157" s="36"/>
      <c r="D157" s="19"/>
      <c r="E157" s="19"/>
      <c r="F157" s="10"/>
    </row>
    <row r="158" ht="15.75" customHeight="1">
      <c r="A158" s="19"/>
      <c r="B158" s="18"/>
      <c r="C158" s="36"/>
      <c r="D158" s="19"/>
      <c r="E158" s="19"/>
      <c r="F158" s="10"/>
    </row>
    <row r="159" ht="15.75" customHeight="1">
      <c r="A159" s="19"/>
      <c r="B159" s="18"/>
      <c r="C159" s="36"/>
      <c r="D159" s="19"/>
      <c r="E159" s="19"/>
      <c r="F159" s="10"/>
    </row>
    <row r="160" ht="15.75" customHeight="1">
      <c r="E160" s="1"/>
      <c r="F160" s="54" t="s">
        <v>738</v>
      </c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A165" s="14" t="s">
        <v>15</v>
      </c>
      <c r="B165" s="14" t="s">
        <v>16</v>
      </c>
      <c r="C165" s="2" t="s">
        <v>17</v>
      </c>
      <c r="D165" s="14" t="s">
        <v>18</v>
      </c>
      <c r="E165" s="14" t="s">
        <v>19</v>
      </c>
      <c r="F165" s="34" t="s">
        <v>20</v>
      </c>
      <c r="G165" s="43">
        <v>100.0</v>
      </c>
    </row>
    <row r="166" ht="15.75" customHeight="1">
      <c r="A166" s="61" t="s">
        <v>2107</v>
      </c>
      <c r="B166" s="18">
        <v>44753.0</v>
      </c>
      <c r="C166" s="36">
        <v>100.0</v>
      </c>
      <c r="D166" s="19">
        <f>G165-C166</f>
        <v>0</v>
      </c>
      <c r="E166" s="19"/>
      <c r="F166" s="10"/>
      <c r="G166" s="63" t="s">
        <v>2108</v>
      </c>
    </row>
    <row r="167" ht="15.75" customHeight="1">
      <c r="A167" s="19" t="str">
        <f t="shared" ref="A167:A176" si="5">A166</f>
        <v>00003072022</v>
      </c>
      <c r="B167" s="18"/>
      <c r="C167" s="36"/>
      <c r="D167" s="19">
        <f>D166-C167</f>
        <v>0</v>
      </c>
      <c r="E167" s="19"/>
      <c r="F167" s="10"/>
      <c r="G167" s="63" t="s">
        <v>2090</v>
      </c>
    </row>
    <row r="168" ht="15.75" customHeight="1">
      <c r="A168" s="19" t="str">
        <f t="shared" si="5"/>
        <v>00003072022</v>
      </c>
      <c r="B168" s="18"/>
      <c r="C168" s="36"/>
      <c r="D168" s="19"/>
      <c r="E168" s="19"/>
      <c r="F168" s="10"/>
      <c r="G168" s="64"/>
    </row>
    <row r="169" ht="15.75" customHeight="1">
      <c r="A169" s="19" t="str">
        <f t="shared" si="5"/>
        <v>00003072022</v>
      </c>
      <c r="B169" s="18"/>
      <c r="C169" s="36"/>
      <c r="D169" s="19"/>
      <c r="E169" s="19"/>
      <c r="F169" s="10"/>
      <c r="G169" s="75"/>
    </row>
    <row r="170" ht="15.75" customHeight="1">
      <c r="A170" s="19" t="str">
        <f t="shared" si="5"/>
        <v>00003072022</v>
      </c>
      <c r="B170" s="18"/>
      <c r="C170" s="36"/>
      <c r="D170" s="19"/>
      <c r="E170" s="19"/>
      <c r="F170" s="10"/>
      <c r="G170" s="53"/>
    </row>
    <row r="171" ht="15.75" customHeight="1">
      <c r="A171" s="19" t="str">
        <f t="shared" si="5"/>
        <v>00003072022</v>
      </c>
      <c r="B171" s="18"/>
      <c r="C171" s="36"/>
      <c r="D171" s="19"/>
      <c r="E171" s="19"/>
      <c r="F171" s="10"/>
    </row>
    <row r="172" ht="15.75" customHeight="1">
      <c r="A172" s="19" t="str">
        <f t="shared" si="5"/>
        <v>00003072022</v>
      </c>
      <c r="B172" s="18"/>
      <c r="C172" s="36"/>
      <c r="D172" s="19"/>
      <c r="E172" s="19"/>
      <c r="F172" s="10"/>
    </row>
    <row r="173" ht="15.75" customHeight="1">
      <c r="A173" s="19" t="str">
        <f t="shared" si="5"/>
        <v>00003072022</v>
      </c>
      <c r="B173" s="18"/>
      <c r="C173" s="36"/>
      <c r="D173" s="19"/>
      <c r="E173" s="19"/>
      <c r="F173" s="10"/>
    </row>
    <row r="174" ht="15.75" customHeight="1">
      <c r="A174" s="19" t="str">
        <f t="shared" si="5"/>
        <v>00003072022</v>
      </c>
      <c r="B174" s="18"/>
      <c r="C174" s="36"/>
      <c r="D174" s="19"/>
      <c r="E174" s="19"/>
      <c r="F174" s="10"/>
    </row>
    <row r="175" ht="15.75" customHeight="1">
      <c r="A175" s="19" t="str">
        <f t="shared" si="5"/>
        <v>00003072022</v>
      </c>
      <c r="B175" s="18"/>
      <c r="C175" s="36"/>
      <c r="D175" s="19"/>
      <c r="E175" s="19"/>
      <c r="F175" s="10"/>
    </row>
    <row r="176" ht="15.75" customHeight="1">
      <c r="A176" s="19" t="str">
        <f t="shared" si="5"/>
        <v>00003072022</v>
      </c>
      <c r="B176" s="18"/>
      <c r="C176" s="36"/>
      <c r="D176" s="19"/>
      <c r="E176" s="19"/>
      <c r="F176" s="10"/>
    </row>
    <row r="177" ht="15.75" customHeight="1">
      <c r="E177" s="1"/>
      <c r="F177" s="54" t="s">
        <v>738</v>
      </c>
    </row>
    <row r="178" ht="15.75" customHeight="1">
      <c r="E178" s="1"/>
    </row>
    <row r="179" ht="15.75" customHeight="1">
      <c r="A179" s="14" t="s">
        <v>15</v>
      </c>
      <c r="B179" s="14" t="s">
        <v>16</v>
      </c>
      <c r="C179" s="2" t="s">
        <v>17</v>
      </c>
      <c r="D179" s="14" t="s">
        <v>18</v>
      </c>
      <c r="E179" s="14" t="s">
        <v>19</v>
      </c>
      <c r="F179" s="34" t="s">
        <v>20</v>
      </c>
      <c r="G179" s="43">
        <v>100.0</v>
      </c>
    </row>
    <row r="180" ht="15.75" customHeight="1">
      <c r="A180" s="61" t="s">
        <v>2109</v>
      </c>
      <c r="B180" s="18">
        <v>44762.0</v>
      </c>
      <c r="C180" s="36">
        <v>100.0</v>
      </c>
      <c r="D180" s="19">
        <f>G179-C180</f>
        <v>0</v>
      </c>
      <c r="E180" s="19"/>
      <c r="F180" s="10"/>
      <c r="G180" s="63" t="s">
        <v>2110</v>
      </c>
    </row>
    <row r="181" ht="15.75" customHeight="1">
      <c r="A181" s="19" t="str">
        <f t="shared" ref="A181:A190" si="6">A180</f>
        <v>00004072022</v>
      </c>
      <c r="B181" s="18"/>
      <c r="C181" s="36"/>
      <c r="D181" s="19">
        <f>D180-C181</f>
        <v>0</v>
      </c>
      <c r="E181" s="19"/>
      <c r="F181" s="10"/>
      <c r="G181" s="63" t="s">
        <v>2095</v>
      </c>
    </row>
    <row r="182" ht="15.75" customHeight="1">
      <c r="A182" s="19" t="str">
        <f t="shared" si="6"/>
        <v>00004072022</v>
      </c>
      <c r="B182" s="18"/>
      <c r="C182" s="36"/>
      <c r="D182" s="19"/>
      <c r="E182" s="19"/>
      <c r="F182" s="10"/>
      <c r="G182" s="64"/>
    </row>
    <row r="183" ht="15.75" customHeight="1">
      <c r="A183" s="19" t="str">
        <f t="shared" si="6"/>
        <v>00004072022</v>
      </c>
      <c r="B183" s="18"/>
      <c r="C183" s="36"/>
      <c r="D183" s="19"/>
      <c r="E183" s="19"/>
      <c r="F183" s="10"/>
      <c r="G183" s="75"/>
    </row>
    <row r="184" ht="15.75" customHeight="1">
      <c r="A184" s="19" t="str">
        <f t="shared" si="6"/>
        <v>00004072022</v>
      </c>
      <c r="B184" s="18"/>
      <c r="C184" s="36"/>
      <c r="D184" s="19"/>
      <c r="E184" s="19"/>
      <c r="F184" s="10"/>
      <c r="G184" s="53"/>
    </row>
    <row r="185" ht="15.75" customHeight="1">
      <c r="A185" s="19" t="str">
        <f t="shared" si="6"/>
        <v>00004072022</v>
      </c>
      <c r="B185" s="18"/>
      <c r="C185" s="36"/>
      <c r="D185" s="19"/>
      <c r="E185" s="19"/>
      <c r="F185" s="10"/>
    </row>
    <row r="186" ht="15.75" customHeight="1">
      <c r="A186" s="19" t="str">
        <f t="shared" si="6"/>
        <v>00004072022</v>
      </c>
      <c r="B186" s="18"/>
      <c r="C186" s="36"/>
      <c r="D186" s="19"/>
      <c r="E186" s="19"/>
      <c r="F186" s="10"/>
    </row>
    <row r="187" ht="15.75" customHeight="1">
      <c r="A187" s="19" t="str">
        <f t="shared" si="6"/>
        <v>00004072022</v>
      </c>
      <c r="B187" s="18"/>
      <c r="C187" s="36"/>
      <c r="D187" s="19"/>
      <c r="E187" s="19"/>
      <c r="F187" s="10"/>
    </row>
    <row r="188" ht="15.75" customHeight="1">
      <c r="A188" s="19" t="str">
        <f t="shared" si="6"/>
        <v>00004072022</v>
      </c>
      <c r="B188" s="18"/>
      <c r="C188" s="36"/>
      <c r="D188" s="19"/>
      <c r="E188" s="19"/>
      <c r="F188" s="10"/>
    </row>
    <row r="189" ht="15.75" customHeight="1">
      <c r="A189" s="19" t="str">
        <f t="shared" si="6"/>
        <v>00004072022</v>
      </c>
      <c r="B189" s="18"/>
      <c r="C189" s="36"/>
      <c r="D189" s="19"/>
      <c r="E189" s="19"/>
      <c r="F189" s="10"/>
    </row>
    <row r="190" ht="15.75" customHeight="1">
      <c r="A190" s="19" t="str">
        <f t="shared" si="6"/>
        <v>00004072022</v>
      </c>
      <c r="B190" s="18"/>
      <c r="C190" s="36"/>
      <c r="D190" s="19"/>
      <c r="E190" s="19"/>
      <c r="F190" s="10"/>
    </row>
    <row r="191" ht="15.75" customHeight="1">
      <c r="E191" s="1"/>
      <c r="F191" s="54" t="s">
        <v>738</v>
      </c>
    </row>
    <row r="192" ht="15.75" customHeight="1">
      <c r="E192" s="1"/>
    </row>
    <row r="193" ht="15.75" customHeight="1">
      <c r="A193" s="14" t="s">
        <v>15</v>
      </c>
      <c r="B193" s="14" t="s">
        <v>16</v>
      </c>
      <c r="C193" s="2" t="s">
        <v>17</v>
      </c>
      <c r="D193" s="14" t="s">
        <v>18</v>
      </c>
      <c r="E193" s="14" t="s">
        <v>19</v>
      </c>
      <c r="F193" s="34" t="s">
        <v>20</v>
      </c>
      <c r="G193" s="43">
        <v>100.0</v>
      </c>
    </row>
    <row r="194" ht="15.75" customHeight="1">
      <c r="A194" s="61" t="s">
        <v>2111</v>
      </c>
      <c r="B194" s="18">
        <v>45056.0</v>
      </c>
      <c r="C194" s="36">
        <v>40.0</v>
      </c>
      <c r="D194" s="19">
        <f>G193-C194</f>
        <v>60</v>
      </c>
      <c r="E194" s="19">
        <v>30.0</v>
      </c>
      <c r="F194" s="10" t="s">
        <v>2112</v>
      </c>
      <c r="G194" s="63" t="s">
        <v>2113</v>
      </c>
    </row>
    <row r="195" ht="15.75" customHeight="1">
      <c r="A195" s="19" t="str">
        <f t="shared" ref="A195:A198" si="7">A194</f>
        <v>00001042023</v>
      </c>
      <c r="B195" s="18">
        <v>45061.0</v>
      </c>
      <c r="C195" s="36">
        <v>60.0</v>
      </c>
      <c r="D195" s="19">
        <f>D194-C195</f>
        <v>0</v>
      </c>
      <c r="E195" s="19"/>
      <c r="F195" s="10"/>
      <c r="G195" s="63" t="s">
        <v>2095</v>
      </c>
    </row>
    <row r="196" ht="15.75" customHeight="1">
      <c r="A196" s="19" t="str">
        <f t="shared" si="7"/>
        <v>00001042023</v>
      </c>
      <c r="B196" s="18"/>
      <c r="C196" s="36"/>
      <c r="D196" s="19"/>
      <c r="E196" s="19"/>
      <c r="F196" s="10"/>
      <c r="G196" s="64"/>
    </row>
    <row r="197" ht="15.75" customHeight="1">
      <c r="A197" s="19" t="str">
        <f t="shared" si="7"/>
        <v>00001042023</v>
      </c>
      <c r="B197" s="18"/>
      <c r="C197" s="36"/>
      <c r="D197" s="19"/>
      <c r="E197" s="19"/>
      <c r="F197" s="10"/>
      <c r="G197" s="75"/>
    </row>
    <row r="198" ht="15.75" customHeight="1">
      <c r="A198" s="19" t="str">
        <f t="shared" si="7"/>
        <v>00001042023</v>
      </c>
      <c r="B198" s="18"/>
      <c r="C198" s="36"/>
      <c r="D198" s="19"/>
      <c r="E198" s="19"/>
      <c r="F198" s="10"/>
      <c r="G198" s="53"/>
    </row>
    <row r="199" ht="15.75" customHeight="1">
      <c r="E199" s="54" t="s">
        <v>738</v>
      </c>
    </row>
    <row r="200" ht="15.75" customHeight="1">
      <c r="E200" s="1"/>
    </row>
    <row r="201" ht="15.75" customHeight="1">
      <c r="A201" s="14" t="s">
        <v>15</v>
      </c>
      <c r="B201" s="14" t="s">
        <v>16</v>
      </c>
      <c r="C201" s="2" t="s">
        <v>17</v>
      </c>
      <c r="D201" s="14" t="s">
        <v>18</v>
      </c>
      <c r="E201" s="14" t="s">
        <v>19</v>
      </c>
      <c r="F201" s="34" t="s">
        <v>20</v>
      </c>
      <c r="G201" s="43">
        <v>100.0</v>
      </c>
    </row>
    <row r="202" ht="15.75" customHeight="1">
      <c r="A202" s="61" t="s">
        <v>2114</v>
      </c>
      <c r="B202" s="18">
        <v>45154.0</v>
      </c>
      <c r="C202" s="36">
        <v>100.0</v>
      </c>
      <c r="D202" s="19">
        <f>G201-C202</f>
        <v>0</v>
      </c>
      <c r="E202" s="19"/>
      <c r="F202" s="10"/>
      <c r="G202" s="63" t="s">
        <v>2115</v>
      </c>
    </row>
    <row r="203" ht="15.75" customHeight="1">
      <c r="A203" s="19" t="str">
        <f t="shared" ref="A203:A206" si="8">A202</f>
        <v>00004072023</v>
      </c>
      <c r="B203" s="18"/>
      <c r="C203" s="36"/>
      <c r="D203" s="19">
        <f>D202-C203</f>
        <v>0</v>
      </c>
      <c r="E203" s="19"/>
      <c r="F203" s="10"/>
      <c r="G203" s="63" t="s">
        <v>2095</v>
      </c>
    </row>
    <row r="204" ht="15.75" customHeight="1">
      <c r="A204" s="19" t="str">
        <f t="shared" si="8"/>
        <v>00004072023</v>
      </c>
      <c r="B204" s="18"/>
      <c r="C204" s="36"/>
      <c r="D204" s="19"/>
      <c r="E204" s="19"/>
      <c r="F204" s="10"/>
      <c r="G204" s="64"/>
    </row>
    <row r="205" ht="15.75" customHeight="1">
      <c r="A205" s="19" t="str">
        <f t="shared" si="8"/>
        <v>00004072023</v>
      </c>
      <c r="B205" s="18"/>
      <c r="C205" s="36"/>
      <c r="D205" s="19"/>
      <c r="E205" s="19"/>
      <c r="F205" s="10"/>
      <c r="G205" s="75"/>
    </row>
    <row r="206" ht="15.75" customHeight="1">
      <c r="A206" s="19" t="str">
        <f t="shared" si="8"/>
        <v>00004072023</v>
      </c>
      <c r="B206" s="18"/>
      <c r="C206" s="36"/>
      <c r="D206" s="19"/>
      <c r="E206" s="19"/>
      <c r="F206" s="10"/>
      <c r="G206" s="53"/>
    </row>
    <row r="207" ht="15.75" customHeight="1">
      <c r="E207" s="1"/>
      <c r="F207" s="54" t="s">
        <v>738</v>
      </c>
    </row>
    <row r="208" ht="15.75" customHeight="1">
      <c r="A208" s="14" t="s">
        <v>15</v>
      </c>
      <c r="B208" s="14" t="s">
        <v>16</v>
      </c>
      <c r="C208" s="2" t="s">
        <v>17</v>
      </c>
      <c r="D208" s="14" t="s">
        <v>18</v>
      </c>
      <c r="E208" s="14" t="s">
        <v>19</v>
      </c>
      <c r="F208" s="34" t="s">
        <v>20</v>
      </c>
      <c r="G208" s="43">
        <v>100.0</v>
      </c>
    </row>
    <row r="209" ht="15.75" customHeight="1">
      <c r="A209" s="61" t="s">
        <v>2116</v>
      </c>
      <c r="B209" s="18">
        <v>45273.0</v>
      </c>
      <c r="C209" s="36">
        <v>50.0</v>
      </c>
      <c r="D209" s="19">
        <f>G208-C209</f>
        <v>50</v>
      </c>
      <c r="E209" s="19"/>
      <c r="F209" s="10"/>
      <c r="G209" s="63" t="s">
        <v>2117</v>
      </c>
    </row>
    <row r="210" ht="15.75" customHeight="1">
      <c r="A210" s="19" t="str">
        <f t="shared" ref="A210:A213" si="9">A209</f>
        <v>00006112023</v>
      </c>
      <c r="B210" s="18">
        <v>45287.0</v>
      </c>
      <c r="C210" s="36">
        <v>50.0</v>
      </c>
      <c r="D210" s="19">
        <f>D209-C210</f>
        <v>0</v>
      </c>
      <c r="E210" s="19"/>
      <c r="F210" s="10"/>
      <c r="G210" s="63" t="s">
        <v>2095</v>
      </c>
    </row>
    <row r="211" ht="15.75" customHeight="1">
      <c r="A211" s="19" t="str">
        <f t="shared" si="9"/>
        <v>00006112023</v>
      </c>
      <c r="B211" s="18"/>
      <c r="C211" s="36"/>
      <c r="D211" s="19"/>
      <c r="E211" s="19"/>
      <c r="F211" s="10"/>
      <c r="G211" s="64"/>
    </row>
    <row r="212" ht="15.75" customHeight="1">
      <c r="A212" s="19" t="str">
        <f t="shared" si="9"/>
        <v>00006112023</v>
      </c>
      <c r="B212" s="18"/>
      <c r="C212" s="36"/>
      <c r="D212" s="19"/>
      <c r="E212" s="19"/>
      <c r="F212" s="10"/>
      <c r="G212" s="75"/>
    </row>
    <row r="213" ht="15.75" customHeight="1">
      <c r="A213" s="19" t="str">
        <f t="shared" si="9"/>
        <v>00006112023</v>
      </c>
      <c r="B213" s="18"/>
      <c r="C213" s="36"/>
      <c r="D213" s="19"/>
      <c r="E213" s="19"/>
      <c r="F213" s="10"/>
      <c r="G213" s="53"/>
    </row>
    <row r="214" ht="15.75" customHeight="1">
      <c r="E214" s="1"/>
      <c r="F214" s="54" t="s">
        <v>738</v>
      </c>
    </row>
    <row r="215" ht="15.75" customHeight="1">
      <c r="A215" s="14" t="s">
        <v>15</v>
      </c>
      <c r="B215" s="14" t="s">
        <v>16</v>
      </c>
      <c r="C215" s="2" t="s">
        <v>17</v>
      </c>
      <c r="D215" s="14" t="s">
        <v>18</v>
      </c>
      <c r="E215" s="14" t="s">
        <v>19</v>
      </c>
      <c r="F215" s="34" t="s">
        <v>20</v>
      </c>
      <c r="G215" s="43">
        <v>100.0</v>
      </c>
    </row>
    <row r="216" ht="15.75" customHeight="1">
      <c r="A216" s="61" t="s">
        <v>2118</v>
      </c>
      <c r="B216" s="18">
        <v>45295.0</v>
      </c>
      <c r="C216" s="36">
        <v>100.0</v>
      </c>
      <c r="D216" s="19">
        <f>G215-C216</f>
        <v>0</v>
      </c>
      <c r="E216" s="19"/>
      <c r="F216" s="10"/>
      <c r="G216" s="63" t="s">
        <v>2119</v>
      </c>
    </row>
    <row r="217" ht="15.75" customHeight="1">
      <c r="A217" s="19" t="str">
        <f t="shared" ref="A217:A220" si="10">A216</f>
        <v>00007122023</v>
      </c>
      <c r="B217" s="18"/>
      <c r="C217" s="36"/>
      <c r="D217" s="19">
        <f>D216-C217</f>
        <v>0</v>
      </c>
      <c r="E217" s="19"/>
      <c r="F217" s="10"/>
      <c r="G217" s="63" t="s">
        <v>2095</v>
      </c>
    </row>
    <row r="218" ht="15.75" customHeight="1">
      <c r="A218" s="19" t="str">
        <f t="shared" si="10"/>
        <v>00007122023</v>
      </c>
      <c r="B218" s="18"/>
      <c r="C218" s="36"/>
      <c r="D218" s="19"/>
      <c r="E218" s="19"/>
      <c r="F218" s="10"/>
      <c r="G218" s="64"/>
    </row>
    <row r="219" ht="15.75" customHeight="1">
      <c r="A219" s="19" t="str">
        <f t="shared" si="10"/>
        <v>00007122023</v>
      </c>
      <c r="B219" s="18"/>
      <c r="C219" s="36"/>
      <c r="D219" s="19"/>
      <c r="E219" s="19"/>
      <c r="F219" s="10"/>
      <c r="G219" s="75"/>
    </row>
    <row r="220" ht="15.75" customHeight="1">
      <c r="A220" s="19" t="str">
        <f t="shared" si="10"/>
        <v>00007122023</v>
      </c>
      <c r="B220" s="18"/>
      <c r="C220" s="36"/>
      <c r="D220" s="19"/>
      <c r="E220" s="19"/>
      <c r="F220" s="10"/>
      <c r="G220" s="53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">
    <mergeCell ref="A1:G1"/>
  </mergeCells>
  <printOptions/>
  <pageMargins bottom="0.58" footer="0.0" header="0.0" left="0.7" right="0.7" top="0.47"/>
  <pageSetup scale="65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57"/>
    <col customWidth="1" min="3" max="3" width="13.86"/>
    <col customWidth="1" min="4" max="4" width="10.29"/>
    <col customWidth="1" min="5" max="5" width="11.43"/>
    <col customWidth="1" min="6" max="6" width="15.0"/>
    <col customWidth="1" min="7" max="7" width="17.57"/>
    <col customWidth="1" min="8" max="26" width="8.71"/>
  </cols>
  <sheetData>
    <row r="1">
      <c r="A1" s="50" t="s">
        <v>698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12.0</v>
      </c>
    </row>
    <row r="3">
      <c r="A3" s="19" t="s">
        <v>2120</v>
      </c>
      <c r="B3" s="18">
        <v>44275.0</v>
      </c>
      <c r="C3" s="36">
        <v>12.0</v>
      </c>
      <c r="D3" s="19">
        <f>G2-C3</f>
        <v>0</v>
      </c>
      <c r="E3" s="19"/>
      <c r="F3" s="10"/>
      <c r="G3" s="1" t="s">
        <v>2121</v>
      </c>
    </row>
    <row r="4">
      <c r="A4" s="19" t="s">
        <v>2120</v>
      </c>
      <c r="B4" s="18"/>
      <c r="C4" s="36"/>
      <c r="D4" s="19">
        <f t="shared" ref="D4:D9" si="1">D3-C4</f>
        <v>0</v>
      </c>
      <c r="E4" s="19"/>
      <c r="F4" s="10"/>
      <c r="G4" s="20" t="s">
        <v>2122</v>
      </c>
    </row>
    <row r="5">
      <c r="A5" s="19" t="s">
        <v>2120</v>
      </c>
      <c r="B5" s="18"/>
      <c r="C5" s="36"/>
      <c r="D5" s="19">
        <f t="shared" si="1"/>
        <v>0</v>
      </c>
      <c r="E5" s="19"/>
      <c r="F5" s="10"/>
      <c r="G5" s="53"/>
    </row>
    <row r="6">
      <c r="A6" s="19" t="s">
        <v>2120</v>
      </c>
      <c r="B6" s="18"/>
      <c r="C6" s="36"/>
      <c r="D6" s="19">
        <f t="shared" si="1"/>
        <v>0</v>
      </c>
      <c r="E6" s="19"/>
      <c r="F6" s="10"/>
      <c r="G6" s="20" t="s">
        <v>2123</v>
      </c>
    </row>
    <row r="7">
      <c r="A7" s="19" t="s">
        <v>2120</v>
      </c>
      <c r="B7" s="18"/>
      <c r="C7" s="36"/>
      <c r="D7" s="19">
        <f t="shared" si="1"/>
        <v>0</v>
      </c>
      <c r="E7" s="19"/>
      <c r="F7" s="10"/>
    </row>
    <row r="8">
      <c r="A8" s="19" t="s">
        <v>2120</v>
      </c>
      <c r="B8" s="18"/>
      <c r="C8" s="36"/>
      <c r="D8" s="19">
        <f t="shared" si="1"/>
        <v>0</v>
      </c>
      <c r="E8" s="19"/>
      <c r="F8" s="10"/>
    </row>
    <row r="9">
      <c r="A9" s="19" t="s">
        <v>2120</v>
      </c>
      <c r="B9" s="18"/>
      <c r="C9" s="36"/>
      <c r="D9" s="19">
        <f t="shared" si="1"/>
        <v>0</v>
      </c>
      <c r="E9" s="19"/>
      <c r="F9" s="10"/>
    </row>
    <row r="10">
      <c r="A10" s="19"/>
      <c r="B10" s="18"/>
      <c r="C10" s="36"/>
      <c r="D10" s="19"/>
      <c r="E10" s="19"/>
      <c r="F10" s="10"/>
    </row>
    <row r="11">
      <c r="A11" s="19"/>
      <c r="B11" s="18"/>
      <c r="C11" s="36"/>
      <c r="D11" s="19"/>
      <c r="E11" s="19"/>
      <c r="F11" s="10"/>
    </row>
    <row r="12">
      <c r="A12" s="19"/>
      <c r="B12" s="18"/>
      <c r="C12" s="36"/>
      <c r="D12" s="19"/>
      <c r="E12" s="19"/>
      <c r="F12" s="10"/>
    </row>
    <row r="13">
      <c r="A13" s="19"/>
      <c r="B13" s="18"/>
      <c r="C13" s="36"/>
      <c r="D13" s="19"/>
      <c r="E13" s="19"/>
      <c r="F13" s="10"/>
    </row>
    <row r="14">
      <c r="A14" s="19"/>
      <c r="B14" s="18"/>
      <c r="C14" s="36"/>
      <c r="D14" s="19"/>
      <c r="E14" s="19"/>
      <c r="F14" s="10"/>
    </row>
    <row r="15">
      <c r="A15" s="19"/>
      <c r="B15" s="18"/>
      <c r="C15" s="36"/>
      <c r="D15" s="19"/>
      <c r="E15" s="19"/>
      <c r="F15" s="10"/>
    </row>
    <row r="16">
      <c r="A16" s="19"/>
      <c r="B16" s="18"/>
      <c r="C16" s="36"/>
      <c r="D16" s="19"/>
      <c r="E16" s="19"/>
      <c r="F16" s="10"/>
    </row>
    <row r="17">
      <c r="A17" s="19"/>
      <c r="B17" s="18"/>
      <c r="C17" s="36"/>
      <c r="D17" s="19"/>
      <c r="E17" s="19"/>
      <c r="F17" s="10"/>
    </row>
    <row r="18">
      <c r="A18" s="19"/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C21" s="20">
        <f>SUM(C3:C20)</f>
        <v>12</v>
      </c>
      <c r="E21" s="1"/>
      <c r="F21" s="54" t="s">
        <v>14</v>
      </c>
    </row>
    <row r="22" ht="15.75" customHeight="1">
      <c r="E22" s="1"/>
    </row>
    <row r="23" ht="15.75" customHeight="1">
      <c r="A23" s="50" t="s">
        <v>698</v>
      </c>
      <c r="B23" s="51"/>
      <c r="C23" s="51"/>
      <c r="D23" s="51"/>
      <c r="E23" s="51"/>
      <c r="F23" s="51"/>
      <c r="G23" s="5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14" t="s">
        <v>15</v>
      </c>
      <c r="B24" s="14" t="s">
        <v>16</v>
      </c>
      <c r="C24" s="2" t="s">
        <v>17</v>
      </c>
      <c r="D24" s="14" t="s">
        <v>18</v>
      </c>
      <c r="E24" s="14" t="s">
        <v>19</v>
      </c>
      <c r="F24" s="34" t="s">
        <v>20</v>
      </c>
      <c r="G24" s="43">
        <v>12.0</v>
      </c>
    </row>
    <row r="25" ht="15.75" customHeight="1">
      <c r="A25" s="19" t="s">
        <v>2124</v>
      </c>
      <c r="B25" s="18">
        <v>44275.0</v>
      </c>
      <c r="C25" s="36">
        <v>12.0</v>
      </c>
      <c r="D25" s="19">
        <f>G24-C25</f>
        <v>0</v>
      </c>
      <c r="E25" s="19"/>
      <c r="F25" s="10"/>
      <c r="G25" s="1" t="s">
        <v>2125</v>
      </c>
    </row>
    <row r="26" ht="15.75" customHeight="1">
      <c r="A26" s="19" t="s">
        <v>2124</v>
      </c>
      <c r="B26" s="18"/>
      <c r="C26" s="36"/>
      <c r="D26" s="19">
        <f t="shared" ref="D26:D31" si="2">D25-C26</f>
        <v>0</v>
      </c>
      <c r="E26" s="19"/>
      <c r="F26" s="10"/>
      <c r="G26" s="20" t="s">
        <v>2126</v>
      </c>
    </row>
    <row r="27" ht="15.75" customHeight="1">
      <c r="A27" s="19" t="s">
        <v>2124</v>
      </c>
      <c r="B27" s="18"/>
      <c r="C27" s="36"/>
      <c r="D27" s="19">
        <f t="shared" si="2"/>
        <v>0</v>
      </c>
      <c r="E27" s="19"/>
      <c r="F27" s="10"/>
      <c r="G27" s="53"/>
    </row>
    <row r="28" ht="15.75" customHeight="1">
      <c r="A28" s="19" t="s">
        <v>2124</v>
      </c>
      <c r="B28" s="18"/>
      <c r="C28" s="36"/>
      <c r="D28" s="19">
        <f t="shared" si="2"/>
        <v>0</v>
      </c>
      <c r="E28" s="19"/>
      <c r="F28" s="10"/>
      <c r="G28" s="20" t="s">
        <v>2127</v>
      </c>
    </row>
    <row r="29" ht="15.75" customHeight="1">
      <c r="A29" s="19" t="s">
        <v>2124</v>
      </c>
      <c r="B29" s="18"/>
      <c r="C29" s="36"/>
      <c r="D29" s="19">
        <f t="shared" si="2"/>
        <v>0</v>
      </c>
      <c r="E29" s="19"/>
      <c r="F29" s="10"/>
    </row>
    <row r="30" ht="15.75" customHeight="1">
      <c r="A30" s="19" t="s">
        <v>2124</v>
      </c>
      <c r="B30" s="18"/>
      <c r="C30" s="36"/>
      <c r="D30" s="19">
        <f t="shared" si="2"/>
        <v>0</v>
      </c>
      <c r="E30" s="19"/>
      <c r="F30" s="10"/>
    </row>
    <row r="31" ht="15.75" customHeight="1">
      <c r="A31" s="19" t="s">
        <v>2124</v>
      </c>
      <c r="B31" s="18"/>
      <c r="C31" s="36"/>
      <c r="D31" s="19">
        <f t="shared" si="2"/>
        <v>0</v>
      </c>
      <c r="E31" s="19"/>
      <c r="F31" s="10"/>
    </row>
    <row r="32" ht="15.75" customHeight="1">
      <c r="A32" s="19" t="s">
        <v>2124</v>
      </c>
      <c r="B32" s="18"/>
      <c r="C32" s="36"/>
      <c r="D32" s="19"/>
      <c r="E32" s="19"/>
      <c r="F32" s="10"/>
    </row>
    <row r="33" ht="15.75" customHeight="1">
      <c r="A33" s="19"/>
      <c r="B33" s="18"/>
      <c r="C33" s="36"/>
      <c r="D33" s="19"/>
      <c r="E33" s="19"/>
      <c r="F33" s="10"/>
    </row>
    <row r="34" ht="15.75" customHeight="1">
      <c r="A34" s="19"/>
      <c r="B34" s="18"/>
      <c r="C34" s="36"/>
      <c r="D34" s="19"/>
      <c r="E34" s="19"/>
      <c r="F34" s="10"/>
    </row>
    <row r="35" ht="15.75" customHeight="1">
      <c r="A35" s="19"/>
      <c r="B35" s="18"/>
      <c r="C35" s="36"/>
      <c r="D35" s="19"/>
      <c r="E35" s="19"/>
      <c r="F35" s="10"/>
    </row>
    <row r="36" ht="15.75" customHeight="1">
      <c r="A36" s="19"/>
      <c r="B36" s="18"/>
      <c r="C36" s="36"/>
      <c r="D36" s="19"/>
      <c r="E36" s="19"/>
      <c r="F36" s="10"/>
    </row>
    <row r="37" ht="15.75" customHeight="1">
      <c r="A37" s="19"/>
      <c r="B37" s="18"/>
      <c r="C37" s="36"/>
      <c r="D37" s="19"/>
      <c r="E37" s="19"/>
      <c r="F37" s="10"/>
    </row>
    <row r="38" ht="15.75" customHeight="1">
      <c r="A38" s="19"/>
      <c r="B38" s="18"/>
      <c r="C38" s="36"/>
      <c r="D38" s="19"/>
      <c r="E38" s="19"/>
      <c r="F38" s="10"/>
    </row>
    <row r="39" ht="15.75" customHeight="1">
      <c r="A39" s="19"/>
      <c r="B39" s="18"/>
      <c r="C39" s="36"/>
      <c r="D39" s="19"/>
      <c r="E39" s="19"/>
      <c r="F39" s="10"/>
    </row>
    <row r="40" ht="15.75" customHeight="1">
      <c r="A40" s="19"/>
      <c r="B40" s="18"/>
      <c r="C40" s="36"/>
      <c r="D40" s="19"/>
      <c r="E40" s="19"/>
      <c r="F40" s="10"/>
    </row>
    <row r="41" ht="15.75" customHeight="1">
      <c r="A41" s="19"/>
      <c r="B41" s="18"/>
      <c r="C41" s="36"/>
      <c r="D41" s="19"/>
      <c r="E41" s="19"/>
      <c r="F41" s="10"/>
    </row>
    <row r="42" ht="15.75" customHeight="1">
      <c r="A42" s="10"/>
      <c r="B42" s="19"/>
      <c r="C42" s="10"/>
      <c r="D42" s="10"/>
      <c r="E42" s="19"/>
      <c r="F42" s="10"/>
    </row>
    <row r="43" ht="15.75" customHeight="1">
      <c r="C43" s="20">
        <f>SUM(C25:C42)</f>
        <v>12</v>
      </c>
      <c r="E43" s="1"/>
      <c r="F43" s="54" t="s">
        <v>14</v>
      </c>
    </row>
    <row r="44" ht="15.75" customHeight="1">
      <c r="E44" s="1"/>
    </row>
    <row r="45" ht="15.75" customHeight="1">
      <c r="A45" s="50" t="s">
        <v>698</v>
      </c>
      <c r="B45" s="51"/>
      <c r="C45" s="51"/>
      <c r="D45" s="51"/>
      <c r="E45" s="51"/>
      <c r="F45" s="51"/>
      <c r="G45" s="52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14" t="s">
        <v>15</v>
      </c>
      <c r="B46" s="14" t="s">
        <v>16</v>
      </c>
      <c r="C46" s="2" t="s">
        <v>17</v>
      </c>
      <c r="D46" s="14" t="s">
        <v>18</v>
      </c>
      <c r="E46" s="14" t="s">
        <v>19</v>
      </c>
      <c r="F46" s="34" t="s">
        <v>20</v>
      </c>
      <c r="G46" s="43">
        <v>22.0</v>
      </c>
    </row>
    <row r="47" ht="15.75" customHeight="1">
      <c r="A47" s="19" t="s">
        <v>2128</v>
      </c>
      <c r="B47" s="18">
        <v>44275.0</v>
      </c>
      <c r="C47" s="36">
        <v>22.0</v>
      </c>
      <c r="D47" s="19">
        <f>G46-C47</f>
        <v>0</v>
      </c>
      <c r="E47" s="19"/>
      <c r="F47" s="10"/>
      <c r="G47" s="1" t="s">
        <v>2129</v>
      </c>
    </row>
    <row r="48" ht="15.75" customHeight="1">
      <c r="A48" s="19" t="s">
        <v>2128</v>
      </c>
      <c r="B48" s="18"/>
      <c r="C48" s="36"/>
      <c r="D48" s="19">
        <f t="shared" ref="D48:D53" si="3">D47-C48</f>
        <v>0</v>
      </c>
      <c r="E48" s="19"/>
      <c r="F48" s="10"/>
      <c r="G48" s="20" t="s">
        <v>2126</v>
      </c>
    </row>
    <row r="49" ht="15.75" customHeight="1">
      <c r="A49" s="19" t="s">
        <v>2128</v>
      </c>
      <c r="B49" s="18"/>
      <c r="C49" s="36"/>
      <c r="D49" s="19">
        <f t="shared" si="3"/>
        <v>0</v>
      </c>
      <c r="E49" s="19"/>
      <c r="F49" s="10"/>
      <c r="G49" s="53"/>
    </row>
    <row r="50" ht="15.75" customHeight="1">
      <c r="A50" s="19" t="s">
        <v>2128</v>
      </c>
      <c r="B50" s="18"/>
      <c r="C50" s="36"/>
      <c r="D50" s="19">
        <f t="shared" si="3"/>
        <v>0</v>
      </c>
      <c r="E50" s="19"/>
      <c r="F50" s="10"/>
      <c r="G50" s="20" t="s">
        <v>2127</v>
      </c>
    </row>
    <row r="51" ht="15.75" customHeight="1">
      <c r="A51" s="19" t="s">
        <v>2128</v>
      </c>
      <c r="B51" s="18"/>
      <c r="C51" s="36"/>
      <c r="D51" s="19">
        <f t="shared" si="3"/>
        <v>0</v>
      </c>
      <c r="E51" s="19"/>
      <c r="F51" s="10"/>
    </row>
    <row r="52" ht="15.75" customHeight="1">
      <c r="A52" s="19" t="s">
        <v>2128</v>
      </c>
      <c r="B52" s="18"/>
      <c r="C52" s="36"/>
      <c r="D52" s="19">
        <f t="shared" si="3"/>
        <v>0</v>
      </c>
      <c r="E52" s="19"/>
      <c r="F52" s="10"/>
    </row>
    <row r="53" ht="15.75" customHeight="1">
      <c r="A53" s="19" t="s">
        <v>2128</v>
      </c>
      <c r="B53" s="18"/>
      <c r="C53" s="36"/>
      <c r="D53" s="19">
        <f t="shared" si="3"/>
        <v>0</v>
      </c>
      <c r="E53" s="19"/>
      <c r="F53" s="10"/>
    </row>
    <row r="54" ht="15.75" customHeight="1">
      <c r="A54" s="19" t="s">
        <v>2128</v>
      </c>
      <c r="B54" s="18"/>
      <c r="C54" s="36"/>
      <c r="D54" s="19"/>
      <c r="E54" s="19"/>
      <c r="F54" s="10"/>
    </row>
    <row r="55" ht="15.75" customHeight="1">
      <c r="A55" s="19"/>
      <c r="B55" s="18"/>
      <c r="C55" s="36"/>
      <c r="D55" s="19"/>
      <c r="E55" s="19"/>
      <c r="F55" s="10"/>
    </row>
    <row r="56" ht="15.75" customHeight="1">
      <c r="A56" s="19"/>
      <c r="B56" s="18"/>
      <c r="C56" s="36"/>
      <c r="D56" s="19"/>
      <c r="E56" s="19"/>
      <c r="F56" s="10"/>
    </row>
    <row r="57" ht="15.75" customHeight="1">
      <c r="A57" s="19"/>
      <c r="B57" s="18"/>
      <c r="C57" s="36"/>
      <c r="D57" s="19"/>
      <c r="E57" s="19"/>
      <c r="F57" s="10"/>
    </row>
    <row r="58" ht="15.75" customHeight="1">
      <c r="A58" s="19"/>
      <c r="B58" s="18"/>
      <c r="C58" s="36"/>
      <c r="D58" s="19"/>
      <c r="E58" s="19"/>
      <c r="F58" s="10"/>
    </row>
    <row r="59" ht="15.75" customHeight="1">
      <c r="A59" s="19"/>
      <c r="B59" s="18"/>
      <c r="C59" s="36"/>
      <c r="D59" s="19"/>
      <c r="E59" s="19"/>
      <c r="F59" s="10"/>
    </row>
    <row r="60" ht="15.75" customHeight="1">
      <c r="A60" s="19"/>
      <c r="B60" s="18"/>
      <c r="C60" s="36"/>
      <c r="D60" s="19"/>
      <c r="E60" s="19"/>
      <c r="F60" s="10"/>
    </row>
    <row r="61" ht="15.75" customHeight="1">
      <c r="A61" s="19"/>
      <c r="B61" s="18"/>
      <c r="C61" s="36"/>
      <c r="D61" s="19"/>
      <c r="E61" s="19"/>
      <c r="F61" s="10"/>
    </row>
    <row r="62" ht="15.75" customHeight="1">
      <c r="A62" s="19"/>
      <c r="B62" s="18"/>
      <c r="C62" s="36"/>
      <c r="D62" s="19"/>
      <c r="E62" s="19"/>
      <c r="F62" s="10"/>
    </row>
    <row r="63" ht="15.75" customHeight="1">
      <c r="A63" s="19"/>
      <c r="B63" s="18"/>
      <c r="C63" s="36"/>
      <c r="D63" s="19"/>
      <c r="E63" s="19"/>
      <c r="F63" s="10"/>
    </row>
    <row r="64" ht="15.75" customHeight="1">
      <c r="A64" s="10"/>
      <c r="B64" s="19"/>
      <c r="C64" s="10"/>
      <c r="D64" s="10"/>
      <c r="E64" s="19"/>
      <c r="F64" s="10"/>
    </row>
    <row r="65" ht="15.75" customHeight="1">
      <c r="C65" s="20">
        <f>SUM(C47:C64)</f>
        <v>22</v>
      </c>
      <c r="E65" s="1"/>
      <c r="F65" s="65"/>
    </row>
    <row r="66" ht="15.75" customHeight="1">
      <c r="E66" s="1"/>
    </row>
    <row r="67" ht="15.75" customHeight="1">
      <c r="A67" s="50" t="s">
        <v>698</v>
      </c>
      <c r="B67" s="51"/>
      <c r="C67" s="51"/>
      <c r="D67" s="51"/>
      <c r="E67" s="51"/>
      <c r="F67" s="51"/>
      <c r="G67" s="52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14" t="s">
        <v>15</v>
      </c>
      <c r="B68" s="14" t="s">
        <v>16</v>
      </c>
      <c r="C68" s="2" t="s">
        <v>17</v>
      </c>
      <c r="D68" s="14" t="s">
        <v>18</v>
      </c>
      <c r="E68" s="14" t="s">
        <v>19</v>
      </c>
      <c r="F68" s="34" t="s">
        <v>20</v>
      </c>
      <c r="G68" s="43">
        <v>2.0</v>
      </c>
    </row>
    <row r="69" ht="15.75" customHeight="1">
      <c r="A69" s="19" t="s">
        <v>2128</v>
      </c>
      <c r="B69" s="18">
        <v>44275.0</v>
      </c>
      <c r="C69" s="36">
        <v>2.0</v>
      </c>
      <c r="D69" s="19">
        <f>G68-C69</f>
        <v>0</v>
      </c>
      <c r="E69" s="19"/>
      <c r="F69" s="10"/>
      <c r="G69" s="1" t="s">
        <v>2129</v>
      </c>
    </row>
    <row r="70" ht="15.75" customHeight="1">
      <c r="A70" s="19" t="s">
        <v>2128</v>
      </c>
      <c r="B70" s="18"/>
      <c r="C70" s="36"/>
      <c r="D70" s="19">
        <f t="shared" ref="D70:D75" si="4">D69-C70</f>
        <v>0</v>
      </c>
      <c r="E70" s="19"/>
      <c r="F70" s="10"/>
      <c r="G70" s="20" t="s">
        <v>2130</v>
      </c>
    </row>
    <row r="71" ht="15.75" customHeight="1">
      <c r="A71" s="19" t="s">
        <v>2128</v>
      </c>
      <c r="B71" s="18"/>
      <c r="C71" s="36"/>
      <c r="D71" s="19">
        <f t="shared" si="4"/>
        <v>0</v>
      </c>
      <c r="E71" s="19"/>
      <c r="F71" s="10"/>
      <c r="G71" s="53"/>
    </row>
    <row r="72" ht="15.75" customHeight="1">
      <c r="A72" s="19" t="s">
        <v>2128</v>
      </c>
      <c r="B72" s="18"/>
      <c r="C72" s="36"/>
      <c r="D72" s="19">
        <f t="shared" si="4"/>
        <v>0</v>
      </c>
      <c r="E72" s="19"/>
      <c r="F72" s="10"/>
      <c r="G72" s="20" t="s">
        <v>2127</v>
      </c>
    </row>
    <row r="73" ht="15.75" customHeight="1">
      <c r="A73" s="19" t="s">
        <v>2128</v>
      </c>
      <c r="B73" s="18"/>
      <c r="C73" s="36"/>
      <c r="D73" s="19">
        <f t="shared" si="4"/>
        <v>0</v>
      </c>
      <c r="E73" s="19"/>
      <c r="F73" s="10"/>
    </row>
    <row r="74" ht="15.75" customHeight="1">
      <c r="A74" s="19" t="s">
        <v>2128</v>
      </c>
      <c r="B74" s="18"/>
      <c r="C74" s="36"/>
      <c r="D74" s="19">
        <f t="shared" si="4"/>
        <v>0</v>
      </c>
      <c r="E74" s="19"/>
      <c r="F74" s="10"/>
    </row>
    <row r="75" ht="15.75" customHeight="1">
      <c r="A75" s="19" t="s">
        <v>2128</v>
      </c>
      <c r="B75" s="18"/>
      <c r="C75" s="36"/>
      <c r="D75" s="19">
        <f t="shared" si="4"/>
        <v>0</v>
      </c>
      <c r="E75" s="19"/>
      <c r="F75" s="10"/>
    </row>
    <row r="76" ht="15.75" customHeight="1">
      <c r="A76" s="19" t="s">
        <v>2128</v>
      </c>
      <c r="B76" s="18"/>
      <c r="C76" s="36"/>
      <c r="D76" s="19"/>
      <c r="E76" s="19"/>
      <c r="F76" s="10"/>
    </row>
    <row r="77" ht="15.75" customHeight="1">
      <c r="A77" s="19"/>
      <c r="B77" s="18"/>
      <c r="C77" s="36"/>
      <c r="D77" s="19"/>
      <c r="E77" s="19"/>
      <c r="F77" s="10"/>
    </row>
    <row r="78" ht="15.75" customHeight="1">
      <c r="A78" s="19"/>
      <c r="B78" s="18"/>
      <c r="C78" s="36"/>
      <c r="D78" s="19"/>
      <c r="E78" s="19"/>
      <c r="F78" s="10"/>
    </row>
    <row r="79" ht="15.75" customHeight="1">
      <c r="A79" s="19"/>
      <c r="B79" s="18"/>
      <c r="C79" s="36"/>
      <c r="D79" s="19"/>
      <c r="E79" s="19"/>
      <c r="F79" s="10"/>
    </row>
    <row r="80" ht="15.75" customHeight="1">
      <c r="A80" s="19"/>
      <c r="B80" s="18"/>
      <c r="C80" s="36"/>
      <c r="D80" s="19"/>
      <c r="E80" s="19"/>
      <c r="F80" s="10"/>
    </row>
    <row r="81" ht="15.75" customHeight="1">
      <c r="A81" s="19"/>
      <c r="B81" s="18"/>
      <c r="C81" s="36"/>
      <c r="D81" s="19"/>
      <c r="E81" s="19"/>
      <c r="F81" s="10"/>
    </row>
    <row r="82" ht="15.75" customHeight="1">
      <c r="A82" s="19"/>
      <c r="B82" s="18"/>
      <c r="C82" s="36"/>
      <c r="D82" s="19"/>
      <c r="E82" s="19"/>
      <c r="F82" s="10"/>
    </row>
    <row r="83" ht="15.75" customHeight="1">
      <c r="A83" s="19"/>
      <c r="B83" s="18"/>
      <c r="C83" s="36"/>
      <c r="D83" s="19"/>
      <c r="E83" s="19"/>
      <c r="F83" s="10"/>
    </row>
    <row r="84" ht="15.75" customHeight="1">
      <c r="A84" s="19"/>
      <c r="B84" s="18"/>
      <c r="C84" s="36"/>
      <c r="D84" s="19"/>
      <c r="E84" s="19"/>
      <c r="F84" s="10"/>
    </row>
    <row r="85" ht="15.75" customHeight="1">
      <c r="A85" s="19"/>
      <c r="B85" s="18"/>
      <c r="C85" s="36"/>
      <c r="D85" s="19"/>
      <c r="E85" s="19"/>
      <c r="F85" s="10"/>
    </row>
    <row r="86" ht="15.75" customHeight="1">
      <c r="A86" s="10"/>
      <c r="B86" s="19"/>
      <c r="C86" s="10"/>
      <c r="D86" s="10"/>
      <c r="E86" s="19"/>
      <c r="F86" s="10"/>
    </row>
    <row r="87" ht="15.75" customHeight="1">
      <c r="C87" s="20">
        <f>SUM(C69:C86)</f>
        <v>2</v>
      </c>
      <c r="E87" s="1"/>
      <c r="F87" s="65"/>
    </row>
    <row r="88" ht="15.75" customHeight="1">
      <c r="E88" s="1"/>
    </row>
    <row r="89" ht="15.75" customHeight="1">
      <c r="A89" s="50" t="s">
        <v>698</v>
      </c>
      <c r="B89" s="51"/>
      <c r="C89" s="51"/>
      <c r="D89" s="51"/>
      <c r="E89" s="51"/>
      <c r="F89" s="51"/>
      <c r="G89" s="52"/>
    </row>
    <row r="90" ht="15.75" customHeight="1">
      <c r="A90" s="14" t="s">
        <v>15</v>
      </c>
      <c r="B90" s="14" t="s">
        <v>16</v>
      </c>
      <c r="C90" s="2" t="s">
        <v>17</v>
      </c>
      <c r="D90" s="14" t="s">
        <v>18</v>
      </c>
      <c r="E90" s="14" t="s">
        <v>19</v>
      </c>
      <c r="F90" s="34" t="s">
        <v>20</v>
      </c>
      <c r="G90" s="43">
        <v>31.0</v>
      </c>
    </row>
    <row r="91" ht="15.75" customHeight="1">
      <c r="A91" s="19" t="s">
        <v>2131</v>
      </c>
      <c r="B91" s="18">
        <v>44442.0</v>
      </c>
      <c r="C91" s="36">
        <v>31.0</v>
      </c>
      <c r="D91" s="19">
        <f>G90-C91</f>
        <v>0</v>
      </c>
      <c r="E91" s="19"/>
      <c r="F91" s="10"/>
      <c r="G91" s="1" t="s">
        <v>2132</v>
      </c>
    </row>
    <row r="92" ht="15.75" customHeight="1">
      <c r="A92" s="19" t="s">
        <v>2131</v>
      </c>
      <c r="B92" s="18"/>
      <c r="C92" s="36"/>
      <c r="D92" s="19"/>
      <c r="E92" s="19"/>
      <c r="F92" s="10"/>
      <c r="G92" s="20" t="s">
        <v>2133</v>
      </c>
    </row>
    <row r="93" ht="15.75" customHeight="1">
      <c r="A93" s="19" t="s">
        <v>2131</v>
      </c>
      <c r="B93" s="18"/>
      <c r="C93" s="36"/>
      <c r="D93" s="19"/>
      <c r="E93" s="19"/>
      <c r="F93" s="10"/>
      <c r="G93" s="53"/>
    </row>
    <row r="94" ht="15.75" customHeight="1">
      <c r="A94" s="19" t="s">
        <v>2131</v>
      </c>
      <c r="B94" s="18"/>
      <c r="C94" s="36"/>
      <c r="D94" s="19"/>
      <c r="E94" s="19"/>
      <c r="F94" s="10"/>
    </row>
    <row r="95" ht="15.75" customHeight="1">
      <c r="A95" s="19" t="s">
        <v>2131</v>
      </c>
      <c r="B95" s="18"/>
      <c r="C95" s="36"/>
      <c r="D95" s="19"/>
      <c r="E95" s="19"/>
      <c r="F95" s="10"/>
    </row>
    <row r="96" ht="15.75" customHeight="1">
      <c r="A96" s="19" t="s">
        <v>2131</v>
      </c>
      <c r="B96" s="18"/>
      <c r="C96" s="36"/>
      <c r="D96" s="19"/>
      <c r="E96" s="19"/>
      <c r="F96" s="10"/>
    </row>
    <row r="97" ht="15.75" customHeight="1">
      <c r="A97" s="19" t="s">
        <v>2131</v>
      </c>
      <c r="B97" s="18"/>
      <c r="C97" s="36"/>
      <c r="D97" s="19"/>
      <c r="E97" s="19"/>
      <c r="F97" s="10"/>
    </row>
    <row r="98" ht="15.75" customHeight="1">
      <c r="A98" s="19"/>
      <c r="B98" s="18"/>
      <c r="C98" s="36"/>
      <c r="D98" s="19"/>
      <c r="E98" s="19"/>
      <c r="F98" s="10"/>
    </row>
    <row r="99" ht="15.75" customHeight="1">
      <c r="A99" s="19"/>
      <c r="B99" s="18"/>
      <c r="C99" s="36"/>
      <c r="D99" s="19"/>
      <c r="E99" s="19"/>
      <c r="F99" s="10"/>
    </row>
    <row r="100" ht="15.75" customHeight="1">
      <c r="A100" s="19"/>
      <c r="B100" s="18"/>
      <c r="C100" s="36"/>
      <c r="D100" s="19"/>
      <c r="E100" s="19"/>
      <c r="F100" s="10"/>
    </row>
    <row r="101" ht="15.75" customHeight="1">
      <c r="A101" s="19"/>
      <c r="B101" s="18"/>
      <c r="C101" s="36"/>
      <c r="D101" s="19"/>
      <c r="E101" s="19"/>
      <c r="F101" s="10"/>
    </row>
    <row r="102" ht="15.75" customHeight="1">
      <c r="A102" s="19"/>
      <c r="B102" s="18"/>
      <c r="C102" s="36"/>
      <c r="D102" s="19"/>
      <c r="E102" s="19"/>
      <c r="F102" s="10"/>
    </row>
    <row r="103" ht="15.75" customHeight="1">
      <c r="A103" s="19"/>
      <c r="B103" s="18"/>
      <c r="C103" s="36"/>
      <c r="D103" s="19"/>
      <c r="E103" s="19"/>
      <c r="F103" s="10"/>
    </row>
    <row r="104" ht="15.75" customHeight="1">
      <c r="A104" s="19"/>
      <c r="B104" s="18"/>
      <c r="C104" s="36"/>
      <c r="D104" s="19"/>
      <c r="E104" s="19"/>
      <c r="F104" s="10"/>
    </row>
    <row r="105" ht="15.75" customHeight="1">
      <c r="A105" s="19"/>
      <c r="B105" s="18"/>
      <c r="C105" s="36"/>
      <c r="D105" s="19"/>
      <c r="E105" s="19"/>
      <c r="F105" s="10"/>
    </row>
    <row r="106" ht="15.75" customHeight="1">
      <c r="A106" s="19"/>
      <c r="B106" s="18"/>
      <c r="C106" s="36"/>
      <c r="D106" s="19"/>
      <c r="E106" s="19"/>
      <c r="F106" s="10"/>
    </row>
    <row r="107" ht="15.75" customHeight="1">
      <c r="A107" s="19"/>
      <c r="B107" s="18"/>
      <c r="C107" s="36"/>
      <c r="D107" s="19"/>
      <c r="E107" s="19"/>
      <c r="F107" s="10"/>
    </row>
    <row r="108" ht="15.75" customHeight="1">
      <c r="A108" s="10"/>
      <c r="B108" s="19"/>
      <c r="C108" s="10"/>
      <c r="D108" s="10"/>
      <c r="E108" s="19"/>
      <c r="F108" s="10"/>
    </row>
    <row r="109" ht="15.75" customHeight="1">
      <c r="C109" s="20">
        <f>SUM(C91:C108)</f>
        <v>31</v>
      </c>
      <c r="E109" s="1"/>
      <c r="F109" s="65"/>
    </row>
    <row r="110" ht="15.75" customHeight="1">
      <c r="E110" s="1"/>
    </row>
    <row r="111" ht="15.75" customHeight="1">
      <c r="A111" s="50" t="s">
        <v>698</v>
      </c>
      <c r="B111" s="51"/>
      <c r="C111" s="51"/>
      <c r="D111" s="51"/>
      <c r="E111" s="51"/>
      <c r="F111" s="51"/>
      <c r="G111" s="52"/>
    </row>
    <row r="112" ht="15.75" customHeight="1">
      <c r="A112" s="14" t="s">
        <v>15</v>
      </c>
      <c r="B112" s="14" t="s">
        <v>16</v>
      </c>
      <c r="C112" s="2" t="s">
        <v>17</v>
      </c>
      <c r="D112" s="14" t="s">
        <v>18</v>
      </c>
      <c r="E112" s="14" t="s">
        <v>19</v>
      </c>
      <c r="F112" s="34" t="s">
        <v>20</v>
      </c>
      <c r="G112" s="43">
        <v>2.0</v>
      </c>
    </row>
    <row r="113" ht="15.75" customHeight="1">
      <c r="A113" s="19" t="s">
        <v>2131</v>
      </c>
      <c r="B113" s="18">
        <v>44442.0</v>
      </c>
      <c r="C113" s="36">
        <v>2.0</v>
      </c>
      <c r="D113" s="19">
        <f>G112-C113</f>
        <v>0</v>
      </c>
      <c r="E113" s="19"/>
      <c r="F113" s="10"/>
      <c r="G113" s="1" t="s">
        <v>2132</v>
      </c>
    </row>
    <row r="114" ht="15.75" customHeight="1">
      <c r="A114" s="19" t="s">
        <v>2131</v>
      </c>
      <c r="B114" s="18"/>
      <c r="C114" s="36"/>
      <c r="D114" s="19"/>
      <c r="E114" s="19"/>
      <c r="F114" s="10"/>
      <c r="G114" s="20" t="s">
        <v>2134</v>
      </c>
    </row>
    <row r="115" ht="15.75" customHeight="1">
      <c r="A115" s="19" t="s">
        <v>2131</v>
      </c>
      <c r="B115" s="18"/>
      <c r="C115" s="36"/>
      <c r="D115" s="19"/>
      <c r="E115" s="19"/>
      <c r="F115" s="10"/>
      <c r="G115" s="53"/>
    </row>
    <row r="116" ht="15.75" customHeight="1">
      <c r="A116" s="19" t="s">
        <v>2131</v>
      </c>
      <c r="B116" s="18"/>
      <c r="C116" s="36"/>
      <c r="D116" s="19"/>
      <c r="E116" s="19"/>
      <c r="F116" s="10"/>
    </row>
    <row r="117" ht="15.75" customHeight="1">
      <c r="A117" s="19" t="s">
        <v>2131</v>
      </c>
      <c r="B117" s="18"/>
      <c r="C117" s="36"/>
      <c r="D117" s="19"/>
      <c r="E117" s="19"/>
      <c r="F117" s="10"/>
    </row>
    <row r="118" ht="15.75" customHeight="1">
      <c r="A118" s="19" t="s">
        <v>2131</v>
      </c>
      <c r="B118" s="18"/>
      <c r="C118" s="36"/>
      <c r="D118" s="19"/>
      <c r="E118" s="19"/>
      <c r="F118" s="10"/>
    </row>
    <row r="119" ht="15.75" customHeight="1">
      <c r="A119" s="19" t="s">
        <v>2131</v>
      </c>
      <c r="B119" s="18"/>
      <c r="C119" s="36"/>
      <c r="D119" s="19"/>
      <c r="E119" s="19"/>
      <c r="F119" s="10"/>
    </row>
    <row r="120" ht="15.75" customHeight="1">
      <c r="A120" s="19" t="s">
        <v>2131</v>
      </c>
      <c r="B120" s="18"/>
      <c r="C120" s="36"/>
      <c r="D120" s="19"/>
      <c r="E120" s="19"/>
      <c r="F120" s="10"/>
    </row>
    <row r="121" ht="15.75" customHeight="1">
      <c r="A121" s="19"/>
      <c r="B121" s="18"/>
      <c r="C121" s="36"/>
      <c r="D121" s="19"/>
      <c r="E121" s="19"/>
      <c r="F121" s="10"/>
    </row>
    <row r="122" ht="15.75" customHeight="1">
      <c r="A122" s="19"/>
      <c r="B122" s="18"/>
      <c r="C122" s="36"/>
      <c r="D122" s="19"/>
      <c r="E122" s="19"/>
      <c r="F122" s="10"/>
    </row>
    <row r="123" ht="15.75" customHeight="1">
      <c r="A123" s="19"/>
      <c r="B123" s="18"/>
      <c r="C123" s="36"/>
      <c r="D123" s="19"/>
      <c r="E123" s="19"/>
      <c r="F123" s="10"/>
    </row>
    <row r="124" ht="15.75" customHeight="1">
      <c r="A124" s="19"/>
      <c r="B124" s="18"/>
      <c r="C124" s="36"/>
      <c r="D124" s="19"/>
      <c r="E124" s="19"/>
      <c r="F124" s="10"/>
    </row>
    <row r="125" ht="15.75" customHeight="1">
      <c r="A125" s="19"/>
      <c r="B125" s="18"/>
      <c r="C125" s="36"/>
      <c r="D125" s="19"/>
      <c r="E125" s="19"/>
      <c r="F125" s="10"/>
    </row>
    <row r="126" ht="15.75" customHeight="1">
      <c r="A126" s="19"/>
      <c r="B126" s="18"/>
      <c r="C126" s="36"/>
      <c r="D126" s="19"/>
      <c r="E126" s="19"/>
      <c r="F126" s="10"/>
    </row>
    <row r="127" ht="15.75" customHeight="1">
      <c r="A127" s="19"/>
      <c r="B127" s="18"/>
      <c r="C127" s="36"/>
      <c r="D127" s="19"/>
      <c r="E127" s="19"/>
      <c r="F127" s="10"/>
    </row>
    <row r="128" ht="15.75" customHeight="1">
      <c r="A128" s="19"/>
      <c r="B128" s="18"/>
      <c r="C128" s="36"/>
      <c r="D128" s="19"/>
      <c r="E128" s="19"/>
      <c r="F128" s="10"/>
    </row>
    <row r="129" ht="15.75" customHeight="1">
      <c r="A129" s="19"/>
      <c r="B129" s="18"/>
      <c r="C129" s="36"/>
      <c r="D129" s="19"/>
      <c r="E129" s="19"/>
      <c r="F129" s="10"/>
    </row>
    <row r="130" ht="15.75" customHeight="1">
      <c r="A130" s="10"/>
      <c r="B130" s="19"/>
      <c r="C130" s="10"/>
      <c r="D130" s="10"/>
      <c r="E130" s="19"/>
      <c r="F130" s="10"/>
    </row>
    <row r="131" ht="15.75" customHeight="1">
      <c r="C131" s="20">
        <f>SUM(C113:C130)</f>
        <v>2</v>
      </c>
      <c r="E131" s="1"/>
      <c r="F131" s="65" t="s">
        <v>738</v>
      </c>
    </row>
    <row r="132" ht="15.75" customHeight="1">
      <c r="E132" s="1"/>
    </row>
    <row r="133" ht="15.75" customHeight="1">
      <c r="A133" s="50" t="s">
        <v>698</v>
      </c>
      <c r="B133" s="51"/>
      <c r="C133" s="51"/>
      <c r="D133" s="51"/>
      <c r="E133" s="51"/>
      <c r="F133" s="51"/>
      <c r="G133" s="52"/>
    </row>
    <row r="134" ht="15.75" customHeight="1">
      <c r="A134" s="14" t="s">
        <v>15</v>
      </c>
      <c r="B134" s="14" t="s">
        <v>16</v>
      </c>
      <c r="C134" s="2" t="s">
        <v>17</v>
      </c>
      <c r="D134" s="14" t="s">
        <v>18</v>
      </c>
      <c r="E134" s="14" t="s">
        <v>19</v>
      </c>
      <c r="F134" s="34" t="s">
        <v>20</v>
      </c>
      <c r="G134" s="43">
        <v>9.0</v>
      </c>
    </row>
    <row r="135" ht="15.75" customHeight="1">
      <c r="A135" s="19" t="s">
        <v>2131</v>
      </c>
      <c r="B135" s="18">
        <v>44442.0</v>
      </c>
      <c r="C135" s="36">
        <v>9.0</v>
      </c>
      <c r="D135" s="19">
        <f>G134-C135</f>
        <v>0</v>
      </c>
      <c r="E135" s="19"/>
      <c r="F135" s="10"/>
      <c r="G135" s="1" t="s">
        <v>2132</v>
      </c>
    </row>
    <row r="136" ht="15.75" customHeight="1">
      <c r="A136" s="19" t="s">
        <v>2131</v>
      </c>
      <c r="B136" s="18"/>
      <c r="C136" s="36"/>
      <c r="D136" s="19"/>
      <c r="E136" s="19"/>
      <c r="F136" s="10"/>
      <c r="G136" s="20" t="s">
        <v>2135</v>
      </c>
    </row>
    <row r="137" ht="15.75" customHeight="1">
      <c r="A137" s="19" t="s">
        <v>2131</v>
      </c>
      <c r="B137" s="18"/>
      <c r="C137" s="36"/>
      <c r="D137" s="19"/>
      <c r="E137" s="19"/>
      <c r="F137" s="10"/>
      <c r="G137" s="53"/>
    </row>
    <row r="138" ht="15.75" customHeight="1">
      <c r="A138" s="19" t="s">
        <v>2131</v>
      </c>
      <c r="B138" s="18"/>
      <c r="C138" s="36"/>
      <c r="D138" s="19"/>
      <c r="E138" s="19"/>
      <c r="F138" s="10"/>
    </row>
    <row r="139" ht="15.75" customHeight="1">
      <c r="A139" s="19" t="s">
        <v>2131</v>
      </c>
      <c r="B139" s="18"/>
      <c r="C139" s="36"/>
      <c r="D139" s="19"/>
      <c r="E139" s="19"/>
      <c r="F139" s="10"/>
    </row>
    <row r="140" ht="15.75" customHeight="1">
      <c r="A140" s="19" t="s">
        <v>2131</v>
      </c>
      <c r="B140" s="18"/>
      <c r="C140" s="36"/>
      <c r="D140" s="19"/>
      <c r="E140" s="19"/>
      <c r="F140" s="10"/>
    </row>
    <row r="141" ht="15.75" customHeight="1">
      <c r="A141" s="19" t="s">
        <v>2131</v>
      </c>
      <c r="B141" s="18"/>
      <c r="C141" s="36"/>
      <c r="D141" s="19"/>
      <c r="E141" s="19"/>
      <c r="F141" s="10"/>
    </row>
    <row r="142" ht="15.75" customHeight="1">
      <c r="A142" s="19" t="s">
        <v>2131</v>
      </c>
      <c r="B142" s="18"/>
      <c r="C142" s="36"/>
      <c r="D142" s="19"/>
      <c r="E142" s="19"/>
      <c r="F142" s="10"/>
    </row>
    <row r="143" ht="15.75" customHeight="1">
      <c r="A143" s="19"/>
      <c r="B143" s="18"/>
      <c r="C143" s="36"/>
      <c r="D143" s="19"/>
      <c r="E143" s="19"/>
      <c r="F143" s="10"/>
    </row>
    <row r="144" ht="15.75" customHeight="1">
      <c r="A144" s="19"/>
      <c r="B144" s="18"/>
      <c r="C144" s="36"/>
      <c r="D144" s="19"/>
      <c r="E144" s="19"/>
      <c r="F144" s="10"/>
    </row>
    <row r="145" ht="15.75" customHeight="1">
      <c r="A145" s="19"/>
      <c r="B145" s="18"/>
      <c r="C145" s="36"/>
      <c r="D145" s="19"/>
      <c r="E145" s="19"/>
      <c r="F145" s="10"/>
    </row>
    <row r="146" ht="15.75" customHeight="1">
      <c r="A146" s="19"/>
      <c r="B146" s="18"/>
      <c r="C146" s="36"/>
      <c r="D146" s="19"/>
      <c r="E146" s="19"/>
      <c r="F146" s="10"/>
    </row>
    <row r="147" ht="15.75" customHeight="1">
      <c r="A147" s="19"/>
      <c r="B147" s="18"/>
      <c r="C147" s="36"/>
      <c r="D147" s="19"/>
      <c r="E147" s="19"/>
      <c r="F147" s="10"/>
    </row>
    <row r="148" ht="15.75" customHeight="1">
      <c r="A148" s="19"/>
      <c r="B148" s="18"/>
      <c r="C148" s="36"/>
      <c r="D148" s="19"/>
      <c r="E148" s="19"/>
      <c r="F148" s="10"/>
    </row>
    <row r="149" ht="15.75" customHeight="1">
      <c r="A149" s="19"/>
      <c r="B149" s="18"/>
      <c r="C149" s="36"/>
      <c r="D149" s="19"/>
      <c r="E149" s="19"/>
      <c r="F149" s="10"/>
    </row>
    <row r="150" ht="15.75" customHeight="1">
      <c r="A150" s="19"/>
      <c r="B150" s="18"/>
      <c r="C150" s="36"/>
      <c r="D150" s="19"/>
      <c r="E150" s="19"/>
      <c r="F150" s="10"/>
    </row>
    <row r="151" ht="15.75" customHeight="1">
      <c r="A151" s="19"/>
      <c r="B151" s="18"/>
      <c r="C151" s="36"/>
      <c r="D151" s="19"/>
      <c r="E151" s="19"/>
      <c r="F151" s="10"/>
    </row>
    <row r="152" ht="15.75" customHeight="1">
      <c r="A152" s="10"/>
      <c r="B152" s="19"/>
      <c r="C152" s="10"/>
      <c r="D152" s="10"/>
      <c r="E152" s="19"/>
      <c r="F152" s="10"/>
    </row>
    <row r="153" ht="15.75" customHeight="1">
      <c r="C153" s="20">
        <f>SUM(C135:C152)</f>
        <v>9</v>
      </c>
      <c r="E153" s="1"/>
      <c r="F153" s="54" t="s">
        <v>738</v>
      </c>
    </row>
    <row r="154" ht="15.75" customHeight="1">
      <c r="E154" s="1"/>
    </row>
    <row r="155" ht="15.75" customHeight="1">
      <c r="A155" s="50" t="s">
        <v>698</v>
      </c>
      <c r="B155" s="51"/>
      <c r="C155" s="51"/>
      <c r="D155" s="51"/>
      <c r="E155" s="51"/>
      <c r="F155" s="51"/>
      <c r="G155" s="52"/>
    </row>
    <row r="156" ht="15.75" customHeight="1">
      <c r="A156" s="14" t="s">
        <v>15</v>
      </c>
      <c r="B156" s="14" t="s">
        <v>16</v>
      </c>
      <c r="C156" s="2" t="s">
        <v>17</v>
      </c>
      <c r="D156" s="14" t="s">
        <v>18</v>
      </c>
      <c r="E156" s="14" t="s">
        <v>19</v>
      </c>
      <c r="F156" s="34" t="s">
        <v>20</v>
      </c>
      <c r="G156" s="43">
        <v>2.0</v>
      </c>
    </row>
    <row r="157" ht="15.75" customHeight="1">
      <c r="A157" s="19" t="s">
        <v>2131</v>
      </c>
      <c r="B157" s="18">
        <v>44442.0</v>
      </c>
      <c r="C157" s="36">
        <v>2.0</v>
      </c>
      <c r="D157" s="19">
        <f>G156-C157</f>
        <v>0</v>
      </c>
      <c r="E157" s="19"/>
      <c r="F157" s="10"/>
      <c r="G157" s="1" t="s">
        <v>2132</v>
      </c>
    </row>
    <row r="158" ht="15.75" customHeight="1">
      <c r="A158" s="19" t="s">
        <v>2131</v>
      </c>
      <c r="B158" s="18"/>
      <c r="C158" s="36"/>
      <c r="D158" s="19"/>
      <c r="E158" s="19"/>
      <c r="F158" s="10"/>
      <c r="G158" s="20" t="s">
        <v>2136</v>
      </c>
    </row>
    <row r="159" ht="15.75" customHeight="1">
      <c r="A159" s="19" t="s">
        <v>2131</v>
      </c>
      <c r="B159" s="18"/>
      <c r="C159" s="36"/>
      <c r="D159" s="19"/>
      <c r="E159" s="19"/>
      <c r="F159" s="10"/>
      <c r="G159" s="53"/>
    </row>
    <row r="160" ht="15.75" customHeight="1">
      <c r="A160" s="19" t="s">
        <v>2131</v>
      </c>
      <c r="B160" s="18"/>
      <c r="C160" s="36"/>
      <c r="D160" s="19"/>
      <c r="E160" s="19"/>
      <c r="F160" s="10"/>
    </row>
    <row r="161" ht="15.75" customHeight="1">
      <c r="A161" s="19" t="s">
        <v>2131</v>
      </c>
      <c r="B161" s="18"/>
      <c r="C161" s="36"/>
      <c r="D161" s="19"/>
      <c r="E161" s="19"/>
      <c r="F161" s="10"/>
    </row>
    <row r="162" ht="15.75" customHeight="1">
      <c r="A162" s="19" t="s">
        <v>2131</v>
      </c>
      <c r="B162" s="18"/>
      <c r="C162" s="36"/>
      <c r="D162" s="19"/>
      <c r="E162" s="19"/>
      <c r="F162" s="10"/>
    </row>
    <row r="163" ht="15.75" customHeight="1">
      <c r="A163" s="19" t="s">
        <v>2131</v>
      </c>
      <c r="B163" s="18"/>
      <c r="C163" s="36"/>
      <c r="D163" s="19"/>
      <c r="E163" s="19"/>
      <c r="F163" s="10"/>
    </row>
    <row r="164" ht="15.75" customHeight="1">
      <c r="A164" s="19" t="s">
        <v>2131</v>
      </c>
      <c r="B164" s="18"/>
      <c r="C164" s="36"/>
      <c r="D164" s="19"/>
      <c r="E164" s="19"/>
      <c r="F164" s="10"/>
    </row>
    <row r="165" ht="15.75" customHeight="1">
      <c r="A165" s="19"/>
      <c r="B165" s="18"/>
      <c r="C165" s="36"/>
      <c r="D165" s="19"/>
      <c r="E165" s="19"/>
      <c r="F165" s="10"/>
    </row>
    <row r="166" ht="15.75" customHeight="1">
      <c r="A166" s="19"/>
      <c r="B166" s="18"/>
      <c r="C166" s="36"/>
      <c r="D166" s="19"/>
      <c r="E166" s="19"/>
      <c r="F166" s="10"/>
    </row>
    <row r="167" ht="15.75" customHeight="1">
      <c r="A167" s="19"/>
      <c r="B167" s="18"/>
      <c r="C167" s="36"/>
      <c r="D167" s="19"/>
      <c r="E167" s="19"/>
      <c r="F167" s="10"/>
    </row>
    <row r="168" ht="15.75" customHeight="1">
      <c r="A168" s="19"/>
      <c r="B168" s="18"/>
      <c r="C168" s="36"/>
      <c r="D168" s="19"/>
      <c r="E168" s="19"/>
      <c r="F168" s="10"/>
    </row>
    <row r="169" ht="15.75" customHeight="1">
      <c r="A169" s="19"/>
      <c r="B169" s="18"/>
      <c r="C169" s="36"/>
      <c r="D169" s="19"/>
      <c r="E169" s="19"/>
      <c r="F169" s="10"/>
    </row>
    <row r="170" ht="15.75" customHeight="1">
      <c r="A170" s="19"/>
      <c r="B170" s="18"/>
      <c r="C170" s="36"/>
      <c r="D170" s="19"/>
      <c r="E170" s="19"/>
      <c r="F170" s="10"/>
    </row>
    <row r="171" ht="15.75" customHeight="1">
      <c r="A171" s="19"/>
      <c r="B171" s="18"/>
      <c r="C171" s="36"/>
      <c r="D171" s="19"/>
      <c r="E171" s="19"/>
      <c r="F171" s="10"/>
    </row>
    <row r="172" ht="15.75" customHeight="1">
      <c r="A172" s="19"/>
      <c r="B172" s="18"/>
      <c r="C172" s="36"/>
      <c r="D172" s="19"/>
      <c r="E172" s="19"/>
      <c r="F172" s="10"/>
    </row>
    <row r="173" ht="15.75" customHeight="1">
      <c r="A173" s="19"/>
      <c r="B173" s="18"/>
      <c r="C173" s="36"/>
      <c r="D173" s="19"/>
      <c r="E173" s="19"/>
      <c r="F173" s="10"/>
    </row>
    <row r="174" ht="15.75" customHeight="1">
      <c r="A174" s="10"/>
      <c r="B174" s="19"/>
      <c r="C174" s="10"/>
      <c r="D174" s="10"/>
      <c r="E174" s="19"/>
      <c r="F174" s="10"/>
    </row>
    <row r="175" ht="15.75" customHeight="1">
      <c r="C175" s="20">
        <f>SUM(C157:C174)</f>
        <v>2</v>
      </c>
      <c r="E175" s="1"/>
      <c r="F175" s="54" t="s">
        <v>738</v>
      </c>
    </row>
    <row r="176" ht="15.75" customHeight="1">
      <c r="A176" s="14" t="s">
        <v>15</v>
      </c>
      <c r="B176" s="14" t="s">
        <v>16</v>
      </c>
      <c r="C176" s="2" t="s">
        <v>17</v>
      </c>
      <c r="D176" s="14" t="s">
        <v>18</v>
      </c>
      <c r="E176" s="14" t="s">
        <v>19</v>
      </c>
      <c r="F176" s="34" t="s">
        <v>20</v>
      </c>
      <c r="G176" s="43">
        <v>2.0</v>
      </c>
    </row>
    <row r="177" ht="15.75" customHeight="1">
      <c r="A177" s="19" t="s">
        <v>2131</v>
      </c>
      <c r="B177" s="18">
        <v>44442.0</v>
      </c>
      <c r="C177" s="36">
        <v>2.0</v>
      </c>
      <c r="D177" s="19">
        <f>G176-C177</f>
        <v>0</v>
      </c>
      <c r="E177" s="19"/>
      <c r="F177" s="10"/>
      <c r="G177" s="1" t="s">
        <v>2132</v>
      </c>
    </row>
    <row r="178" ht="15.75" customHeight="1">
      <c r="A178" s="19" t="s">
        <v>2131</v>
      </c>
      <c r="B178" s="18"/>
      <c r="C178" s="36"/>
      <c r="D178" s="19"/>
      <c r="E178" s="19"/>
      <c r="F178" s="10"/>
      <c r="G178" s="20" t="s">
        <v>2137</v>
      </c>
    </row>
    <row r="179" ht="15.75" customHeight="1">
      <c r="A179" s="19" t="s">
        <v>2131</v>
      </c>
      <c r="B179" s="18"/>
      <c r="C179" s="36"/>
      <c r="D179" s="19"/>
      <c r="E179" s="19"/>
      <c r="F179" s="10"/>
      <c r="G179" s="53"/>
    </row>
    <row r="180" ht="15.75" customHeight="1">
      <c r="A180" s="19" t="s">
        <v>2131</v>
      </c>
      <c r="B180" s="18"/>
      <c r="C180" s="36"/>
      <c r="D180" s="19"/>
      <c r="E180" s="19"/>
      <c r="F180" s="10"/>
    </row>
    <row r="181" ht="15.75" customHeight="1">
      <c r="A181" s="19" t="s">
        <v>2131</v>
      </c>
      <c r="B181" s="18"/>
      <c r="C181" s="36"/>
      <c r="D181" s="19"/>
      <c r="E181" s="19"/>
      <c r="F181" s="10"/>
    </row>
    <row r="182" ht="15.75" customHeight="1">
      <c r="A182" s="19" t="s">
        <v>2131</v>
      </c>
      <c r="B182" s="18"/>
      <c r="C182" s="36"/>
      <c r="D182" s="19"/>
      <c r="E182" s="19"/>
      <c r="F182" s="10"/>
    </row>
    <row r="183" ht="15.75" customHeight="1">
      <c r="A183" s="19" t="s">
        <v>2131</v>
      </c>
      <c r="B183" s="18"/>
      <c r="C183" s="36"/>
      <c r="D183" s="19"/>
      <c r="E183" s="19"/>
      <c r="F183" s="10"/>
    </row>
    <row r="184" ht="15.75" customHeight="1">
      <c r="A184" s="19" t="s">
        <v>2131</v>
      </c>
      <c r="B184" s="18"/>
      <c r="C184" s="36"/>
      <c r="D184" s="19"/>
      <c r="E184" s="19"/>
      <c r="F184" s="10"/>
    </row>
    <row r="185" ht="15.75" customHeight="1">
      <c r="A185" s="19"/>
      <c r="B185" s="18"/>
      <c r="C185" s="36"/>
      <c r="D185" s="19"/>
      <c r="E185" s="19"/>
      <c r="F185" s="10"/>
    </row>
    <row r="186" ht="15.75" customHeight="1">
      <c r="A186" s="19"/>
      <c r="B186" s="18"/>
      <c r="C186" s="36"/>
      <c r="D186" s="19"/>
      <c r="E186" s="19"/>
      <c r="F186" s="10"/>
    </row>
    <row r="187" ht="15.75" customHeight="1">
      <c r="A187" s="19"/>
      <c r="B187" s="18"/>
      <c r="C187" s="36"/>
      <c r="D187" s="19"/>
      <c r="E187" s="19"/>
      <c r="F187" s="10"/>
    </row>
    <row r="188" ht="15.75" customHeight="1">
      <c r="A188" s="19"/>
      <c r="B188" s="18"/>
      <c r="C188" s="36"/>
      <c r="D188" s="19"/>
      <c r="E188" s="19"/>
      <c r="F188" s="10"/>
    </row>
    <row r="189" ht="15.75" customHeight="1">
      <c r="A189" s="19"/>
      <c r="B189" s="18"/>
      <c r="C189" s="36"/>
      <c r="D189" s="19"/>
      <c r="E189" s="19"/>
      <c r="F189" s="10"/>
    </row>
    <row r="190" ht="15.75" customHeight="1">
      <c r="A190" s="19"/>
      <c r="B190" s="18"/>
      <c r="C190" s="36"/>
      <c r="D190" s="19"/>
      <c r="E190" s="19"/>
      <c r="F190" s="10"/>
    </row>
    <row r="191" ht="15.75" customHeight="1">
      <c r="A191" s="19"/>
      <c r="B191" s="18"/>
      <c r="C191" s="36"/>
      <c r="D191" s="19"/>
      <c r="E191" s="19"/>
      <c r="F191" s="10"/>
    </row>
    <row r="192" ht="15.75" customHeight="1">
      <c r="A192" s="19"/>
      <c r="B192" s="18"/>
      <c r="C192" s="36"/>
      <c r="D192" s="19"/>
      <c r="E192" s="19"/>
      <c r="F192" s="10"/>
    </row>
    <row r="193" ht="15.75" customHeight="1">
      <c r="A193" s="19"/>
      <c r="B193" s="18"/>
      <c r="C193" s="36"/>
      <c r="D193" s="19"/>
      <c r="E193" s="19"/>
      <c r="F193" s="10"/>
    </row>
    <row r="194" ht="15.75" customHeight="1">
      <c r="A194" s="10"/>
      <c r="B194" s="19"/>
      <c r="C194" s="10"/>
      <c r="D194" s="10"/>
      <c r="E194" s="19"/>
      <c r="F194" s="10"/>
    </row>
    <row r="195" ht="15.75" customHeight="1">
      <c r="E195" s="1"/>
      <c r="F195" s="54" t="s">
        <v>738</v>
      </c>
    </row>
    <row r="196" ht="15.75" customHeight="1">
      <c r="E196" s="1"/>
    </row>
    <row r="197" ht="15.75" customHeight="1">
      <c r="A197" s="14" t="s">
        <v>15</v>
      </c>
      <c r="B197" s="14" t="s">
        <v>16</v>
      </c>
      <c r="C197" s="2" t="s">
        <v>17</v>
      </c>
      <c r="D197" s="14" t="s">
        <v>18</v>
      </c>
      <c r="E197" s="14" t="s">
        <v>19</v>
      </c>
      <c r="F197" s="34" t="s">
        <v>20</v>
      </c>
      <c r="G197" s="43">
        <v>15.0</v>
      </c>
    </row>
    <row r="198" ht="15.75" customHeight="1">
      <c r="A198" s="19" t="s">
        <v>2138</v>
      </c>
      <c r="B198" s="18" t="s">
        <v>891</v>
      </c>
      <c r="C198" s="36">
        <v>15.0</v>
      </c>
      <c r="D198" s="19">
        <f>G197-C198</f>
        <v>0</v>
      </c>
      <c r="E198" s="19"/>
      <c r="F198" s="10"/>
      <c r="G198" s="1" t="s">
        <v>2139</v>
      </c>
    </row>
    <row r="199" ht="15.75" customHeight="1">
      <c r="A199" s="19" t="s">
        <v>2138</v>
      </c>
      <c r="B199" s="18"/>
      <c r="C199" s="36"/>
      <c r="D199" s="19"/>
      <c r="E199" s="19"/>
      <c r="F199" s="10"/>
      <c r="G199" s="20" t="s">
        <v>2126</v>
      </c>
    </row>
    <row r="200" ht="15.75" customHeight="1">
      <c r="A200" s="19" t="s">
        <v>2138</v>
      </c>
      <c r="B200" s="18"/>
      <c r="C200" s="36"/>
      <c r="D200" s="19"/>
      <c r="E200" s="19"/>
      <c r="F200" s="10"/>
      <c r="G200" s="53">
        <v>135000.0</v>
      </c>
    </row>
    <row r="201" ht="15.75" customHeight="1">
      <c r="A201" s="19" t="s">
        <v>2138</v>
      </c>
      <c r="B201" s="18"/>
      <c r="C201" s="36"/>
      <c r="D201" s="19"/>
      <c r="E201" s="19"/>
      <c r="F201" s="10"/>
    </row>
    <row r="202" ht="15.75" customHeight="1">
      <c r="A202" s="19" t="s">
        <v>2138</v>
      </c>
      <c r="B202" s="18"/>
      <c r="C202" s="36"/>
      <c r="D202" s="19"/>
      <c r="E202" s="19"/>
      <c r="F202" s="10"/>
    </row>
    <row r="203" ht="15.75" customHeight="1">
      <c r="A203" s="19" t="s">
        <v>2138</v>
      </c>
      <c r="B203" s="18"/>
      <c r="C203" s="36"/>
      <c r="D203" s="19"/>
      <c r="E203" s="19"/>
      <c r="F203" s="10"/>
    </row>
    <row r="204" ht="15.75" customHeight="1">
      <c r="A204" s="19" t="s">
        <v>2138</v>
      </c>
      <c r="B204" s="18"/>
      <c r="C204" s="36"/>
      <c r="D204" s="19"/>
      <c r="E204" s="19"/>
      <c r="F204" s="10"/>
    </row>
    <row r="205" ht="15.75" customHeight="1">
      <c r="A205" s="19" t="s">
        <v>2138</v>
      </c>
      <c r="B205" s="18"/>
      <c r="C205" s="36"/>
      <c r="D205" s="19"/>
      <c r="E205" s="19"/>
      <c r="F205" s="10"/>
    </row>
    <row r="206" ht="15.75" customHeight="1">
      <c r="A206" s="19"/>
      <c r="B206" s="18"/>
      <c r="C206" s="36"/>
      <c r="D206" s="19"/>
      <c r="E206" s="19"/>
      <c r="F206" s="10"/>
    </row>
    <row r="207" ht="15.75" customHeight="1">
      <c r="A207" s="19"/>
      <c r="B207" s="18"/>
      <c r="C207" s="36"/>
      <c r="D207" s="19"/>
      <c r="E207" s="19"/>
      <c r="F207" s="10"/>
    </row>
    <row r="208" ht="15.75" customHeight="1">
      <c r="A208" s="19"/>
      <c r="B208" s="18"/>
      <c r="C208" s="36"/>
      <c r="D208" s="19"/>
      <c r="E208" s="19"/>
      <c r="F208" s="10"/>
    </row>
    <row r="209" ht="15.75" customHeight="1">
      <c r="A209" s="19"/>
      <c r="B209" s="18"/>
      <c r="C209" s="36"/>
      <c r="D209" s="19"/>
      <c r="E209" s="19"/>
      <c r="F209" s="10"/>
    </row>
    <row r="210" ht="15.75" customHeight="1">
      <c r="A210" s="19"/>
      <c r="B210" s="18"/>
      <c r="C210" s="36"/>
      <c r="D210" s="19"/>
      <c r="E210" s="19"/>
      <c r="F210" s="10"/>
    </row>
    <row r="211" ht="15.75" customHeight="1">
      <c r="A211" s="19"/>
      <c r="B211" s="18"/>
      <c r="C211" s="36"/>
      <c r="D211" s="19"/>
      <c r="E211" s="19"/>
      <c r="F211" s="10"/>
    </row>
    <row r="212" ht="15.75" customHeight="1">
      <c r="A212" s="19"/>
      <c r="B212" s="18"/>
      <c r="C212" s="36"/>
      <c r="D212" s="19"/>
      <c r="E212" s="19"/>
      <c r="F212" s="10"/>
    </row>
    <row r="213" ht="15.75" customHeight="1">
      <c r="A213" s="19"/>
      <c r="B213" s="18"/>
      <c r="C213" s="36"/>
      <c r="D213" s="19"/>
      <c r="E213" s="19"/>
      <c r="F213" s="10"/>
    </row>
    <row r="214" ht="15.75" customHeight="1">
      <c r="A214" s="19"/>
      <c r="B214" s="18"/>
      <c r="C214" s="36"/>
      <c r="D214" s="19"/>
      <c r="E214" s="19"/>
      <c r="F214" s="10"/>
    </row>
    <row r="215" ht="15.75" customHeight="1">
      <c r="A215" s="10"/>
      <c r="B215" s="19"/>
      <c r="C215" s="10"/>
      <c r="D215" s="10"/>
      <c r="E215" s="19"/>
      <c r="F215" s="10"/>
    </row>
    <row r="216" ht="15.75" customHeight="1">
      <c r="E216" s="1"/>
      <c r="F216" s="54" t="s">
        <v>14</v>
      </c>
    </row>
    <row r="217" ht="15.75" customHeight="1">
      <c r="E217" s="1"/>
    </row>
    <row r="218" ht="15.75" customHeight="1">
      <c r="A218" s="14" t="s">
        <v>15</v>
      </c>
      <c r="B218" s="14" t="s">
        <v>16</v>
      </c>
      <c r="C218" s="2" t="s">
        <v>17</v>
      </c>
      <c r="D218" s="14" t="s">
        <v>18</v>
      </c>
      <c r="E218" s="14" t="s">
        <v>19</v>
      </c>
      <c r="F218" s="34" t="s">
        <v>20</v>
      </c>
      <c r="G218" s="43">
        <v>36.0</v>
      </c>
    </row>
    <row r="219" ht="15.75" customHeight="1">
      <c r="A219" s="19" t="s">
        <v>2140</v>
      </c>
      <c r="B219" s="18" t="s">
        <v>1413</v>
      </c>
      <c r="C219" s="36">
        <v>36.0</v>
      </c>
      <c r="D219" s="19">
        <f>G218-C219</f>
        <v>0</v>
      </c>
      <c r="E219" s="19"/>
      <c r="F219" s="10"/>
      <c r="G219" s="1" t="s">
        <v>2141</v>
      </c>
    </row>
    <row r="220" ht="15.75" customHeight="1">
      <c r="A220" s="19" t="s">
        <v>2140</v>
      </c>
      <c r="B220" s="18"/>
      <c r="C220" s="36"/>
      <c r="D220" s="19"/>
      <c r="E220" s="19"/>
      <c r="F220" s="10"/>
      <c r="G220" s="20" t="s">
        <v>2126</v>
      </c>
    </row>
    <row r="221" ht="15.75" customHeight="1">
      <c r="A221" s="19" t="s">
        <v>2140</v>
      </c>
      <c r="B221" s="18"/>
      <c r="C221" s="36"/>
      <c r="D221" s="19"/>
      <c r="E221" s="19"/>
      <c r="F221" s="10"/>
      <c r="G221" s="53">
        <v>135000.0</v>
      </c>
    </row>
    <row r="222" ht="15.75" customHeight="1">
      <c r="A222" s="19" t="s">
        <v>2140</v>
      </c>
      <c r="B222" s="18"/>
      <c r="C222" s="36"/>
      <c r="D222" s="19"/>
      <c r="E222" s="19"/>
      <c r="F222" s="10"/>
    </row>
    <row r="223" ht="15.75" customHeight="1">
      <c r="A223" s="19" t="s">
        <v>2140</v>
      </c>
      <c r="B223" s="18"/>
      <c r="C223" s="36"/>
      <c r="D223" s="19"/>
      <c r="E223" s="19"/>
      <c r="F223" s="10"/>
    </row>
    <row r="224" ht="15.75" customHeight="1">
      <c r="A224" s="19" t="s">
        <v>2140</v>
      </c>
      <c r="B224" s="18"/>
      <c r="C224" s="36"/>
      <c r="D224" s="19"/>
      <c r="E224" s="19"/>
      <c r="F224" s="10"/>
    </row>
    <row r="225" ht="15.75" customHeight="1">
      <c r="A225" s="19" t="s">
        <v>2140</v>
      </c>
      <c r="B225" s="18"/>
      <c r="C225" s="36"/>
      <c r="D225" s="19"/>
      <c r="E225" s="19"/>
      <c r="F225" s="10"/>
    </row>
    <row r="226" ht="15.75" customHeight="1">
      <c r="A226" s="19" t="s">
        <v>2140</v>
      </c>
      <c r="B226" s="18"/>
      <c r="C226" s="36"/>
      <c r="D226" s="19"/>
      <c r="E226" s="19"/>
      <c r="F226" s="10"/>
    </row>
    <row r="227" ht="15.75" customHeight="1">
      <c r="A227" s="19" t="s">
        <v>2140</v>
      </c>
      <c r="B227" s="18"/>
      <c r="C227" s="36"/>
      <c r="D227" s="19"/>
      <c r="E227" s="19"/>
      <c r="F227" s="10"/>
    </row>
    <row r="228" ht="15.75" customHeight="1">
      <c r="A228" s="19"/>
      <c r="B228" s="18"/>
      <c r="C228" s="36"/>
      <c r="D228" s="19"/>
      <c r="E228" s="19"/>
      <c r="F228" s="10"/>
    </row>
    <row r="229" ht="15.75" customHeight="1">
      <c r="A229" s="19"/>
      <c r="B229" s="18"/>
      <c r="C229" s="36"/>
      <c r="D229" s="19"/>
      <c r="E229" s="19"/>
      <c r="F229" s="10"/>
    </row>
    <row r="230" ht="15.75" customHeight="1">
      <c r="A230" s="19"/>
      <c r="B230" s="18"/>
      <c r="C230" s="36"/>
      <c r="D230" s="19"/>
      <c r="E230" s="19"/>
      <c r="F230" s="10"/>
    </row>
    <row r="231" ht="15.75" customHeight="1">
      <c r="A231" s="19"/>
      <c r="B231" s="18"/>
      <c r="C231" s="36"/>
      <c r="D231" s="19"/>
      <c r="E231" s="19"/>
      <c r="F231" s="10"/>
    </row>
    <row r="232" ht="15.75" customHeight="1">
      <c r="A232" s="19"/>
      <c r="B232" s="18"/>
      <c r="C232" s="36"/>
      <c r="D232" s="19"/>
      <c r="E232" s="19"/>
      <c r="F232" s="10"/>
    </row>
    <row r="233" ht="15.75" customHeight="1">
      <c r="A233" s="19"/>
      <c r="B233" s="18"/>
      <c r="C233" s="36"/>
      <c r="D233" s="19"/>
      <c r="E233" s="19"/>
      <c r="F233" s="10"/>
    </row>
    <row r="234" ht="15.75" customHeight="1">
      <c r="A234" s="19"/>
      <c r="B234" s="18"/>
      <c r="C234" s="36"/>
      <c r="D234" s="19"/>
      <c r="E234" s="19"/>
      <c r="F234" s="10"/>
    </row>
    <row r="235" ht="15.75" customHeight="1">
      <c r="A235" s="19"/>
      <c r="B235" s="18"/>
      <c r="C235" s="36"/>
      <c r="D235" s="19"/>
      <c r="E235" s="19"/>
      <c r="F235" s="10"/>
    </row>
    <row r="236" ht="15.75" customHeight="1">
      <c r="A236" s="10"/>
      <c r="B236" s="19"/>
      <c r="C236" s="10"/>
      <c r="D236" s="10"/>
      <c r="E236" s="19"/>
      <c r="F236" s="10"/>
    </row>
    <row r="237" ht="15.75" customHeight="1">
      <c r="E237" s="1"/>
      <c r="F237" s="54" t="s">
        <v>738</v>
      </c>
    </row>
    <row r="238" ht="15.75" customHeight="1">
      <c r="A238" s="14" t="s">
        <v>15</v>
      </c>
      <c r="B238" s="14" t="s">
        <v>16</v>
      </c>
      <c r="C238" s="2" t="s">
        <v>17</v>
      </c>
      <c r="D238" s="14" t="s">
        <v>18</v>
      </c>
      <c r="E238" s="14" t="s">
        <v>19</v>
      </c>
      <c r="F238" s="34" t="s">
        <v>20</v>
      </c>
      <c r="G238" s="43">
        <v>11.0</v>
      </c>
    </row>
    <row r="239" ht="15.75" customHeight="1">
      <c r="A239" s="19" t="s">
        <v>2142</v>
      </c>
      <c r="B239" s="18">
        <v>44569.0</v>
      </c>
      <c r="C239" s="36">
        <v>11.0</v>
      </c>
      <c r="D239" s="19">
        <f>G238-C239</f>
        <v>0</v>
      </c>
      <c r="E239" s="19"/>
      <c r="F239" s="10"/>
      <c r="G239" s="1" t="s">
        <v>2143</v>
      </c>
    </row>
    <row r="240" ht="15.75" customHeight="1">
      <c r="A240" s="19" t="s">
        <v>2142</v>
      </c>
      <c r="B240" s="18"/>
      <c r="C240" s="36"/>
      <c r="D240" s="19"/>
      <c r="E240" s="19"/>
      <c r="F240" s="10"/>
      <c r="G240" s="20" t="s">
        <v>2144</v>
      </c>
    </row>
    <row r="241" ht="15.75" customHeight="1">
      <c r="A241" s="19" t="s">
        <v>2142</v>
      </c>
      <c r="B241" s="18"/>
      <c r="C241" s="36"/>
      <c r="D241" s="19"/>
      <c r="E241" s="19"/>
      <c r="F241" s="10"/>
      <c r="G241" s="53">
        <v>165000.0</v>
      </c>
    </row>
    <row r="242" ht="15.75" customHeight="1">
      <c r="A242" s="19" t="s">
        <v>2142</v>
      </c>
      <c r="B242" s="18"/>
      <c r="C242" s="36"/>
      <c r="D242" s="19"/>
      <c r="E242" s="19"/>
      <c r="F242" s="10"/>
    </row>
    <row r="243" ht="15.75" customHeight="1">
      <c r="A243" s="19" t="s">
        <v>2142</v>
      </c>
      <c r="B243" s="18"/>
      <c r="C243" s="36"/>
      <c r="D243" s="19"/>
      <c r="E243" s="19"/>
      <c r="F243" s="10"/>
    </row>
    <row r="244" ht="15.75" customHeight="1">
      <c r="A244" s="19" t="s">
        <v>2142</v>
      </c>
      <c r="B244" s="18"/>
      <c r="C244" s="36"/>
      <c r="D244" s="19"/>
      <c r="E244" s="19"/>
      <c r="F244" s="10"/>
    </row>
    <row r="245" ht="15.75" customHeight="1">
      <c r="A245" s="19" t="s">
        <v>2142</v>
      </c>
      <c r="B245" s="18"/>
      <c r="C245" s="36"/>
      <c r="D245" s="19"/>
      <c r="E245" s="19"/>
      <c r="F245" s="10"/>
    </row>
    <row r="246" ht="15.75" customHeight="1">
      <c r="A246" s="19" t="s">
        <v>2142</v>
      </c>
      <c r="B246" s="18"/>
      <c r="C246" s="36"/>
      <c r="D246" s="19"/>
      <c r="E246" s="19"/>
      <c r="F246" s="10"/>
    </row>
    <row r="247" ht="15.75" customHeight="1">
      <c r="A247" s="19" t="s">
        <v>2142</v>
      </c>
      <c r="B247" s="18"/>
      <c r="C247" s="36"/>
      <c r="D247" s="19"/>
      <c r="E247" s="19"/>
      <c r="F247" s="10"/>
    </row>
    <row r="248" ht="15.75" customHeight="1">
      <c r="A248" s="19" t="s">
        <v>2142</v>
      </c>
      <c r="B248" s="18"/>
      <c r="C248" s="36"/>
      <c r="D248" s="19"/>
      <c r="E248" s="19"/>
      <c r="F248" s="10"/>
    </row>
    <row r="249" ht="15.75" customHeight="1">
      <c r="A249" s="19" t="s">
        <v>2142</v>
      </c>
      <c r="B249" s="18"/>
      <c r="C249" s="36"/>
      <c r="D249" s="19"/>
      <c r="E249" s="19"/>
      <c r="F249" s="10"/>
    </row>
    <row r="250" ht="15.75" customHeight="1">
      <c r="A250" s="19" t="s">
        <v>2142</v>
      </c>
      <c r="B250" s="18"/>
      <c r="C250" s="36"/>
      <c r="D250" s="19"/>
      <c r="E250" s="19"/>
      <c r="F250" s="10"/>
    </row>
    <row r="251" ht="15.75" customHeight="1">
      <c r="A251" s="19" t="s">
        <v>2142</v>
      </c>
      <c r="B251" s="18"/>
      <c r="C251" s="36"/>
      <c r="D251" s="19"/>
      <c r="E251" s="19"/>
      <c r="F251" s="10"/>
    </row>
    <row r="252" ht="15.75" customHeight="1">
      <c r="A252" s="19" t="s">
        <v>2142</v>
      </c>
      <c r="B252" s="18"/>
      <c r="C252" s="36"/>
      <c r="D252" s="19"/>
      <c r="E252" s="19"/>
      <c r="F252" s="10"/>
    </row>
    <row r="253" ht="15.75" customHeight="1">
      <c r="A253" s="19" t="s">
        <v>2142</v>
      </c>
      <c r="B253" s="18"/>
      <c r="C253" s="36"/>
      <c r="D253" s="19"/>
      <c r="E253" s="19"/>
      <c r="F253" s="10"/>
    </row>
    <row r="254" ht="15.75" customHeight="1">
      <c r="A254" s="19"/>
      <c r="B254" s="18"/>
      <c r="C254" s="36"/>
      <c r="D254" s="19"/>
      <c r="E254" s="19"/>
      <c r="F254" s="10"/>
    </row>
    <row r="255" ht="15.75" customHeight="1">
      <c r="A255" s="19"/>
      <c r="B255" s="18"/>
      <c r="C255" s="36"/>
      <c r="D255" s="19"/>
      <c r="E255" s="19"/>
      <c r="F255" s="10"/>
    </row>
    <row r="256" ht="15.75" customHeight="1">
      <c r="A256" s="10"/>
      <c r="B256" s="19"/>
      <c r="C256" s="10"/>
      <c r="D256" s="10"/>
      <c r="E256" s="19"/>
      <c r="F256" s="10"/>
    </row>
    <row r="257" ht="15.75" customHeight="1">
      <c r="E257" s="1"/>
      <c r="F257" s="54" t="s">
        <v>738</v>
      </c>
    </row>
    <row r="258" ht="15.75" customHeight="1">
      <c r="A258" s="14" t="s">
        <v>15</v>
      </c>
      <c r="B258" s="14" t="s">
        <v>16</v>
      </c>
      <c r="C258" s="2" t="s">
        <v>17</v>
      </c>
      <c r="D258" s="14" t="s">
        <v>18</v>
      </c>
      <c r="E258" s="14" t="s">
        <v>19</v>
      </c>
      <c r="F258" s="34" t="s">
        <v>20</v>
      </c>
      <c r="G258" s="43">
        <v>11.0</v>
      </c>
    </row>
    <row r="259" ht="15.75" customHeight="1">
      <c r="A259" s="19" t="s">
        <v>2142</v>
      </c>
      <c r="B259" s="18">
        <v>44569.0</v>
      </c>
      <c r="C259" s="36">
        <v>11.0</v>
      </c>
      <c r="D259" s="19">
        <f>G258-C259</f>
        <v>0</v>
      </c>
      <c r="E259" s="19"/>
      <c r="F259" s="10"/>
      <c r="G259" s="1" t="s">
        <v>2143</v>
      </c>
    </row>
    <row r="260" ht="15.75" customHeight="1">
      <c r="A260" s="19" t="s">
        <v>2142</v>
      </c>
      <c r="B260" s="18"/>
      <c r="C260" s="36"/>
      <c r="D260" s="19"/>
      <c r="E260" s="19"/>
      <c r="F260" s="10"/>
      <c r="G260" s="20" t="s">
        <v>2145</v>
      </c>
    </row>
    <row r="261" ht="15.75" customHeight="1">
      <c r="A261" s="19" t="s">
        <v>2142</v>
      </c>
      <c r="B261" s="18"/>
      <c r="C261" s="36"/>
      <c r="D261" s="19"/>
      <c r="E261" s="19"/>
      <c r="F261" s="10"/>
      <c r="G261" s="53">
        <v>150000.0</v>
      </c>
    </row>
    <row r="262" ht="15.75" customHeight="1">
      <c r="A262" s="19" t="s">
        <v>2142</v>
      </c>
      <c r="B262" s="18"/>
      <c r="C262" s="36"/>
      <c r="D262" s="19"/>
      <c r="E262" s="19"/>
      <c r="F262" s="10"/>
    </row>
    <row r="263" ht="15.75" customHeight="1">
      <c r="A263" s="19" t="s">
        <v>2142</v>
      </c>
      <c r="B263" s="18"/>
      <c r="C263" s="36"/>
      <c r="D263" s="19"/>
      <c r="E263" s="19"/>
      <c r="F263" s="10"/>
    </row>
    <row r="264" ht="15.75" customHeight="1">
      <c r="A264" s="19" t="s">
        <v>2142</v>
      </c>
      <c r="B264" s="18"/>
      <c r="C264" s="36"/>
      <c r="D264" s="19"/>
      <c r="E264" s="19"/>
      <c r="F264" s="10"/>
    </row>
    <row r="265" ht="15.75" customHeight="1">
      <c r="A265" s="19" t="s">
        <v>2142</v>
      </c>
      <c r="B265" s="18"/>
      <c r="C265" s="36"/>
      <c r="D265" s="19"/>
      <c r="E265" s="19"/>
      <c r="F265" s="10"/>
    </row>
    <row r="266" ht="15.75" customHeight="1">
      <c r="A266" s="19" t="s">
        <v>2142</v>
      </c>
      <c r="B266" s="18"/>
      <c r="C266" s="36"/>
      <c r="D266" s="19"/>
      <c r="E266" s="19"/>
      <c r="F266" s="10"/>
    </row>
    <row r="267" ht="15.75" customHeight="1">
      <c r="A267" s="19" t="s">
        <v>2142</v>
      </c>
      <c r="B267" s="18"/>
      <c r="C267" s="36"/>
      <c r="D267" s="19"/>
      <c r="E267" s="19"/>
      <c r="F267" s="10"/>
    </row>
    <row r="268" ht="15.75" customHeight="1">
      <c r="A268" s="19" t="s">
        <v>2142</v>
      </c>
      <c r="B268" s="18"/>
      <c r="C268" s="36"/>
      <c r="D268" s="19"/>
      <c r="E268" s="19"/>
      <c r="F268" s="10"/>
    </row>
    <row r="269" ht="15.75" customHeight="1">
      <c r="A269" s="19" t="s">
        <v>2142</v>
      </c>
      <c r="B269" s="18"/>
      <c r="C269" s="36"/>
      <c r="D269" s="19"/>
      <c r="E269" s="19"/>
      <c r="F269" s="10"/>
    </row>
    <row r="270" ht="15.75" customHeight="1">
      <c r="A270" s="19" t="s">
        <v>2142</v>
      </c>
      <c r="B270" s="18"/>
      <c r="C270" s="36"/>
      <c r="D270" s="19"/>
      <c r="E270" s="19"/>
      <c r="F270" s="10"/>
    </row>
    <row r="271" ht="15.75" customHeight="1">
      <c r="A271" s="19" t="s">
        <v>2142</v>
      </c>
      <c r="B271" s="18"/>
      <c r="C271" s="36"/>
      <c r="D271" s="19"/>
      <c r="E271" s="19"/>
      <c r="F271" s="10"/>
    </row>
    <row r="272" ht="15.75" customHeight="1">
      <c r="A272" s="19" t="s">
        <v>2142</v>
      </c>
      <c r="B272" s="18"/>
      <c r="C272" s="36"/>
      <c r="D272" s="19"/>
      <c r="E272" s="19"/>
      <c r="F272" s="10"/>
    </row>
    <row r="273" ht="15.75" customHeight="1">
      <c r="A273" s="19" t="s">
        <v>2142</v>
      </c>
      <c r="B273" s="18"/>
      <c r="C273" s="36"/>
      <c r="D273" s="19"/>
      <c r="E273" s="19"/>
      <c r="F273" s="10"/>
    </row>
    <row r="274" ht="15.75" customHeight="1">
      <c r="A274" s="19"/>
      <c r="B274" s="18"/>
      <c r="C274" s="36"/>
      <c r="D274" s="19"/>
      <c r="E274" s="19"/>
      <c r="F274" s="10"/>
    </row>
    <row r="275" ht="15.75" customHeight="1">
      <c r="A275" s="19"/>
      <c r="B275" s="18"/>
      <c r="C275" s="36"/>
      <c r="D275" s="19"/>
      <c r="E275" s="19"/>
      <c r="F275" s="10"/>
    </row>
    <row r="276" ht="15.75" customHeight="1">
      <c r="A276" s="10"/>
      <c r="B276" s="19"/>
      <c r="C276" s="10"/>
      <c r="D276" s="10"/>
      <c r="E276" s="19"/>
      <c r="F276" s="10"/>
    </row>
    <row r="277" ht="15.75" customHeight="1">
      <c r="E277" s="1"/>
      <c r="F277" s="54" t="s">
        <v>738</v>
      </c>
    </row>
    <row r="278" ht="15.75" customHeight="1">
      <c r="E278" s="1"/>
    </row>
    <row r="279" ht="15.75" customHeight="1">
      <c r="A279" s="14" t="s">
        <v>15</v>
      </c>
      <c r="B279" s="14" t="s">
        <v>16</v>
      </c>
      <c r="C279" s="2" t="s">
        <v>17</v>
      </c>
      <c r="D279" s="14" t="s">
        <v>18</v>
      </c>
      <c r="E279" s="14" t="s">
        <v>19</v>
      </c>
      <c r="F279" s="34" t="s">
        <v>20</v>
      </c>
      <c r="G279" s="43">
        <v>24.0</v>
      </c>
    </row>
    <row r="280" ht="15.75" customHeight="1">
      <c r="A280" s="19" t="s">
        <v>2146</v>
      </c>
      <c r="B280" s="18">
        <v>44615.0</v>
      </c>
      <c r="C280" s="36">
        <v>24.0</v>
      </c>
      <c r="D280" s="19">
        <f>G279-C280</f>
        <v>0</v>
      </c>
      <c r="E280" s="19"/>
      <c r="F280" s="10"/>
      <c r="G280" s="1" t="s">
        <v>2147</v>
      </c>
    </row>
    <row r="281" ht="15.75" customHeight="1">
      <c r="A281" s="19" t="s">
        <v>2146</v>
      </c>
      <c r="B281" s="18"/>
      <c r="C281" s="36"/>
      <c r="D281" s="19"/>
      <c r="E281" s="19"/>
      <c r="F281" s="10"/>
      <c r="G281" s="20" t="s">
        <v>2126</v>
      </c>
    </row>
    <row r="282" ht="15.75" customHeight="1">
      <c r="A282" s="19" t="s">
        <v>2146</v>
      </c>
      <c r="B282" s="18"/>
      <c r="C282" s="36"/>
      <c r="D282" s="19"/>
      <c r="E282" s="19"/>
      <c r="F282" s="10"/>
      <c r="G282" s="53">
        <v>135000.0</v>
      </c>
    </row>
    <row r="283" ht="15.75" customHeight="1">
      <c r="A283" s="19" t="s">
        <v>2146</v>
      </c>
      <c r="B283" s="18"/>
      <c r="C283" s="36"/>
      <c r="D283" s="19"/>
      <c r="E283" s="19"/>
      <c r="F283" s="10"/>
      <c r="G283" s="20" t="s">
        <v>2148</v>
      </c>
    </row>
    <row r="284" ht="15.75" customHeight="1">
      <c r="A284" s="19" t="s">
        <v>2146</v>
      </c>
      <c r="B284" s="18"/>
      <c r="C284" s="36"/>
      <c r="D284" s="19"/>
      <c r="E284" s="19"/>
      <c r="F284" s="10"/>
      <c r="G284" s="20" t="s">
        <v>2149</v>
      </c>
    </row>
    <row r="285" ht="15.75" customHeight="1">
      <c r="A285" s="19" t="s">
        <v>2146</v>
      </c>
      <c r="B285" s="18"/>
      <c r="C285" s="36"/>
      <c r="D285" s="19"/>
      <c r="E285" s="19"/>
      <c r="F285" s="10"/>
    </row>
    <row r="286" ht="15.75" customHeight="1">
      <c r="A286" s="19" t="s">
        <v>2146</v>
      </c>
      <c r="B286" s="18"/>
      <c r="C286" s="36"/>
      <c r="D286" s="19"/>
      <c r="E286" s="19"/>
      <c r="F286" s="10"/>
    </row>
    <row r="287" ht="15.75" customHeight="1">
      <c r="A287" s="19" t="s">
        <v>2146</v>
      </c>
      <c r="B287" s="18"/>
      <c r="C287" s="36"/>
      <c r="D287" s="19"/>
      <c r="E287" s="19"/>
      <c r="F287" s="10"/>
    </row>
    <row r="288" ht="15.75" customHeight="1">
      <c r="A288" s="19" t="s">
        <v>2146</v>
      </c>
      <c r="B288" s="18"/>
      <c r="C288" s="36"/>
      <c r="D288" s="19"/>
      <c r="E288" s="19"/>
      <c r="F288" s="10"/>
    </row>
    <row r="289" ht="15.75" customHeight="1">
      <c r="A289" s="19" t="s">
        <v>2146</v>
      </c>
      <c r="B289" s="18"/>
      <c r="C289" s="36"/>
      <c r="D289" s="19"/>
      <c r="E289" s="19"/>
      <c r="F289" s="10"/>
    </row>
    <row r="290" ht="15.75" customHeight="1">
      <c r="A290" s="19" t="s">
        <v>2146</v>
      </c>
      <c r="B290" s="18"/>
      <c r="C290" s="36"/>
      <c r="D290" s="19"/>
      <c r="E290" s="19"/>
      <c r="F290" s="10"/>
    </row>
    <row r="291" ht="15.75" customHeight="1">
      <c r="A291" s="19" t="s">
        <v>2146</v>
      </c>
      <c r="B291" s="18"/>
      <c r="C291" s="36"/>
      <c r="D291" s="19"/>
      <c r="E291" s="19"/>
      <c r="F291" s="10"/>
    </row>
    <row r="292" ht="15.75" customHeight="1">
      <c r="A292" s="19" t="s">
        <v>2146</v>
      </c>
      <c r="B292" s="18"/>
      <c r="C292" s="36"/>
      <c r="D292" s="19"/>
      <c r="E292" s="19"/>
      <c r="F292" s="10"/>
    </row>
    <row r="293" ht="15.75" customHeight="1">
      <c r="A293" s="19" t="s">
        <v>2146</v>
      </c>
      <c r="B293" s="18"/>
      <c r="C293" s="36"/>
      <c r="D293" s="19"/>
      <c r="E293" s="19"/>
      <c r="F293" s="10"/>
    </row>
    <row r="294" ht="15.75" customHeight="1">
      <c r="A294" s="19" t="s">
        <v>2146</v>
      </c>
      <c r="B294" s="18"/>
      <c r="C294" s="36"/>
      <c r="D294" s="19"/>
      <c r="E294" s="19"/>
      <c r="F294" s="10"/>
    </row>
    <row r="295" ht="15.75" customHeight="1">
      <c r="A295" s="19"/>
      <c r="B295" s="18"/>
      <c r="C295" s="36"/>
      <c r="D295" s="19"/>
      <c r="E295" s="19"/>
      <c r="F295" s="10"/>
    </row>
    <row r="296" ht="15.75" customHeight="1">
      <c r="A296" s="19"/>
      <c r="B296" s="18"/>
      <c r="C296" s="36"/>
      <c r="D296" s="19"/>
      <c r="E296" s="19"/>
      <c r="F296" s="10"/>
    </row>
    <row r="297" ht="15.75" customHeight="1">
      <c r="A297" s="10"/>
      <c r="B297" s="19"/>
      <c r="C297" s="10"/>
      <c r="D297" s="10"/>
      <c r="E297" s="19"/>
      <c r="F297" s="10"/>
    </row>
    <row r="298" ht="15.75" customHeight="1">
      <c r="E298" s="1"/>
      <c r="F298" s="54" t="s">
        <v>738</v>
      </c>
    </row>
    <row r="299" ht="15.75" customHeight="1">
      <c r="A299" s="14" t="s">
        <v>15</v>
      </c>
      <c r="B299" s="14" t="s">
        <v>16</v>
      </c>
      <c r="C299" s="2" t="s">
        <v>17</v>
      </c>
      <c r="D299" s="14" t="s">
        <v>18</v>
      </c>
      <c r="E299" s="14" t="s">
        <v>19</v>
      </c>
      <c r="F299" s="34" t="s">
        <v>20</v>
      </c>
      <c r="G299" s="43">
        <v>12.0</v>
      </c>
    </row>
    <row r="300" ht="15.75" customHeight="1">
      <c r="A300" s="19" t="s">
        <v>2146</v>
      </c>
      <c r="B300" s="18">
        <v>44615.0</v>
      </c>
      <c r="C300" s="36">
        <v>12.0</v>
      </c>
      <c r="D300" s="19">
        <f>G299-C300</f>
        <v>0</v>
      </c>
      <c r="E300" s="19"/>
      <c r="F300" s="10"/>
      <c r="G300" s="1" t="s">
        <v>2147</v>
      </c>
    </row>
    <row r="301" ht="15.75" customHeight="1">
      <c r="A301" s="19" t="s">
        <v>2146</v>
      </c>
      <c r="B301" s="18"/>
      <c r="C301" s="36"/>
      <c r="D301" s="19"/>
      <c r="E301" s="19"/>
      <c r="F301" s="10"/>
      <c r="G301" s="20" t="s">
        <v>2150</v>
      </c>
    </row>
    <row r="302" ht="15.75" customHeight="1">
      <c r="A302" s="19" t="s">
        <v>2146</v>
      </c>
      <c r="B302" s="18"/>
      <c r="C302" s="36"/>
      <c r="D302" s="19"/>
      <c r="E302" s="19"/>
      <c r="F302" s="10"/>
      <c r="G302" s="53">
        <v>170000.0</v>
      </c>
    </row>
    <row r="303" ht="15.75" customHeight="1">
      <c r="A303" s="19" t="s">
        <v>2146</v>
      </c>
      <c r="B303" s="18"/>
      <c r="C303" s="36"/>
      <c r="D303" s="19"/>
      <c r="E303" s="19"/>
      <c r="F303" s="10"/>
      <c r="G303" s="20" t="s">
        <v>2148</v>
      </c>
    </row>
    <row r="304" ht="15.75" customHeight="1">
      <c r="A304" s="19" t="s">
        <v>2146</v>
      </c>
      <c r="B304" s="18"/>
      <c r="C304" s="36"/>
      <c r="D304" s="19"/>
      <c r="E304" s="19"/>
      <c r="F304" s="10"/>
      <c r="G304" s="20" t="s">
        <v>2149</v>
      </c>
    </row>
    <row r="305" ht="15.75" customHeight="1">
      <c r="A305" s="19" t="s">
        <v>2146</v>
      </c>
      <c r="B305" s="18"/>
      <c r="C305" s="36"/>
      <c r="D305" s="19"/>
      <c r="E305" s="19"/>
      <c r="F305" s="10"/>
    </row>
    <row r="306" ht="15.75" customHeight="1">
      <c r="A306" s="19" t="s">
        <v>2146</v>
      </c>
      <c r="B306" s="18"/>
      <c r="C306" s="36"/>
      <c r="D306" s="19"/>
      <c r="E306" s="19"/>
      <c r="F306" s="10"/>
    </row>
    <row r="307" ht="15.75" customHeight="1">
      <c r="A307" s="19" t="s">
        <v>2146</v>
      </c>
      <c r="B307" s="18"/>
      <c r="C307" s="36"/>
      <c r="D307" s="19"/>
      <c r="E307" s="19"/>
      <c r="F307" s="10"/>
    </row>
    <row r="308" ht="15.75" customHeight="1">
      <c r="A308" s="19" t="s">
        <v>2146</v>
      </c>
      <c r="B308" s="18"/>
      <c r="C308" s="36"/>
      <c r="D308" s="19"/>
      <c r="E308" s="19"/>
      <c r="F308" s="10"/>
    </row>
    <row r="309" ht="15.75" customHeight="1">
      <c r="A309" s="19" t="s">
        <v>2146</v>
      </c>
      <c r="B309" s="18"/>
      <c r="C309" s="36"/>
      <c r="D309" s="19"/>
      <c r="E309" s="19"/>
      <c r="F309" s="10"/>
    </row>
    <row r="310" ht="15.75" customHeight="1">
      <c r="A310" s="19" t="s">
        <v>2146</v>
      </c>
      <c r="B310" s="18"/>
      <c r="C310" s="36"/>
      <c r="D310" s="19"/>
      <c r="E310" s="19"/>
      <c r="F310" s="10"/>
    </row>
    <row r="311" ht="15.75" customHeight="1">
      <c r="A311" s="19" t="s">
        <v>2146</v>
      </c>
      <c r="B311" s="18"/>
      <c r="C311" s="36"/>
      <c r="D311" s="19"/>
      <c r="E311" s="19"/>
      <c r="F311" s="10"/>
    </row>
    <row r="312" ht="15.75" customHeight="1">
      <c r="A312" s="19" t="s">
        <v>2146</v>
      </c>
      <c r="B312" s="18"/>
      <c r="C312" s="36"/>
      <c r="D312" s="19"/>
      <c r="E312" s="19"/>
      <c r="F312" s="10"/>
    </row>
    <row r="313" ht="15.75" customHeight="1">
      <c r="A313" s="19" t="s">
        <v>2146</v>
      </c>
      <c r="B313" s="18"/>
      <c r="C313" s="36"/>
      <c r="D313" s="19"/>
      <c r="E313" s="19"/>
      <c r="F313" s="10"/>
    </row>
    <row r="314" ht="15.75" customHeight="1">
      <c r="A314" s="19" t="s">
        <v>2146</v>
      </c>
      <c r="B314" s="18"/>
      <c r="C314" s="36"/>
      <c r="D314" s="19"/>
      <c r="E314" s="19"/>
      <c r="F314" s="10"/>
    </row>
    <row r="315" ht="15.75" customHeight="1">
      <c r="A315" s="19"/>
      <c r="B315" s="18"/>
      <c r="C315" s="36"/>
      <c r="D315" s="19"/>
      <c r="E315" s="19"/>
      <c r="F315" s="10"/>
    </row>
    <row r="316" ht="15.75" customHeight="1">
      <c r="A316" s="19"/>
      <c r="B316" s="18"/>
      <c r="C316" s="36"/>
      <c r="D316" s="19"/>
      <c r="E316" s="19"/>
      <c r="F316" s="10"/>
    </row>
    <row r="317" ht="15.75" customHeight="1">
      <c r="A317" s="10"/>
      <c r="B317" s="19"/>
      <c r="C317" s="10"/>
      <c r="D317" s="10"/>
      <c r="E317" s="19"/>
      <c r="F317" s="10"/>
    </row>
    <row r="318" ht="15.75" customHeight="1">
      <c r="E318" s="1"/>
      <c r="F318" s="98" t="s">
        <v>738</v>
      </c>
    </row>
    <row r="319" ht="15.75" customHeight="1">
      <c r="A319" s="14" t="s">
        <v>15</v>
      </c>
      <c r="B319" s="14" t="s">
        <v>16</v>
      </c>
      <c r="C319" s="2" t="s">
        <v>17</v>
      </c>
      <c r="D319" s="14" t="s">
        <v>18</v>
      </c>
      <c r="E319" s="14" t="s">
        <v>19</v>
      </c>
      <c r="F319" s="34" t="s">
        <v>20</v>
      </c>
      <c r="G319" s="43">
        <v>12.0</v>
      </c>
    </row>
    <row r="320" ht="15.75" customHeight="1">
      <c r="A320" s="19" t="s">
        <v>2146</v>
      </c>
      <c r="B320" s="18">
        <v>44627.0</v>
      </c>
      <c r="C320" s="36">
        <v>12.0</v>
      </c>
      <c r="D320" s="19">
        <f>G319-C320</f>
        <v>0</v>
      </c>
      <c r="E320" s="19"/>
      <c r="F320" s="10"/>
      <c r="G320" s="1" t="s">
        <v>2147</v>
      </c>
    </row>
    <row r="321" ht="15.75" customHeight="1">
      <c r="A321" s="19" t="s">
        <v>2146</v>
      </c>
      <c r="B321" s="18"/>
      <c r="C321" s="36"/>
      <c r="D321" s="19"/>
      <c r="E321" s="19"/>
      <c r="F321" s="10"/>
      <c r="G321" s="20" t="s">
        <v>2151</v>
      </c>
    </row>
    <row r="322" ht="15.75" customHeight="1">
      <c r="A322" s="19" t="s">
        <v>2146</v>
      </c>
      <c r="B322" s="18"/>
      <c r="C322" s="36"/>
      <c r="D322" s="19"/>
      <c r="E322" s="19"/>
      <c r="F322" s="10"/>
      <c r="G322" s="53">
        <v>170000.0</v>
      </c>
    </row>
    <row r="323" ht="15.75" customHeight="1">
      <c r="A323" s="19" t="s">
        <v>2146</v>
      </c>
      <c r="B323" s="18"/>
      <c r="C323" s="36"/>
      <c r="D323" s="19"/>
      <c r="E323" s="19"/>
      <c r="F323" s="10"/>
      <c r="G323" s="20" t="s">
        <v>2148</v>
      </c>
    </row>
    <row r="324" ht="15.75" customHeight="1">
      <c r="A324" s="19" t="s">
        <v>2146</v>
      </c>
      <c r="B324" s="18"/>
      <c r="C324" s="36"/>
      <c r="D324" s="19"/>
      <c r="E324" s="19"/>
      <c r="F324" s="10"/>
      <c r="G324" s="20" t="s">
        <v>2149</v>
      </c>
    </row>
    <row r="325" ht="15.75" customHeight="1">
      <c r="A325" s="19" t="s">
        <v>2146</v>
      </c>
      <c r="B325" s="18"/>
      <c r="C325" s="36"/>
      <c r="D325" s="19"/>
      <c r="E325" s="19"/>
      <c r="F325" s="10"/>
    </row>
    <row r="326" ht="15.75" customHeight="1">
      <c r="A326" s="19" t="s">
        <v>2146</v>
      </c>
      <c r="B326" s="18"/>
      <c r="C326" s="36"/>
      <c r="D326" s="19"/>
      <c r="E326" s="19"/>
      <c r="F326" s="10"/>
    </row>
    <row r="327" ht="15.75" customHeight="1">
      <c r="A327" s="19" t="s">
        <v>2146</v>
      </c>
      <c r="B327" s="18"/>
      <c r="C327" s="36"/>
      <c r="D327" s="19"/>
      <c r="E327" s="19"/>
      <c r="F327" s="10"/>
    </row>
    <row r="328" ht="15.75" customHeight="1">
      <c r="A328" s="19" t="s">
        <v>2146</v>
      </c>
      <c r="B328" s="18"/>
      <c r="C328" s="36"/>
      <c r="D328" s="19"/>
      <c r="E328" s="19"/>
      <c r="F328" s="10"/>
    </row>
    <row r="329" ht="15.75" customHeight="1">
      <c r="A329" s="19" t="s">
        <v>2146</v>
      </c>
      <c r="B329" s="18"/>
      <c r="C329" s="36"/>
      <c r="D329" s="19"/>
      <c r="E329" s="19"/>
      <c r="F329" s="10"/>
    </row>
    <row r="330" ht="15.75" customHeight="1">
      <c r="A330" s="19" t="s">
        <v>2146</v>
      </c>
      <c r="B330" s="18"/>
      <c r="C330" s="36"/>
      <c r="D330" s="19"/>
      <c r="E330" s="19"/>
      <c r="F330" s="10"/>
    </row>
    <row r="331" ht="15.75" customHeight="1">
      <c r="A331" s="19" t="s">
        <v>2146</v>
      </c>
      <c r="B331" s="18"/>
      <c r="C331" s="36"/>
      <c r="D331" s="19"/>
      <c r="E331" s="19"/>
      <c r="F331" s="10"/>
    </row>
    <row r="332" ht="15.75" customHeight="1">
      <c r="A332" s="19" t="s">
        <v>2146</v>
      </c>
      <c r="B332" s="18"/>
      <c r="C332" s="36"/>
      <c r="D332" s="19"/>
      <c r="E332" s="19"/>
      <c r="F332" s="10"/>
    </row>
    <row r="333" ht="15.75" customHeight="1">
      <c r="A333" s="19" t="s">
        <v>2146</v>
      </c>
      <c r="B333" s="18"/>
      <c r="C333" s="36"/>
      <c r="D333" s="19"/>
      <c r="E333" s="19"/>
      <c r="F333" s="10"/>
    </row>
    <row r="334" ht="15.75" customHeight="1">
      <c r="A334" s="19" t="s">
        <v>2146</v>
      </c>
      <c r="B334" s="18"/>
      <c r="C334" s="36"/>
      <c r="D334" s="19"/>
      <c r="E334" s="19"/>
      <c r="F334" s="10"/>
    </row>
    <row r="335" ht="15.75" customHeight="1">
      <c r="A335" s="19"/>
      <c r="B335" s="18"/>
      <c r="C335" s="36"/>
      <c r="D335" s="19"/>
      <c r="E335" s="19"/>
      <c r="F335" s="10"/>
    </row>
    <row r="336" ht="15.75" customHeight="1">
      <c r="A336" s="19"/>
      <c r="B336" s="18"/>
      <c r="C336" s="36"/>
      <c r="D336" s="19"/>
      <c r="E336" s="19"/>
      <c r="F336" s="10"/>
    </row>
    <row r="337" ht="15.75" customHeight="1">
      <c r="A337" s="10"/>
      <c r="B337" s="19"/>
      <c r="C337" s="10"/>
      <c r="D337" s="10"/>
      <c r="E337" s="19"/>
      <c r="F337" s="10"/>
    </row>
    <row r="338" ht="15.75" customHeight="1">
      <c r="E338" s="1"/>
      <c r="F338" s="98" t="s">
        <v>738</v>
      </c>
    </row>
    <row r="339" ht="15.75" customHeight="1">
      <c r="E339" s="1"/>
    </row>
    <row r="340" ht="15.75" customHeight="1">
      <c r="A340" s="14" t="s">
        <v>15</v>
      </c>
      <c r="B340" s="14" t="s">
        <v>16</v>
      </c>
      <c r="C340" s="2" t="s">
        <v>17</v>
      </c>
      <c r="D340" s="14" t="s">
        <v>18</v>
      </c>
      <c r="E340" s="14" t="s">
        <v>19</v>
      </c>
      <c r="F340" s="34" t="s">
        <v>20</v>
      </c>
      <c r="G340" s="43">
        <v>36.0</v>
      </c>
    </row>
    <row r="341" ht="15.75" customHeight="1">
      <c r="A341" s="19" t="s">
        <v>2152</v>
      </c>
      <c r="B341" s="18">
        <v>44664.0</v>
      </c>
      <c r="C341" s="36">
        <v>36.0</v>
      </c>
      <c r="D341" s="19">
        <f>G340-C341</f>
        <v>0</v>
      </c>
      <c r="E341" s="19"/>
      <c r="F341" s="10"/>
      <c r="G341" s="1" t="s">
        <v>2153</v>
      </c>
    </row>
    <row r="342" ht="15.75" customHeight="1">
      <c r="A342" s="19" t="s">
        <v>2152</v>
      </c>
      <c r="B342" s="18"/>
      <c r="C342" s="36"/>
      <c r="D342" s="19"/>
      <c r="E342" s="19"/>
      <c r="F342" s="10"/>
      <c r="G342" s="20" t="s">
        <v>2126</v>
      </c>
    </row>
    <row r="343" ht="15.75" customHeight="1">
      <c r="A343" s="19" t="s">
        <v>2152</v>
      </c>
      <c r="B343" s="18"/>
      <c r="C343" s="36"/>
      <c r="D343" s="19"/>
      <c r="E343" s="19"/>
      <c r="F343" s="10"/>
      <c r="G343" s="53">
        <v>135000.0</v>
      </c>
    </row>
    <row r="344" ht="15.75" customHeight="1">
      <c r="A344" s="19" t="s">
        <v>2152</v>
      </c>
      <c r="B344" s="18"/>
      <c r="C344" s="36"/>
      <c r="D344" s="19"/>
      <c r="E344" s="19"/>
      <c r="F344" s="10"/>
      <c r="G344" s="20" t="s">
        <v>2154</v>
      </c>
    </row>
    <row r="345" ht="15.75" customHeight="1">
      <c r="A345" s="19" t="s">
        <v>2152</v>
      </c>
      <c r="B345" s="18"/>
      <c r="C345" s="36"/>
      <c r="D345" s="19"/>
      <c r="E345" s="19"/>
      <c r="F345" s="10"/>
      <c r="G345" s="20" t="s">
        <v>2155</v>
      </c>
    </row>
    <row r="346" ht="15.75" customHeight="1">
      <c r="A346" s="19" t="s">
        <v>2152</v>
      </c>
      <c r="B346" s="18"/>
      <c r="C346" s="36"/>
      <c r="D346" s="19"/>
      <c r="E346" s="19"/>
      <c r="F346" s="10"/>
    </row>
    <row r="347" ht="15.75" customHeight="1">
      <c r="A347" s="19" t="s">
        <v>2152</v>
      </c>
      <c r="B347" s="18"/>
      <c r="C347" s="36"/>
      <c r="D347" s="19"/>
      <c r="E347" s="19"/>
      <c r="F347" s="10"/>
    </row>
    <row r="348" ht="15.75" customHeight="1">
      <c r="A348" s="19" t="s">
        <v>2152</v>
      </c>
      <c r="B348" s="18"/>
      <c r="C348" s="36"/>
      <c r="D348" s="19"/>
      <c r="E348" s="19"/>
      <c r="F348" s="10"/>
    </row>
    <row r="349" ht="15.75" customHeight="1">
      <c r="A349" s="19" t="s">
        <v>2152</v>
      </c>
      <c r="B349" s="18"/>
      <c r="C349" s="36"/>
      <c r="D349" s="19"/>
      <c r="E349" s="19"/>
      <c r="F349" s="10"/>
    </row>
    <row r="350" ht="15.75" customHeight="1">
      <c r="A350" s="19" t="s">
        <v>2152</v>
      </c>
      <c r="B350" s="18"/>
      <c r="C350" s="36"/>
      <c r="D350" s="19"/>
      <c r="E350" s="19"/>
      <c r="F350" s="10"/>
    </row>
    <row r="351" ht="15.75" customHeight="1">
      <c r="A351" s="19" t="s">
        <v>2152</v>
      </c>
      <c r="B351" s="18"/>
      <c r="C351" s="36"/>
      <c r="D351" s="19"/>
      <c r="E351" s="19"/>
      <c r="F351" s="10"/>
    </row>
    <row r="352" ht="15.75" customHeight="1">
      <c r="A352" s="19" t="s">
        <v>2152</v>
      </c>
      <c r="B352" s="18"/>
      <c r="C352" s="36"/>
      <c r="D352" s="19"/>
      <c r="E352" s="19"/>
      <c r="F352" s="10"/>
    </row>
    <row r="353" ht="15.75" customHeight="1">
      <c r="A353" s="19" t="s">
        <v>2152</v>
      </c>
      <c r="B353" s="18"/>
      <c r="C353" s="36"/>
      <c r="D353" s="19"/>
      <c r="E353" s="19"/>
      <c r="F353" s="10"/>
    </row>
    <row r="354" ht="15.75" customHeight="1">
      <c r="A354" s="19" t="s">
        <v>2152</v>
      </c>
      <c r="B354" s="18"/>
      <c r="C354" s="36"/>
      <c r="D354" s="19"/>
      <c r="E354" s="19"/>
      <c r="F354" s="10"/>
    </row>
    <row r="355" ht="15.75" customHeight="1">
      <c r="A355" s="19" t="s">
        <v>2152</v>
      </c>
      <c r="B355" s="18"/>
      <c r="C355" s="36"/>
      <c r="D355" s="19"/>
      <c r="E355" s="19"/>
      <c r="F355" s="10"/>
    </row>
    <row r="356" ht="15.75" customHeight="1">
      <c r="A356" s="19" t="s">
        <v>2152</v>
      </c>
      <c r="B356" s="18"/>
      <c r="C356" s="36"/>
      <c r="D356" s="19"/>
      <c r="E356" s="19"/>
      <c r="F356" s="10"/>
    </row>
    <row r="357" ht="15.75" customHeight="1">
      <c r="A357" s="19"/>
      <c r="B357" s="18"/>
      <c r="C357" s="36"/>
      <c r="D357" s="19"/>
      <c r="E357" s="19"/>
      <c r="F357" s="10"/>
    </row>
    <row r="358" ht="15.75" customHeight="1">
      <c r="A358" s="10"/>
      <c r="B358" s="19"/>
      <c r="C358" s="10"/>
      <c r="D358" s="10"/>
      <c r="E358" s="19"/>
      <c r="F358" s="10"/>
    </row>
    <row r="359" ht="15.75" customHeight="1">
      <c r="E359" s="1"/>
      <c r="F359" s="98" t="s">
        <v>738</v>
      </c>
    </row>
    <row r="360" ht="15.75" customHeight="1">
      <c r="E360" s="1"/>
    </row>
    <row r="361" ht="15.75" customHeight="1">
      <c r="A361" s="14" t="s">
        <v>15</v>
      </c>
      <c r="B361" s="14" t="s">
        <v>16</v>
      </c>
      <c r="C361" s="2" t="s">
        <v>17</v>
      </c>
      <c r="D361" s="14" t="s">
        <v>18</v>
      </c>
      <c r="E361" s="14" t="s">
        <v>19</v>
      </c>
      <c r="F361" s="34" t="s">
        <v>20</v>
      </c>
      <c r="G361" s="43">
        <v>48.0</v>
      </c>
    </row>
    <row r="362" ht="15.75" customHeight="1">
      <c r="A362" s="19" t="s">
        <v>2156</v>
      </c>
      <c r="B362" s="18">
        <v>44708.0</v>
      </c>
      <c r="C362" s="36">
        <v>48.0</v>
      </c>
      <c r="D362" s="19">
        <f>G361-C362</f>
        <v>0</v>
      </c>
      <c r="E362" s="19"/>
      <c r="F362" s="10"/>
      <c r="G362" s="1" t="s">
        <v>2157</v>
      </c>
    </row>
    <row r="363" ht="15.75" customHeight="1">
      <c r="A363" s="19" t="s">
        <v>2156</v>
      </c>
      <c r="B363" s="18"/>
      <c r="C363" s="36"/>
      <c r="D363" s="19"/>
      <c r="E363" s="19"/>
      <c r="F363" s="10"/>
      <c r="G363" s="20" t="s">
        <v>2126</v>
      </c>
    </row>
    <row r="364" ht="15.75" customHeight="1">
      <c r="A364" s="19" t="s">
        <v>2156</v>
      </c>
      <c r="B364" s="18"/>
      <c r="C364" s="36"/>
      <c r="D364" s="19"/>
      <c r="E364" s="19"/>
      <c r="F364" s="10"/>
      <c r="G364" s="53">
        <v>135000.0</v>
      </c>
    </row>
    <row r="365" ht="15.75" customHeight="1">
      <c r="A365" s="19" t="s">
        <v>2156</v>
      </c>
      <c r="B365" s="18"/>
      <c r="C365" s="36"/>
      <c r="D365" s="19"/>
      <c r="E365" s="19"/>
      <c r="F365" s="10"/>
    </row>
    <row r="366" ht="15.75" customHeight="1">
      <c r="A366" s="19" t="s">
        <v>2156</v>
      </c>
      <c r="B366" s="18"/>
      <c r="C366" s="36"/>
      <c r="D366" s="19"/>
      <c r="E366" s="19"/>
      <c r="F366" s="10"/>
    </row>
    <row r="367" ht="15.75" customHeight="1">
      <c r="A367" s="19" t="s">
        <v>2156</v>
      </c>
      <c r="B367" s="18"/>
      <c r="C367" s="36"/>
      <c r="D367" s="19"/>
      <c r="E367" s="19"/>
      <c r="F367" s="10"/>
    </row>
    <row r="368" ht="15.75" customHeight="1">
      <c r="A368" s="19" t="s">
        <v>2156</v>
      </c>
      <c r="B368" s="18"/>
      <c r="C368" s="36"/>
      <c r="D368" s="19"/>
      <c r="E368" s="19"/>
      <c r="F368" s="10"/>
    </row>
    <row r="369" ht="15.75" customHeight="1">
      <c r="A369" s="19" t="s">
        <v>2156</v>
      </c>
      <c r="B369" s="18"/>
      <c r="C369" s="36"/>
      <c r="D369" s="19"/>
      <c r="E369" s="19"/>
      <c r="F369" s="10"/>
    </row>
    <row r="370" ht="15.75" customHeight="1">
      <c r="A370" s="19" t="s">
        <v>2156</v>
      </c>
      <c r="B370" s="18"/>
      <c r="C370" s="36"/>
      <c r="D370" s="19"/>
      <c r="E370" s="19"/>
      <c r="F370" s="10"/>
    </row>
    <row r="371" ht="15.75" customHeight="1">
      <c r="A371" s="19" t="s">
        <v>2156</v>
      </c>
      <c r="B371" s="18"/>
      <c r="C371" s="36"/>
      <c r="D371" s="19"/>
      <c r="E371" s="19"/>
      <c r="F371" s="10"/>
    </row>
    <row r="372" ht="15.75" customHeight="1">
      <c r="A372" s="19" t="s">
        <v>2156</v>
      </c>
      <c r="B372" s="18"/>
      <c r="C372" s="36"/>
      <c r="D372" s="19"/>
      <c r="E372" s="19"/>
      <c r="F372" s="10"/>
    </row>
    <row r="373" ht="15.75" customHeight="1">
      <c r="A373" s="19" t="s">
        <v>2156</v>
      </c>
      <c r="B373" s="18"/>
      <c r="C373" s="36"/>
      <c r="D373" s="19"/>
      <c r="E373" s="19"/>
      <c r="F373" s="10"/>
    </row>
    <row r="374" ht="15.75" customHeight="1">
      <c r="A374" s="19" t="s">
        <v>2156</v>
      </c>
      <c r="B374" s="18"/>
      <c r="C374" s="36"/>
      <c r="D374" s="19"/>
      <c r="E374" s="19"/>
      <c r="F374" s="10"/>
    </row>
    <row r="375" ht="15.75" customHeight="1">
      <c r="A375" s="19" t="s">
        <v>2156</v>
      </c>
      <c r="B375" s="18"/>
      <c r="C375" s="36"/>
      <c r="D375" s="19"/>
      <c r="E375" s="19"/>
      <c r="F375" s="10"/>
    </row>
    <row r="376" ht="15.75" customHeight="1">
      <c r="A376" s="19" t="s">
        <v>2156</v>
      </c>
      <c r="B376" s="18"/>
      <c r="C376" s="36"/>
      <c r="D376" s="19"/>
      <c r="E376" s="19"/>
      <c r="F376" s="10"/>
    </row>
    <row r="377" ht="15.75" customHeight="1">
      <c r="A377" s="19" t="s">
        <v>2156</v>
      </c>
      <c r="B377" s="18"/>
      <c r="C377" s="36"/>
      <c r="D377" s="19"/>
      <c r="E377" s="19"/>
      <c r="F377" s="10"/>
    </row>
    <row r="378" ht="15.75" customHeight="1">
      <c r="A378" s="19"/>
      <c r="B378" s="18"/>
      <c r="C378" s="36"/>
      <c r="D378" s="19"/>
      <c r="E378" s="19"/>
      <c r="F378" s="10"/>
    </row>
    <row r="379" ht="15.75" customHeight="1">
      <c r="A379" s="10"/>
      <c r="B379" s="19"/>
      <c r="C379" s="10"/>
      <c r="D379" s="10"/>
      <c r="E379" s="19"/>
      <c r="F379" s="10"/>
    </row>
    <row r="380" ht="15.75" customHeight="1">
      <c r="E380" s="1"/>
      <c r="F380" s="98" t="s">
        <v>738</v>
      </c>
    </row>
    <row r="381" ht="15.75" customHeight="1">
      <c r="E381" s="1"/>
    </row>
    <row r="382" ht="15.75" customHeight="1">
      <c r="E382" s="1"/>
    </row>
    <row r="383" ht="15.75" customHeight="1">
      <c r="A383" s="14" t="s">
        <v>15</v>
      </c>
      <c r="B383" s="14" t="s">
        <v>16</v>
      </c>
      <c r="C383" s="2" t="s">
        <v>17</v>
      </c>
      <c r="D383" s="14" t="s">
        <v>18</v>
      </c>
      <c r="E383" s="14" t="s">
        <v>19</v>
      </c>
      <c r="F383" s="34" t="s">
        <v>20</v>
      </c>
      <c r="G383" s="43">
        <v>114.0</v>
      </c>
    </row>
    <row r="384" ht="15.75" customHeight="1">
      <c r="A384" s="19" t="s">
        <v>2158</v>
      </c>
      <c r="B384" s="18">
        <v>44755.0</v>
      </c>
      <c r="C384" s="36">
        <v>36.0</v>
      </c>
      <c r="D384" s="19">
        <f>G383-C384</f>
        <v>78</v>
      </c>
      <c r="E384" s="19"/>
      <c r="F384" s="10"/>
      <c r="G384" s="1" t="s">
        <v>2159</v>
      </c>
    </row>
    <row r="385" ht="15.75" customHeight="1">
      <c r="A385" s="19" t="str">
        <f t="shared" ref="A385:A399" si="5">A384</f>
        <v>PO2LCP22060029</v>
      </c>
      <c r="B385" s="18">
        <v>44831.0</v>
      </c>
      <c r="C385" s="36">
        <v>24.0</v>
      </c>
      <c r="D385" s="19">
        <f t="shared" ref="D385:D387" si="6">D384-C385</f>
        <v>54</v>
      </c>
      <c r="E385" s="19"/>
      <c r="F385" s="10"/>
      <c r="G385" s="20" t="s">
        <v>2126</v>
      </c>
    </row>
    <row r="386" ht="15.75" customHeight="1">
      <c r="A386" s="19" t="str">
        <f t="shared" si="5"/>
        <v>PO2LCP22060029</v>
      </c>
      <c r="B386" s="18">
        <v>44853.0</v>
      </c>
      <c r="C386" s="36">
        <v>10.0</v>
      </c>
      <c r="D386" s="19">
        <f t="shared" si="6"/>
        <v>44</v>
      </c>
      <c r="E386" s="19"/>
      <c r="F386" s="10"/>
      <c r="G386" s="53">
        <v>150000.0</v>
      </c>
    </row>
    <row r="387" ht="15.75" customHeight="1">
      <c r="A387" s="19" t="str">
        <f t="shared" si="5"/>
        <v>PO2LCP22060029</v>
      </c>
      <c r="B387" s="18">
        <v>44880.0</v>
      </c>
      <c r="C387" s="36">
        <v>44.0</v>
      </c>
      <c r="D387" s="19">
        <f t="shared" si="6"/>
        <v>0</v>
      </c>
      <c r="E387" s="19"/>
      <c r="F387" s="10"/>
    </row>
    <row r="388" ht="15.75" customHeight="1">
      <c r="A388" s="19" t="str">
        <f t="shared" si="5"/>
        <v>PO2LCP22060029</v>
      </c>
      <c r="B388" s="18"/>
      <c r="C388" s="36"/>
      <c r="D388" s="19"/>
      <c r="E388" s="19"/>
      <c r="F388" s="10"/>
    </row>
    <row r="389" ht="15.75" customHeight="1">
      <c r="A389" s="19" t="str">
        <f t="shared" si="5"/>
        <v>PO2LCP22060029</v>
      </c>
      <c r="B389" s="18"/>
      <c r="C389" s="36"/>
      <c r="D389" s="19"/>
      <c r="E389" s="19"/>
      <c r="F389" s="10"/>
    </row>
    <row r="390" ht="15.75" customHeight="1">
      <c r="A390" s="19" t="str">
        <f t="shared" si="5"/>
        <v>PO2LCP22060029</v>
      </c>
      <c r="B390" s="18"/>
      <c r="C390" s="36"/>
      <c r="D390" s="19"/>
      <c r="E390" s="19"/>
      <c r="F390" s="10"/>
    </row>
    <row r="391" ht="15.75" customHeight="1">
      <c r="A391" s="19" t="str">
        <f t="shared" si="5"/>
        <v>PO2LCP22060029</v>
      </c>
      <c r="B391" s="18"/>
      <c r="C391" s="36"/>
      <c r="D391" s="19"/>
      <c r="E391" s="19"/>
      <c r="F391" s="10"/>
    </row>
    <row r="392" ht="15.75" customHeight="1">
      <c r="A392" s="19" t="str">
        <f t="shared" si="5"/>
        <v>PO2LCP22060029</v>
      </c>
      <c r="B392" s="18"/>
      <c r="C392" s="36"/>
      <c r="D392" s="19"/>
      <c r="E392" s="19"/>
      <c r="F392" s="10"/>
    </row>
    <row r="393" ht="15.75" customHeight="1">
      <c r="A393" s="19" t="str">
        <f t="shared" si="5"/>
        <v>PO2LCP22060029</v>
      </c>
      <c r="B393" s="18"/>
      <c r="C393" s="36"/>
      <c r="D393" s="19"/>
      <c r="E393" s="19"/>
      <c r="F393" s="10"/>
    </row>
    <row r="394" ht="15.75" customHeight="1">
      <c r="A394" s="19" t="str">
        <f t="shared" si="5"/>
        <v>PO2LCP22060029</v>
      </c>
      <c r="B394" s="18"/>
      <c r="C394" s="36"/>
      <c r="D394" s="19"/>
      <c r="E394" s="19"/>
      <c r="F394" s="10"/>
    </row>
    <row r="395" ht="15.75" customHeight="1">
      <c r="A395" s="19" t="str">
        <f t="shared" si="5"/>
        <v>PO2LCP22060029</v>
      </c>
      <c r="B395" s="18"/>
      <c r="C395" s="36"/>
      <c r="D395" s="19"/>
      <c r="E395" s="19"/>
      <c r="F395" s="10"/>
    </row>
    <row r="396" ht="15.75" customHeight="1">
      <c r="A396" s="19" t="str">
        <f t="shared" si="5"/>
        <v>PO2LCP22060029</v>
      </c>
      <c r="B396" s="18"/>
      <c r="C396" s="36"/>
      <c r="D396" s="19"/>
      <c r="E396" s="19"/>
      <c r="F396" s="10"/>
    </row>
    <row r="397" ht="15.75" customHeight="1">
      <c r="A397" s="19" t="str">
        <f t="shared" si="5"/>
        <v>PO2LCP22060029</v>
      </c>
      <c r="B397" s="18"/>
      <c r="C397" s="36"/>
      <c r="D397" s="19"/>
      <c r="E397" s="19"/>
      <c r="F397" s="10"/>
    </row>
    <row r="398" ht="15.75" customHeight="1">
      <c r="A398" s="19" t="str">
        <f t="shared" si="5"/>
        <v>PO2LCP22060029</v>
      </c>
      <c r="B398" s="18"/>
      <c r="C398" s="36"/>
      <c r="D398" s="19"/>
      <c r="E398" s="19"/>
      <c r="F398" s="10"/>
    </row>
    <row r="399" ht="15.75" customHeight="1">
      <c r="A399" s="19" t="str">
        <f t="shared" si="5"/>
        <v>PO2LCP22060029</v>
      </c>
      <c r="B399" s="18"/>
      <c r="C399" s="36"/>
      <c r="D399" s="19"/>
      <c r="E399" s="19"/>
      <c r="F399" s="10"/>
    </row>
    <row r="400" ht="15.75" customHeight="1">
      <c r="A400" s="19"/>
      <c r="B400" s="18"/>
      <c r="C400" s="36"/>
      <c r="D400" s="19"/>
      <c r="E400" s="19"/>
      <c r="F400" s="10"/>
    </row>
    <row r="401" ht="15.75" customHeight="1">
      <c r="A401" s="10"/>
      <c r="B401" s="19"/>
      <c r="C401" s="10"/>
      <c r="D401" s="10"/>
      <c r="E401" s="19"/>
      <c r="F401" s="10"/>
    </row>
    <row r="402" ht="15.75" customHeight="1">
      <c r="E402" s="1"/>
    </row>
    <row r="403" ht="15.75" customHeight="1">
      <c r="E403" s="1"/>
    </row>
    <row r="404" ht="15.75" customHeight="1">
      <c r="A404" s="14" t="s">
        <v>15</v>
      </c>
      <c r="B404" s="14" t="s">
        <v>16</v>
      </c>
      <c r="C404" s="2" t="s">
        <v>17</v>
      </c>
      <c r="D404" s="14" t="s">
        <v>18</v>
      </c>
      <c r="E404" s="14" t="s">
        <v>19</v>
      </c>
      <c r="F404" s="34" t="s">
        <v>20</v>
      </c>
      <c r="G404" s="43">
        <v>30.0</v>
      </c>
    </row>
    <row r="405" ht="15.75" customHeight="1">
      <c r="A405" s="19" t="s">
        <v>2160</v>
      </c>
      <c r="B405" s="18">
        <v>45002.0</v>
      </c>
      <c r="C405" s="36">
        <v>30.0</v>
      </c>
      <c r="D405" s="19">
        <f>G404-C405</f>
        <v>0</v>
      </c>
      <c r="E405" s="19"/>
      <c r="F405" s="10"/>
      <c r="G405" s="1" t="s">
        <v>2161</v>
      </c>
    </row>
    <row r="406" ht="15.75" customHeight="1">
      <c r="A406" s="19" t="str">
        <f t="shared" ref="A406:A410" si="7">A405</f>
        <v>PO2LCP2302011</v>
      </c>
      <c r="B406" s="18"/>
      <c r="C406" s="36"/>
      <c r="D406" s="19">
        <f t="shared" ref="D406:D408" si="8">D405-C406</f>
        <v>0</v>
      </c>
      <c r="E406" s="19"/>
      <c r="F406" s="10"/>
      <c r="G406" s="20" t="s">
        <v>2126</v>
      </c>
    </row>
    <row r="407" ht="15.75" customHeight="1">
      <c r="A407" s="19" t="str">
        <f t="shared" si="7"/>
        <v>PO2LCP2302011</v>
      </c>
      <c r="B407" s="18"/>
      <c r="C407" s="36"/>
      <c r="D407" s="19">
        <f t="shared" si="8"/>
        <v>0</v>
      </c>
      <c r="E407" s="19"/>
      <c r="F407" s="10"/>
      <c r="G407" s="53">
        <v>150000.0</v>
      </c>
    </row>
    <row r="408" ht="15.75" customHeight="1">
      <c r="A408" s="19" t="str">
        <f t="shared" si="7"/>
        <v>PO2LCP2302011</v>
      </c>
      <c r="B408" s="18"/>
      <c r="C408" s="36"/>
      <c r="D408" s="19">
        <f t="shared" si="8"/>
        <v>0</v>
      </c>
      <c r="E408" s="19"/>
      <c r="F408" s="10"/>
    </row>
    <row r="409" ht="15.75" customHeight="1">
      <c r="A409" s="19" t="str">
        <f t="shared" si="7"/>
        <v>PO2LCP2302011</v>
      </c>
      <c r="B409" s="18"/>
      <c r="C409" s="36"/>
      <c r="D409" s="19"/>
      <c r="E409" s="19"/>
      <c r="F409" s="10"/>
    </row>
    <row r="410" ht="15.75" customHeight="1">
      <c r="A410" s="19" t="str">
        <f t="shared" si="7"/>
        <v>PO2LCP2302011</v>
      </c>
      <c r="B410" s="18"/>
      <c r="C410" s="36"/>
      <c r="D410" s="19"/>
      <c r="E410" s="19"/>
      <c r="F410" s="10"/>
    </row>
    <row r="411" ht="15.75" customHeight="1">
      <c r="E411" s="1"/>
    </row>
    <row r="412" ht="15.75" customHeight="1">
      <c r="A412" s="14" t="s">
        <v>15</v>
      </c>
      <c r="B412" s="14" t="s">
        <v>16</v>
      </c>
      <c r="C412" s="2" t="s">
        <v>17</v>
      </c>
      <c r="D412" s="14" t="s">
        <v>18</v>
      </c>
      <c r="E412" s="14" t="s">
        <v>19</v>
      </c>
      <c r="F412" s="34" t="s">
        <v>20</v>
      </c>
      <c r="G412" s="43">
        <v>60.0</v>
      </c>
    </row>
    <row r="413" ht="15.75" customHeight="1">
      <c r="A413" s="19">
        <v>1.2304120116E10</v>
      </c>
      <c r="B413" s="18">
        <v>45029.0</v>
      </c>
      <c r="C413" s="36">
        <v>24.0</v>
      </c>
      <c r="D413" s="19">
        <f>G412-C413</f>
        <v>36</v>
      </c>
      <c r="E413" s="19"/>
      <c r="F413" s="10"/>
      <c r="G413" s="1" t="s">
        <v>2162</v>
      </c>
    </row>
    <row r="414" ht="15.75" customHeight="1">
      <c r="A414" s="19">
        <f t="shared" ref="A414:A418" si="9">A413</f>
        <v>12304120116</v>
      </c>
      <c r="B414" s="18">
        <v>45057.0</v>
      </c>
      <c r="C414" s="36">
        <v>36.0</v>
      </c>
      <c r="D414" s="19">
        <f t="shared" ref="D414:D416" si="10">D413-C414</f>
        <v>0</v>
      </c>
      <c r="E414" s="19"/>
      <c r="F414" s="10"/>
      <c r="G414" s="20" t="s">
        <v>2126</v>
      </c>
    </row>
    <row r="415" ht="15.75" customHeight="1">
      <c r="A415" s="19">
        <f t="shared" si="9"/>
        <v>12304120116</v>
      </c>
      <c r="B415" s="18"/>
      <c r="C415" s="36"/>
      <c r="D415" s="19">
        <f t="shared" si="10"/>
        <v>0</v>
      </c>
      <c r="E415" s="19"/>
      <c r="F415" s="10"/>
      <c r="G415" s="53">
        <v>150000.0</v>
      </c>
    </row>
    <row r="416" ht="15.75" customHeight="1">
      <c r="A416" s="19">
        <f t="shared" si="9"/>
        <v>12304120116</v>
      </c>
      <c r="B416" s="18"/>
      <c r="C416" s="36"/>
      <c r="D416" s="19">
        <f t="shared" si="10"/>
        <v>0</v>
      </c>
      <c r="E416" s="19"/>
      <c r="F416" s="10"/>
    </row>
    <row r="417" ht="15.75" customHeight="1">
      <c r="A417" s="19">
        <f t="shared" si="9"/>
        <v>12304120116</v>
      </c>
      <c r="B417" s="18"/>
      <c r="C417" s="36"/>
      <c r="D417" s="19"/>
      <c r="E417" s="19"/>
      <c r="F417" s="10"/>
    </row>
    <row r="418" ht="15.75" customHeight="1">
      <c r="A418" s="19">
        <f t="shared" si="9"/>
        <v>12304120116</v>
      </c>
      <c r="B418" s="18"/>
      <c r="C418" s="36"/>
      <c r="D418" s="19"/>
      <c r="E418" s="19"/>
      <c r="F418" s="10"/>
    </row>
    <row r="419" ht="15.75" customHeight="1">
      <c r="E419" s="1"/>
      <c r="F419" s="62" t="s">
        <v>14</v>
      </c>
    </row>
    <row r="420" ht="15.75" customHeight="1">
      <c r="E420" s="1"/>
    </row>
    <row r="421" ht="15.75" customHeight="1">
      <c r="A421" s="14" t="s">
        <v>15</v>
      </c>
      <c r="B421" s="14" t="s">
        <v>16</v>
      </c>
      <c r="C421" s="2" t="s">
        <v>17</v>
      </c>
      <c r="D421" s="14" t="s">
        <v>18</v>
      </c>
      <c r="E421" s="14" t="s">
        <v>19</v>
      </c>
      <c r="F421" s="34" t="s">
        <v>20</v>
      </c>
      <c r="G421" s="43">
        <v>20.0</v>
      </c>
    </row>
    <row r="422" ht="15.75" customHeight="1">
      <c r="A422" s="19" t="s">
        <v>2163</v>
      </c>
      <c r="B422" s="18">
        <v>45215.0</v>
      </c>
      <c r="C422" s="36">
        <v>20.0</v>
      </c>
      <c r="D422" s="19">
        <f>G421-C422</f>
        <v>0</v>
      </c>
      <c r="E422" s="19"/>
      <c r="F422" s="10"/>
      <c r="G422" s="1" t="s">
        <v>2164</v>
      </c>
    </row>
    <row r="423" ht="15.75" customHeight="1">
      <c r="A423" s="19" t="s">
        <v>2163</v>
      </c>
      <c r="B423" s="18"/>
      <c r="C423" s="36"/>
      <c r="D423" s="19">
        <f t="shared" ref="D423:D424" si="11">D422-C423</f>
        <v>0</v>
      </c>
      <c r="E423" s="19"/>
      <c r="F423" s="10"/>
      <c r="G423" s="20" t="s">
        <v>2126</v>
      </c>
    </row>
    <row r="424" ht="15.75" customHeight="1">
      <c r="A424" s="19" t="str">
        <f>A423</f>
        <v>PO12310110067A</v>
      </c>
      <c r="B424" s="18"/>
      <c r="C424" s="36"/>
      <c r="D424" s="19">
        <f t="shared" si="11"/>
        <v>0</v>
      </c>
      <c r="E424" s="19"/>
      <c r="F424" s="10"/>
      <c r="G424" s="53">
        <v>150000.0</v>
      </c>
    </row>
    <row r="425" ht="15.75" customHeight="1">
      <c r="E425" s="1"/>
      <c r="F425" s="62" t="s">
        <v>14</v>
      </c>
    </row>
    <row r="426" ht="15.75" customHeight="1">
      <c r="A426" s="14" t="s">
        <v>15</v>
      </c>
      <c r="B426" s="14" t="s">
        <v>16</v>
      </c>
      <c r="C426" s="2" t="s">
        <v>17</v>
      </c>
      <c r="D426" s="14" t="s">
        <v>18</v>
      </c>
      <c r="E426" s="14" t="s">
        <v>19</v>
      </c>
      <c r="F426" s="34" t="s">
        <v>20</v>
      </c>
      <c r="G426" s="43">
        <v>40.0</v>
      </c>
    </row>
    <row r="427" ht="15.75" customHeight="1">
      <c r="A427" s="19">
        <v>1.2312120148E10</v>
      </c>
      <c r="B427" s="18">
        <v>45296.0</v>
      </c>
      <c r="C427" s="36">
        <v>40.0</v>
      </c>
      <c r="D427" s="19">
        <f>G426-C427</f>
        <v>0</v>
      </c>
      <c r="E427" s="19"/>
      <c r="F427" s="10"/>
      <c r="G427" s="1" t="s">
        <v>2165</v>
      </c>
    </row>
    <row r="428" ht="15.75" customHeight="1">
      <c r="A428" s="19">
        <f t="shared" ref="A428:A429" si="12">A427</f>
        <v>12312120148</v>
      </c>
      <c r="B428" s="18"/>
      <c r="C428" s="36"/>
      <c r="D428" s="19">
        <f t="shared" ref="D428:D429" si="13">D427-C428</f>
        <v>0</v>
      </c>
      <c r="E428" s="19"/>
      <c r="F428" s="10"/>
      <c r="G428" s="20" t="s">
        <v>2126</v>
      </c>
    </row>
    <row r="429" ht="15.75" customHeight="1">
      <c r="A429" s="19">
        <f t="shared" si="12"/>
        <v>12312120148</v>
      </c>
      <c r="B429" s="18"/>
      <c r="C429" s="36"/>
      <c r="D429" s="19">
        <f t="shared" si="13"/>
        <v>0</v>
      </c>
      <c r="E429" s="19"/>
      <c r="F429" s="10"/>
      <c r="G429" s="53">
        <v>150000.0</v>
      </c>
    </row>
    <row r="430" ht="15.75" customHeight="1">
      <c r="E430" s="1"/>
      <c r="F430" s="62" t="s">
        <v>14</v>
      </c>
    </row>
    <row r="431" ht="15.75" customHeight="1">
      <c r="A431" s="14" t="s">
        <v>15</v>
      </c>
      <c r="B431" s="14" t="s">
        <v>16</v>
      </c>
      <c r="C431" s="2" t="s">
        <v>17</v>
      </c>
      <c r="D431" s="14" t="s">
        <v>18</v>
      </c>
      <c r="E431" s="14" t="s">
        <v>19</v>
      </c>
      <c r="F431" s="34" t="s">
        <v>20</v>
      </c>
      <c r="G431" s="43">
        <v>50.0</v>
      </c>
    </row>
    <row r="432" ht="15.75" customHeight="1">
      <c r="A432" s="19">
        <v>1.2406120264E10</v>
      </c>
      <c r="B432" s="18">
        <v>45477.0</v>
      </c>
      <c r="C432" s="36">
        <v>50.0</v>
      </c>
      <c r="D432" s="19">
        <f>G431-C432</f>
        <v>0</v>
      </c>
      <c r="E432" s="19"/>
      <c r="F432" s="10"/>
      <c r="G432" s="1" t="s">
        <v>2166</v>
      </c>
    </row>
    <row r="433" ht="15.75" customHeight="1">
      <c r="A433" s="19">
        <f t="shared" ref="A433:A434" si="14">A432</f>
        <v>12406120264</v>
      </c>
      <c r="B433" s="18"/>
      <c r="C433" s="36"/>
      <c r="D433" s="19">
        <f t="shared" ref="D433:D434" si="15">D432-C433</f>
        <v>0</v>
      </c>
      <c r="E433" s="19"/>
      <c r="F433" s="10"/>
      <c r="G433" s="20" t="s">
        <v>2167</v>
      </c>
    </row>
    <row r="434" ht="15.75" customHeight="1">
      <c r="A434" s="19">
        <f t="shared" si="14"/>
        <v>12406120264</v>
      </c>
      <c r="B434" s="18"/>
      <c r="C434" s="36"/>
      <c r="D434" s="19">
        <f t="shared" si="15"/>
        <v>0</v>
      </c>
      <c r="E434" s="19"/>
      <c r="F434" s="10"/>
      <c r="G434" s="53">
        <v>150000.0</v>
      </c>
    </row>
    <row r="435" ht="15.75" customHeight="1">
      <c r="E435" s="1"/>
      <c r="F435" s="62" t="s">
        <v>14</v>
      </c>
    </row>
    <row r="436" ht="15.75" customHeight="1">
      <c r="A436" s="14" t="s">
        <v>15</v>
      </c>
      <c r="B436" s="14" t="s">
        <v>16</v>
      </c>
      <c r="C436" s="2" t="s">
        <v>17</v>
      </c>
      <c r="D436" s="14" t="s">
        <v>18</v>
      </c>
      <c r="E436" s="14" t="s">
        <v>19</v>
      </c>
      <c r="F436" s="34" t="s">
        <v>20</v>
      </c>
      <c r="G436" s="43">
        <v>50.0</v>
      </c>
    </row>
    <row r="437" ht="15.75" customHeight="1">
      <c r="A437" s="19">
        <v>1.2409120221E10</v>
      </c>
      <c r="B437" s="18">
        <v>45572.0</v>
      </c>
      <c r="C437" s="36">
        <v>40.0</v>
      </c>
      <c r="D437" s="19">
        <f>G436-C437</f>
        <v>10</v>
      </c>
      <c r="E437" s="19"/>
      <c r="F437" s="10"/>
      <c r="G437" s="1" t="s">
        <v>2168</v>
      </c>
    </row>
    <row r="438" ht="15.75" customHeight="1">
      <c r="A438" s="19">
        <f t="shared" ref="A438:A439" si="16">A437</f>
        <v>12409120221</v>
      </c>
      <c r="B438" s="18"/>
      <c r="C438" s="36"/>
      <c r="D438" s="19">
        <f t="shared" ref="D438:D439" si="17">D437-C438</f>
        <v>10</v>
      </c>
      <c r="E438" s="19"/>
      <c r="F438" s="10"/>
      <c r="G438" s="20" t="s">
        <v>2167</v>
      </c>
    </row>
    <row r="439" ht="15.75" customHeight="1">
      <c r="A439" s="19">
        <f t="shared" si="16"/>
        <v>12409120221</v>
      </c>
      <c r="B439" s="18"/>
      <c r="C439" s="36"/>
      <c r="D439" s="19">
        <f t="shared" si="17"/>
        <v>10</v>
      </c>
      <c r="E439" s="19"/>
      <c r="F439" s="10"/>
      <c r="G439" s="53">
        <v>150000.0</v>
      </c>
    </row>
    <row r="440" ht="15.75" customHeight="1">
      <c r="E440" s="1"/>
    </row>
    <row r="441" ht="15.75" customHeight="1">
      <c r="E441" s="1"/>
    </row>
    <row r="442" ht="15.75" customHeight="1">
      <c r="A442" s="14" t="s">
        <v>15</v>
      </c>
      <c r="B442" s="14" t="s">
        <v>16</v>
      </c>
      <c r="C442" s="2" t="s">
        <v>17</v>
      </c>
      <c r="D442" s="14" t="s">
        <v>18</v>
      </c>
      <c r="E442" s="14" t="s">
        <v>19</v>
      </c>
      <c r="F442" s="34" t="s">
        <v>20</v>
      </c>
      <c r="G442" s="43">
        <v>50.0</v>
      </c>
    </row>
    <row r="443" ht="15.75" customHeight="1">
      <c r="A443" s="19">
        <v>1.241112017E10</v>
      </c>
      <c r="B443" s="18">
        <v>45625.0</v>
      </c>
      <c r="C443" s="36">
        <v>50.0</v>
      </c>
      <c r="D443" s="19">
        <f>G442-C443</f>
        <v>0</v>
      </c>
      <c r="E443" s="19"/>
      <c r="F443" s="10"/>
      <c r="G443" s="1" t="s">
        <v>2169</v>
      </c>
    </row>
    <row r="444" ht="15.75" customHeight="1">
      <c r="A444" s="19">
        <f t="shared" ref="A444:A445" si="18">A443</f>
        <v>12411120170</v>
      </c>
      <c r="B444" s="18"/>
      <c r="C444" s="36"/>
      <c r="D444" s="19">
        <f t="shared" ref="D444:D445" si="19">D443-C444</f>
        <v>0</v>
      </c>
      <c r="E444" s="19"/>
      <c r="F444" s="10"/>
      <c r="G444" s="20" t="s">
        <v>2167</v>
      </c>
    </row>
    <row r="445" ht="15.75" customHeight="1">
      <c r="A445" s="19">
        <f t="shared" si="18"/>
        <v>12411120170</v>
      </c>
      <c r="B445" s="18"/>
      <c r="C445" s="36"/>
      <c r="D445" s="19">
        <f t="shared" si="19"/>
        <v>0</v>
      </c>
      <c r="E445" s="19"/>
      <c r="F445" s="10"/>
      <c r="G445" s="53">
        <v>150000.0</v>
      </c>
    </row>
    <row r="446" ht="15.75" customHeight="1">
      <c r="E446" s="1"/>
    </row>
    <row r="447" ht="15.75" customHeight="1">
      <c r="E447" s="1"/>
    </row>
    <row r="448" ht="15.75" customHeight="1">
      <c r="A448" s="2" t="s">
        <v>0</v>
      </c>
      <c r="B448" s="2" t="s">
        <v>1</v>
      </c>
      <c r="C448" s="3" t="s">
        <v>2</v>
      </c>
      <c r="D448" s="3" t="s">
        <v>3</v>
      </c>
      <c r="E448" s="3" t="s">
        <v>4</v>
      </c>
      <c r="F448" s="3" t="s">
        <v>5</v>
      </c>
      <c r="G448" s="3" t="s">
        <v>6</v>
      </c>
      <c r="H448" s="3" t="s">
        <v>7</v>
      </c>
      <c r="I448" s="3" t="s">
        <v>8</v>
      </c>
    </row>
    <row r="449" ht="15.75" customHeight="1">
      <c r="A449" s="4" t="s">
        <v>2167</v>
      </c>
      <c r="B449" s="4">
        <v>1.2501120243E10</v>
      </c>
      <c r="C449" s="6">
        <v>45688.0</v>
      </c>
      <c r="D449" s="7">
        <v>40.0</v>
      </c>
      <c r="E449" s="8" t="s">
        <v>2170</v>
      </c>
      <c r="F449" s="9">
        <v>45693.0</v>
      </c>
      <c r="G449" s="10">
        <v>40.0</v>
      </c>
      <c r="H449" s="8">
        <f>D449-G449</f>
        <v>0</v>
      </c>
      <c r="I449" s="10"/>
    </row>
    <row r="450" ht="15.75" customHeight="1">
      <c r="A450" s="11"/>
      <c r="B450" s="11"/>
      <c r="C450" s="11"/>
      <c r="D450" s="11"/>
      <c r="E450" s="8" t="s">
        <v>2171</v>
      </c>
      <c r="F450" s="9"/>
      <c r="G450" s="10"/>
      <c r="H450" s="8">
        <f t="shared" ref="H450:H454" si="20">H449-G450</f>
        <v>0</v>
      </c>
      <c r="I450" s="10"/>
    </row>
    <row r="451" ht="15.75" customHeight="1">
      <c r="A451" s="11"/>
      <c r="B451" s="11"/>
      <c r="C451" s="11"/>
      <c r="D451" s="11"/>
      <c r="E451" s="8" t="s">
        <v>2172</v>
      </c>
      <c r="F451" s="10"/>
      <c r="G451" s="10"/>
      <c r="H451" s="8">
        <f t="shared" si="20"/>
        <v>0</v>
      </c>
      <c r="I451" s="10"/>
    </row>
    <row r="452" ht="15.75" customHeight="1">
      <c r="A452" s="11"/>
      <c r="B452" s="11"/>
      <c r="C452" s="11"/>
      <c r="D452" s="11"/>
      <c r="E452" s="8"/>
      <c r="F452" s="10"/>
      <c r="G452" s="10"/>
      <c r="H452" s="8">
        <f t="shared" si="20"/>
        <v>0</v>
      </c>
      <c r="I452" s="10"/>
    </row>
    <row r="453" ht="15.75" customHeight="1">
      <c r="A453" s="11"/>
      <c r="B453" s="11"/>
      <c r="C453" s="11"/>
      <c r="D453" s="11"/>
      <c r="E453" s="10"/>
      <c r="F453" s="10"/>
      <c r="G453" s="10"/>
      <c r="H453" s="8">
        <f t="shared" si="20"/>
        <v>0</v>
      </c>
      <c r="I453" s="10"/>
    </row>
    <row r="454" ht="15.75" customHeight="1">
      <c r="A454" s="12"/>
      <c r="B454" s="12"/>
      <c r="C454" s="12"/>
      <c r="D454" s="12"/>
      <c r="E454" s="10"/>
      <c r="F454" s="10"/>
      <c r="G454" s="10"/>
      <c r="H454" s="8">
        <f t="shared" si="20"/>
        <v>0</v>
      </c>
      <c r="I454" s="10"/>
    </row>
    <row r="455" ht="15.75" customHeight="1">
      <c r="E455" s="1"/>
      <c r="H455" s="62" t="s">
        <v>14</v>
      </c>
    </row>
    <row r="456" ht="15.75" customHeight="1">
      <c r="E456" s="1"/>
    </row>
    <row r="457" ht="15.75" customHeight="1">
      <c r="A457" s="2" t="s">
        <v>0</v>
      </c>
      <c r="B457" s="2" t="s">
        <v>1</v>
      </c>
      <c r="C457" s="3" t="s">
        <v>2</v>
      </c>
      <c r="D457" s="3" t="s">
        <v>3</v>
      </c>
      <c r="E457" s="3" t="s">
        <v>4</v>
      </c>
      <c r="F457" s="3" t="s">
        <v>5</v>
      </c>
      <c r="G457" s="3" t="s">
        <v>6</v>
      </c>
      <c r="H457" s="3" t="s">
        <v>7</v>
      </c>
      <c r="I457" s="3" t="s">
        <v>8</v>
      </c>
    </row>
    <row r="458" ht="15.75" customHeight="1">
      <c r="A458" s="4" t="s">
        <v>2167</v>
      </c>
      <c r="B458" s="4">
        <v>1.2505120126E10</v>
      </c>
      <c r="C458" s="6"/>
      <c r="D458" s="7">
        <v>50.0</v>
      </c>
      <c r="E458" s="8" t="s">
        <v>1944</v>
      </c>
      <c r="F458" s="9">
        <v>45811.0</v>
      </c>
      <c r="G458" s="10">
        <v>50.0</v>
      </c>
      <c r="H458" s="8">
        <f>D458-G458</f>
        <v>0</v>
      </c>
      <c r="I458" s="10"/>
    </row>
    <row r="459" ht="15.75" customHeight="1">
      <c r="A459" s="11"/>
      <c r="B459" s="11"/>
      <c r="C459" s="11"/>
      <c r="D459" s="11"/>
      <c r="E459" s="8" t="s">
        <v>1945</v>
      </c>
      <c r="F459" s="9"/>
      <c r="G459" s="10"/>
      <c r="H459" s="8">
        <f t="shared" ref="H459:H463" si="21">H458-G459</f>
        <v>0</v>
      </c>
      <c r="I459" s="10"/>
    </row>
    <row r="460" ht="15.75" customHeight="1">
      <c r="A460" s="11"/>
      <c r="B460" s="11"/>
      <c r="C460" s="11"/>
      <c r="D460" s="11"/>
      <c r="E460" s="8" t="s">
        <v>1946</v>
      </c>
      <c r="F460" s="10"/>
      <c r="G460" s="10"/>
      <c r="H460" s="8">
        <f t="shared" si="21"/>
        <v>0</v>
      </c>
      <c r="I460" s="10"/>
    </row>
    <row r="461" ht="15.75" customHeight="1">
      <c r="A461" s="11"/>
      <c r="B461" s="11"/>
      <c r="C461" s="11"/>
      <c r="D461" s="11"/>
      <c r="E461" s="8" t="s">
        <v>2173</v>
      </c>
      <c r="F461" s="10"/>
      <c r="G461" s="10"/>
      <c r="H461" s="8">
        <f t="shared" si="21"/>
        <v>0</v>
      </c>
      <c r="I461" s="10"/>
    </row>
    <row r="462" ht="15.75" customHeight="1">
      <c r="A462" s="11"/>
      <c r="B462" s="11"/>
      <c r="C462" s="11"/>
      <c r="D462" s="11"/>
      <c r="E462" s="10"/>
      <c r="F462" s="10"/>
      <c r="G462" s="10"/>
      <c r="H462" s="8">
        <f t="shared" si="21"/>
        <v>0</v>
      </c>
      <c r="I462" s="10"/>
    </row>
    <row r="463" ht="15.75" customHeight="1">
      <c r="A463" s="12"/>
      <c r="B463" s="12"/>
      <c r="C463" s="12"/>
      <c r="D463" s="12"/>
      <c r="E463" s="10"/>
      <c r="F463" s="10"/>
      <c r="G463" s="10"/>
      <c r="H463" s="8">
        <f t="shared" si="21"/>
        <v>0</v>
      </c>
      <c r="I463" s="10"/>
    </row>
    <row r="464" ht="15.75" customHeight="1">
      <c r="E464" s="1"/>
      <c r="H464" s="62" t="s">
        <v>14</v>
      </c>
    </row>
    <row r="465" ht="15.75" customHeight="1">
      <c r="E465" s="1"/>
    </row>
    <row r="466" ht="15.75" customHeight="1">
      <c r="A466" s="2" t="s">
        <v>0</v>
      </c>
      <c r="B466" s="2" t="s">
        <v>1</v>
      </c>
      <c r="C466" s="3" t="s">
        <v>2</v>
      </c>
      <c r="D466" s="3" t="s">
        <v>3</v>
      </c>
      <c r="E466" s="3" t="s">
        <v>4</v>
      </c>
      <c r="F466" s="3" t="s">
        <v>5</v>
      </c>
      <c r="G466" s="3" t="s">
        <v>6</v>
      </c>
      <c r="H466" s="3" t="s">
        <v>7</v>
      </c>
      <c r="I466" s="3" t="s">
        <v>8</v>
      </c>
    </row>
    <row r="467" ht="15.75" customHeight="1">
      <c r="A467" s="4" t="s">
        <v>2167</v>
      </c>
      <c r="B467" s="4">
        <v>1.2509120056E10</v>
      </c>
      <c r="C467" s="6">
        <v>45909.0</v>
      </c>
      <c r="D467" s="7">
        <v>80.0</v>
      </c>
      <c r="E467" s="8" t="s">
        <v>2174</v>
      </c>
      <c r="F467" s="9">
        <v>45940.0</v>
      </c>
      <c r="G467" s="10">
        <v>80.0</v>
      </c>
      <c r="H467" s="8">
        <f>D467-G467</f>
        <v>0</v>
      </c>
      <c r="I467" s="10"/>
    </row>
    <row r="468" ht="15.75" customHeight="1">
      <c r="A468" s="11"/>
      <c r="B468" s="11"/>
      <c r="C468" s="11"/>
      <c r="D468" s="11"/>
      <c r="E468" s="8" t="s">
        <v>2175</v>
      </c>
      <c r="F468" s="9"/>
      <c r="G468" s="10"/>
      <c r="H468" s="8">
        <f t="shared" ref="H468:H472" si="22">H467-G468</f>
        <v>0</v>
      </c>
      <c r="I468" s="10"/>
    </row>
    <row r="469" ht="15.75" customHeight="1">
      <c r="A469" s="11"/>
      <c r="B469" s="11"/>
      <c r="C469" s="11"/>
      <c r="D469" s="11"/>
      <c r="E469" s="8" t="s">
        <v>2176</v>
      </c>
      <c r="F469" s="10"/>
      <c r="G469" s="10"/>
      <c r="H469" s="8">
        <f t="shared" si="22"/>
        <v>0</v>
      </c>
      <c r="I469" s="10"/>
    </row>
    <row r="470" ht="15.75" customHeight="1">
      <c r="A470" s="11"/>
      <c r="B470" s="11"/>
      <c r="C470" s="11"/>
      <c r="D470" s="11"/>
      <c r="E470" s="8"/>
      <c r="F470" s="10"/>
      <c r="G470" s="10"/>
      <c r="H470" s="8">
        <f t="shared" si="22"/>
        <v>0</v>
      </c>
      <c r="I470" s="10"/>
    </row>
    <row r="471" ht="15.75" customHeight="1">
      <c r="A471" s="11"/>
      <c r="B471" s="11"/>
      <c r="C471" s="11"/>
      <c r="D471" s="11"/>
      <c r="E471" s="10"/>
      <c r="F471" s="10"/>
      <c r="G471" s="10"/>
      <c r="H471" s="8">
        <f t="shared" si="22"/>
        <v>0</v>
      </c>
      <c r="I471" s="10"/>
    </row>
    <row r="472" ht="15.75" customHeight="1">
      <c r="A472" s="12"/>
      <c r="B472" s="12"/>
      <c r="C472" s="12"/>
      <c r="D472" s="12"/>
      <c r="E472" s="10"/>
      <c r="F472" s="10"/>
      <c r="G472" s="10"/>
      <c r="H472" s="8">
        <f t="shared" si="22"/>
        <v>0</v>
      </c>
      <c r="I472" s="10"/>
    </row>
    <row r="473" ht="15.75" customHeight="1">
      <c r="E473" s="1"/>
      <c r="H473" s="62" t="s">
        <v>14</v>
      </c>
    </row>
    <row r="474" ht="15.75" customHeight="1">
      <c r="E474" s="1"/>
    </row>
    <row r="475" ht="15.75" customHeight="1">
      <c r="A475" s="2" t="s">
        <v>0</v>
      </c>
      <c r="B475" s="2" t="s">
        <v>1</v>
      </c>
      <c r="C475" s="3" t="s">
        <v>2</v>
      </c>
      <c r="D475" s="3" t="s">
        <v>3</v>
      </c>
      <c r="E475" s="3" t="s">
        <v>4</v>
      </c>
      <c r="F475" s="3" t="s">
        <v>5</v>
      </c>
      <c r="G475" s="3" t="s">
        <v>6</v>
      </c>
      <c r="H475" s="3" t="s">
        <v>7</v>
      </c>
      <c r="I475" s="3" t="s">
        <v>8</v>
      </c>
    </row>
    <row r="476" ht="15.75" customHeight="1">
      <c r="A476" s="4" t="s">
        <v>2167</v>
      </c>
      <c r="B476" s="4">
        <v>1.2512120029E10</v>
      </c>
      <c r="C476" s="6">
        <v>45994.0</v>
      </c>
      <c r="D476" s="7">
        <v>80.0</v>
      </c>
      <c r="E476" s="8" t="s">
        <v>2177</v>
      </c>
      <c r="F476" s="9"/>
      <c r="G476" s="10"/>
      <c r="H476" s="8">
        <f>D476-G476</f>
        <v>80</v>
      </c>
      <c r="I476" s="10"/>
    </row>
    <row r="477" ht="15.75" customHeight="1">
      <c r="A477" s="11"/>
      <c r="B477" s="11"/>
      <c r="C477" s="11"/>
      <c r="D477" s="11"/>
      <c r="E477" s="8" t="s">
        <v>2178</v>
      </c>
      <c r="F477" s="9"/>
      <c r="G477" s="10"/>
      <c r="H477" s="8">
        <f t="shared" ref="H477:H481" si="23">H476-G477</f>
        <v>80</v>
      </c>
      <c r="I477" s="10"/>
    </row>
    <row r="478" ht="15.75" customHeight="1">
      <c r="A478" s="11"/>
      <c r="B478" s="11"/>
      <c r="C478" s="11"/>
      <c r="D478" s="11"/>
      <c r="E478" s="8" t="s">
        <v>2179</v>
      </c>
      <c r="F478" s="10"/>
      <c r="G478" s="10"/>
      <c r="H478" s="8">
        <f t="shared" si="23"/>
        <v>80</v>
      </c>
      <c r="I478" s="10"/>
    </row>
    <row r="479" ht="15.75" customHeight="1">
      <c r="A479" s="11"/>
      <c r="B479" s="11"/>
      <c r="C479" s="11"/>
      <c r="D479" s="11"/>
      <c r="E479" s="8"/>
      <c r="F479" s="10"/>
      <c r="G479" s="10"/>
      <c r="H479" s="8">
        <f t="shared" si="23"/>
        <v>80</v>
      </c>
      <c r="I479" s="10"/>
    </row>
    <row r="480" ht="15.75" customHeight="1">
      <c r="A480" s="11"/>
      <c r="B480" s="11"/>
      <c r="C480" s="11"/>
      <c r="D480" s="11"/>
      <c r="E480" s="10"/>
      <c r="F480" s="10"/>
      <c r="G480" s="10"/>
      <c r="H480" s="8">
        <f t="shared" si="23"/>
        <v>80</v>
      </c>
      <c r="I480" s="10"/>
    </row>
    <row r="481" ht="15.75" customHeight="1">
      <c r="A481" s="12"/>
      <c r="B481" s="12"/>
      <c r="C481" s="12"/>
      <c r="D481" s="12"/>
      <c r="E481" s="10"/>
      <c r="F481" s="10"/>
      <c r="G481" s="10"/>
      <c r="H481" s="8">
        <f t="shared" si="23"/>
        <v>80</v>
      </c>
      <c r="I481" s="10"/>
    </row>
    <row r="482" ht="15.75" customHeight="1">
      <c r="E482" s="1"/>
    </row>
    <row r="483" ht="15.75" customHeight="1">
      <c r="E483" s="1"/>
    </row>
    <row r="484" ht="15.75" customHeight="1">
      <c r="A484" s="2" t="s">
        <v>0</v>
      </c>
      <c r="B484" s="2" t="s">
        <v>1</v>
      </c>
      <c r="C484" s="3" t="s">
        <v>2</v>
      </c>
      <c r="D484" s="3" t="s">
        <v>3</v>
      </c>
      <c r="E484" s="3" t="s">
        <v>4</v>
      </c>
      <c r="F484" s="3" t="s">
        <v>5</v>
      </c>
      <c r="G484" s="3" t="s">
        <v>6</v>
      </c>
      <c r="H484" s="3" t="s">
        <v>7</v>
      </c>
      <c r="I484" s="3" t="s">
        <v>8</v>
      </c>
    </row>
    <row r="485" ht="15.75" customHeight="1">
      <c r="A485" s="4" t="s">
        <v>2167</v>
      </c>
      <c r="B485" s="4">
        <v>1.2601120134E10</v>
      </c>
      <c r="C485" s="6">
        <v>45994.0</v>
      </c>
      <c r="D485" s="7">
        <v>48.0</v>
      </c>
      <c r="E485" s="8" t="s">
        <v>2180</v>
      </c>
      <c r="F485" s="9">
        <v>46057.0</v>
      </c>
      <c r="G485" s="10">
        <v>48.0</v>
      </c>
      <c r="H485" s="8">
        <f>D485-G485</f>
        <v>0</v>
      </c>
      <c r="I485" s="10"/>
    </row>
    <row r="486" ht="15.75" customHeight="1">
      <c r="A486" s="11"/>
      <c r="B486" s="11"/>
      <c r="C486" s="11"/>
      <c r="D486" s="11"/>
      <c r="E486" s="8" t="s">
        <v>2181</v>
      </c>
      <c r="F486" s="9"/>
      <c r="G486" s="10"/>
      <c r="H486" s="8">
        <f t="shared" ref="H486:H490" si="24">H485-G486</f>
        <v>0</v>
      </c>
      <c r="I486" s="10"/>
    </row>
    <row r="487" ht="15.75" customHeight="1">
      <c r="A487" s="11"/>
      <c r="B487" s="11"/>
      <c r="C487" s="11"/>
      <c r="D487" s="11"/>
      <c r="E487" s="8" t="s">
        <v>2182</v>
      </c>
      <c r="F487" s="10"/>
      <c r="G487" s="10"/>
      <c r="H487" s="8">
        <f t="shared" si="24"/>
        <v>0</v>
      </c>
      <c r="I487" s="10"/>
    </row>
    <row r="488" ht="15.75" customHeight="1">
      <c r="A488" s="11"/>
      <c r="B488" s="11"/>
      <c r="C488" s="11"/>
      <c r="D488" s="11"/>
      <c r="E488" s="8"/>
      <c r="F488" s="10"/>
      <c r="G488" s="10"/>
      <c r="H488" s="8">
        <f t="shared" si="24"/>
        <v>0</v>
      </c>
      <c r="I488" s="10"/>
    </row>
    <row r="489" ht="15.75" customHeight="1">
      <c r="A489" s="11"/>
      <c r="B489" s="11"/>
      <c r="C489" s="11"/>
      <c r="D489" s="11"/>
      <c r="E489" s="10"/>
      <c r="F489" s="10"/>
      <c r="G489" s="10"/>
      <c r="H489" s="8">
        <f t="shared" si="24"/>
        <v>0</v>
      </c>
      <c r="I489" s="10"/>
    </row>
    <row r="490" ht="15.75" customHeight="1">
      <c r="A490" s="12"/>
      <c r="B490" s="12"/>
      <c r="C490" s="12"/>
      <c r="D490" s="12"/>
      <c r="E490" s="10"/>
      <c r="F490" s="10"/>
      <c r="G490" s="10"/>
      <c r="H490" s="8">
        <f t="shared" si="24"/>
        <v>0</v>
      </c>
      <c r="I490" s="10"/>
    </row>
    <row r="491" ht="15.75" customHeight="1">
      <c r="E491" s="1"/>
      <c r="H491" s="46" t="s">
        <v>14</v>
      </c>
    </row>
    <row r="492" ht="15.75" customHeight="1">
      <c r="A492" s="2" t="s">
        <v>0</v>
      </c>
      <c r="B492" s="2" t="s">
        <v>1</v>
      </c>
      <c r="C492" s="3" t="s">
        <v>2</v>
      </c>
      <c r="D492" s="3" t="s">
        <v>3</v>
      </c>
      <c r="E492" s="3" t="s">
        <v>4</v>
      </c>
      <c r="F492" s="3" t="s">
        <v>5</v>
      </c>
      <c r="G492" s="3" t="s">
        <v>6</v>
      </c>
      <c r="H492" s="3" t="s">
        <v>7</v>
      </c>
      <c r="I492" s="3" t="s">
        <v>8</v>
      </c>
    </row>
    <row r="493" ht="15.75" customHeight="1">
      <c r="A493" s="4" t="s">
        <v>2167</v>
      </c>
      <c r="B493" s="4">
        <v>1.2602110014E10</v>
      </c>
      <c r="C493" s="6">
        <v>46056.0</v>
      </c>
      <c r="D493" s="7">
        <v>72.0</v>
      </c>
      <c r="E493" s="8" t="s">
        <v>1997</v>
      </c>
      <c r="F493" s="9">
        <v>46072.0</v>
      </c>
      <c r="G493" s="10">
        <v>52.0</v>
      </c>
      <c r="H493" s="8">
        <f>D493-G493</f>
        <v>20</v>
      </c>
      <c r="I493" s="10"/>
    </row>
    <row r="494" ht="15.75" customHeight="1">
      <c r="A494" s="11"/>
      <c r="B494" s="11"/>
      <c r="C494" s="11"/>
      <c r="D494" s="11"/>
      <c r="E494" s="8" t="s">
        <v>1998</v>
      </c>
      <c r="F494" s="9" t="s">
        <v>2183</v>
      </c>
      <c r="G494" s="10">
        <v>20.0</v>
      </c>
      <c r="H494" s="8">
        <f t="shared" ref="H494:H498" si="25">H493-G494</f>
        <v>0</v>
      </c>
      <c r="I494" s="10"/>
    </row>
    <row r="495" ht="15.75" customHeight="1">
      <c r="A495" s="11"/>
      <c r="B495" s="11"/>
      <c r="C495" s="11"/>
      <c r="D495" s="11"/>
      <c r="E495" s="8" t="s">
        <v>1999</v>
      </c>
      <c r="F495" s="10"/>
      <c r="G495" s="10"/>
      <c r="H495" s="8">
        <f t="shared" si="25"/>
        <v>0</v>
      </c>
      <c r="I495" s="10"/>
    </row>
    <row r="496" ht="15.75" customHeight="1">
      <c r="A496" s="11"/>
      <c r="B496" s="11"/>
      <c r="C496" s="11"/>
      <c r="D496" s="11"/>
      <c r="E496" s="8"/>
      <c r="F496" s="10"/>
      <c r="G496" s="10"/>
      <c r="H496" s="8">
        <f t="shared" si="25"/>
        <v>0</v>
      </c>
      <c r="I496" s="10"/>
    </row>
    <row r="497" ht="15.75" customHeight="1">
      <c r="A497" s="11"/>
      <c r="B497" s="11"/>
      <c r="C497" s="11"/>
      <c r="D497" s="11"/>
      <c r="E497" s="10"/>
      <c r="F497" s="10"/>
      <c r="G497" s="10"/>
      <c r="H497" s="8">
        <f t="shared" si="25"/>
        <v>0</v>
      </c>
      <c r="I497" s="10"/>
    </row>
    <row r="498" ht="15.75" customHeight="1">
      <c r="A498" s="12"/>
      <c r="B498" s="12"/>
      <c r="C498" s="12"/>
      <c r="D498" s="12"/>
      <c r="E498" s="10"/>
      <c r="F498" s="10"/>
      <c r="G498" s="10"/>
      <c r="H498" s="8">
        <f t="shared" si="25"/>
        <v>0</v>
      </c>
      <c r="I498" s="10"/>
    </row>
    <row r="499" ht="15.75" customHeight="1">
      <c r="E499" s="1"/>
      <c r="H499" s="20" t="s">
        <v>14</v>
      </c>
    </row>
    <row r="500" ht="15.75" customHeight="1">
      <c r="A500" s="2" t="s">
        <v>0</v>
      </c>
      <c r="B500" s="2" t="s">
        <v>1</v>
      </c>
      <c r="C500" s="3" t="s">
        <v>2</v>
      </c>
      <c r="D500" s="3" t="s">
        <v>3</v>
      </c>
      <c r="E500" s="3" t="s">
        <v>4</v>
      </c>
      <c r="F500" s="3" t="s">
        <v>5</v>
      </c>
      <c r="G500" s="3" t="s">
        <v>6</v>
      </c>
      <c r="H500" s="3" t="s">
        <v>7</v>
      </c>
      <c r="I500" s="3" t="s">
        <v>8</v>
      </c>
    </row>
    <row r="501" ht="15.75" customHeight="1">
      <c r="A501" s="4" t="s">
        <v>2126</v>
      </c>
      <c r="B501" s="4">
        <v>1.260312011E10</v>
      </c>
      <c r="C501" s="6">
        <v>46094.0</v>
      </c>
      <c r="D501" s="7">
        <v>48.0</v>
      </c>
      <c r="E501" s="8" t="s">
        <v>2184</v>
      </c>
      <c r="F501" s="9">
        <v>46097.0</v>
      </c>
      <c r="G501" s="10">
        <v>48.0</v>
      </c>
      <c r="H501" s="8">
        <f>D501-G501</f>
        <v>0</v>
      </c>
      <c r="I501" s="10"/>
    </row>
    <row r="502" ht="15.75" customHeight="1">
      <c r="A502" s="11"/>
      <c r="B502" s="11"/>
      <c r="C502" s="11"/>
      <c r="D502" s="11"/>
      <c r="E502" s="8"/>
      <c r="F502" s="9"/>
      <c r="G502" s="10"/>
      <c r="H502" s="8">
        <f t="shared" ref="H502:H506" si="26">H501-G502</f>
        <v>0</v>
      </c>
      <c r="I502" s="10"/>
    </row>
    <row r="503" ht="15.75" customHeight="1">
      <c r="A503" s="11"/>
      <c r="B503" s="11"/>
      <c r="C503" s="11"/>
      <c r="D503" s="11"/>
      <c r="E503" s="8"/>
      <c r="F503" s="10"/>
      <c r="G503" s="10"/>
      <c r="H503" s="8">
        <f t="shared" si="26"/>
        <v>0</v>
      </c>
      <c r="I503" s="10"/>
    </row>
    <row r="504" ht="15.75" customHeight="1">
      <c r="A504" s="11"/>
      <c r="B504" s="11"/>
      <c r="C504" s="11"/>
      <c r="D504" s="11"/>
      <c r="E504" s="8"/>
      <c r="F504" s="10"/>
      <c r="G504" s="10"/>
      <c r="H504" s="8">
        <f t="shared" si="26"/>
        <v>0</v>
      </c>
      <c r="I504" s="10"/>
    </row>
    <row r="505" ht="15.75" customHeight="1">
      <c r="A505" s="11"/>
      <c r="B505" s="11"/>
      <c r="C505" s="11"/>
      <c r="D505" s="11"/>
      <c r="E505" s="10"/>
      <c r="F505" s="10"/>
      <c r="G505" s="10"/>
      <c r="H505" s="8">
        <f t="shared" si="26"/>
        <v>0</v>
      </c>
      <c r="I505" s="10"/>
    </row>
    <row r="506" ht="15.75" customHeight="1">
      <c r="A506" s="12"/>
      <c r="B506" s="12"/>
      <c r="C506" s="12"/>
      <c r="D506" s="12"/>
      <c r="E506" s="10"/>
      <c r="F506" s="10"/>
      <c r="G506" s="10"/>
      <c r="H506" s="8">
        <f t="shared" si="26"/>
        <v>0</v>
      </c>
      <c r="I506" s="10"/>
    </row>
    <row r="507" ht="15.75" customHeight="1">
      <c r="E507" s="1"/>
      <c r="H507" s="25" t="s">
        <v>14</v>
      </c>
    </row>
    <row r="508" ht="15.75" customHeight="1">
      <c r="A508" s="2" t="s">
        <v>0</v>
      </c>
      <c r="B508" s="2" t="s">
        <v>1</v>
      </c>
      <c r="C508" s="3" t="s">
        <v>2</v>
      </c>
      <c r="D508" s="3" t="s">
        <v>3</v>
      </c>
      <c r="E508" s="3" t="s">
        <v>4</v>
      </c>
      <c r="F508" s="3" t="s">
        <v>5</v>
      </c>
      <c r="G508" s="3" t="s">
        <v>6</v>
      </c>
      <c r="H508" s="3" t="s">
        <v>7</v>
      </c>
      <c r="I508" s="3" t="s">
        <v>8</v>
      </c>
    </row>
    <row r="509" ht="15.75" customHeight="1">
      <c r="A509" s="4" t="s">
        <v>2167</v>
      </c>
      <c r="B509" s="4">
        <v>1.2604120197E10</v>
      </c>
      <c r="C509" s="6">
        <v>46132.0</v>
      </c>
      <c r="D509" s="7">
        <v>24.0</v>
      </c>
      <c r="E509" s="8" t="s">
        <v>2185</v>
      </c>
      <c r="F509" s="9">
        <v>46153.0</v>
      </c>
      <c r="G509" s="10">
        <v>24.0</v>
      </c>
      <c r="H509" s="8">
        <f>D509-G509</f>
        <v>0</v>
      </c>
      <c r="I509" s="10"/>
    </row>
    <row r="510" ht="15.75" customHeight="1">
      <c r="A510" s="11"/>
      <c r="B510" s="11"/>
      <c r="C510" s="11"/>
      <c r="D510" s="11"/>
      <c r="E510" s="8" t="s">
        <v>2186</v>
      </c>
      <c r="F510" s="9"/>
      <c r="G510" s="10"/>
      <c r="H510" s="8">
        <f t="shared" ref="H510:H514" si="27">H509-G510</f>
        <v>0</v>
      </c>
      <c r="I510" s="10"/>
    </row>
    <row r="511" ht="15.75" customHeight="1">
      <c r="A511" s="11"/>
      <c r="B511" s="11"/>
      <c r="C511" s="11"/>
      <c r="D511" s="11"/>
      <c r="E511" s="8"/>
      <c r="F511" s="10"/>
      <c r="G511" s="10"/>
      <c r="H511" s="8">
        <f t="shared" si="27"/>
        <v>0</v>
      </c>
      <c r="I511" s="10"/>
    </row>
    <row r="512" ht="15.75" customHeight="1">
      <c r="A512" s="11"/>
      <c r="B512" s="11"/>
      <c r="C512" s="11"/>
      <c r="D512" s="11"/>
      <c r="E512" s="8"/>
      <c r="F512" s="10"/>
      <c r="G512" s="10"/>
      <c r="H512" s="8">
        <f t="shared" si="27"/>
        <v>0</v>
      </c>
      <c r="I512" s="10"/>
    </row>
    <row r="513" ht="15.75" customHeight="1">
      <c r="A513" s="11"/>
      <c r="B513" s="11"/>
      <c r="C513" s="11"/>
      <c r="D513" s="11"/>
      <c r="E513" s="8"/>
      <c r="F513" s="10"/>
      <c r="G513" s="10"/>
      <c r="H513" s="8">
        <f t="shared" si="27"/>
        <v>0</v>
      </c>
      <c r="I513" s="10"/>
    </row>
    <row r="514" ht="15.75" customHeight="1">
      <c r="A514" s="12"/>
      <c r="B514" s="12"/>
      <c r="C514" s="12"/>
      <c r="D514" s="12"/>
      <c r="E514" s="8"/>
      <c r="F514" s="10"/>
      <c r="G514" s="10"/>
      <c r="H514" s="8">
        <f t="shared" si="27"/>
        <v>0</v>
      </c>
      <c r="I514" s="10"/>
    </row>
    <row r="515" ht="15.75" customHeight="1">
      <c r="E515" s="1"/>
      <c r="H515" s="25" t="s">
        <v>14</v>
      </c>
    </row>
    <row r="516" ht="15.75" customHeight="1">
      <c r="A516" s="2" t="s">
        <v>0</v>
      </c>
      <c r="B516" s="2" t="s">
        <v>1</v>
      </c>
      <c r="C516" s="3" t="s">
        <v>2</v>
      </c>
      <c r="D516" s="3" t="s">
        <v>3</v>
      </c>
      <c r="E516" s="3" t="s">
        <v>4</v>
      </c>
      <c r="F516" s="3" t="s">
        <v>5</v>
      </c>
      <c r="G516" s="3" t="s">
        <v>6</v>
      </c>
      <c r="H516" s="3" t="s">
        <v>7</v>
      </c>
      <c r="I516" s="3" t="s">
        <v>8</v>
      </c>
    </row>
    <row r="517" ht="15.75" customHeight="1">
      <c r="A517" s="4" t="s">
        <v>2167</v>
      </c>
      <c r="B517" s="4">
        <v>1.2606120065E10</v>
      </c>
      <c r="C517" s="6">
        <v>46182.0</v>
      </c>
      <c r="D517" s="7">
        <v>24.0</v>
      </c>
      <c r="E517" s="8" t="s">
        <v>2187</v>
      </c>
      <c r="F517" s="9"/>
      <c r="G517" s="10"/>
      <c r="H517" s="8">
        <f>D517-G517</f>
        <v>24</v>
      </c>
      <c r="I517" s="10"/>
    </row>
    <row r="518" ht="15.75" customHeight="1">
      <c r="A518" s="11"/>
      <c r="B518" s="11"/>
      <c r="C518" s="11"/>
      <c r="D518" s="11"/>
      <c r="E518" s="8"/>
      <c r="F518" s="9"/>
      <c r="G518" s="10"/>
      <c r="H518" s="8">
        <f t="shared" ref="H518:H522" si="28">H517-G518</f>
        <v>24</v>
      </c>
      <c r="I518" s="10"/>
    </row>
    <row r="519" ht="15.75" customHeight="1">
      <c r="A519" s="11"/>
      <c r="B519" s="11"/>
      <c r="C519" s="11"/>
      <c r="D519" s="11"/>
      <c r="E519" s="8"/>
      <c r="F519" s="10"/>
      <c r="G519" s="10"/>
      <c r="H519" s="8">
        <f t="shared" si="28"/>
        <v>24</v>
      </c>
      <c r="I519" s="10"/>
    </row>
    <row r="520" ht="15.75" customHeight="1">
      <c r="A520" s="11"/>
      <c r="B520" s="11"/>
      <c r="C520" s="11"/>
      <c r="D520" s="11"/>
      <c r="E520" s="8"/>
      <c r="F520" s="10"/>
      <c r="G520" s="10"/>
      <c r="H520" s="8">
        <f t="shared" si="28"/>
        <v>24</v>
      </c>
      <c r="I520" s="10"/>
    </row>
    <row r="521" ht="15.75" customHeight="1">
      <c r="A521" s="11"/>
      <c r="B521" s="11"/>
      <c r="C521" s="11"/>
      <c r="D521" s="11"/>
      <c r="E521" s="8"/>
      <c r="F521" s="10"/>
      <c r="G521" s="10"/>
      <c r="H521" s="8">
        <f t="shared" si="28"/>
        <v>24</v>
      </c>
      <c r="I521" s="10"/>
    </row>
    <row r="522" ht="15.75" customHeight="1">
      <c r="A522" s="12"/>
      <c r="B522" s="12"/>
      <c r="C522" s="12"/>
      <c r="D522" s="12"/>
      <c r="E522" s="8"/>
      <c r="F522" s="10"/>
      <c r="G522" s="10"/>
      <c r="H522" s="8">
        <f t="shared" si="28"/>
        <v>24</v>
      </c>
      <c r="I522" s="10"/>
    </row>
    <row r="523" ht="15.75" customHeight="1"/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4">
    <mergeCell ref="A1:G1"/>
    <mergeCell ref="A23:G23"/>
    <mergeCell ref="A45:G45"/>
    <mergeCell ref="A67:G67"/>
    <mergeCell ref="A89:G89"/>
    <mergeCell ref="A111:G111"/>
    <mergeCell ref="A133:G133"/>
    <mergeCell ref="A155:G155"/>
    <mergeCell ref="A449:A454"/>
    <mergeCell ref="B449:B454"/>
    <mergeCell ref="C449:C454"/>
    <mergeCell ref="D449:D454"/>
    <mergeCell ref="A458:A463"/>
    <mergeCell ref="B458:B463"/>
    <mergeCell ref="C458:C463"/>
    <mergeCell ref="D458:D463"/>
    <mergeCell ref="A467:A472"/>
    <mergeCell ref="B467:B472"/>
    <mergeCell ref="C467:C472"/>
    <mergeCell ref="D467:D472"/>
    <mergeCell ref="A476:A481"/>
    <mergeCell ref="D476:D481"/>
    <mergeCell ref="B476:B481"/>
    <mergeCell ref="C476:C481"/>
    <mergeCell ref="A485:A490"/>
    <mergeCell ref="B485:B490"/>
    <mergeCell ref="C485:C490"/>
    <mergeCell ref="D485:D490"/>
    <mergeCell ref="A493:A498"/>
    <mergeCell ref="D493:D498"/>
    <mergeCell ref="B509:B514"/>
    <mergeCell ref="C509:C514"/>
    <mergeCell ref="A517:A522"/>
    <mergeCell ref="B517:B522"/>
    <mergeCell ref="C517:C522"/>
    <mergeCell ref="D517:D522"/>
    <mergeCell ref="B493:B498"/>
    <mergeCell ref="C493:C498"/>
    <mergeCell ref="A501:A506"/>
    <mergeCell ref="B501:B506"/>
    <mergeCell ref="C501:C506"/>
    <mergeCell ref="D501:D506"/>
    <mergeCell ref="A509:A514"/>
    <mergeCell ref="D509:D514"/>
  </mergeCells>
  <printOptions/>
  <pageMargins bottom="0.58" footer="0.0" header="0.0" left="0.7" right="0.7" top="0.47"/>
  <pageSetup paperSize="5" scale="16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2.71"/>
    <col customWidth="1" min="3" max="3" width="10.71"/>
    <col customWidth="1" min="4" max="4" width="10.14"/>
    <col customWidth="1" min="5" max="5" width="17.43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30.0</v>
      </c>
    </row>
    <row r="793" ht="15.75" hidden="1" customHeight="1">
      <c r="A793" s="19" t="s">
        <v>2188</v>
      </c>
      <c r="B793" s="18">
        <v>43991.0</v>
      </c>
      <c r="C793" s="36">
        <v>30.0</v>
      </c>
      <c r="D793" s="19">
        <f>G792-C793</f>
        <v>0</v>
      </c>
      <c r="E793" s="19"/>
      <c r="F793" s="10"/>
      <c r="G793" s="1" t="s">
        <v>2189</v>
      </c>
    </row>
    <row r="794" ht="15.75" hidden="1" customHeight="1">
      <c r="A794" s="19" t="s">
        <v>2188</v>
      </c>
      <c r="B794" s="18"/>
      <c r="C794" s="36"/>
      <c r="D794" s="19">
        <f t="shared" ref="D794:D809" si="40">D793-C794</f>
        <v>0</v>
      </c>
      <c r="E794" s="19"/>
      <c r="F794" s="10"/>
    </row>
    <row r="795" ht="15.75" hidden="1" customHeight="1">
      <c r="A795" s="19" t="s">
        <v>2188</v>
      </c>
      <c r="B795" s="18"/>
      <c r="C795" s="36"/>
      <c r="D795" s="19">
        <f t="shared" si="40"/>
        <v>0</v>
      </c>
      <c r="E795" s="19"/>
      <c r="F795" s="10"/>
    </row>
    <row r="796" ht="15.75" hidden="1" customHeight="1">
      <c r="A796" s="19" t="s">
        <v>2188</v>
      </c>
      <c r="B796" s="18"/>
      <c r="C796" s="36"/>
      <c r="D796" s="19">
        <f t="shared" si="40"/>
        <v>0</v>
      </c>
      <c r="E796" s="19"/>
      <c r="F796" s="10"/>
      <c r="G796" s="30"/>
    </row>
    <row r="797" ht="15.75" hidden="1" customHeight="1">
      <c r="A797" s="19" t="s">
        <v>2188</v>
      </c>
      <c r="B797" s="18"/>
      <c r="C797" s="36"/>
      <c r="D797" s="19">
        <f t="shared" si="40"/>
        <v>0</v>
      </c>
      <c r="E797" s="19"/>
      <c r="F797" s="10"/>
      <c r="G797" s="30"/>
    </row>
    <row r="798" ht="15.75" hidden="1" customHeight="1">
      <c r="A798" s="19" t="s">
        <v>2188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2188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2188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2188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 t="s">
        <v>2188</v>
      </c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 t="s">
        <v>2188</v>
      </c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30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30.0</v>
      </c>
    </row>
    <row r="815" ht="15.75" hidden="1" customHeight="1">
      <c r="A815" s="19"/>
      <c r="B815" s="18">
        <v>44005.0</v>
      </c>
      <c r="C815" s="36">
        <v>30.0</v>
      </c>
      <c r="D815" s="19">
        <f>G814-C815</f>
        <v>0</v>
      </c>
      <c r="E815" s="19"/>
      <c r="F815" s="10"/>
      <c r="G815" s="1" t="s">
        <v>2190</v>
      </c>
    </row>
    <row r="816" ht="15.75" hidden="1" customHeight="1">
      <c r="A816" s="19"/>
      <c r="B816" s="18"/>
      <c r="C816" s="36"/>
      <c r="D816" s="19">
        <f t="shared" ref="D816:D831" si="41">D815-C816</f>
        <v>0</v>
      </c>
      <c r="E816" s="19"/>
      <c r="F816" s="10"/>
      <c r="G816" s="20" t="s">
        <v>2191</v>
      </c>
    </row>
    <row r="817" ht="15.75" hidden="1" customHeight="1">
      <c r="A817" s="19"/>
      <c r="B817" s="18"/>
      <c r="C817" s="36"/>
      <c r="D817" s="19">
        <f t="shared" si="41"/>
        <v>0</v>
      </c>
      <c r="E817" s="19"/>
      <c r="F817" s="10"/>
    </row>
    <row r="818" ht="15.75" hidden="1" customHeight="1">
      <c r="A818" s="19"/>
      <c r="B818" s="18"/>
      <c r="C818" s="36"/>
      <c r="D818" s="19">
        <f t="shared" si="41"/>
        <v>0</v>
      </c>
      <c r="E818" s="19"/>
      <c r="F818" s="10"/>
      <c r="G818" s="30"/>
    </row>
    <row r="819" ht="15.75" hidden="1" customHeight="1">
      <c r="A819" s="19"/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/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/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/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/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/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/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/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/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30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14" t="s">
        <v>15</v>
      </c>
      <c r="B835" s="14" t="s">
        <v>16</v>
      </c>
      <c r="C835" s="2" t="s">
        <v>17</v>
      </c>
      <c r="D835" s="14" t="s">
        <v>18</v>
      </c>
      <c r="E835" s="14" t="s">
        <v>19</v>
      </c>
      <c r="F835" s="34" t="s">
        <v>20</v>
      </c>
      <c r="G835" s="43">
        <v>100.0</v>
      </c>
    </row>
    <row r="836" ht="15.75" hidden="1" customHeight="1">
      <c r="A836" s="19" t="s">
        <v>2192</v>
      </c>
      <c r="B836" s="18">
        <v>44028.0</v>
      </c>
      <c r="C836" s="36">
        <v>21.0</v>
      </c>
      <c r="D836" s="19">
        <f>G835-C836</f>
        <v>79</v>
      </c>
      <c r="E836" s="19"/>
      <c r="F836" s="10"/>
      <c r="G836" s="1" t="s">
        <v>2193</v>
      </c>
    </row>
    <row r="837" ht="15.75" hidden="1" customHeight="1">
      <c r="A837" s="19" t="s">
        <v>2192</v>
      </c>
      <c r="B837" s="18">
        <v>44036.0</v>
      </c>
      <c r="C837" s="36">
        <v>49.0</v>
      </c>
      <c r="D837" s="19">
        <f t="shared" ref="D837:D852" si="42">D836-C837</f>
        <v>30</v>
      </c>
      <c r="E837" s="19"/>
      <c r="F837" s="10"/>
      <c r="G837" s="20" t="s">
        <v>2194</v>
      </c>
    </row>
    <row r="838" ht="15.75" hidden="1" customHeight="1">
      <c r="A838" s="19" t="s">
        <v>2192</v>
      </c>
      <c r="B838" s="18">
        <v>44041.0</v>
      </c>
      <c r="C838" s="36">
        <v>30.0</v>
      </c>
      <c r="D838" s="19">
        <f t="shared" si="42"/>
        <v>0</v>
      </c>
      <c r="E838" s="19"/>
      <c r="F838" s="10"/>
      <c r="G838" s="53">
        <v>130000.0</v>
      </c>
    </row>
    <row r="839" ht="15.75" hidden="1" customHeight="1">
      <c r="A839" s="19" t="s">
        <v>2192</v>
      </c>
      <c r="B839" s="18"/>
      <c r="C839" s="36"/>
      <c r="D839" s="19">
        <f t="shared" si="42"/>
        <v>0</v>
      </c>
      <c r="E839" s="19"/>
      <c r="F839" s="10"/>
      <c r="G839" s="30"/>
    </row>
    <row r="840" ht="15.75" hidden="1" customHeight="1">
      <c r="A840" s="19" t="s">
        <v>2192</v>
      </c>
      <c r="B840" s="18"/>
      <c r="C840" s="36"/>
      <c r="D840" s="19">
        <f t="shared" si="42"/>
        <v>0</v>
      </c>
      <c r="E840" s="19"/>
      <c r="F840" s="10"/>
      <c r="G840" s="30"/>
    </row>
    <row r="841" ht="15.75" hidden="1" customHeight="1">
      <c r="A841" s="19" t="s">
        <v>2192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2192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2192</v>
      </c>
      <c r="B843" s="18"/>
      <c r="C843" s="36"/>
      <c r="D843" s="19">
        <f t="shared" si="42"/>
        <v>0</v>
      </c>
      <c r="E843" s="19"/>
      <c r="F843" s="10"/>
    </row>
    <row r="844" ht="15.75" hidden="1" customHeight="1">
      <c r="A844" s="19" t="s">
        <v>2192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2192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2192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2192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2192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2192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 t="s">
        <v>2192</v>
      </c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 t="s">
        <v>2192</v>
      </c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 t="s">
        <v>2192</v>
      </c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0"/>
      <c r="B853" s="19"/>
      <c r="C853" s="10"/>
      <c r="D853" s="10"/>
      <c r="E853" s="19"/>
      <c r="F853" s="10"/>
    </row>
    <row r="854" ht="15.75" hidden="1" customHeight="1">
      <c r="C854" s="20">
        <f>SUM(C836:C853)</f>
        <v>100</v>
      </c>
      <c r="E854" s="1"/>
      <c r="F854" s="54" t="s">
        <v>14</v>
      </c>
    </row>
    <row r="855" ht="15.75" hidden="1" customHeight="1">
      <c r="E855" s="1"/>
    </row>
    <row r="856" ht="15.75" hidden="1" customHeight="1">
      <c r="A856" s="14" t="s">
        <v>15</v>
      </c>
      <c r="B856" s="14" t="s">
        <v>16</v>
      </c>
      <c r="C856" s="2" t="s">
        <v>17</v>
      </c>
      <c r="D856" s="14" t="s">
        <v>18</v>
      </c>
      <c r="E856" s="14" t="s">
        <v>19</v>
      </c>
      <c r="F856" s="34" t="s">
        <v>20</v>
      </c>
      <c r="G856" s="43">
        <v>52.0</v>
      </c>
    </row>
    <row r="857" ht="15.75" hidden="1" customHeight="1">
      <c r="A857" s="19" t="s">
        <v>2195</v>
      </c>
      <c r="B857" s="18">
        <v>44029.0</v>
      </c>
      <c r="C857" s="36">
        <v>30.0</v>
      </c>
      <c r="D857" s="19">
        <f>G856-C857</f>
        <v>22</v>
      </c>
      <c r="E857" s="19"/>
      <c r="F857" s="10"/>
      <c r="G857" s="1" t="s">
        <v>2196</v>
      </c>
    </row>
    <row r="858" ht="15.75" hidden="1" customHeight="1">
      <c r="A858" s="19" t="s">
        <v>2195</v>
      </c>
      <c r="B858" s="18">
        <v>44036.0</v>
      </c>
      <c r="C858" s="36">
        <v>22.0</v>
      </c>
      <c r="D858" s="19">
        <f t="shared" ref="D858:D873" si="43">D857-C858</f>
        <v>0</v>
      </c>
      <c r="E858" s="19"/>
      <c r="F858" s="10"/>
      <c r="G858" s="20" t="s">
        <v>2197</v>
      </c>
    </row>
    <row r="859" ht="15.75" hidden="1" customHeight="1">
      <c r="A859" s="19" t="s">
        <v>2195</v>
      </c>
      <c r="B859" s="18"/>
      <c r="C859" s="36"/>
      <c r="D859" s="19">
        <f t="shared" si="43"/>
        <v>0</v>
      </c>
      <c r="E859" s="19"/>
      <c r="F859" s="10"/>
      <c r="G859" s="53">
        <v>130000.0</v>
      </c>
    </row>
    <row r="860" ht="15.75" hidden="1" customHeight="1">
      <c r="A860" s="19" t="s">
        <v>2195</v>
      </c>
      <c r="B860" s="18"/>
      <c r="C860" s="36"/>
      <c r="D860" s="19">
        <f t="shared" si="43"/>
        <v>0</v>
      </c>
      <c r="E860" s="19"/>
      <c r="F860" s="10"/>
      <c r="G860" s="30"/>
    </row>
    <row r="861" ht="15.75" hidden="1" customHeight="1">
      <c r="A861" s="19" t="s">
        <v>2195</v>
      </c>
      <c r="B861" s="18"/>
      <c r="C861" s="36"/>
      <c r="D861" s="19">
        <f t="shared" si="43"/>
        <v>0</v>
      </c>
      <c r="E861" s="19"/>
      <c r="F861" s="10"/>
      <c r="G861" s="30"/>
    </row>
    <row r="862" ht="15.75" hidden="1" customHeight="1">
      <c r="A862" s="19" t="s">
        <v>2195</v>
      </c>
      <c r="B862" s="18"/>
      <c r="C862" s="36"/>
      <c r="D862" s="19">
        <f t="shared" si="43"/>
        <v>0</v>
      </c>
      <c r="E862" s="19"/>
      <c r="F862" s="10"/>
      <c r="G862" s="30"/>
    </row>
    <row r="863" ht="15.75" hidden="1" customHeight="1">
      <c r="A863" s="19" t="s">
        <v>2195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2195</v>
      </c>
      <c r="B864" s="18"/>
      <c r="C864" s="36"/>
      <c r="D864" s="19">
        <f t="shared" si="43"/>
        <v>0</v>
      </c>
      <c r="E864" s="19"/>
      <c r="F864" s="10"/>
    </row>
    <row r="865" ht="15.75" hidden="1" customHeight="1">
      <c r="A865" s="19" t="s">
        <v>2195</v>
      </c>
      <c r="B865" s="18"/>
      <c r="C865" s="36"/>
      <c r="D865" s="19">
        <f t="shared" si="43"/>
        <v>0</v>
      </c>
      <c r="E865" s="19"/>
      <c r="F865" s="10"/>
    </row>
    <row r="866" ht="15.75" hidden="1" customHeight="1">
      <c r="A866" s="19" t="s">
        <v>2195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2195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2195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2195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2195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2195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2195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 t="s">
        <v>2195</v>
      </c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0"/>
      <c r="B874" s="19"/>
      <c r="C874" s="10"/>
      <c r="D874" s="10"/>
      <c r="E874" s="19"/>
      <c r="F874" s="10"/>
    </row>
    <row r="875" ht="15.75" hidden="1" customHeight="1">
      <c r="C875" s="20">
        <f>SUM(C857:C874)</f>
        <v>52</v>
      </c>
      <c r="E875" s="1"/>
      <c r="F875" s="54" t="s">
        <v>14</v>
      </c>
    </row>
    <row r="876" ht="15.75" hidden="1" customHeight="1">
      <c r="E876" s="1"/>
    </row>
    <row r="877" ht="15.75" hidden="1" customHeight="1">
      <c r="E877" s="1"/>
    </row>
    <row r="878" ht="15.75" hidden="1" customHeight="1">
      <c r="A878" s="14" t="s">
        <v>15</v>
      </c>
      <c r="B878" s="14" t="s">
        <v>16</v>
      </c>
      <c r="C878" s="2" t="s">
        <v>17</v>
      </c>
      <c r="D878" s="14" t="s">
        <v>18</v>
      </c>
      <c r="E878" s="14" t="s">
        <v>19</v>
      </c>
      <c r="F878" s="34" t="s">
        <v>20</v>
      </c>
      <c r="G878" s="43">
        <v>52.0</v>
      </c>
    </row>
    <row r="879" ht="15.75" hidden="1" customHeight="1">
      <c r="A879" s="19" t="s">
        <v>2198</v>
      </c>
      <c r="B879" s="18"/>
      <c r="C879" s="36"/>
      <c r="D879" s="19">
        <f>G878-C879</f>
        <v>52</v>
      </c>
      <c r="E879" s="19"/>
      <c r="F879" s="10"/>
      <c r="G879" s="1" t="s">
        <v>2199</v>
      </c>
    </row>
    <row r="880" ht="15.75" hidden="1" customHeight="1">
      <c r="A880" s="19" t="s">
        <v>2198</v>
      </c>
      <c r="B880" s="18"/>
      <c r="C880" s="36"/>
      <c r="D880" s="19">
        <f t="shared" ref="D880:D895" si="44">D879-C880</f>
        <v>52</v>
      </c>
      <c r="E880" s="19"/>
      <c r="F880" s="10"/>
      <c r="G880" s="20" t="s">
        <v>2197</v>
      </c>
    </row>
    <row r="881" ht="15.75" hidden="1" customHeight="1">
      <c r="A881" s="19" t="s">
        <v>2198</v>
      </c>
      <c r="B881" s="18"/>
      <c r="C881" s="36"/>
      <c r="D881" s="19">
        <f t="shared" si="44"/>
        <v>52</v>
      </c>
      <c r="E881" s="19"/>
      <c r="F881" s="10"/>
      <c r="G881" s="53">
        <v>76000.0</v>
      </c>
    </row>
    <row r="882" ht="15.75" hidden="1" customHeight="1">
      <c r="A882" s="19" t="s">
        <v>2198</v>
      </c>
      <c r="B882" s="18"/>
      <c r="C882" s="36"/>
      <c r="D882" s="19">
        <f t="shared" si="44"/>
        <v>52</v>
      </c>
      <c r="E882" s="19"/>
      <c r="F882" s="10"/>
      <c r="G882" s="20" t="s">
        <v>2200</v>
      </c>
    </row>
    <row r="883" ht="15.75" hidden="1" customHeight="1">
      <c r="A883" s="19" t="s">
        <v>2198</v>
      </c>
      <c r="B883" s="18"/>
      <c r="C883" s="36"/>
      <c r="D883" s="19">
        <f t="shared" si="44"/>
        <v>52</v>
      </c>
      <c r="E883" s="19"/>
      <c r="F883" s="10"/>
      <c r="G883" s="20" t="s">
        <v>1314</v>
      </c>
    </row>
    <row r="884" ht="15.75" hidden="1" customHeight="1">
      <c r="A884" s="19" t="s">
        <v>2198</v>
      </c>
      <c r="B884" s="18"/>
      <c r="C884" s="36"/>
      <c r="D884" s="19">
        <f t="shared" si="44"/>
        <v>52</v>
      </c>
      <c r="E884" s="19"/>
      <c r="F884" s="10"/>
      <c r="G884" s="30"/>
    </row>
    <row r="885" ht="15.75" hidden="1" customHeight="1">
      <c r="A885" s="19" t="s">
        <v>2198</v>
      </c>
      <c r="B885" s="18"/>
      <c r="C885" s="36"/>
      <c r="D885" s="19">
        <f t="shared" si="44"/>
        <v>52</v>
      </c>
      <c r="E885" s="19"/>
      <c r="F885" s="10"/>
      <c r="G885" s="30"/>
    </row>
    <row r="886" ht="15.75" hidden="1" customHeight="1">
      <c r="A886" s="19" t="s">
        <v>2198</v>
      </c>
      <c r="B886" s="18"/>
      <c r="C886" s="36"/>
      <c r="D886" s="19">
        <f t="shared" si="44"/>
        <v>52</v>
      </c>
      <c r="E886" s="19"/>
      <c r="F886" s="10"/>
    </row>
    <row r="887" ht="15.75" hidden="1" customHeight="1">
      <c r="A887" s="19" t="s">
        <v>2198</v>
      </c>
      <c r="B887" s="18"/>
      <c r="C887" s="36"/>
      <c r="D887" s="19">
        <f t="shared" si="44"/>
        <v>52</v>
      </c>
      <c r="E887" s="19"/>
      <c r="F887" s="10"/>
    </row>
    <row r="888" ht="15.75" hidden="1" customHeight="1">
      <c r="A888" s="19" t="s">
        <v>2198</v>
      </c>
      <c r="B888" s="18"/>
      <c r="C888" s="36"/>
      <c r="D888" s="19">
        <f t="shared" si="44"/>
        <v>52</v>
      </c>
      <c r="E888" s="19"/>
      <c r="F888" s="10"/>
    </row>
    <row r="889" ht="15.75" hidden="1" customHeight="1">
      <c r="A889" s="19" t="s">
        <v>2198</v>
      </c>
      <c r="B889" s="18"/>
      <c r="C889" s="36"/>
      <c r="D889" s="19">
        <f t="shared" si="44"/>
        <v>52</v>
      </c>
      <c r="E889" s="19"/>
      <c r="F889" s="10"/>
    </row>
    <row r="890" ht="15.75" hidden="1" customHeight="1">
      <c r="A890" s="19" t="s">
        <v>2198</v>
      </c>
      <c r="B890" s="18"/>
      <c r="C890" s="36"/>
      <c r="D890" s="19">
        <f t="shared" si="44"/>
        <v>52</v>
      </c>
      <c r="E890" s="19"/>
      <c r="F890" s="10"/>
    </row>
    <row r="891" ht="15.75" hidden="1" customHeight="1">
      <c r="A891" s="19" t="s">
        <v>2198</v>
      </c>
      <c r="B891" s="18"/>
      <c r="C891" s="36"/>
      <c r="D891" s="19">
        <f t="shared" si="44"/>
        <v>52</v>
      </c>
      <c r="E891" s="19"/>
      <c r="F891" s="10"/>
    </row>
    <row r="892" ht="15.75" hidden="1" customHeight="1">
      <c r="A892" s="19" t="s">
        <v>2198</v>
      </c>
      <c r="B892" s="18"/>
      <c r="C892" s="36"/>
      <c r="D892" s="19">
        <f t="shared" si="44"/>
        <v>52</v>
      </c>
      <c r="E892" s="19"/>
      <c r="F892" s="10"/>
    </row>
    <row r="893" ht="15.75" hidden="1" customHeight="1">
      <c r="A893" s="19" t="s">
        <v>2198</v>
      </c>
      <c r="B893" s="18"/>
      <c r="C893" s="36"/>
      <c r="D893" s="19">
        <f t="shared" si="44"/>
        <v>52</v>
      </c>
      <c r="E893" s="19"/>
      <c r="F893" s="10"/>
    </row>
    <row r="894" ht="15.75" hidden="1" customHeight="1">
      <c r="A894" s="19" t="s">
        <v>2198</v>
      </c>
      <c r="B894" s="18"/>
      <c r="C894" s="36"/>
      <c r="D894" s="19">
        <f t="shared" si="44"/>
        <v>52</v>
      </c>
      <c r="E894" s="19"/>
      <c r="F894" s="10"/>
    </row>
    <row r="895" ht="15.75" hidden="1" customHeight="1">
      <c r="A895" s="19" t="s">
        <v>2198</v>
      </c>
      <c r="B895" s="18"/>
      <c r="C895" s="36"/>
      <c r="D895" s="19">
        <f t="shared" si="44"/>
        <v>52</v>
      </c>
      <c r="E895" s="19"/>
      <c r="F895" s="10"/>
    </row>
    <row r="896" ht="15.75" hidden="1" customHeight="1">
      <c r="A896" s="10"/>
      <c r="B896" s="19"/>
      <c r="C896" s="10"/>
      <c r="D896" s="10"/>
      <c r="E896" s="19"/>
      <c r="F896" s="10"/>
    </row>
    <row r="897" ht="15.75" hidden="1" customHeight="1">
      <c r="C897" s="20">
        <f>SUM(C879:C896)</f>
        <v>0</v>
      </c>
      <c r="E897" s="1"/>
      <c r="F897" s="65"/>
    </row>
    <row r="898" ht="15.75" hidden="1" customHeight="1">
      <c r="E898" s="1"/>
    </row>
    <row r="899" ht="15.75" hidden="1" customHeight="1">
      <c r="A899" s="14" t="s">
        <v>15</v>
      </c>
      <c r="B899" s="14" t="s">
        <v>16</v>
      </c>
      <c r="C899" s="2" t="s">
        <v>17</v>
      </c>
      <c r="D899" s="14" t="s">
        <v>18</v>
      </c>
      <c r="E899" s="14" t="s">
        <v>19</v>
      </c>
      <c r="F899" s="34" t="s">
        <v>20</v>
      </c>
      <c r="G899" s="43">
        <v>52.0</v>
      </c>
    </row>
    <row r="900" ht="15.75" hidden="1" customHeight="1">
      <c r="A900" s="19" t="s">
        <v>2201</v>
      </c>
      <c r="B900" s="18">
        <v>44042.0</v>
      </c>
      <c r="C900" s="36">
        <v>52.0</v>
      </c>
      <c r="D900" s="19">
        <f>G899-C900</f>
        <v>0</v>
      </c>
      <c r="E900" s="19"/>
      <c r="F900" s="10"/>
      <c r="G900" s="1" t="s">
        <v>2202</v>
      </c>
    </row>
    <row r="901" ht="15.75" hidden="1" customHeight="1">
      <c r="A901" s="19" t="s">
        <v>2201</v>
      </c>
      <c r="B901" s="18"/>
      <c r="C901" s="36"/>
      <c r="D901" s="19">
        <f t="shared" ref="D901:D916" si="45">D900-C901</f>
        <v>0</v>
      </c>
      <c r="E901" s="19"/>
      <c r="F901" s="10"/>
      <c r="G901" s="20" t="s">
        <v>2197</v>
      </c>
    </row>
    <row r="902" ht="15.75" hidden="1" customHeight="1">
      <c r="A902" s="19" t="s">
        <v>2201</v>
      </c>
      <c r="B902" s="18"/>
      <c r="C902" s="36"/>
      <c r="D902" s="19">
        <f t="shared" si="45"/>
        <v>0</v>
      </c>
      <c r="E902" s="19"/>
      <c r="F902" s="10"/>
      <c r="G902" s="53">
        <v>76000.0</v>
      </c>
    </row>
    <row r="903" ht="15.75" hidden="1" customHeight="1">
      <c r="A903" s="19" t="s">
        <v>2201</v>
      </c>
      <c r="B903" s="18"/>
      <c r="C903" s="36"/>
      <c r="D903" s="19">
        <f t="shared" si="45"/>
        <v>0</v>
      </c>
      <c r="E903" s="19"/>
      <c r="F903" s="10"/>
      <c r="G903" s="20" t="s">
        <v>2200</v>
      </c>
    </row>
    <row r="904" ht="15.75" hidden="1" customHeight="1">
      <c r="A904" s="19" t="s">
        <v>2201</v>
      </c>
      <c r="B904" s="18"/>
      <c r="C904" s="36"/>
      <c r="D904" s="19">
        <f t="shared" si="45"/>
        <v>0</v>
      </c>
      <c r="E904" s="19"/>
      <c r="F904" s="10"/>
      <c r="G904" s="20" t="s">
        <v>1314</v>
      </c>
    </row>
    <row r="905" ht="15.75" hidden="1" customHeight="1">
      <c r="A905" s="19" t="s">
        <v>2201</v>
      </c>
      <c r="B905" s="18"/>
      <c r="C905" s="36"/>
      <c r="D905" s="19">
        <f t="shared" si="45"/>
        <v>0</v>
      </c>
      <c r="E905" s="19"/>
      <c r="F905" s="10"/>
      <c r="G905" s="30"/>
    </row>
    <row r="906" ht="15.75" hidden="1" customHeight="1">
      <c r="A906" s="19" t="s">
        <v>2201</v>
      </c>
      <c r="B906" s="18"/>
      <c r="C906" s="36"/>
      <c r="D906" s="19">
        <f t="shared" si="45"/>
        <v>0</v>
      </c>
      <c r="E906" s="19"/>
      <c r="F906" s="10"/>
      <c r="G906" s="30"/>
    </row>
    <row r="907" ht="15.75" hidden="1" customHeight="1">
      <c r="A907" s="19" t="s">
        <v>2201</v>
      </c>
      <c r="B907" s="18"/>
      <c r="C907" s="36"/>
      <c r="D907" s="19">
        <f t="shared" si="45"/>
        <v>0</v>
      </c>
      <c r="E907" s="19"/>
      <c r="F907" s="10"/>
    </row>
    <row r="908" ht="15.75" hidden="1" customHeight="1">
      <c r="A908" s="19" t="s">
        <v>2201</v>
      </c>
      <c r="B908" s="18"/>
      <c r="C908" s="36"/>
      <c r="D908" s="19">
        <f t="shared" si="45"/>
        <v>0</v>
      </c>
      <c r="E908" s="19"/>
      <c r="F908" s="10"/>
    </row>
    <row r="909" ht="15.75" hidden="1" customHeight="1">
      <c r="A909" s="19" t="s">
        <v>2201</v>
      </c>
      <c r="B909" s="18"/>
      <c r="C909" s="36"/>
      <c r="D909" s="19">
        <f t="shared" si="45"/>
        <v>0</v>
      </c>
      <c r="E909" s="19"/>
      <c r="F909" s="10"/>
    </row>
    <row r="910" ht="15.75" hidden="1" customHeight="1">
      <c r="A910" s="19" t="s">
        <v>2201</v>
      </c>
      <c r="B910" s="18"/>
      <c r="C910" s="36"/>
      <c r="D910" s="19">
        <f t="shared" si="45"/>
        <v>0</v>
      </c>
      <c r="E910" s="19"/>
      <c r="F910" s="10"/>
    </row>
    <row r="911" ht="15.75" hidden="1" customHeight="1">
      <c r="A911" s="19" t="s">
        <v>2201</v>
      </c>
      <c r="B911" s="18"/>
      <c r="C911" s="36"/>
      <c r="D911" s="19">
        <f t="shared" si="45"/>
        <v>0</v>
      </c>
      <c r="E911" s="19"/>
      <c r="F911" s="10"/>
    </row>
    <row r="912" ht="15.75" hidden="1" customHeight="1">
      <c r="A912" s="19" t="s">
        <v>2201</v>
      </c>
      <c r="B912" s="18"/>
      <c r="C912" s="36"/>
      <c r="D912" s="19">
        <f t="shared" si="45"/>
        <v>0</v>
      </c>
      <c r="E912" s="19"/>
      <c r="F912" s="10"/>
    </row>
    <row r="913" ht="15.75" hidden="1" customHeight="1">
      <c r="A913" s="19" t="s">
        <v>2201</v>
      </c>
      <c r="B913" s="18"/>
      <c r="C913" s="36"/>
      <c r="D913" s="19">
        <f t="shared" si="45"/>
        <v>0</v>
      </c>
      <c r="E913" s="19"/>
      <c r="F913" s="10"/>
    </row>
    <row r="914" ht="15.75" hidden="1" customHeight="1">
      <c r="A914" s="19" t="s">
        <v>2201</v>
      </c>
      <c r="B914" s="18"/>
      <c r="C914" s="36"/>
      <c r="D914" s="19">
        <f t="shared" si="45"/>
        <v>0</v>
      </c>
      <c r="E914" s="19"/>
      <c r="F914" s="10"/>
    </row>
    <row r="915" ht="15.75" hidden="1" customHeight="1">
      <c r="A915" s="19" t="s">
        <v>2201</v>
      </c>
      <c r="B915" s="18"/>
      <c r="C915" s="36"/>
      <c r="D915" s="19">
        <f t="shared" si="45"/>
        <v>0</v>
      </c>
      <c r="E915" s="19"/>
      <c r="F915" s="10"/>
    </row>
    <row r="916" ht="15.75" hidden="1" customHeight="1">
      <c r="A916" s="19" t="s">
        <v>2201</v>
      </c>
      <c r="B916" s="18"/>
      <c r="C916" s="36"/>
      <c r="D916" s="19">
        <f t="shared" si="45"/>
        <v>0</v>
      </c>
      <c r="E916" s="19"/>
      <c r="F916" s="10"/>
    </row>
    <row r="917" ht="15.75" hidden="1" customHeight="1">
      <c r="A917" s="10"/>
      <c r="B917" s="19"/>
      <c r="C917" s="10"/>
      <c r="D917" s="10"/>
      <c r="E917" s="19"/>
      <c r="F917" s="10"/>
    </row>
    <row r="918" ht="15.75" hidden="1" customHeight="1">
      <c r="C918" s="20">
        <f>SUM(C900:C917)</f>
        <v>52</v>
      </c>
      <c r="E918" s="1"/>
      <c r="F918" s="54" t="s">
        <v>14</v>
      </c>
    </row>
    <row r="919" ht="15.75" hidden="1" customHeight="1">
      <c r="E919" s="1"/>
    </row>
    <row r="920" ht="15.75" hidden="1" customHeight="1">
      <c r="A920" s="14" t="s">
        <v>15</v>
      </c>
      <c r="B920" s="14" t="s">
        <v>16</v>
      </c>
      <c r="C920" s="2" t="s">
        <v>17</v>
      </c>
      <c r="D920" s="14" t="s">
        <v>18</v>
      </c>
      <c r="E920" s="14" t="s">
        <v>19</v>
      </c>
      <c r="F920" s="34" t="s">
        <v>20</v>
      </c>
      <c r="G920" s="43">
        <v>200.0</v>
      </c>
    </row>
    <row r="921" ht="15.75" hidden="1" customHeight="1">
      <c r="A921" s="19" t="s">
        <v>2203</v>
      </c>
      <c r="B921" s="18">
        <v>44062.0</v>
      </c>
      <c r="C921" s="36">
        <v>14.0</v>
      </c>
      <c r="D921" s="19">
        <f>G920-C921</f>
        <v>186</v>
      </c>
      <c r="E921" s="19"/>
      <c r="F921" s="10"/>
      <c r="G921" s="1" t="s">
        <v>2204</v>
      </c>
    </row>
    <row r="922" ht="15.75" hidden="1" customHeight="1">
      <c r="A922" s="19" t="s">
        <v>2203</v>
      </c>
      <c r="B922" s="18">
        <v>44068.0</v>
      </c>
      <c r="C922" s="36">
        <v>25.0</v>
      </c>
      <c r="D922" s="19">
        <f t="shared" ref="D922:D937" si="46">D921-C922</f>
        <v>161</v>
      </c>
      <c r="E922" s="19"/>
      <c r="F922" s="10"/>
      <c r="G922" s="20" t="s">
        <v>2205</v>
      </c>
    </row>
    <row r="923" ht="15.75" hidden="1" customHeight="1">
      <c r="A923" s="19" t="s">
        <v>2203</v>
      </c>
      <c r="B923" s="18">
        <v>44075.0</v>
      </c>
      <c r="C923" s="36">
        <v>22.0</v>
      </c>
      <c r="D923" s="19">
        <f t="shared" si="46"/>
        <v>139</v>
      </c>
      <c r="E923" s="19"/>
      <c r="F923" s="10"/>
      <c r="G923" s="53">
        <v>146500.0</v>
      </c>
    </row>
    <row r="924" ht="15.75" hidden="1" customHeight="1">
      <c r="A924" s="19" t="s">
        <v>2203</v>
      </c>
      <c r="B924" s="18">
        <v>44099.0</v>
      </c>
      <c r="C924" s="36">
        <v>15.0</v>
      </c>
      <c r="D924" s="19">
        <f t="shared" si="46"/>
        <v>124</v>
      </c>
      <c r="E924" s="19"/>
      <c r="F924" s="10"/>
      <c r="G924" s="20" t="s">
        <v>2206</v>
      </c>
    </row>
    <row r="925" ht="15.75" hidden="1" customHeight="1">
      <c r="A925" s="19" t="s">
        <v>2203</v>
      </c>
      <c r="B925" s="18">
        <v>44119.0</v>
      </c>
      <c r="C925" s="36">
        <v>12.0</v>
      </c>
      <c r="D925" s="19">
        <f t="shared" si="46"/>
        <v>112</v>
      </c>
      <c r="E925" s="19"/>
      <c r="F925" s="10"/>
      <c r="G925" s="20" t="s">
        <v>2207</v>
      </c>
    </row>
    <row r="926" ht="15.75" hidden="1" customHeight="1">
      <c r="A926" s="19" t="s">
        <v>2203</v>
      </c>
      <c r="B926" s="18">
        <v>44137.0</v>
      </c>
      <c r="C926" s="36">
        <v>30.0</v>
      </c>
      <c r="D926" s="19">
        <f t="shared" si="46"/>
        <v>82</v>
      </c>
      <c r="E926" s="19"/>
      <c r="F926" s="10"/>
      <c r="G926" s="30"/>
    </row>
    <row r="927" ht="15.75" hidden="1" customHeight="1">
      <c r="A927" s="19" t="s">
        <v>2203</v>
      </c>
      <c r="B927" s="18">
        <v>44145.0</v>
      </c>
      <c r="C927" s="36">
        <v>22.0</v>
      </c>
      <c r="D927" s="19">
        <f t="shared" si="46"/>
        <v>60</v>
      </c>
      <c r="E927" s="19"/>
      <c r="F927" s="10"/>
      <c r="G927" s="30"/>
    </row>
    <row r="928" ht="15.75" hidden="1" customHeight="1">
      <c r="A928" s="19" t="s">
        <v>2203</v>
      </c>
      <c r="B928" s="18">
        <v>44152.0</v>
      </c>
      <c r="C928" s="36">
        <v>36.0</v>
      </c>
      <c r="D928" s="19">
        <f t="shared" si="46"/>
        <v>24</v>
      </c>
      <c r="E928" s="19"/>
      <c r="F928" s="10"/>
    </row>
    <row r="929" ht="15.75" hidden="1" customHeight="1">
      <c r="A929" s="19" t="s">
        <v>2203</v>
      </c>
      <c r="B929" s="18">
        <v>44155.0</v>
      </c>
      <c r="C929" s="36">
        <v>24.0</v>
      </c>
      <c r="D929" s="19">
        <f t="shared" si="46"/>
        <v>0</v>
      </c>
      <c r="E929" s="19"/>
      <c r="F929" s="10"/>
    </row>
    <row r="930" ht="15.75" hidden="1" customHeight="1">
      <c r="A930" s="19" t="s">
        <v>2203</v>
      </c>
      <c r="B930" s="18"/>
      <c r="C930" s="36"/>
      <c r="D930" s="19">
        <f t="shared" si="46"/>
        <v>0</v>
      </c>
      <c r="E930" s="19"/>
      <c r="F930" s="10"/>
    </row>
    <row r="931" ht="15.75" hidden="1" customHeight="1">
      <c r="A931" s="19" t="s">
        <v>2203</v>
      </c>
      <c r="B931" s="18"/>
      <c r="C931" s="36"/>
      <c r="D931" s="19">
        <f t="shared" si="46"/>
        <v>0</v>
      </c>
      <c r="E931" s="19"/>
      <c r="F931" s="10"/>
    </row>
    <row r="932" ht="15.75" hidden="1" customHeight="1">
      <c r="A932" s="19" t="s">
        <v>2203</v>
      </c>
      <c r="B932" s="18"/>
      <c r="C932" s="36"/>
      <c r="D932" s="19">
        <f t="shared" si="46"/>
        <v>0</v>
      </c>
      <c r="E932" s="19"/>
      <c r="F932" s="10"/>
    </row>
    <row r="933" ht="15.75" hidden="1" customHeight="1">
      <c r="A933" s="19" t="s">
        <v>2203</v>
      </c>
      <c r="B933" s="18"/>
      <c r="C933" s="36"/>
      <c r="D933" s="19">
        <f t="shared" si="46"/>
        <v>0</v>
      </c>
      <c r="E933" s="19"/>
      <c r="F933" s="10"/>
    </row>
    <row r="934" ht="15.75" hidden="1" customHeight="1">
      <c r="A934" s="19" t="s">
        <v>2203</v>
      </c>
      <c r="B934" s="18"/>
      <c r="C934" s="36"/>
      <c r="D934" s="19">
        <f t="shared" si="46"/>
        <v>0</v>
      </c>
      <c r="E934" s="19"/>
      <c r="F934" s="10"/>
    </row>
    <row r="935" ht="15.75" hidden="1" customHeight="1">
      <c r="A935" s="19" t="s">
        <v>2203</v>
      </c>
      <c r="B935" s="18"/>
      <c r="C935" s="36"/>
      <c r="D935" s="19">
        <f t="shared" si="46"/>
        <v>0</v>
      </c>
      <c r="E935" s="19"/>
      <c r="F935" s="10"/>
    </row>
    <row r="936" ht="15.75" hidden="1" customHeight="1">
      <c r="A936" s="19" t="s">
        <v>2203</v>
      </c>
      <c r="B936" s="18"/>
      <c r="C936" s="36"/>
      <c r="D936" s="19">
        <f t="shared" si="46"/>
        <v>0</v>
      </c>
      <c r="E936" s="19"/>
      <c r="F936" s="10"/>
    </row>
    <row r="937" ht="15.75" hidden="1" customHeight="1">
      <c r="A937" s="19" t="s">
        <v>2203</v>
      </c>
      <c r="B937" s="18"/>
      <c r="C937" s="36"/>
      <c r="D937" s="19">
        <f t="shared" si="46"/>
        <v>0</v>
      </c>
      <c r="E937" s="19"/>
      <c r="F937" s="10"/>
    </row>
    <row r="938" ht="15.75" hidden="1" customHeight="1">
      <c r="A938" s="10"/>
      <c r="B938" s="19"/>
      <c r="C938" s="10"/>
      <c r="D938" s="10"/>
      <c r="E938" s="19"/>
      <c r="F938" s="10"/>
    </row>
    <row r="939" ht="15.75" hidden="1" customHeight="1">
      <c r="C939" s="20">
        <f>SUM(C921:C938)</f>
        <v>200</v>
      </c>
      <c r="E939" s="1"/>
      <c r="F939" s="54" t="s">
        <v>14</v>
      </c>
    </row>
    <row r="940" ht="15.75" hidden="1" customHeight="1">
      <c r="E940" s="1"/>
    </row>
    <row r="941" ht="15.75" hidden="1" customHeight="1">
      <c r="A941" s="14" t="s">
        <v>15</v>
      </c>
      <c r="B941" s="14" t="s">
        <v>16</v>
      </c>
      <c r="C941" s="2" t="s">
        <v>17</v>
      </c>
      <c r="D941" s="14" t="s">
        <v>18</v>
      </c>
      <c r="E941" s="14" t="s">
        <v>19</v>
      </c>
      <c r="F941" s="34" t="s">
        <v>20</v>
      </c>
      <c r="G941" s="43">
        <v>52.0</v>
      </c>
    </row>
    <row r="942" ht="15.75" hidden="1" customHeight="1">
      <c r="A942" s="19" t="s">
        <v>2198</v>
      </c>
      <c r="B942" s="18">
        <v>44062.0</v>
      </c>
      <c r="C942" s="36">
        <v>30.0</v>
      </c>
      <c r="D942" s="19">
        <f>G941-C942</f>
        <v>22</v>
      </c>
      <c r="E942" s="19"/>
      <c r="F942" s="10"/>
      <c r="G942" s="1" t="s">
        <v>2208</v>
      </c>
    </row>
    <row r="943" ht="15.75" hidden="1" customHeight="1">
      <c r="A943" s="19" t="s">
        <v>2198</v>
      </c>
      <c r="B943" s="18">
        <v>44068.0</v>
      </c>
      <c r="C943" s="36">
        <v>22.0</v>
      </c>
      <c r="D943" s="19">
        <f t="shared" ref="D943:D958" si="47">D942-C943</f>
        <v>0</v>
      </c>
      <c r="E943" s="19"/>
      <c r="F943" s="10"/>
      <c r="G943" s="20" t="s">
        <v>2197</v>
      </c>
    </row>
    <row r="944" ht="15.75" hidden="1" customHeight="1">
      <c r="A944" s="19" t="s">
        <v>2198</v>
      </c>
      <c r="B944" s="18"/>
      <c r="C944" s="36"/>
      <c r="D944" s="19">
        <f t="shared" si="47"/>
        <v>0</v>
      </c>
      <c r="E944" s="19"/>
      <c r="F944" s="10"/>
      <c r="G944" s="53">
        <v>76000.0</v>
      </c>
    </row>
    <row r="945" ht="15.75" hidden="1" customHeight="1">
      <c r="A945" s="19" t="s">
        <v>2198</v>
      </c>
      <c r="B945" s="18"/>
      <c r="C945" s="36"/>
      <c r="D945" s="19">
        <f t="shared" si="47"/>
        <v>0</v>
      </c>
      <c r="E945" s="19"/>
      <c r="F945" s="10"/>
      <c r="G945" s="20" t="s">
        <v>2206</v>
      </c>
    </row>
    <row r="946" ht="15.75" hidden="1" customHeight="1">
      <c r="A946" s="19" t="s">
        <v>2198</v>
      </c>
      <c r="B946" s="18"/>
      <c r="C946" s="36"/>
      <c r="D946" s="19">
        <f t="shared" si="47"/>
        <v>0</v>
      </c>
      <c r="E946" s="19"/>
      <c r="F946" s="10"/>
      <c r="G946" s="20" t="s">
        <v>1314</v>
      </c>
    </row>
    <row r="947" ht="15.75" hidden="1" customHeight="1">
      <c r="A947" s="19" t="s">
        <v>2198</v>
      </c>
      <c r="B947" s="18"/>
      <c r="C947" s="36"/>
      <c r="D947" s="19">
        <f t="shared" si="47"/>
        <v>0</v>
      </c>
      <c r="E947" s="19"/>
      <c r="F947" s="10"/>
      <c r="G947" s="30"/>
    </row>
    <row r="948" ht="15.75" hidden="1" customHeight="1">
      <c r="A948" s="19" t="s">
        <v>2198</v>
      </c>
      <c r="B948" s="18"/>
      <c r="C948" s="36"/>
      <c r="D948" s="19">
        <f t="shared" si="47"/>
        <v>0</v>
      </c>
      <c r="E948" s="19"/>
      <c r="F948" s="10"/>
      <c r="G948" s="30"/>
    </row>
    <row r="949" ht="15.75" hidden="1" customHeight="1">
      <c r="A949" s="19" t="s">
        <v>2198</v>
      </c>
      <c r="B949" s="18"/>
      <c r="C949" s="36"/>
      <c r="D949" s="19">
        <f t="shared" si="47"/>
        <v>0</v>
      </c>
      <c r="E949" s="19"/>
      <c r="F949" s="10"/>
    </row>
    <row r="950" ht="15.75" hidden="1" customHeight="1">
      <c r="A950" s="19" t="s">
        <v>2198</v>
      </c>
      <c r="B950" s="18"/>
      <c r="C950" s="36"/>
      <c r="D950" s="19">
        <f t="shared" si="47"/>
        <v>0</v>
      </c>
      <c r="E950" s="19"/>
      <c r="F950" s="10"/>
    </row>
    <row r="951" ht="15.75" hidden="1" customHeight="1">
      <c r="A951" s="19" t="s">
        <v>2198</v>
      </c>
      <c r="B951" s="18"/>
      <c r="C951" s="36"/>
      <c r="D951" s="19">
        <f t="shared" si="47"/>
        <v>0</v>
      </c>
      <c r="E951" s="19"/>
      <c r="F951" s="10"/>
    </row>
    <row r="952" ht="15.75" hidden="1" customHeight="1">
      <c r="A952" s="19" t="s">
        <v>2198</v>
      </c>
      <c r="B952" s="18"/>
      <c r="C952" s="36"/>
      <c r="D952" s="19">
        <f t="shared" si="47"/>
        <v>0</v>
      </c>
      <c r="E952" s="19"/>
      <c r="F952" s="10"/>
    </row>
    <row r="953" ht="15.75" hidden="1" customHeight="1">
      <c r="A953" s="19" t="s">
        <v>2198</v>
      </c>
      <c r="B953" s="18"/>
      <c r="C953" s="36"/>
      <c r="D953" s="19">
        <f t="shared" si="47"/>
        <v>0</v>
      </c>
      <c r="E953" s="19"/>
      <c r="F953" s="10"/>
    </row>
    <row r="954" ht="15.75" hidden="1" customHeight="1">
      <c r="A954" s="19" t="s">
        <v>2198</v>
      </c>
      <c r="B954" s="18"/>
      <c r="C954" s="36"/>
      <c r="D954" s="19">
        <f t="shared" si="47"/>
        <v>0</v>
      </c>
      <c r="E954" s="19"/>
      <c r="F954" s="10"/>
    </row>
    <row r="955" ht="15.75" hidden="1" customHeight="1">
      <c r="A955" s="19" t="s">
        <v>2198</v>
      </c>
      <c r="B955" s="18"/>
      <c r="C955" s="36"/>
      <c r="D955" s="19">
        <f t="shared" si="47"/>
        <v>0</v>
      </c>
      <c r="E955" s="19"/>
      <c r="F955" s="10"/>
    </row>
    <row r="956" ht="15.75" hidden="1" customHeight="1">
      <c r="A956" s="19" t="s">
        <v>2198</v>
      </c>
      <c r="B956" s="18"/>
      <c r="C956" s="36"/>
      <c r="D956" s="19">
        <f t="shared" si="47"/>
        <v>0</v>
      </c>
      <c r="E956" s="19"/>
      <c r="F956" s="10"/>
    </row>
    <row r="957" ht="15.75" hidden="1" customHeight="1">
      <c r="A957" s="19" t="s">
        <v>2198</v>
      </c>
      <c r="B957" s="18"/>
      <c r="C957" s="36"/>
      <c r="D957" s="19">
        <f t="shared" si="47"/>
        <v>0</v>
      </c>
      <c r="E957" s="19"/>
      <c r="F957" s="10"/>
    </row>
    <row r="958" ht="15.75" hidden="1" customHeight="1">
      <c r="A958" s="19" t="s">
        <v>2198</v>
      </c>
      <c r="B958" s="18"/>
      <c r="C958" s="36"/>
      <c r="D958" s="19">
        <f t="shared" si="47"/>
        <v>0</v>
      </c>
      <c r="E958" s="19"/>
      <c r="F958" s="10"/>
    </row>
    <row r="959" ht="15.75" hidden="1" customHeight="1">
      <c r="A959" s="10"/>
      <c r="B959" s="19"/>
      <c r="C959" s="10"/>
      <c r="D959" s="10"/>
      <c r="E959" s="19"/>
      <c r="F959" s="10"/>
    </row>
    <row r="960" ht="15.75" hidden="1" customHeight="1">
      <c r="C960" s="20">
        <f>SUM(C942:C959)</f>
        <v>52</v>
      </c>
      <c r="E960" s="1"/>
      <c r="F960" s="54" t="s">
        <v>14</v>
      </c>
    </row>
    <row r="961" ht="15.75" hidden="1" customHeight="1">
      <c r="E961" s="1"/>
      <c r="F961" s="54"/>
    </row>
    <row r="962" ht="15.75" hidden="1" customHeight="1">
      <c r="A962" s="14" t="s">
        <v>15</v>
      </c>
      <c r="B962" s="14" t="s">
        <v>16</v>
      </c>
      <c r="C962" s="2" t="s">
        <v>17</v>
      </c>
      <c r="D962" s="14" t="s">
        <v>18</v>
      </c>
      <c r="E962" s="14" t="s">
        <v>19</v>
      </c>
      <c r="F962" s="34" t="s">
        <v>20</v>
      </c>
      <c r="G962" s="43">
        <v>127.0</v>
      </c>
    </row>
    <row r="963" ht="15.75" hidden="1" customHeight="1">
      <c r="A963" s="19" t="s">
        <v>2209</v>
      </c>
      <c r="B963" s="18">
        <v>44137.0</v>
      </c>
      <c r="C963" s="36">
        <v>70.0</v>
      </c>
      <c r="D963" s="19">
        <f>G962-C963</f>
        <v>57</v>
      </c>
      <c r="E963" s="19"/>
      <c r="F963" s="10"/>
      <c r="G963" s="1" t="s">
        <v>2210</v>
      </c>
    </row>
    <row r="964" ht="15.75" hidden="1" customHeight="1">
      <c r="A964" s="19" t="s">
        <v>2209</v>
      </c>
      <c r="B964" s="18">
        <v>44145.0</v>
      </c>
      <c r="C964" s="36">
        <v>17.0</v>
      </c>
      <c r="D964" s="19">
        <f t="shared" ref="D964:D979" si="48">D963-C964</f>
        <v>40</v>
      </c>
      <c r="E964" s="19"/>
      <c r="F964" s="10"/>
      <c r="G964" s="20" t="s">
        <v>2211</v>
      </c>
    </row>
    <row r="965" ht="15.75" hidden="1" customHeight="1">
      <c r="A965" s="19" t="s">
        <v>2209</v>
      </c>
      <c r="B965" s="18">
        <v>44161.0</v>
      </c>
      <c r="C965" s="36">
        <v>20.0</v>
      </c>
      <c r="D965" s="19">
        <f t="shared" si="48"/>
        <v>20</v>
      </c>
      <c r="E965" s="19"/>
      <c r="F965" s="10"/>
      <c r="G965" s="53">
        <v>115000.0</v>
      </c>
    </row>
    <row r="966" ht="15.75" hidden="1" customHeight="1">
      <c r="A966" s="19" t="s">
        <v>2209</v>
      </c>
      <c r="B966" s="18">
        <v>44187.0</v>
      </c>
      <c r="C966" s="36">
        <v>20.0</v>
      </c>
      <c r="D966" s="19">
        <f t="shared" si="48"/>
        <v>0</v>
      </c>
      <c r="E966" s="19"/>
      <c r="F966" s="10"/>
      <c r="G966" s="20" t="s">
        <v>2206</v>
      </c>
    </row>
    <row r="967" ht="15.75" hidden="1" customHeight="1">
      <c r="A967" s="19" t="s">
        <v>2209</v>
      </c>
      <c r="B967" s="18"/>
      <c r="C967" s="36"/>
      <c r="D967" s="19">
        <f t="shared" si="48"/>
        <v>0</v>
      </c>
      <c r="E967" s="19"/>
      <c r="F967" s="10"/>
      <c r="G967" s="20" t="s">
        <v>1314</v>
      </c>
    </row>
    <row r="968" ht="15.75" hidden="1" customHeight="1">
      <c r="A968" s="19" t="s">
        <v>2209</v>
      </c>
      <c r="B968" s="18"/>
      <c r="C968" s="36"/>
      <c r="D968" s="19">
        <f t="shared" si="48"/>
        <v>0</v>
      </c>
      <c r="E968" s="19"/>
      <c r="F968" s="10"/>
      <c r="G968" s="30"/>
    </row>
    <row r="969" ht="15.75" hidden="1" customHeight="1">
      <c r="A969" s="19" t="s">
        <v>2209</v>
      </c>
      <c r="B969" s="18"/>
      <c r="C969" s="36"/>
      <c r="D969" s="19">
        <f t="shared" si="48"/>
        <v>0</v>
      </c>
      <c r="E969" s="19"/>
      <c r="F969" s="10"/>
      <c r="G969" s="30"/>
    </row>
    <row r="970" ht="15.75" hidden="1" customHeight="1">
      <c r="A970" s="19" t="s">
        <v>2209</v>
      </c>
      <c r="B970" s="18"/>
      <c r="C970" s="36"/>
      <c r="D970" s="19">
        <f t="shared" si="48"/>
        <v>0</v>
      </c>
      <c r="E970" s="19"/>
      <c r="F970" s="10"/>
    </row>
    <row r="971" ht="15.75" hidden="1" customHeight="1">
      <c r="A971" s="19" t="s">
        <v>2209</v>
      </c>
      <c r="B971" s="18"/>
      <c r="C971" s="36"/>
      <c r="D971" s="19">
        <f t="shared" si="48"/>
        <v>0</v>
      </c>
      <c r="E971" s="19"/>
      <c r="F971" s="10"/>
    </row>
    <row r="972" ht="15.75" hidden="1" customHeight="1">
      <c r="A972" s="19" t="s">
        <v>2209</v>
      </c>
      <c r="B972" s="18"/>
      <c r="C972" s="36"/>
      <c r="D972" s="19">
        <f t="shared" si="48"/>
        <v>0</v>
      </c>
      <c r="E972" s="19"/>
      <c r="F972" s="10"/>
    </row>
    <row r="973" ht="15.75" hidden="1" customHeight="1">
      <c r="A973" s="19" t="s">
        <v>2209</v>
      </c>
      <c r="B973" s="18"/>
      <c r="C973" s="36"/>
      <c r="D973" s="19">
        <f t="shared" si="48"/>
        <v>0</v>
      </c>
      <c r="E973" s="19"/>
      <c r="F973" s="10"/>
    </row>
    <row r="974" ht="15.75" hidden="1" customHeight="1">
      <c r="A974" s="19" t="s">
        <v>2209</v>
      </c>
      <c r="B974" s="18"/>
      <c r="C974" s="36"/>
      <c r="D974" s="19">
        <f t="shared" si="48"/>
        <v>0</v>
      </c>
      <c r="E974" s="19"/>
      <c r="F974" s="10"/>
    </row>
    <row r="975" ht="15.75" hidden="1" customHeight="1">
      <c r="A975" s="19" t="s">
        <v>2209</v>
      </c>
      <c r="B975" s="18"/>
      <c r="C975" s="36"/>
      <c r="D975" s="19">
        <f t="shared" si="48"/>
        <v>0</v>
      </c>
      <c r="E975" s="19"/>
      <c r="F975" s="10"/>
    </row>
    <row r="976" ht="15.75" hidden="1" customHeight="1">
      <c r="A976" s="19" t="s">
        <v>2209</v>
      </c>
      <c r="B976" s="18"/>
      <c r="C976" s="36"/>
      <c r="D976" s="19">
        <f t="shared" si="48"/>
        <v>0</v>
      </c>
      <c r="E976" s="19"/>
      <c r="F976" s="10"/>
    </row>
    <row r="977" ht="15.75" hidden="1" customHeight="1">
      <c r="A977" s="19" t="s">
        <v>2209</v>
      </c>
      <c r="B977" s="18"/>
      <c r="C977" s="36"/>
      <c r="D977" s="19">
        <f t="shared" si="48"/>
        <v>0</v>
      </c>
      <c r="E977" s="19"/>
      <c r="F977" s="10"/>
    </row>
    <row r="978" ht="15.75" hidden="1" customHeight="1">
      <c r="A978" s="19" t="s">
        <v>2209</v>
      </c>
      <c r="B978" s="18"/>
      <c r="C978" s="36"/>
      <c r="D978" s="19">
        <f t="shared" si="48"/>
        <v>0</v>
      </c>
      <c r="E978" s="19"/>
      <c r="F978" s="10"/>
    </row>
    <row r="979" ht="15.75" hidden="1" customHeight="1">
      <c r="A979" s="19" t="s">
        <v>2209</v>
      </c>
      <c r="B979" s="18"/>
      <c r="C979" s="36"/>
      <c r="D979" s="19">
        <f t="shared" si="48"/>
        <v>0</v>
      </c>
      <c r="E979" s="19"/>
      <c r="F979" s="10"/>
    </row>
    <row r="980" ht="15.75" hidden="1" customHeight="1">
      <c r="A980" s="10"/>
      <c r="B980" s="19"/>
      <c r="C980" s="10"/>
      <c r="D980" s="10"/>
      <c r="E980" s="19"/>
      <c r="F980" s="10"/>
    </row>
    <row r="981" ht="15.75" hidden="1" customHeight="1">
      <c r="C981" s="20">
        <f>SUM(C963:C980)</f>
        <v>127</v>
      </c>
      <c r="E981" s="1"/>
      <c r="F981" s="54" t="s">
        <v>14</v>
      </c>
    </row>
    <row r="982" ht="15.75" hidden="1" customHeight="1">
      <c r="E982" s="1"/>
    </row>
    <row r="983" ht="15.75" hidden="1" customHeight="1">
      <c r="A983" s="14" t="s">
        <v>15</v>
      </c>
      <c r="B983" s="14" t="s">
        <v>16</v>
      </c>
      <c r="C983" s="2" t="s">
        <v>17</v>
      </c>
      <c r="D983" s="14" t="s">
        <v>18</v>
      </c>
      <c r="E983" s="14" t="s">
        <v>19</v>
      </c>
      <c r="F983" s="34" t="s">
        <v>20</v>
      </c>
      <c r="G983" s="43">
        <v>1.0</v>
      </c>
    </row>
    <row r="984" ht="15.75" hidden="1" customHeight="1">
      <c r="A984" s="19" t="s">
        <v>2212</v>
      </c>
      <c r="B984" s="18">
        <v>44075.0</v>
      </c>
      <c r="C984" s="36">
        <v>1.0</v>
      </c>
      <c r="D984" s="19">
        <f>G983-C984</f>
        <v>0</v>
      </c>
      <c r="E984" s="19"/>
      <c r="F984" s="10"/>
      <c r="G984" s="1" t="s">
        <v>2213</v>
      </c>
    </row>
    <row r="985" ht="15.75" hidden="1" customHeight="1">
      <c r="A985" s="19" t="s">
        <v>2212</v>
      </c>
      <c r="B985" s="18"/>
      <c r="C985" s="36"/>
      <c r="D985" s="19">
        <f t="shared" ref="D985:D1000" si="49">D984-C985</f>
        <v>0</v>
      </c>
      <c r="E985" s="19"/>
      <c r="F985" s="10"/>
      <c r="G985" s="20" t="s">
        <v>2214</v>
      </c>
    </row>
    <row r="986" ht="15.75" hidden="1" customHeight="1">
      <c r="A986" s="19" t="s">
        <v>2212</v>
      </c>
      <c r="B986" s="18"/>
      <c r="C986" s="36"/>
      <c r="D986" s="19">
        <f t="shared" si="49"/>
        <v>0</v>
      </c>
      <c r="E986" s="19"/>
      <c r="F986" s="10"/>
      <c r="G986" s="53">
        <v>40000.0</v>
      </c>
    </row>
    <row r="987" ht="15.75" hidden="1" customHeight="1">
      <c r="A987" s="19" t="s">
        <v>2212</v>
      </c>
      <c r="B987" s="18"/>
      <c r="C987" s="36"/>
      <c r="D987" s="19">
        <f t="shared" si="49"/>
        <v>0</v>
      </c>
      <c r="E987" s="19"/>
      <c r="F987" s="10"/>
      <c r="G987" s="20" t="s">
        <v>2215</v>
      </c>
    </row>
    <row r="988" ht="15.75" hidden="1" customHeight="1">
      <c r="A988" s="19" t="s">
        <v>2212</v>
      </c>
      <c r="B988" s="18"/>
      <c r="C988" s="36"/>
      <c r="D988" s="19">
        <f t="shared" si="49"/>
        <v>0</v>
      </c>
      <c r="E988" s="19"/>
      <c r="F988" s="10"/>
      <c r="G988" s="20" t="s">
        <v>1314</v>
      </c>
    </row>
    <row r="989" ht="15.75" hidden="1" customHeight="1">
      <c r="A989" s="19" t="s">
        <v>2212</v>
      </c>
      <c r="B989" s="18"/>
      <c r="C989" s="36"/>
      <c r="D989" s="19">
        <f t="shared" si="49"/>
        <v>0</v>
      </c>
      <c r="E989" s="19"/>
      <c r="F989" s="10"/>
      <c r="G989" s="30"/>
    </row>
    <row r="990" ht="15.75" hidden="1" customHeight="1">
      <c r="A990" s="19" t="s">
        <v>2212</v>
      </c>
      <c r="B990" s="18"/>
      <c r="C990" s="36"/>
      <c r="D990" s="19">
        <f t="shared" si="49"/>
        <v>0</v>
      </c>
      <c r="E990" s="19"/>
      <c r="F990" s="10"/>
      <c r="G990" s="30"/>
    </row>
    <row r="991" ht="15.75" hidden="1" customHeight="1">
      <c r="A991" s="19" t="s">
        <v>2212</v>
      </c>
      <c r="B991" s="18"/>
      <c r="C991" s="36"/>
      <c r="D991" s="19">
        <f t="shared" si="49"/>
        <v>0</v>
      </c>
      <c r="E991" s="19"/>
      <c r="F991" s="10"/>
    </row>
    <row r="992" ht="15.75" hidden="1" customHeight="1">
      <c r="A992" s="19" t="s">
        <v>2212</v>
      </c>
      <c r="B992" s="18"/>
      <c r="C992" s="36"/>
      <c r="D992" s="19">
        <f t="shared" si="49"/>
        <v>0</v>
      </c>
      <c r="E992" s="19"/>
      <c r="F992" s="10"/>
    </row>
    <row r="993" ht="15.75" hidden="1" customHeight="1">
      <c r="A993" s="19" t="s">
        <v>2212</v>
      </c>
      <c r="B993" s="18"/>
      <c r="C993" s="36"/>
      <c r="D993" s="19">
        <f t="shared" si="49"/>
        <v>0</v>
      </c>
      <c r="E993" s="19"/>
      <c r="F993" s="10"/>
    </row>
    <row r="994" ht="15.75" hidden="1" customHeight="1">
      <c r="A994" s="19" t="s">
        <v>2212</v>
      </c>
      <c r="B994" s="18"/>
      <c r="C994" s="36"/>
      <c r="D994" s="19">
        <f t="shared" si="49"/>
        <v>0</v>
      </c>
      <c r="E994" s="19"/>
      <c r="F994" s="10"/>
    </row>
    <row r="995" ht="15.75" hidden="1" customHeight="1">
      <c r="A995" s="19" t="s">
        <v>2212</v>
      </c>
      <c r="B995" s="18"/>
      <c r="C995" s="36"/>
      <c r="D995" s="19">
        <f t="shared" si="49"/>
        <v>0</v>
      </c>
      <c r="E995" s="19"/>
      <c r="F995" s="10"/>
    </row>
    <row r="996" ht="15.75" hidden="1" customHeight="1">
      <c r="A996" s="19" t="s">
        <v>2212</v>
      </c>
      <c r="B996" s="18"/>
      <c r="C996" s="36"/>
      <c r="D996" s="19">
        <f t="shared" si="49"/>
        <v>0</v>
      </c>
      <c r="E996" s="19"/>
      <c r="F996" s="10"/>
    </row>
    <row r="997" ht="15.75" hidden="1" customHeight="1">
      <c r="A997" s="19" t="s">
        <v>2212</v>
      </c>
      <c r="B997" s="18"/>
      <c r="C997" s="36"/>
      <c r="D997" s="19">
        <f t="shared" si="49"/>
        <v>0</v>
      </c>
      <c r="E997" s="19"/>
      <c r="F997" s="10"/>
    </row>
    <row r="998" ht="15.75" hidden="1" customHeight="1">
      <c r="A998" s="19" t="s">
        <v>2212</v>
      </c>
      <c r="B998" s="18"/>
      <c r="C998" s="36"/>
      <c r="D998" s="19">
        <f t="shared" si="49"/>
        <v>0</v>
      </c>
      <c r="E998" s="19"/>
      <c r="F998" s="10"/>
    </row>
    <row r="999" ht="15.75" hidden="1" customHeight="1">
      <c r="A999" s="19" t="s">
        <v>2212</v>
      </c>
      <c r="B999" s="18"/>
      <c r="C999" s="36"/>
      <c r="D999" s="19">
        <f t="shared" si="49"/>
        <v>0</v>
      </c>
      <c r="E999" s="19"/>
      <c r="F999" s="10"/>
    </row>
    <row r="1000" ht="15.75" hidden="1" customHeight="1">
      <c r="A1000" s="19" t="s">
        <v>2212</v>
      </c>
      <c r="B1000" s="18"/>
      <c r="C1000" s="36"/>
      <c r="D1000" s="19">
        <f t="shared" si="49"/>
        <v>0</v>
      </c>
      <c r="E1000" s="19"/>
      <c r="F1000" s="10"/>
    </row>
    <row r="1001" ht="15.75" hidden="1" customHeight="1">
      <c r="A1001" s="10"/>
      <c r="B1001" s="19"/>
      <c r="C1001" s="10"/>
      <c r="D1001" s="10"/>
      <c r="E1001" s="19"/>
      <c r="F1001" s="10"/>
    </row>
    <row r="1002" ht="15.75" hidden="1" customHeight="1">
      <c r="C1002" s="20">
        <f>SUM(C984:C1001)</f>
        <v>1</v>
      </c>
      <c r="E1002" s="1"/>
      <c r="F1002" s="54" t="s">
        <v>14</v>
      </c>
    </row>
    <row r="1003" ht="15.75" hidden="1" customHeight="1">
      <c r="E1003" s="1"/>
    </row>
    <row r="1004" ht="15.75" hidden="1" customHeight="1">
      <c r="A1004" s="14" t="s">
        <v>15</v>
      </c>
      <c r="B1004" s="14" t="s">
        <v>16</v>
      </c>
      <c r="C1004" s="2" t="s">
        <v>17</v>
      </c>
      <c r="D1004" s="14" t="s">
        <v>18</v>
      </c>
      <c r="E1004" s="14" t="s">
        <v>19</v>
      </c>
      <c r="F1004" s="34" t="s">
        <v>20</v>
      </c>
      <c r="G1004" s="43">
        <v>52.0</v>
      </c>
    </row>
    <row r="1005" ht="15.75" hidden="1" customHeight="1">
      <c r="A1005" s="19" t="s">
        <v>2216</v>
      </c>
      <c r="B1005" s="18">
        <v>44130.0</v>
      </c>
      <c r="C1005" s="36">
        <v>52.0</v>
      </c>
      <c r="D1005" s="19">
        <f>G1004-C1005</f>
        <v>0</v>
      </c>
      <c r="E1005" s="19"/>
      <c r="F1005" s="10"/>
      <c r="G1005" s="1" t="s">
        <v>2217</v>
      </c>
    </row>
    <row r="1006" ht="15.75" hidden="1" customHeight="1">
      <c r="A1006" s="19" t="s">
        <v>2216</v>
      </c>
      <c r="B1006" s="18"/>
      <c r="C1006" s="36"/>
      <c r="D1006" s="19">
        <f t="shared" ref="D1006:D1021" si="50">D1005-C1006</f>
        <v>0</v>
      </c>
      <c r="E1006" s="19"/>
      <c r="F1006" s="10"/>
      <c r="G1006" s="20" t="s">
        <v>1314</v>
      </c>
    </row>
    <row r="1007" ht="15.75" hidden="1" customHeight="1">
      <c r="A1007" s="19" t="s">
        <v>2216</v>
      </c>
      <c r="B1007" s="18"/>
      <c r="C1007" s="36"/>
      <c r="D1007" s="19">
        <f t="shared" si="50"/>
        <v>0</v>
      </c>
      <c r="E1007" s="19"/>
      <c r="F1007" s="10"/>
      <c r="G1007" s="53">
        <v>76000.0</v>
      </c>
    </row>
    <row r="1008" ht="15.75" hidden="1" customHeight="1">
      <c r="A1008" s="19" t="s">
        <v>2216</v>
      </c>
      <c r="B1008" s="18"/>
      <c r="C1008" s="36"/>
      <c r="D1008" s="19">
        <f t="shared" si="50"/>
        <v>0</v>
      </c>
      <c r="E1008" s="19"/>
      <c r="F1008" s="10"/>
      <c r="G1008" s="20" t="s">
        <v>2218</v>
      </c>
    </row>
    <row r="1009" ht="15.75" hidden="1" customHeight="1">
      <c r="A1009" s="19" t="s">
        <v>2216</v>
      </c>
      <c r="B1009" s="18"/>
      <c r="C1009" s="36"/>
      <c r="D1009" s="19">
        <f t="shared" si="50"/>
        <v>0</v>
      </c>
      <c r="E1009" s="19"/>
      <c r="F1009" s="10"/>
      <c r="G1009" s="20" t="s">
        <v>1314</v>
      </c>
    </row>
    <row r="1010" ht="15.75" hidden="1" customHeight="1">
      <c r="A1010" s="19" t="s">
        <v>2216</v>
      </c>
      <c r="B1010" s="18"/>
      <c r="C1010" s="36"/>
      <c r="D1010" s="19">
        <f t="shared" si="50"/>
        <v>0</v>
      </c>
      <c r="E1010" s="19"/>
      <c r="F1010" s="10"/>
      <c r="G1010" s="30"/>
    </row>
    <row r="1011" ht="15.75" hidden="1" customHeight="1">
      <c r="A1011" s="19" t="s">
        <v>2216</v>
      </c>
      <c r="B1011" s="18"/>
      <c r="C1011" s="36"/>
      <c r="D1011" s="19">
        <f t="shared" si="50"/>
        <v>0</v>
      </c>
      <c r="E1011" s="19"/>
      <c r="F1011" s="10"/>
      <c r="G1011" s="30"/>
    </row>
    <row r="1012" ht="15.75" hidden="1" customHeight="1">
      <c r="A1012" s="19" t="s">
        <v>2216</v>
      </c>
      <c r="B1012" s="18"/>
      <c r="C1012" s="36"/>
      <c r="D1012" s="19">
        <f t="shared" si="50"/>
        <v>0</v>
      </c>
      <c r="E1012" s="19"/>
      <c r="F1012" s="10"/>
    </row>
    <row r="1013" ht="15.75" hidden="1" customHeight="1">
      <c r="A1013" s="19" t="s">
        <v>2216</v>
      </c>
      <c r="B1013" s="18"/>
      <c r="C1013" s="36"/>
      <c r="D1013" s="19">
        <f t="shared" si="50"/>
        <v>0</v>
      </c>
      <c r="E1013" s="19"/>
      <c r="F1013" s="10"/>
    </row>
    <row r="1014" ht="15.75" hidden="1" customHeight="1">
      <c r="A1014" s="19" t="s">
        <v>2216</v>
      </c>
      <c r="B1014" s="18"/>
      <c r="C1014" s="36"/>
      <c r="D1014" s="19">
        <f t="shared" si="50"/>
        <v>0</v>
      </c>
      <c r="E1014" s="19"/>
      <c r="F1014" s="10"/>
    </row>
    <row r="1015" ht="15.75" hidden="1" customHeight="1">
      <c r="A1015" s="19" t="s">
        <v>2216</v>
      </c>
      <c r="B1015" s="18"/>
      <c r="C1015" s="36"/>
      <c r="D1015" s="19">
        <f t="shared" si="50"/>
        <v>0</v>
      </c>
      <c r="E1015" s="19"/>
      <c r="F1015" s="10"/>
    </row>
    <row r="1016" ht="15.75" hidden="1" customHeight="1">
      <c r="A1016" s="19" t="s">
        <v>2216</v>
      </c>
      <c r="B1016" s="18"/>
      <c r="C1016" s="36"/>
      <c r="D1016" s="19">
        <f t="shared" si="50"/>
        <v>0</v>
      </c>
      <c r="E1016" s="19"/>
      <c r="F1016" s="10"/>
    </row>
    <row r="1017" ht="15.75" hidden="1" customHeight="1">
      <c r="A1017" s="19" t="s">
        <v>2216</v>
      </c>
      <c r="B1017" s="18"/>
      <c r="C1017" s="36"/>
      <c r="D1017" s="19">
        <f t="shared" si="50"/>
        <v>0</v>
      </c>
      <c r="E1017" s="19"/>
      <c r="F1017" s="10"/>
    </row>
    <row r="1018" ht="15.75" hidden="1" customHeight="1">
      <c r="A1018" s="19" t="s">
        <v>2216</v>
      </c>
      <c r="B1018" s="18"/>
      <c r="C1018" s="36"/>
      <c r="D1018" s="19">
        <f t="shared" si="50"/>
        <v>0</v>
      </c>
      <c r="E1018" s="19"/>
      <c r="F1018" s="10"/>
    </row>
    <row r="1019" ht="15.75" hidden="1" customHeight="1">
      <c r="A1019" s="19" t="s">
        <v>2216</v>
      </c>
      <c r="B1019" s="18"/>
      <c r="C1019" s="36"/>
      <c r="D1019" s="19">
        <f t="shared" si="50"/>
        <v>0</v>
      </c>
      <c r="E1019" s="19"/>
      <c r="F1019" s="10"/>
    </row>
    <row r="1020" ht="15.75" hidden="1" customHeight="1">
      <c r="A1020" s="19" t="s">
        <v>2216</v>
      </c>
      <c r="B1020" s="18"/>
      <c r="C1020" s="36"/>
      <c r="D1020" s="19">
        <f t="shared" si="50"/>
        <v>0</v>
      </c>
      <c r="E1020" s="19"/>
      <c r="F1020" s="10"/>
    </row>
    <row r="1021" ht="15.75" hidden="1" customHeight="1">
      <c r="A1021" s="19" t="s">
        <v>2216</v>
      </c>
      <c r="B1021" s="18"/>
      <c r="C1021" s="36"/>
      <c r="D1021" s="19">
        <f t="shared" si="50"/>
        <v>0</v>
      </c>
      <c r="E1021" s="19"/>
      <c r="F1021" s="10"/>
    </row>
    <row r="1022" ht="15.75" hidden="1" customHeight="1">
      <c r="A1022" s="19" t="s">
        <v>2216</v>
      </c>
      <c r="B1022" s="19"/>
      <c r="C1022" s="10"/>
      <c r="D1022" s="10"/>
      <c r="E1022" s="19"/>
      <c r="F1022" s="10"/>
    </row>
    <row r="1023" ht="15.75" hidden="1" customHeight="1">
      <c r="C1023" s="20">
        <f>SUM(C1005:C1022)</f>
        <v>52</v>
      </c>
      <c r="E1023" s="1"/>
      <c r="F1023" s="54" t="s">
        <v>14</v>
      </c>
    </row>
    <row r="1024" ht="15.75" hidden="1" customHeight="1">
      <c r="E1024" s="1"/>
    </row>
    <row r="1025" ht="15.75" hidden="1" customHeight="1">
      <c r="A1025" s="14" t="s">
        <v>15</v>
      </c>
      <c r="B1025" s="14" t="s">
        <v>16</v>
      </c>
      <c r="C1025" s="2" t="s">
        <v>17</v>
      </c>
      <c r="D1025" s="14" t="s">
        <v>18</v>
      </c>
      <c r="E1025" s="14" t="s">
        <v>19</v>
      </c>
      <c r="F1025" s="34" t="s">
        <v>20</v>
      </c>
      <c r="G1025" s="43">
        <v>52.0</v>
      </c>
    </row>
    <row r="1026" ht="15.75" hidden="1" customHeight="1">
      <c r="A1026" s="19" t="s">
        <v>2219</v>
      </c>
      <c r="B1026" s="18">
        <v>44224.0</v>
      </c>
      <c r="C1026" s="36">
        <v>52.0</v>
      </c>
      <c r="D1026" s="19">
        <f>G1025-C1026</f>
        <v>0</v>
      </c>
      <c r="E1026" s="19"/>
      <c r="F1026" s="10"/>
      <c r="G1026" s="1" t="s">
        <v>2220</v>
      </c>
    </row>
    <row r="1027" ht="15.75" hidden="1" customHeight="1">
      <c r="A1027" s="19" t="s">
        <v>2219</v>
      </c>
      <c r="B1027" s="18"/>
      <c r="C1027" s="36"/>
      <c r="D1027" s="19">
        <f t="shared" ref="D1027:D1042" si="51">D1026-C1027</f>
        <v>0</v>
      </c>
      <c r="E1027" s="19"/>
      <c r="F1027" s="10"/>
      <c r="G1027" s="20" t="s">
        <v>2197</v>
      </c>
    </row>
    <row r="1028" ht="15.75" hidden="1" customHeight="1">
      <c r="A1028" s="19" t="s">
        <v>2219</v>
      </c>
      <c r="B1028" s="18"/>
      <c r="C1028" s="36"/>
      <c r="D1028" s="19">
        <f t="shared" si="51"/>
        <v>0</v>
      </c>
      <c r="E1028" s="19"/>
      <c r="F1028" s="10"/>
      <c r="G1028" s="53">
        <v>76000.0</v>
      </c>
    </row>
    <row r="1029" ht="15.75" hidden="1" customHeight="1">
      <c r="A1029" s="19" t="s">
        <v>2219</v>
      </c>
      <c r="B1029" s="18"/>
      <c r="C1029" s="36"/>
      <c r="D1029" s="19">
        <f t="shared" si="51"/>
        <v>0</v>
      </c>
      <c r="E1029" s="19"/>
      <c r="F1029" s="10"/>
      <c r="G1029" s="20" t="s">
        <v>2221</v>
      </c>
    </row>
    <row r="1030" ht="15.75" hidden="1" customHeight="1">
      <c r="A1030" s="19" t="s">
        <v>2219</v>
      </c>
      <c r="B1030" s="18"/>
      <c r="C1030" s="36"/>
      <c r="D1030" s="19">
        <f t="shared" si="51"/>
        <v>0</v>
      </c>
      <c r="E1030" s="19"/>
      <c r="F1030" s="10"/>
      <c r="G1030" s="20" t="s">
        <v>1314</v>
      </c>
    </row>
    <row r="1031" ht="15.75" hidden="1" customHeight="1">
      <c r="A1031" s="19" t="s">
        <v>2219</v>
      </c>
      <c r="B1031" s="18"/>
      <c r="C1031" s="36"/>
      <c r="D1031" s="19">
        <f t="shared" si="51"/>
        <v>0</v>
      </c>
      <c r="E1031" s="19"/>
      <c r="F1031" s="10"/>
      <c r="G1031" s="30"/>
    </row>
    <row r="1032" ht="15.75" hidden="1" customHeight="1">
      <c r="A1032" s="19" t="s">
        <v>2219</v>
      </c>
      <c r="B1032" s="18"/>
      <c r="C1032" s="36"/>
      <c r="D1032" s="19">
        <f t="shared" si="51"/>
        <v>0</v>
      </c>
      <c r="E1032" s="19"/>
      <c r="F1032" s="10"/>
      <c r="G1032" s="30"/>
    </row>
    <row r="1033" ht="15.75" hidden="1" customHeight="1">
      <c r="A1033" s="19" t="s">
        <v>2219</v>
      </c>
      <c r="B1033" s="18"/>
      <c r="C1033" s="36"/>
      <c r="D1033" s="19">
        <f t="shared" si="51"/>
        <v>0</v>
      </c>
      <c r="E1033" s="19"/>
      <c r="F1033" s="10"/>
    </row>
    <row r="1034" ht="15.75" hidden="1" customHeight="1">
      <c r="A1034" s="19" t="s">
        <v>2219</v>
      </c>
      <c r="B1034" s="18"/>
      <c r="C1034" s="36"/>
      <c r="D1034" s="19">
        <f t="shared" si="51"/>
        <v>0</v>
      </c>
      <c r="E1034" s="19"/>
      <c r="F1034" s="10"/>
    </row>
    <row r="1035" ht="15.75" hidden="1" customHeight="1">
      <c r="A1035" s="19" t="s">
        <v>2219</v>
      </c>
      <c r="B1035" s="18"/>
      <c r="C1035" s="36"/>
      <c r="D1035" s="19">
        <f t="shared" si="51"/>
        <v>0</v>
      </c>
      <c r="E1035" s="19"/>
      <c r="F1035" s="10"/>
    </row>
    <row r="1036" ht="15.75" hidden="1" customHeight="1">
      <c r="A1036" s="19" t="s">
        <v>2219</v>
      </c>
      <c r="B1036" s="18"/>
      <c r="C1036" s="36"/>
      <c r="D1036" s="19">
        <f t="shared" si="51"/>
        <v>0</v>
      </c>
      <c r="E1036" s="19"/>
      <c r="F1036" s="10"/>
    </row>
    <row r="1037" ht="15.75" hidden="1" customHeight="1">
      <c r="A1037" s="19" t="s">
        <v>2219</v>
      </c>
      <c r="B1037" s="18"/>
      <c r="C1037" s="36"/>
      <c r="D1037" s="19">
        <f t="shared" si="51"/>
        <v>0</v>
      </c>
      <c r="E1037" s="19"/>
      <c r="F1037" s="10"/>
    </row>
    <row r="1038" ht="15.75" hidden="1" customHeight="1">
      <c r="A1038" s="19" t="s">
        <v>2219</v>
      </c>
      <c r="B1038" s="18"/>
      <c r="C1038" s="36"/>
      <c r="D1038" s="19">
        <f t="shared" si="51"/>
        <v>0</v>
      </c>
      <c r="E1038" s="19"/>
      <c r="F1038" s="10"/>
    </row>
    <row r="1039" ht="15.75" hidden="1" customHeight="1">
      <c r="A1039" s="19" t="s">
        <v>2219</v>
      </c>
      <c r="B1039" s="18"/>
      <c r="C1039" s="36"/>
      <c r="D1039" s="19">
        <f t="shared" si="51"/>
        <v>0</v>
      </c>
      <c r="E1039" s="19"/>
      <c r="F1039" s="10"/>
    </row>
    <row r="1040" ht="15.75" hidden="1" customHeight="1">
      <c r="A1040" s="19" t="s">
        <v>2219</v>
      </c>
      <c r="B1040" s="18"/>
      <c r="C1040" s="36"/>
      <c r="D1040" s="19">
        <f t="shared" si="51"/>
        <v>0</v>
      </c>
      <c r="E1040" s="19"/>
      <c r="F1040" s="10"/>
    </row>
    <row r="1041" ht="15.75" hidden="1" customHeight="1">
      <c r="A1041" s="19" t="s">
        <v>2219</v>
      </c>
      <c r="B1041" s="18"/>
      <c r="C1041" s="36"/>
      <c r="D1041" s="19">
        <f t="shared" si="51"/>
        <v>0</v>
      </c>
      <c r="E1041" s="19"/>
      <c r="F1041" s="10"/>
    </row>
    <row r="1042" ht="15.75" hidden="1" customHeight="1">
      <c r="A1042" s="19" t="s">
        <v>2219</v>
      </c>
      <c r="B1042" s="18"/>
      <c r="C1042" s="36"/>
      <c r="D1042" s="19">
        <f t="shared" si="51"/>
        <v>0</v>
      </c>
      <c r="E1042" s="19"/>
      <c r="F1042" s="10"/>
    </row>
    <row r="1043" ht="15.75" hidden="1" customHeight="1">
      <c r="A1043" s="10"/>
      <c r="B1043" s="19"/>
      <c r="C1043" s="10"/>
      <c r="D1043" s="10"/>
      <c r="E1043" s="19"/>
      <c r="F1043" s="10"/>
    </row>
    <row r="1044" ht="15.75" hidden="1" customHeight="1">
      <c r="C1044" s="20">
        <f>SUM(C1026:C1043)</f>
        <v>52</v>
      </c>
      <c r="E1044" s="1"/>
      <c r="F1044" s="54" t="s">
        <v>14</v>
      </c>
    </row>
    <row r="1045" ht="15.75" hidden="1" customHeight="1">
      <c r="E1045" s="1"/>
    </row>
    <row r="1046" ht="15.75" hidden="1" customHeight="1">
      <c r="A1046" s="14" t="s">
        <v>15</v>
      </c>
      <c r="B1046" s="14" t="s">
        <v>16</v>
      </c>
      <c r="C1046" s="2" t="s">
        <v>17</v>
      </c>
      <c r="D1046" s="14" t="s">
        <v>18</v>
      </c>
      <c r="E1046" s="14" t="s">
        <v>19</v>
      </c>
      <c r="F1046" s="34" t="s">
        <v>20</v>
      </c>
      <c r="G1046" s="43">
        <v>49.0</v>
      </c>
    </row>
    <row r="1047" ht="15.75" hidden="1" customHeight="1">
      <c r="A1047" s="19" t="s">
        <v>2222</v>
      </c>
      <c r="B1047" s="18"/>
      <c r="C1047" s="36"/>
      <c r="D1047" s="19">
        <f>G1046-C1047</f>
        <v>49</v>
      </c>
      <c r="E1047" s="19"/>
      <c r="F1047" s="10"/>
      <c r="G1047" s="1" t="s">
        <v>2223</v>
      </c>
    </row>
    <row r="1048" ht="15.75" hidden="1" customHeight="1">
      <c r="A1048" s="19" t="s">
        <v>2222</v>
      </c>
      <c r="B1048" s="18"/>
      <c r="C1048" s="36"/>
      <c r="D1048" s="19">
        <f t="shared" ref="D1048:D1063" si="52">D1047-C1048</f>
        <v>49</v>
      </c>
      <c r="E1048" s="19"/>
      <c r="F1048" s="10"/>
      <c r="G1048" s="20" t="s">
        <v>2197</v>
      </c>
    </row>
    <row r="1049" ht="15.75" hidden="1" customHeight="1">
      <c r="A1049" s="19" t="s">
        <v>2222</v>
      </c>
      <c r="B1049" s="18"/>
      <c r="C1049" s="36"/>
      <c r="D1049" s="19">
        <f t="shared" si="52"/>
        <v>49</v>
      </c>
      <c r="E1049" s="19"/>
      <c r="F1049" s="10"/>
      <c r="G1049" s="53">
        <v>76000.0</v>
      </c>
    </row>
    <row r="1050" ht="15.75" hidden="1" customHeight="1">
      <c r="A1050" s="19" t="s">
        <v>2222</v>
      </c>
      <c r="B1050" s="18"/>
      <c r="C1050" s="36"/>
      <c r="D1050" s="19">
        <f t="shared" si="52"/>
        <v>49</v>
      </c>
      <c r="E1050" s="19"/>
      <c r="F1050" s="10"/>
      <c r="G1050" s="20" t="s">
        <v>2123</v>
      </c>
    </row>
    <row r="1051" ht="15.75" hidden="1" customHeight="1">
      <c r="A1051" s="19" t="s">
        <v>2222</v>
      </c>
      <c r="B1051" s="18"/>
      <c r="C1051" s="36"/>
      <c r="D1051" s="19">
        <f t="shared" si="52"/>
        <v>49</v>
      </c>
      <c r="E1051" s="19"/>
      <c r="F1051" s="10"/>
      <c r="G1051" s="20" t="s">
        <v>1314</v>
      </c>
    </row>
    <row r="1052" ht="15.75" hidden="1" customHeight="1">
      <c r="A1052" s="19" t="s">
        <v>2222</v>
      </c>
      <c r="B1052" s="18"/>
      <c r="C1052" s="36"/>
      <c r="D1052" s="19">
        <f t="shared" si="52"/>
        <v>49</v>
      </c>
      <c r="E1052" s="19"/>
      <c r="F1052" s="10"/>
      <c r="G1052" s="30"/>
    </row>
    <row r="1053" ht="15.75" hidden="1" customHeight="1">
      <c r="A1053" s="19" t="s">
        <v>2222</v>
      </c>
      <c r="B1053" s="18"/>
      <c r="C1053" s="36"/>
      <c r="D1053" s="19">
        <f t="shared" si="52"/>
        <v>49</v>
      </c>
      <c r="E1053" s="19"/>
      <c r="F1053" s="10"/>
      <c r="G1053" s="30"/>
    </row>
    <row r="1054" ht="15.75" hidden="1" customHeight="1">
      <c r="A1054" s="19" t="s">
        <v>2222</v>
      </c>
      <c r="B1054" s="18"/>
      <c r="C1054" s="36"/>
      <c r="D1054" s="19">
        <f t="shared" si="52"/>
        <v>49</v>
      </c>
      <c r="E1054" s="19"/>
      <c r="F1054" s="10"/>
    </row>
    <row r="1055" ht="15.75" hidden="1" customHeight="1">
      <c r="A1055" s="19" t="s">
        <v>2222</v>
      </c>
      <c r="B1055" s="18"/>
      <c r="C1055" s="36"/>
      <c r="D1055" s="19">
        <f t="shared" si="52"/>
        <v>49</v>
      </c>
      <c r="E1055" s="19"/>
      <c r="F1055" s="10"/>
    </row>
    <row r="1056" ht="15.75" hidden="1" customHeight="1">
      <c r="A1056" s="19" t="s">
        <v>2222</v>
      </c>
      <c r="B1056" s="18"/>
      <c r="C1056" s="36"/>
      <c r="D1056" s="19">
        <f t="shared" si="52"/>
        <v>49</v>
      </c>
      <c r="E1056" s="19"/>
      <c r="F1056" s="10"/>
    </row>
    <row r="1057" ht="15.75" hidden="1" customHeight="1">
      <c r="A1057" s="19" t="s">
        <v>2222</v>
      </c>
      <c r="B1057" s="18"/>
      <c r="C1057" s="36"/>
      <c r="D1057" s="19">
        <f t="shared" si="52"/>
        <v>49</v>
      </c>
      <c r="E1057" s="19"/>
      <c r="F1057" s="10"/>
    </row>
    <row r="1058" ht="15.75" hidden="1" customHeight="1">
      <c r="A1058" s="19" t="s">
        <v>2222</v>
      </c>
      <c r="B1058" s="18"/>
      <c r="C1058" s="36"/>
      <c r="D1058" s="19">
        <f t="shared" si="52"/>
        <v>49</v>
      </c>
      <c r="E1058" s="19"/>
      <c r="F1058" s="10"/>
    </row>
    <row r="1059" ht="15.75" hidden="1" customHeight="1">
      <c r="A1059" s="19" t="s">
        <v>2222</v>
      </c>
      <c r="B1059" s="18"/>
      <c r="C1059" s="36"/>
      <c r="D1059" s="19">
        <f t="shared" si="52"/>
        <v>49</v>
      </c>
      <c r="E1059" s="19"/>
      <c r="F1059" s="10"/>
    </row>
    <row r="1060" ht="15.75" hidden="1" customHeight="1">
      <c r="A1060" s="19" t="s">
        <v>2222</v>
      </c>
      <c r="B1060" s="18"/>
      <c r="C1060" s="36"/>
      <c r="D1060" s="19">
        <f t="shared" si="52"/>
        <v>49</v>
      </c>
      <c r="E1060" s="19"/>
      <c r="F1060" s="10"/>
    </row>
    <row r="1061" ht="15.75" hidden="1" customHeight="1">
      <c r="A1061" s="19" t="s">
        <v>2222</v>
      </c>
      <c r="B1061" s="18"/>
      <c r="C1061" s="36"/>
      <c r="D1061" s="19">
        <f t="shared" si="52"/>
        <v>49</v>
      </c>
      <c r="E1061" s="19"/>
      <c r="F1061" s="10"/>
    </row>
    <row r="1062" ht="15.75" hidden="1" customHeight="1">
      <c r="A1062" s="19" t="s">
        <v>2222</v>
      </c>
      <c r="B1062" s="18"/>
      <c r="C1062" s="36"/>
      <c r="D1062" s="19">
        <f t="shared" si="52"/>
        <v>49</v>
      </c>
      <c r="E1062" s="19"/>
      <c r="F1062" s="10"/>
    </row>
    <row r="1063" ht="15.75" hidden="1" customHeight="1">
      <c r="A1063" s="19" t="s">
        <v>2222</v>
      </c>
      <c r="B1063" s="18"/>
      <c r="C1063" s="36"/>
      <c r="D1063" s="19">
        <f t="shared" si="52"/>
        <v>49</v>
      </c>
      <c r="E1063" s="19"/>
      <c r="F1063" s="10"/>
    </row>
    <row r="1064" ht="15.75" hidden="1" customHeight="1">
      <c r="A1064" s="10"/>
      <c r="B1064" s="19"/>
      <c r="C1064" s="10"/>
      <c r="D1064" s="10"/>
      <c r="E1064" s="19"/>
      <c r="F1064" s="10"/>
    </row>
    <row r="1065" ht="15.75" hidden="1" customHeight="1">
      <c r="C1065" s="20">
        <f>SUM(C1047:C1064)</f>
        <v>0</v>
      </c>
      <c r="E1065" s="1"/>
      <c r="F1065" s="54" t="s">
        <v>14</v>
      </c>
    </row>
    <row r="1066" ht="15.75" hidden="1" customHeight="1">
      <c r="E1066" s="1"/>
    </row>
    <row r="1067" ht="15.75" hidden="1" customHeight="1">
      <c r="A1067" s="14" t="s">
        <v>15</v>
      </c>
      <c r="B1067" s="14" t="s">
        <v>16</v>
      </c>
      <c r="C1067" s="2" t="s">
        <v>17</v>
      </c>
      <c r="D1067" s="14" t="s">
        <v>18</v>
      </c>
      <c r="E1067" s="14" t="s">
        <v>19</v>
      </c>
      <c r="F1067" s="34" t="s">
        <v>20</v>
      </c>
      <c r="G1067" s="43">
        <v>25.0</v>
      </c>
    </row>
    <row r="1068" ht="15.75" hidden="1" customHeight="1">
      <c r="A1068" s="19" t="s">
        <v>2224</v>
      </c>
      <c r="B1068" s="18"/>
      <c r="C1068" s="36">
        <v>25.0</v>
      </c>
      <c r="D1068" s="19">
        <f>G1067-C1068</f>
        <v>0</v>
      </c>
      <c r="E1068" s="19"/>
      <c r="F1068" s="10"/>
      <c r="G1068" s="1" t="s">
        <v>2225</v>
      </c>
    </row>
    <row r="1069" ht="15.75" hidden="1" customHeight="1">
      <c r="A1069" s="19"/>
      <c r="B1069" s="18"/>
      <c r="C1069" s="36"/>
      <c r="D1069" s="19"/>
      <c r="E1069" s="19"/>
      <c r="F1069" s="10"/>
      <c r="G1069" s="20" t="s">
        <v>2197</v>
      </c>
    </row>
    <row r="1070" ht="15.75" hidden="1" customHeight="1">
      <c r="A1070" s="19"/>
      <c r="B1070" s="18"/>
      <c r="C1070" s="36"/>
      <c r="D1070" s="19"/>
      <c r="E1070" s="19"/>
      <c r="F1070" s="10"/>
      <c r="G1070" s="53"/>
    </row>
    <row r="1071" ht="15.75" hidden="1" customHeight="1">
      <c r="A1071" s="19"/>
      <c r="B1071" s="18"/>
      <c r="C1071" s="36"/>
      <c r="D1071" s="19"/>
      <c r="E1071" s="19"/>
      <c r="F1071" s="10"/>
    </row>
    <row r="1072" ht="15.75" hidden="1" customHeight="1">
      <c r="A1072" s="19"/>
      <c r="B1072" s="18"/>
      <c r="C1072" s="36"/>
      <c r="D1072" s="19"/>
      <c r="E1072" s="19"/>
      <c r="F1072" s="10"/>
      <c r="G1072" s="20" t="s">
        <v>1314</v>
      </c>
    </row>
    <row r="1073" ht="15.75" hidden="1" customHeight="1">
      <c r="A1073" s="19"/>
      <c r="B1073" s="18"/>
      <c r="C1073" s="36"/>
      <c r="D1073" s="19"/>
      <c r="E1073" s="19"/>
      <c r="F1073" s="10"/>
      <c r="G1073" s="30"/>
    </row>
    <row r="1074" ht="15.75" hidden="1" customHeight="1">
      <c r="A1074" s="19"/>
      <c r="B1074" s="18"/>
      <c r="C1074" s="36"/>
      <c r="D1074" s="19"/>
      <c r="E1074" s="19"/>
      <c r="F1074" s="10"/>
      <c r="G1074" s="30"/>
    </row>
    <row r="1075" ht="15.75" hidden="1" customHeight="1">
      <c r="A1075" s="19"/>
      <c r="B1075" s="18"/>
      <c r="C1075" s="36"/>
      <c r="D1075" s="19"/>
      <c r="E1075" s="19"/>
      <c r="F1075" s="10"/>
    </row>
    <row r="1076" ht="15.75" hidden="1" customHeight="1">
      <c r="A1076" s="19"/>
      <c r="B1076" s="18"/>
      <c r="C1076" s="36"/>
      <c r="D1076" s="19"/>
      <c r="E1076" s="19"/>
      <c r="F1076" s="10"/>
    </row>
    <row r="1077" ht="15.75" hidden="1" customHeight="1">
      <c r="A1077" s="19"/>
      <c r="B1077" s="18"/>
      <c r="C1077" s="36"/>
      <c r="D1077" s="19"/>
      <c r="E1077" s="19"/>
      <c r="F1077" s="10"/>
    </row>
    <row r="1078" ht="15.75" hidden="1" customHeight="1">
      <c r="A1078" s="19"/>
      <c r="B1078" s="18"/>
      <c r="C1078" s="36"/>
      <c r="D1078" s="19"/>
      <c r="E1078" s="19"/>
      <c r="F1078" s="10"/>
    </row>
    <row r="1079" ht="15.75" hidden="1" customHeight="1">
      <c r="A1079" s="19"/>
      <c r="B1079" s="18"/>
      <c r="C1079" s="36"/>
      <c r="D1079" s="19"/>
      <c r="E1079" s="19"/>
      <c r="F1079" s="10"/>
    </row>
    <row r="1080" ht="15.75" hidden="1" customHeight="1">
      <c r="A1080" s="19"/>
      <c r="B1080" s="18"/>
      <c r="C1080" s="36"/>
      <c r="D1080" s="19"/>
      <c r="E1080" s="19"/>
      <c r="F1080" s="10"/>
    </row>
    <row r="1081" ht="15.75" hidden="1" customHeight="1">
      <c r="A1081" s="19"/>
      <c r="B1081" s="18"/>
      <c r="C1081" s="36"/>
      <c r="D1081" s="19"/>
      <c r="E1081" s="19"/>
      <c r="F1081" s="10"/>
    </row>
    <row r="1082" ht="15.75" hidden="1" customHeight="1">
      <c r="A1082" s="19"/>
      <c r="B1082" s="18"/>
      <c r="C1082" s="36"/>
      <c r="D1082" s="19"/>
      <c r="E1082" s="19"/>
      <c r="F1082" s="10"/>
    </row>
    <row r="1083" ht="15.75" hidden="1" customHeight="1">
      <c r="A1083" s="19"/>
      <c r="B1083" s="18"/>
      <c r="C1083" s="36"/>
      <c r="D1083" s="19"/>
      <c r="E1083" s="19"/>
      <c r="F1083" s="10"/>
    </row>
    <row r="1084" ht="15.75" hidden="1" customHeight="1">
      <c r="A1084" s="19"/>
      <c r="B1084" s="18"/>
      <c r="C1084" s="36"/>
      <c r="D1084" s="19"/>
      <c r="E1084" s="19"/>
      <c r="F1084" s="10"/>
    </row>
    <row r="1085" ht="15.75" hidden="1" customHeight="1">
      <c r="A1085" s="10"/>
      <c r="B1085" s="19"/>
      <c r="C1085" s="10"/>
      <c r="D1085" s="10"/>
      <c r="E1085" s="19"/>
      <c r="F1085" s="10"/>
    </row>
    <row r="1086" ht="15.75" hidden="1" customHeight="1">
      <c r="C1086" s="20">
        <f>SUM(C1068:C1085)</f>
        <v>25</v>
      </c>
      <c r="E1086" s="1"/>
      <c r="F1086" s="54" t="s">
        <v>14</v>
      </c>
    </row>
    <row r="1087" ht="15.75" hidden="1" customHeight="1">
      <c r="E1087" s="1"/>
    </row>
    <row r="1088" ht="15.75" hidden="1" customHeight="1">
      <c r="A1088" s="14" t="s">
        <v>15</v>
      </c>
      <c r="B1088" s="14" t="s">
        <v>16</v>
      </c>
      <c r="C1088" s="2" t="s">
        <v>17</v>
      </c>
      <c r="D1088" s="14" t="s">
        <v>18</v>
      </c>
      <c r="E1088" s="14" t="s">
        <v>19</v>
      </c>
      <c r="F1088" s="34" t="s">
        <v>20</v>
      </c>
      <c r="G1088" s="43">
        <v>55.0</v>
      </c>
    </row>
    <row r="1089" ht="15.75" hidden="1" customHeight="1">
      <c r="A1089" s="19" t="s">
        <v>2226</v>
      </c>
      <c r="B1089" s="18">
        <v>44299.0</v>
      </c>
      <c r="C1089" s="36">
        <v>55.0</v>
      </c>
      <c r="D1089" s="19">
        <f>G1088-C1089</f>
        <v>0</v>
      </c>
      <c r="E1089" s="19"/>
      <c r="F1089" s="10"/>
      <c r="G1089" s="1" t="s">
        <v>2227</v>
      </c>
    </row>
    <row r="1090" ht="15.75" hidden="1" customHeight="1">
      <c r="A1090" s="19" t="s">
        <v>2226</v>
      </c>
      <c r="B1090" s="18"/>
      <c r="C1090" s="36"/>
      <c r="D1090" s="19"/>
      <c r="E1090" s="19"/>
      <c r="F1090" s="10"/>
    </row>
    <row r="1091" ht="15.75" hidden="1" customHeight="1">
      <c r="A1091" s="19" t="s">
        <v>2226</v>
      </c>
      <c r="B1091" s="18"/>
      <c r="C1091" s="36"/>
      <c r="D1091" s="19"/>
      <c r="E1091" s="19"/>
      <c r="F1091" s="10"/>
      <c r="G1091" s="53"/>
    </row>
    <row r="1092" ht="15.75" hidden="1" customHeight="1">
      <c r="A1092" s="19" t="s">
        <v>2226</v>
      </c>
      <c r="B1092" s="18"/>
      <c r="C1092" s="36"/>
      <c r="D1092" s="19"/>
      <c r="E1092" s="19"/>
      <c r="F1092" s="10"/>
    </row>
    <row r="1093" ht="15.75" hidden="1" customHeight="1">
      <c r="A1093" s="19" t="s">
        <v>2226</v>
      </c>
      <c r="B1093" s="18"/>
      <c r="C1093" s="36"/>
      <c r="D1093" s="19"/>
      <c r="E1093" s="19"/>
      <c r="F1093" s="10"/>
      <c r="G1093" s="20" t="s">
        <v>2228</v>
      </c>
    </row>
    <row r="1094" ht="15.75" hidden="1" customHeight="1">
      <c r="A1094" s="19" t="s">
        <v>2226</v>
      </c>
      <c r="B1094" s="18"/>
      <c r="C1094" s="36"/>
      <c r="D1094" s="19"/>
      <c r="E1094" s="19"/>
      <c r="F1094" s="10"/>
      <c r="G1094" s="30"/>
    </row>
    <row r="1095" ht="15.75" hidden="1" customHeight="1">
      <c r="A1095" s="19" t="s">
        <v>2226</v>
      </c>
      <c r="B1095" s="18"/>
      <c r="C1095" s="36"/>
      <c r="D1095" s="19"/>
      <c r="E1095" s="19"/>
      <c r="F1095" s="10"/>
      <c r="G1095" s="30"/>
    </row>
    <row r="1096" ht="15.75" hidden="1" customHeight="1">
      <c r="A1096" s="19" t="s">
        <v>2226</v>
      </c>
      <c r="B1096" s="18"/>
      <c r="C1096" s="36"/>
      <c r="D1096" s="19"/>
      <c r="E1096" s="19"/>
      <c r="F1096" s="10"/>
    </row>
    <row r="1097" ht="15.75" hidden="1" customHeight="1">
      <c r="A1097" s="19" t="s">
        <v>2226</v>
      </c>
      <c r="B1097" s="18"/>
      <c r="C1097" s="36"/>
      <c r="D1097" s="19"/>
      <c r="E1097" s="19"/>
      <c r="F1097" s="10"/>
    </row>
    <row r="1098" ht="15.75" hidden="1" customHeight="1">
      <c r="A1098" s="19" t="s">
        <v>2226</v>
      </c>
      <c r="B1098" s="18"/>
      <c r="C1098" s="36"/>
      <c r="D1098" s="19"/>
      <c r="E1098" s="19"/>
      <c r="F1098" s="10"/>
    </row>
    <row r="1099" ht="15.75" hidden="1" customHeight="1">
      <c r="A1099" s="19" t="s">
        <v>2226</v>
      </c>
      <c r="B1099" s="18"/>
      <c r="C1099" s="36"/>
      <c r="D1099" s="19"/>
      <c r="E1099" s="19"/>
      <c r="F1099" s="10"/>
    </row>
    <row r="1100" ht="15.75" hidden="1" customHeight="1">
      <c r="A1100" s="19" t="s">
        <v>2226</v>
      </c>
      <c r="B1100" s="18"/>
      <c r="C1100" s="36"/>
      <c r="D1100" s="19"/>
      <c r="E1100" s="19"/>
      <c r="F1100" s="10"/>
    </row>
    <row r="1101" ht="15.75" hidden="1" customHeight="1">
      <c r="A1101" s="19" t="s">
        <v>2226</v>
      </c>
      <c r="B1101" s="18"/>
      <c r="C1101" s="36"/>
      <c r="D1101" s="19"/>
      <c r="E1101" s="19"/>
      <c r="F1101" s="10"/>
    </row>
    <row r="1102" ht="15.75" hidden="1" customHeight="1">
      <c r="A1102" s="19" t="s">
        <v>2226</v>
      </c>
      <c r="B1102" s="18"/>
      <c r="C1102" s="36"/>
      <c r="D1102" s="19"/>
      <c r="E1102" s="19"/>
      <c r="F1102" s="10"/>
    </row>
    <row r="1103" ht="15.75" hidden="1" customHeight="1">
      <c r="A1103" s="19" t="s">
        <v>2226</v>
      </c>
      <c r="B1103" s="18"/>
      <c r="C1103" s="36"/>
      <c r="D1103" s="19"/>
      <c r="E1103" s="19"/>
      <c r="F1103" s="10"/>
    </row>
    <row r="1104" ht="15.75" hidden="1" customHeight="1">
      <c r="A1104" s="19" t="s">
        <v>2226</v>
      </c>
      <c r="B1104" s="18"/>
      <c r="C1104" s="36"/>
      <c r="D1104" s="19"/>
      <c r="E1104" s="19"/>
      <c r="F1104" s="10"/>
    </row>
    <row r="1105" ht="15.75" hidden="1" customHeight="1">
      <c r="A1105" s="19"/>
      <c r="B1105" s="18"/>
      <c r="C1105" s="36"/>
      <c r="D1105" s="19"/>
      <c r="E1105" s="19"/>
      <c r="F1105" s="10"/>
    </row>
    <row r="1106" ht="15.75" hidden="1" customHeight="1">
      <c r="A1106" s="10"/>
      <c r="B1106" s="19"/>
      <c r="C1106" s="10"/>
      <c r="D1106" s="10"/>
      <c r="E1106" s="19"/>
      <c r="F1106" s="10"/>
    </row>
    <row r="1107" ht="15.75" hidden="1" customHeight="1">
      <c r="C1107" s="20">
        <f>SUM(C1089:C1106)</f>
        <v>55</v>
      </c>
      <c r="E1107" s="1"/>
      <c r="F1107" s="54" t="s">
        <v>14</v>
      </c>
    </row>
    <row r="1108" ht="15.75" hidden="1" customHeight="1">
      <c r="E1108" s="1"/>
    </row>
    <row r="1109" ht="15.75" hidden="1" customHeight="1">
      <c r="A1109" s="14" t="s">
        <v>15</v>
      </c>
      <c r="B1109" s="14" t="s">
        <v>16</v>
      </c>
      <c r="C1109" s="2" t="s">
        <v>17</v>
      </c>
      <c r="D1109" s="14" t="s">
        <v>18</v>
      </c>
      <c r="E1109" s="14" t="s">
        <v>19</v>
      </c>
      <c r="F1109" s="34" t="s">
        <v>20</v>
      </c>
      <c r="G1109" s="43">
        <v>30.0</v>
      </c>
    </row>
    <row r="1110" ht="15.75" hidden="1" customHeight="1">
      <c r="A1110" s="19" t="s">
        <v>2229</v>
      </c>
      <c r="B1110" s="18">
        <v>44299.0</v>
      </c>
      <c r="C1110" s="36">
        <v>30.0</v>
      </c>
      <c r="D1110" s="19">
        <f>G1109-C1110</f>
        <v>0</v>
      </c>
      <c r="E1110" s="19"/>
      <c r="F1110" s="10"/>
      <c r="G1110" s="1" t="s">
        <v>2230</v>
      </c>
    </row>
    <row r="1111" ht="15.75" hidden="1" customHeight="1">
      <c r="A1111" s="19" t="s">
        <v>2229</v>
      </c>
      <c r="B1111" s="18"/>
      <c r="C1111" s="36"/>
      <c r="D1111" s="19"/>
      <c r="E1111" s="19"/>
      <c r="F1111" s="10"/>
      <c r="G1111" s="20" t="s">
        <v>2197</v>
      </c>
    </row>
    <row r="1112" ht="15.75" hidden="1" customHeight="1">
      <c r="A1112" s="19" t="s">
        <v>2229</v>
      </c>
      <c r="B1112" s="18"/>
      <c r="C1112" s="36"/>
      <c r="D1112" s="19"/>
      <c r="E1112" s="19"/>
      <c r="F1112" s="10"/>
      <c r="G1112" s="53"/>
    </row>
    <row r="1113" ht="15.75" hidden="1" customHeight="1">
      <c r="A1113" s="19" t="s">
        <v>2229</v>
      </c>
      <c r="B1113" s="18"/>
      <c r="C1113" s="36"/>
      <c r="D1113" s="19"/>
      <c r="E1113" s="19"/>
      <c r="F1113" s="10"/>
      <c r="G1113" s="20" t="s">
        <v>2231</v>
      </c>
    </row>
    <row r="1114" ht="15.75" hidden="1" customHeight="1">
      <c r="A1114" s="19" t="s">
        <v>2229</v>
      </c>
      <c r="B1114" s="18"/>
      <c r="C1114" s="36"/>
      <c r="D1114" s="19"/>
      <c r="E1114" s="19"/>
      <c r="F1114" s="10"/>
    </row>
    <row r="1115" ht="15.75" hidden="1" customHeight="1">
      <c r="A1115" s="19" t="s">
        <v>2229</v>
      </c>
      <c r="B1115" s="18"/>
      <c r="C1115" s="36"/>
      <c r="D1115" s="19"/>
      <c r="E1115" s="19"/>
      <c r="F1115" s="10"/>
      <c r="G1115" s="30"/>
    </row>
    <row r="1116" ht="15.75" hidden="1" customHeight="1">
      <c r="A1116" s="19" t="s">
        <v>2229</v>
      </c>
      <c r="B1116" s="18"/>
      <c r="C1116" s="36"/>
      <c r="D1116" s="19"/>
      <c r="E1116" s="19"/>
      <c r="F1116" s="10"/>
      <c r="G1116" s="30"/>
    </row>
    <row r="1117" ht="15.75" hidden="1" customHeight="1">
      <c r="A1117" s="19" t="s">
        <v>2229</v>
      </c>
      <c r="B1117" s="18"/>
      <c r="C1117" s="36"/>
      <c r="D1117" s="19"/>
      <c r="E1117" s="19"/>
      <c r="F1117" s="10"/>
    </row>
    <row r="1118" ht="15.75" hidden="1" customHeight="1">
      <c r="A1118" s="19" t="s">
        <v>2229</v>
      </c>
      <c r="B1118" s="18"/>
      <c r="C1118" s="36"/>
      <c r="D1118" s="19"/>
      <c r="E1118" s="19"/>
      <c r="F1118" s="10"/>
    </row>
    <row r="1119" ht="15.75" hidden="1" customHeight="1">
      <c r="A1119" s="19" t="s">
        <v>2229</v>
      </c>
      <c r="B1119" s="18"/>
      <c r="C1119" s="36"/>
      <c r="D1119" s="19"/>
      <c r="E1119" s="19"/>
      <c r="F1119" s="10"/>
    </row>
    <row r="1120" ht="15.75" hidden="1" customHeight="1">
      <c r="A1120" s="19" t="s">
        <v>2229</v>
      </c>
      <c r="B1120" s="18"/>
      <c r="C1120" s="36"/>
      <c r="D1120" s="19"/>
      <c r="E1120" s="19"/>
      <c r="F1120" s="10"/>
    </row>
    <row r="1121" ht="15.75" hidden="1" customHeight="1">
      <c r="A1121" s="19" t="s">
        <v>2229</v>
      </c>
      <c r="B1121" s="18"/>
      <c r="C1121" s="36"/>
      <c r="D1121" s="19"/>
      <c r="E1121" s="19"/>
      <c r="F1121" s="10"/>
    </row>
    <row r="1122" ht="15.75" hidden="1" customHeight="1">
      <c r="A1122" s="19" t="s">
        <v>2229</v>
      </c>
      <c r="B1122" s="18"/>
      <c r="C1122" s="36"/>
      <c r="D1122" s="19"/>
      <c r="E1122" s="19"/>
      <c r="F1122" s="10"/>
    </row>
    <row r="1123" ht="15.75" hidden="1" customHeight="1">
      <c r="A1123" s="19" t="s">
        <v>2229</v>
      </c>
      <c r="B1123" s="18"/>
      <c r="C1123" s="36"/>
      <c r="D1123" s="19"/>
      <c r="E1123" s="19"/>
      <c r="F1123" s="10"/>
    </row>
    <row r="1124" ht="15.75" hidden="1" customHeight="1">
      <c r="A1124" s="19" t="s">
        <v>2229</v>
      </c>
      <c r="B1124" s="18"/>
      <c r="C1124" s="36"/>
      <c r="D1124" s="19"/>
      <c r="E1124" s="19"/>
      <c r="F1124" s="10"/>
    </row>
    <row r="1125" ht="15.75" hidden="1" customHeight="1">
      <c r="A1125" s="19" t="s">
        <v>2229</v>
      </c>
      <c r="B1125" s="18"/>
      <c r="C1125" s="36"/>
      <c r="D1125" s="19"/>
      <c r="E1125" s="19"/>
      <c r="F1125" s="10"/>
    </row>
    <row r="1126" ht="15.75" hidden="1" customHeight="1">
      <c r="A1126" s="19"/>
      <c r="B1126" s="18"/>
      <c r="C1126" s="36"/>
      <c r="D1126" s="19"/>
      <c r="E1126" s="19"/>
      <c r="F1126" s="10"/>
    </row>
    <row r="1127" ht="15.75" hidden="1" customHeight="1">
      <c r="A1127" s="10"/>
      <c r="B1127" s="19"/>
      <c r="C1127" s="10"/>
      <c r="D1127" s="10"/>
      <c r="E1127" s="19"/>
      <c r="F1127" s="10"/>
    </row>
    <row r="1128" ht="15.75" hidden="1" customHeight="1">
      <c r="C1128" s="20">
        <f>SUM(C1110:C1127)</f>
        <v>30</v>
      </c>
      <c r="E1128" s="1"/>
      <c r="F1128" s="54" t="s">
        <v>14</v>
      </c>
    </row>
    <row r="1129" ht="15.75" hidden="1" customHeight="1">
      <c r="E1129" s="1"/>
    </row>
    <row r="1130" ht="15.75" customHeight="1">
      <c r="A1130" s="14" t="s">
        <v>15</v>
      </c>
      <c r="B1130" s="14" t="s">
        <v>16</v>
      </c>
      <c r="C1130" s="2" t="s">
        <v>17</v>
      </c>
      <c r="D1130" s="14" t="s">
        <v>18</v>
      </c>
      <c r="E1130" s="14" t="s">
        <v>19</v>
      </c>
      <c r="F1130" s="34" t="s">
        <v>20</v>
      </c>
      <c r="G1130" s="43">
        <v>30.0</v>
      </c>
    </row>
    <row r="1131" ht="15.75" customHeight="1">
      <c r="A1131" s="19" t="s">
        <v>2232</v>
      </c>
      <c r="B1131" s="18"/>
      <c r="C1131" s="36"/>
      <c r="D1131" s="19">
        <f>G1130-C1131</f>
        <v>30</v>
      </c>
      <c r="E1131" s="19"/>
      <c r="F1131" s="10"/>
      <c r="G1131" s="1" t="s">
        <v>2233</v>
      </c>
    </row>
    <row r="1132" ht="15.75" customHeight="1">
      <c r="A1132" s="19" t="s">
        <v>2232</v>
      </c>
      <c r="B1132" s="18"/>
      <c r="C1132" s="36"/>
      <c r="D1132" s="19"/>
      <c r="E1132" s="19"/>
      <c r="F1132" s="10"/>
      <c r="G1132" s="20" t="s">
        <v>2197</v>
      </c>
    </row>
    <row r="1133" ht="15.75" customHeight="1">
      <c r="A1133" s="19" t="s">
        <v>2232</v>
      </c>
      <c r="B1133" s="18"/>
      <c r="C1133" s="36"/>
      <c r="D1133" s="19"/>
      <c r="E1133" s="19"/>
      <c r="F1133" s="10"/>
      <c r="G1133" s="53"/>
    </row>
    <row r="1134" ht="15.75" customHeight="1">
      <c r="A1134" s="19" t="s">
        <v>2232</v>
      </c>
      <c r="B1134" s="18"/>
      <c r="C1134" s="36"/>
      <c r="D1134" s="19"/>
      <c r="E1134" s="19"/>
      <c r="F1134" s="10"/>
      <c r="G1134" s="20" t="s">
        <v>2234</v>
      </c>
    </row>
    <row r="1135" ht="15.75" customHeight="1">
      <c r="A1135" s="19" t="s">
        <v>2232</v>
      </c>
      <c r="B1135" s="18"/>
      <c r="C1135" s="36"/>
      <c r="D1135" s="19"/>
      <c r="E1135" s="19"/>
      <c r="F1135" s="10"/>
    </row>
    <row r="1136" ht="15.75" customHeight="1">
      <c r="A1136" s="19" t="s">
        <v>2232</v>
      </c>
      <c r="B1136" s="18"/>
      <c r="C1136" s="36"/>
      <c r="D1136" s="19"/>
      <c r="E1136" s="19"/>
      <c r="F1136" s="10"/>
      <c r="G1136" s="30"/>
    </row>
    <row r="1137" ht="15.75" customHeight="1">
      <c r="A1137" s="19" t="s">
        <v>2232</v>
      </c>
      <c r="B1137" s="18"/>
      <c r="C1137" s="36"/>
      <c r="D1137" s="19"/>
      <c r="E1137" s="19"/>
      <c r="F1137" s="10"/>
      <c r="G1137" s="30"/>
    </row>
    <row r="1138" ht="15.75" customHeight="1">
      <c r="A1138" s="19" t="s">
        <v>2232</v>
      </c>
      <c r="B1138" s="18"/>
      <c r="C1138" s="36"/>
      <c r="D1138" s="19"/>
      <c r="E1138" s="19"/>
      <c r="F1138" s="10"/>
    </row>
    <row r="1139" ht="15.75" customHeight="1">
      <c r="A1139" s="19" t="s">
        <v>2232</v>
      </c>
      <c r="B1139" s="18"/>
      <c r="C1139" s="36"/>
      <c r="D1139" s="19"/>
      <c r="E1139" s="19"/>
      <c r="F1139" s="10"/>
    </row>
    <row r="1140" ht="15.75" customHeight="1">
      <c r="A1140" s="19" t="s">
        <v>2232</v>
      </c>
      <c r="B1140" s="18"/>
      <c r="C1140" s="36"/>
      <c r="D1140" s="19"/>
      <c r="E1140" s="19"/>
      <c r="F1140" s="10"/>
    </row>
    <row r="1141" ht="15.75" customHeight="1">
      <c r="A1141" s="19" t="s">
        <v>2232</v>
      </c>
      <c r="B1141" s="18"/>
      <c r="C1141" s="36"/>
      <c r="D1141" s="19"/>
      <c r="E1141" s="19"/>
      <c r="F1141" s="10"/>
    </row>
    <row r="1142" ht="15.75" customHeight="1">
      <c r="A1142" s="19" t="s">
        <v>2232</v>
      </c>
      <c r="B1142" s="18"/>
      <c r="C1142" s="36"/>
      <c r="D1142" s="19"/>
      <c r="E1142" s="19"/>
      <c r="F1142" s="10"/>
    </row>
    <row r="1143" ht="15.75" customHeight="1">
      <c r="A1143" s="19" t="s">
        <v>2232</v>
      </c>
      <c r="B1143" s="18"/>
      <c r="C1143" s="36"/>
      <c r="D1143" s="19"/>
      <c r="E1143" s="19"/>
      <c r="F1143" s="10"/>
    </row>
    <row r="1144" ht="15.75" customHeight="1">
      <c r="A1144" s="19" t="s">
        <v>2232</v>
      </c>
      <c r="B1144" s="18"/>
      <c r="C1144" s="36"/>
      <c r="D1144" s="19"/>
      <c r="E1144" s="19"/>
      <c r="F1144" s="10"/>
    </row>
    <row r="1145" ht="15.75" customHeight="1">
      <c r="A1145" s="19" t="s">
        <v>2232</v>
      </c>
      <c r="B1145" s="18"/>
      <c r="C1145" s="36"/>
      <c r="D1145" s="19"/>
      <c r="E1145" s="19"/>
      <c r="F1145" s="10"/>
    </row>
    <row r="1146" ht="15.75" customHeight="1">
      <c r="A1146" s="19" t="s">
        <v>2232</v>
      </c>
      <c r="B1146" s="18"/>
      <c r="C1146" s="36"/>
      <c r="D1146" s="19"/>
      <c r="E1146" s="19"/>
      <c r="F1146" s="10"/>
    </row>
    <row r="1147" ht="15.75" customHeight="1">
      <c r="A1147" s="19"/>
      <c r="B1147" s="18"/>
      <c r="C1147" s="36"/>
      <c r="D1147" s="19"/>
      <c r="E1147" s="19"/>
      <c r="F1147" s="10"/>
    </row>
    <row r="1148" ht="15.75" customHeight="1">
      <c r="A1148" s="10"/>
      <c r="B1148" s="19"/>
      <c r="C1148" s="10"/>
      <c r="D1148" s="10"/>
      <c r="E1148" s="19"/>
      <c r="F1148" s="10"/>
    </row>
    <row r="1149" ht="15.75" customHeight="1">
      <c r="C1149" s="20">
        <f>SUM(C1131:C1148)</f>
        <v>0</v>
      </c>
      <c r="E1149" s="1"/>
      <c r="F1149" s="54" t="s">
        <v>738</v>
      </c>
    </row>
    <row r="1150" ht="15.75" customHeight="1">
      <c r="E1150" s="1"/>
    </row>
    <row r="1151" ht="15.75" customHeight="1">
      <c r="A1151" s="14" t="s">
        <v>15</v>
      </c>
      <c r="B1151" s="14" t="s">
        <v>16</v>
      </c>
      <c r="C1151" s="2" t="s">
        <v>17</v>
      </c>
      <c r="D1151" s="14" t="s">
        <v>18</v>
      </c>
      <c r="E1151" s="14" t="s">
        <v>19</v>
      </c>
      <c r="F1151" s="34" t="s">
        <v>20</v>
      </c>
      <c r="G1151" s="43">
        <v>106.0</v>
      </c>
    </row>
    <row r="1152" ht="15.75" customHeight="1">
      <c r="A1152" s="19" t="s">
        <v>2235</v>
      </c>
      <c r="B1152" s="18">
        <v>44519.0</v>
      </c>
      <c r="C1152" s="36">
        <v>30.0</v>
      </c>
      <c r="D1152" s="19">
        <f>G1151-C1152</f>
        <v>76</v>
      </c>
      <c r="E1152" s="19"/>
      <c r="F1152" s="10"/>
      <c r="G1152" s="1" t="s">
        <v>2236</v>
      </c>
    </row>
    <row r="1153" ht="15.75" customHeight="1">
      <c r="A1153" s="19" t="s">
        <v>2235</v>
      </c>
      <c r="B1153" s="18">
        <v>44525.0</v>
      </c>
      <c r="C1153" s="36">
        <v>30.0</v>
      </c>
      <c r="D1153" s="19">
        <f t="shared" ref="D1153:D1154" si="53">D1152-C1153</f>
        <v>46</v>
      </c>
      <c r="E1153" s="19"/>
      <c r="F1153" s="10"/>
      <c r="G1153" s="20" t="s">
        <v>2194</v>
      </c>
    </row>
    <row r="1154" ht="15.75" customHeight="1">
      <c r="A1154" s="19" t="s">
        <v>2235</v>
      </c>
      <c r="B1154" s="18" t="s">
        <v>2237</v>
      </c>
      <c r="C1154" s="36">
        <v>46.0</v>
      </c>
      <c r="D1154" s="19">
        <f t="shared" si="53"/>
        <v>0</v>
      </c>
      <c r="E1154" s="19"/>
      <c r="F1154" s="10"/>
      <c r="G1154" s="53"/>
    </row>
    <row r="1155" ht="15.75" customHeight="1">
      <c r="A1155" s="19" t="s">
        <v>2235</v>
      </c>
      <c r="B1155" s="18"/>
      <c r="C1155" s="36"/>
      <c r="D1155" s="19"/>
      <c r="E1155" s="19"/>
      <c r="F1155" s="10"/>
      <c r="G1155" s="20" t="s">
        <v>2238</v>
      </c>
    </row>
    <row r="1156" ht="15.75" customHeight="1">
      <c r="A1156" s="19" t="s">
        <v>2235</v>
      </c>
      <c r="B1156" s="18"/>
      <c r="C1156" s="36"/>
      <c r="D1156" s="19"/>
      <c r="E1156" s="19"/>
      <c r="F1156" s="10"/>
    </row>
    <row r="1157" ht="15.75" customHeight="1">
      <c r="A1157" s="19" t="s">
        <v>2235</v>
      </c>
      <c r="B1157" s="18"/>
      <c r="C1157" s="36"/>
      <c r="D1157" s="19"/>
      <c r="E1157" s="19"/>
      <c r="F1157" s="10"/>
      <c r="G1157" s="30"/>
    </row>
    <row r="1158" ht="15.75" customHeight="1">
      <c r="A1158" s="19" t="s">
        <v>2235</v>
      </c>
      <c r="B1158" s="18"/>
      <c r="C1158" s="36"/>
      <c r="D1158" s="19"/>
      <c r="E1158" s="19"/>
      <c r="F1158" s="10"/>
      <c r="G1158" s="30"/>
    </row>
    <row r="1159" ht="15.75" customHeight="1">
      <c r="A1159" s="19" t="s">
        <v>2235</v>
      </c>
      <c r="B1159" s="18"/>
      <c r="C1159" s="36"/>
      <c r="D1159" s="19"/>
      <c r="E1159" s="19"/>
      <c r="F1159" s="10"/>
    </row>
    <row r="1160" ht="15.75" customHeight="1">
      <c r="A1160" s="19" t="s">
        <v>2235</v>
      </c>
      <c r="B1160" s="18"/>
      <c r="C1160" s="36"/>
      <c r="D1160" s="19"/>
      <c r="E1160" s="19"/>
      <c r="F1160" s="10"/>
    </row>
    <row r="1161" ht="15.75" customHeight="1">
      <c r="A1161" s="19" t="s">
        <v>2235</v>
      </c>
      <c r="B1161" s="18"/>
      <c r="C1161" s="36"/>
      <c r="D1161" s="19"/>
      <c r="E1161" s="19"/>
      <c r="F1161" s="10"/>
    </row>
    <row r="1162" ht="15.75" customHeight="1">
      <c r="A1162" s="19" t="s">
        <v>2235</v>
      </c>
      <c r="B1162" s="18"/>
      <c r="C1162" s="36"/>
      <c r="D1162" s="19"/>
      <c r="E1162" s="19"/>
      <c r="F1162" s="10"/>
    </row>
    <row r="1163" ht="15.75" customHeight="1">
      <c r="A1163" s="19" t="s">
        <v>2235</v>
      </c>
      <c r="B1163" s="18"/>
      <c r="C1163" s="36"/>
      <c r="D1163" s="19"/>
      <c r="E1163" s="19"/>
      <c r="F1163" s="10"/>
    </row>
    <row r="1164" ht="15.75" customHeight="1">
      <c r="A1164" s="19" t="s">
        <v>2235</v>
      </c>
      <c r="B1164" s="18"/>
      <c r="C1164" s="36"/>
      <c r="D1164" s="19"/>
      <c r="E1164" s="19"/>
      <c r="F1164" s="10"/>
    </row>
    <row r="1165" ht="15.75" customHeight="1">
      <c r="A1165" s="19" t="s">
        <v>2235</v>
      </c>
      <c r="B1165" s="18"/>
      <c r="C1165" s="36"/>
      <c r="D1165" s="19"/>
      <c r="E1165" s="19"/>
      <c r="F1165" s="10"/>
    </row>
    <row r="1166" ht="15.75" customHeight="1">
      <c r="A1166" s="19" t="s">
        <v>2235</v>
      </c>
      <c r="B1166" s="18"/>
      <c r="C1166" s="36"/>
      <c r="D1166" s="19"/>
      <c r="E1166" s="19"/>
      <c r="F1166" s="10"/>
    </row>
    <row r="1167" ht="15.75" customHeight="1">
      <c r="A1167" s="19" t="s">
        <v>2235</v>
      </c>
      <c r="B1167" s="18"/>
      <c r="C1167" s="36"/>
      <c r="D1167" s="19"/>
      <c r="E1167" s="19"/>
      <c r="F1167" s="10"/>
    </row>
    <row r="1168" ht="15.75" customHeight="1">
      <c r="A1168" s="19"/>
      <c r="B1168" s="18"/>
      <c r="C1168" s="36"/>
      <c r="D1168" s="19"/>
      <c r="E1168" s="19"/>
      <c r="F1168" s="10"/>
    </row>
    <row r="1169" ht="15.75" customHeight="1">
      <c r="A1169" s="10"/>
      <c r="B1169" s="19"/>
      <c r="C1169" s="10"/>
      <c r="D1169" s="10"/>
      <c r="E1169" s="19"/>
      <c r="F1169" s="10"/>
    </row>
    <row r="1170" ht="15.75" customHeight="1">
      <c r="C1170" s="20">
        <f>SUM(C1152:C1169)</f>
        <v>106</v>
      </c>
      <c r="E1170" s="1"/>
      <c r="F1170" s="54" t="s">
        <v>738</v>
      </c>
    </row>
    <row r="1171" ht="15.75" customHeight="1">
      <c r="E1171" s="1"/>
    </row>
    <row r="1172" ht="15.75" customHeight="1">
      <c r="A1172" s="14" t="s">
        <v>15</v>
      </c>
      <c r="B1172" s="14" t="s">
        <v>16</v>
      </c>
      <c r="C1172" s="2" t="s">
        <v>17</v>
      </c>
      <c r="D1172" s="14" t="s">
        <v>18</v>
      </c>
      <c r="E1172" s="14" t="s">
        <v>19</v>
      </c>
      <c r="F1172" s="34" t="s">
        <v>20</v>
      </c>
      <c r="G1172" s="43">
        <v>106.0</v>
      </c>
    </row>
    <row r="1173" ht="15.75" customHeight="1">
      <c r="A1173" s="19" t="s">
        <v>2239</v>
      </c>
      <c r="B1173" s="18">
        <v>44588.0</v>
      </c>
      <c r="C1173" s="36">
        <v>65.0</v>
      </c>
      <c r="D1173" s="19">
        <f>G1172-C1173</f>
        <v>41</v>
      </c>
      <c r="E1173" s="19"/>
      <c r="F1173" s="10"/>
      <c r="G1173" s="1" t="s">
        <v>2240</v>
      </c>
    </row>
    <row r="1174" ht="15.75" customHeight="1">
      <c r="A1174" s="19" t="s">
        <v>2239</v>
      </c>
      <c r="B1174" s="18">
        <v>44589.0</v>
      </c>
      <c r="C1174" s="36">
        <v>40.0</v>
      </c>
      <c r="D1174" s="19">
        <f t="shared" ref="D1174:D1175" si="54">D1173-C1174</f>
        <v>1</v>
      </c>
      <c r="E1174" s="19"/>
      <c r="F1174" s="10"/>
      <c r="G1174" s="20" t="s">
        <v>2194</v>
      </c>
    </row>
    <row r="1175" ht="15.75" customHeight="1">
      <c r="A1175" s="19" t="s">
        <v>2239</v>
      </c>
      <c r="B1175" s="18">
        <v>44616.0</v>
      </c>
      <c r="C1175" s="36">
        <v>1.0</v>
      </c>
      <c r="D1175" s="19">
        <f t="shared" si="54"/>
        <v>0</v>
      </c>
      <c r="E1175" s="19"/>
      <c r="F1175" s="10"/>
      <c r="G1175" s="53">
        <v>130000.0</v>
      </c>
    </row>
    <row r="1176" ht="15.75" customHeight="1">
      <c r="A1176" s="19" t="s">
        <v>2239</v>
      </c>
      <c r="B1176" s="18"/>
      <c r="C1176" s="36"/>
      <c r="D1176" s="19"/>
      <c r="E1176" s="19"/>
      <c r="F1176" s="10"/>
      <c r="G1176" s="20" t="s">
        <v>2238</v>
      </c>
    </row>
    <row r="1177" ht="15.75" customHeight="1">
      <c r="A1177" s="19" t="s">
        <v>2239</v>
      </c>
      <c r="B1177" s="18"/>
      <c r="C1177" s="36"/>
      <c r="D1177" s="19"/>
      <c r="E1177" s="19"/>
      <c r="F1177" s="10"/>
      <c r="G1177" s="20" t="s">
        <v>2241</v>
      </c>
    </row>
    <row r="1178" ht="15.75" customHeight="1">
      <c r="A1178" s="19" t="s">
        <v>2239</v>
      </c>
      <c r="B1178" s="18"/>
      <c r="C1178" s="36"/>
      <c r="D1178" s="19"/>
      <c r="E1178" s="19"/>
      <c r="F1178" s="10"/>
      <c r="G1178" s="30"/>
    </row>
    <row r="1179" ht="15.75" customHeight="1">
      <c r="A1179" s="19" t="s">
        <v>2239</v>
      </c>
      <c r="B1179" s="18"/>
      <c r="C1179" s="36"/>
      <c r="D1179" s="19"/>
      <c r="E1179" s="19"/>
      <c r="F1179" s="10"/>
      <c r="G1179" s="30"/>
    </row>
    <row r="1180" ht="15.75" customHeight="1">
      <c r="A1180" s="19" t="s">
        <v>2239</v>
      </c>
      <c r="B1180" s="18"/>
      <c r="C1180" s="36"/>
      <c r="D1180" s="19"/>
      <c r="E1180" s="19"/>
      <c r="F1180" s="10"/>
    </row>
    <row r="1181" ht="15.75" customHeight="1">
      <c r="A1181" s="19" t="s">
        <v>2239</v>
      </c>
      <c r="B1181" s="18"/>
      <c r="C1181" s="36"/>
      <c r="D1181" s="19"/>
      <c r="E1181" s="19"/>
      <c r="F1181" s="10"/>
    </row>
    <row r="1182" ht="15.75" customHeight="1">
      <c r="A1182" s="19" t="s">
        <v>2239</v>
      </c>
      <c r="B1182" s="18"/>
      <c r="C1182" s="36"/>
      <c r="D1182" s="19"/>
      <c r="E1182" s="19"/>
      <c r="F1182" s="10"/>
    </row>
    <row r="1183" ht="15.75" customHeight="1">
      <c r="A1183" s="19" t="s">
        <v>2239</v>
      </c>
      <c r="B1183" s="18"/>
      <c r="C1183" s="36"/>
      <c r="D1183" s="19"/>
      <c r="E1183" s="19"/>
      <c r="F1183" s="10"/>
    </row>
    <row r="1184" ht="15.75" customHeight="1">
      <c r="A1184" s="19" t="s">
        <v>2239</v>
      </c>
      <c r="B1184" s="18"/>
      <c r="C1184" s="36"/>
      <c r="D1184" s="19"/>
      <c r="E1184" s="19"/>
      <c r="F1184" s="10"/>
    </row>
    <row r="1185" ht="15.75" customHeight="1">
      <c r="A1185" s="19" t="s">
        <v>2239</v>
      </c>
      <c r="B1185" s="18"/>
      <c r="C1185" s="36"/>
      <c r="D1185" s="19"/>
      <c r="E1185" s="19"/>
      <c r="F1185" s="10"/>
    </row>
    <row r="1186" ht="15.75" customHeight="1">
      <c r="A1186" s="19" t="s">
        <v>2239</v>
      </c>
      <c r="B1186" s="18"/>
      <c r="C1186" s="36"/>
      <c r="D1186" s="19"/>
      <c r="E1186" s="19"/>
      <c r="F1186" s="10"/>
    </row>
    <row r="1187" ht="15.75" customHeight="1">
      <c r="A1187" s="19" t="s">
        <v>2239</v>
      </c>
      <c r="B1187" s="18"/>
      <c r="C1187" s="36"/>
      <c r="D1187" s="19"/>
      <c r="E1187" s="19"/>
      <c r="F1187" s="10"/>
    </row>
    <row r="1188" ht="15.75" customHeight="1">
      <c r="A1188" s="19" t="s">
        <v>2239</v>
      </c>
      <c r="B1188" s="18"/>
      <c r="C1188" s="36"/>
      <c r="D1188" s="19"/>
      <c r="E1188" s="19"/>
      <c r="F1188" s="10"/>
    </row>
    <row r="1189" ht="15.75" customHeight="1">
      <c r="A1189" s="19"/>
      <c r="B1189" s="18"/>
      <c r="C1189" s="36"/>
      <c r="D1189" s="19"/>
      <c r="E1189" s="19"/>
      <c r="F1189" s="10"/>
    </row>
    <row r="1190" ht="15.75" customHeight="1">
      <c r="A1190" s="10"/>
      <c r="B1190" s="19"/>
      <c r="C1190" s="10"/>
      <c r="D1190" s="10"/>
      <c r="E1190" s="19"/>
      <c r="F1190" s="10"/>
    </row>
    <row r="1191" ht="15.75" customHeight="1">
      <c r="C1191" s="20">
        <f>SUM(C1173:C1190)</f>
        <v>106</v>
      </c>
      <c r="E1191" s="1"/>
      <c r="F1191" s="54" t="s">
        <v>738</v>
      </c>
    </row>
    <row r="1192" ht="15.75" customHeight="1">
      <c r="E1192" s="1"/>
    </row>
    <row r="1193" ht="15.75" customHeight="1">
      <c r="E1193" s="1"/>
    </row>
    <row r="1194" ht="15.75" customHeight="1">
      <c r="A1194" s="14" t="s">
        <v>15</v>
      </c>
      <c r="B1194" s="14" t="s">
        <v>16</v>
      </c>
      <c r="C1194" s="2" t="s">
        <v>17</v>
      </c>
      <c r="D1194" s="14" t="s">
        <v>18</v>
      </c>
      <c r="E1194" s="14" t="s">
        <v>19</v>
      </c>
      <c r="F1194" s="34" t="s">
        <v>20</v>
      </c>
      <c r="G1194" s="43">
        <v>50.0</v>
      </c>
    </row>
    <row r="1195" ht="15.75" customHeight="1">
      <c r="A1195" s="19"/>
      <c r="B1195" s="18"/>
      <c r="C1195" s="36"/>
      <c r="D1195" s="19">
        <f>G1194-C1195</f>
        <v>50</v>
      </c>
      <c r="E1195" s="19"/>
      <c r="F1195" s="10"/>
      <c r="G1195" s="1" t="s">
        <v>2242</v>
      </c>
    </row>
    <row r="1196" ht="15.75" customHeight="1">
      <c r="A1196" s="19"/>
      <c r="B1196" s="18"/>
      <c r="C1196" s="36"/>
      <c r="D1196" s="19">
        <f t="shared" ref="D1196:D1197" si="55">D1195-C1196</f>
        <v>50</v>
      </c>
      <c r="E1196" s="19"/>
      <c r="F1196" s="10"/>
      <c r="G1196" s="20" t="s">
        <v>2194</v>
      </c>
    </row>
    <row r="1197" ht="15.75" customHeight="1">
      <c r="A1197" s="19"/>
      <c r="B1197" s="18"/>
      <c r="C1197" s="36"/>
      <c r="D1197" s="19">
        <f t="shared" si="55"/>
        <v>50</v>
      </c>
      <c r="E1197" s="19"/>
      <c r="F1197" s="10"/>
      <c r="G1197" s="53">
        <v>130000.0</v>
      </c>
    </row>
    <row r="1198" ht="15.75" customHeight="1">
      <c r="A1198" s="19"/>
      <c r="B1198" s="18"/>
      <c r="C1198" s="36"/>
      <c r="D1198" s="19"/>
      <c r="E1198" s="19"/>
      <c r="F1198" s="10"/>
    </row>
    <row r="1199" ht="15.75" customHeight="1">
      <c r="A1199" s="19"/>
      <c r="B1199" s="18"/>
      <c r="C1199" s="36"/>
      <c r="D1199" s="19"/>
      <c r="E1199" s="19"/>
      <c r="F1199" s="10"/>
    </row>
    <row r="1200" ht="15.75" customHeight="1">
      <c r="A1200" s="19"/>
      <c r="B1200" s="18"/>
      <c r="C1200" s="36"/>
      <c r="D1200" s="19"/>
      <c r="E1200" s="19"/>
      <c r="F1200" s="10"/>
      <c r="G1200" s="30"/>
    </row>
    <row r="1201" ht="15.75" customHeight="1">
      <c r="A1201" s="19"/>
      <c r="B1201" s="18"/>
      <c r="C1201" s="36"/>
      <c r="D1201" s="19"/>
      <c r="E1201" s="19"/>
      <c r="F1201" s="10"/>
      <c r="G1201" s="30"/>
    </row>
    <row r="1202" ht="15.75" customHeight="1">
      <c r="A1202" s="19"/>
      <c r="B1202" s="18"/>
      <c r="C1202" s="36"/>
      <c r="D1202" s="19"/>
      <c r="E1202" s="19"/>
      <c r="F1202" s="10"/>
    </row>
    <row r="1203" ht="15.75" customHeight="1">
      <c r="A1203" s="19"/>
      <c r="B1203" s="18"/>
      <c r="C1203" s="36"/>
      <c r="D1203" s="19"/>
      <c r="E1203" s="19"/>
      <c r="F1203" s="10"/>
    </row>
    <row r="1204" ht="15.75" customHeight="1">
      <c r="A1204" s="19"/>
      <c r="B1204" s="18"/>
      <c r="C1204" s="36"/>
      <c r="D1204" s="19"/>
      <c r="E1204" s="19"/>
      <c r="F1204" s="10"/>
    </row>
    <row r="1205" ht="15.75" customHeight="1">
      <c r="A1205" s="19"/>
      <c r="B1205" s="18"/>
      <c r="C1205" s="36"/>
      <c r="D1205" s="19"/>
      <c r="E1205" s="19"/>
      <c r="F1205" s="10"/>
    </row>
    <row r="1206" ht="15.75" customHeight="1">
      <c r="A1206" s="19"/>
      <c r="B1206" s="18"/>
      <c r="C1206" s="36"/>
      <c r="D1206" s="19"/>
      <c r="E1206" s="19"/>
      <c r="F1206" s="10"/>
    </row>
    <row r="1207" ht="15.75" customHeight="1">
      <c r="A1207" s="19"/>
      <c r="B1207" s="18"/>
      <c r="C1207" s="36"/>
      <c r="D1207" s="19"/>
      <c r="E1207" s="19"/>
      <c r="F1207" s="10"/>
    </row>
    <row r="1208" ht="15.75" customHeight="1">
      <c r="A1208" s="19"/>
      <c r="B1208" s="18"/>
      <c r="C1208" s="36"/>
      <c r="D1208" s="19"/>
      <c r="E1208" s="19"/>
      <c r="F1208" s="10"/>
    </row>
    <row r="1209" ht="15.75" customHeight="1">
      <c r="A1209" s="19"/>
      <c r="B1209" s="18"/>
      <c r="C1209" s="36"/>
      <c r="D1209" s="19"/>
      <c r="E1209" s="19"/>
      <c r="F1209" s="10"/>
    </row>
    <row r="1210" ht="15.75" customHeight="1">
      <c r="A1210" s="19"/>
      <c r="B1210" s="18"/>
      <c r="C1210" s="36"/>
      <c r="D1210" s="19"/>
      <c r="E1210" s="19"/>
      <c r="F1210" s="10"/>
    </row>
    <row r="1211" ht="15.75" customHeight="1">
      <c r="A1211" s="19"/>
      <c r="B1211" s="18"/>
      <c r="C1211" s="36"/>
      <c r="D1211" s="19"/>
      <c r="E1211" s="19"/>
      <c r="F1211" s="10"/>
    </row>
    <row r="1212" ht="15.75" customHeight="1">
      <c r="A1212" s="10"/>
      <c r="B1212" s="19"/>
      <c r="C1212" s="10"/>
      <c r="D1212" s="10"/>
      <c r="E1212" s="19"/>
      <c r="F1212" s="10"/>
    </row>
    <row r="1213" ht="15.75" customHeight="1">
      <c r="E1213" s="1"/>
    </row>
    <row r="1214" ht="15.75" customHeight="1">
      <c r="A1214" s="14" t="s">
        <v>15</v>
      </c>
      <c r="B1214" s="14" t="s">
        <v>16</v>
      </c>
      <c r="C1214" s="2" t="s">
        <v>17</v>
      </c>
      <c r="D1214" s="14" t="s">
        <v>18</v>
      </c>
      <c r="E1214" s="14" t="s">
        <v>19</v>
      </c>
      <c r="F1214" s="34" t="s">
        <v>20</v>
      </c>
      <c r="G1214" s="43">
        <v>50.0</v>
      </c>
    </row>
    <row r="1215" ht="15.75" customHeight="1">
      <c r="A1215" s="19" t="s">
        <v>2243</v>
      </c>
      <c r="B1215" s="18">
        <v>44784.0</v>
      </c>
      <c r="C1215" s="36">
        <v>50.0</v>
      </c>
      <c r="D1215" s="19">
        <f>C1215-G1214</f>
        <v>0</v>
      </c>
      <c r="E1215" s="19"/>
      <c r="F1215" s="10"/>
      <c r="G1215" s="1" t="s">
        <v>2244</v>
      </c>
    </row>
    <row r="1216" ht="15.75" customHeight="1">
      <c r="A1216" s="19" t="str">
        <f t="shared" ref="A1216:A1224" si="56">A1215</f>
        <v>LOG2221</v>
      </c>
      <c r="B1216" s="18"/>
      <c r="C1216" s="36"/>
      <c r="D1216" s="19"/>
      <c r="E1216" s="19"/>
      <c r="F1216" s="10"/>
      <c r="G1216" s="20" t="s">
        <v>2194</v>
      </c>
    </row>
    <row r="1217" ht="15.75" customHeight="1">
      <c r="A1217" s="19" t="str">
        <f t="shared" si="56"/>
        <v>LOG2221</v>
      </c>
      <c r="B1217" s="18"/>
      <c r="C1217" s="36"/>
      <c r="D1217" s="19"/>
      <c r="E1217" s="19"/>
      <c r="F1217" s="10"/>
      <c r="G1217" s="53">
        <v>130000.0</v>
      </c>
    </row>
    <row r="1218" ht="15.75" customHeight="1">
      <c r="A1218" s="19" t="str">
        <f t="shared" si="56"/>
        <v>LOG2221</v>
      </c>
      <c r="B1218" s="18"/>
      <c r="C1218" s="36"/>
      <c r="D1218" s="19"/>
      <c r="E1218" s="19"/>
      <c r="F1218" s="10"/>
    </row>
    <row r="1219" ht="15.75" customHeight="1">
      <c r="A1219" s="19" t="str">
        <f t="shared" si="56"/>
        <v>LOG2221</v>
      </c>
      <c r="B1219" s="18"/>
      <c r="C1219" s="36"/>
      <c r="D1219" s="19"/>
      <c r="E1219" s="19"/>
      <c r="F1219" s="10"/>
    </row>
    <row r="1220" ht="15.75" customHeight="1">
      <c r="A1220" s="19" t="str">
        <f t="shared" si="56"/>
        <v>LOG2221</v>
      </c>
      <c r="B1220" s="18"/>
      <c r="C1220" s="36"/>
      <c r="D1220" s="19"/>
      <c r="E1220" s="19"/>
      <c r="F1220" s="10"/>
      <c r="G1220" s="30"/>
    </row>
    <row r="1221" ht="15.75" customHeight="1">
      <c r="A1221" s="19" t="str">
        <f t="shared" si="56"/>
        <v>LOG2221</v>
      </c>
      <c r="B1221" s="18"/>
      <c r="C1221" s="36"/>
      <c r="D1221" s="19"/>
      <c r="E1221" s="19"/>
      <c r="F1221" s="10"/>
      <c r="G1221" s="30"/>
    </row>
    <row r="1222" ht="15.75" customHeight="1">
      <c r="A1222" s="19" t="str">
        <f t="shared" si="56"/>
        <v>LOG2221</v>
      </c>
      <c r="B1222" s="18"/>
      <c r="C1222" s="36"/>
      <c r="D1222" s="19"/>
      <c r="E1222" s="19"/>
      <c r="F1222" s="10"/>
    </row>
    <row r="1223" ht="15.75" customHeight="1">
      <c r="A1223" s="19" t="str">
        <f t="shared" si="56"/>
        <v>LOG2221</v>
      </c>
      <c r="B1223" s="18"/>
      <c r="C1223" s="36"/>
      <c r="D1223" s="19"/>
      <c r="E1223" s="19"/>
      <c r="F1223" s="10"/>
    </row>
    <row r="1224" ht="15.75" customHeight="1">
      <c r="A1224" s="19" t="str">
        <f t="shared" si="56"/>
        <v>LOG2221</v>
      </c>
      <c r="B1224" s="18"/>
      <c r="C1224" s="36"/>
      <c r="D1224" s="19"/>
      <c r="E1224" s="19"/>
      <c r="F1224" s="10"/>
    </row>
    <row r="1225" ht="15.75" customHeight="1">
      <c r="E1225" s="1"/>
      <c r="F1225" s="20" t="s">
        <v>14</v>
      </c>
    </row>
    <row r="1226" ht="15.75" customHeight="1">
      <c r="E1226" s="1"/>
    </row>
    <row r="1227" ht="15.75" customHeight="1">
      <c r="A1227" s="14" t="s">
        <v>15</v>
      </c>
      <c r="B1227" s="14" t="s">
        <v>16</v>
      </c>
      <c r="C1227" s="2" t="s">
        <v>17</v>
      </c>
      <c r="D1227" s="14" t="s">
        <v>18</v>
      </c>
      <c r="E1227" s="14" t="s">
        <v>19</v>
      </c>
      <c r="F1227" s="34" t="s">
        <v>20</v>
      </c>
      <c r="G1227" s="43">
        <v>70.0</v>
      </c>
    </row>
    <row r="1228" ht="15.75" customHeight="1">
      <c r="A1228" s="19" t="s">
        <v>2245</v>
      </c>
      <c r="B1228" s="18">
        <v>44809.0</v>
      </c>
      <c r="C1228" s="36">
        <v>50.0</v>
      </c>
      <c r="D1228" s="19">
        <f>G1227-C1228</f>
        <v>20</v>
      </c>
      <c r="E1228" s="19"/>
      <c r="F1228" s="10"/>
      <c r="G1228" s="1" t="s">
        <v>2246</v>
      </c>
    </row>
    <row r="1229" ht="15.75" customHeight="1">
      <c r="A1229" s="19" t="str">
        <f t="shared" ref="A1229:A1231" si="57">A1228</f>
        <v>LOG2302</v>
      </c>
      <c r="B1229" s="18">
        <v>44811.0</v>
      </c>
      <c r="C1229" s="36">
        <v>20.0</v>
      </c>
      <c r="D1229" s="19">
        <f>C1229-D1228</f>
        <v>0</v>
      </c>
      <c r="E1229" s="19"/>
      <c r="F1229" s="10"/>
      <c r="G1229" s="20" t="s">
        <v>2194</v>
      </c>
    </row>
    <row r="1230" ht="15.75" customHeight="1">
      <c r="A1230" s="19" t="str">
        <f t="shared" si="57"/>
        <v>LOG2302</v>
      </c>
      <c r="B1230" s="18"/>
      <c r="C1230" s="36"/>
      <c r="D1230" s="19"/>
      <c r="E1230" s="19"/>
      <c r="F1230" s="10"/>
      <c r="G1230" s="53">
        <v>130000.0</v>
      </c>
    </row>
    <row r="1231" ht="15.75" customHeight="1">
      <c r="A1231" s="19" t="str">
        <f t="shared" si="57"/>
        <v>LOG2302</v>
      </c>
      <c r="B1231" s="18"/>
      <c r="C1231" s="36"/>
      <c r="D1231" s="19"/>
      <c r="E1231" s="19"/>
      <c r="F1231" s="10"/>
    </row>
    <row r="1232" ht="15.75" customHeight="1">
      <c r="E1232" s="1"/>
      <c r="F1232" s="25" t="s">
        <v>14</v>
      </c>
    </row>
    <row r="1233" ht="15.75" customHeight="1">
      <c r="E1233" s="1"/>
    </row>
    <row r="1234" ht="15.75" customHeight="1">
      <c r="A1234" s="14" t="s">
        <v>15</v>
      </c>
      <c r="B1234" s="14" t="s">
        <v>16</v>
      </c>
      <c r="C1234" s="2" t="s">
        <v>17</v>
      </c>
      <c r="D1234" s="14" t="s">
        <v>18</v>
      </c>
      <c r="E1234" s="14" t="s">
        <v>19</v>
      </c>
      <c r="F1234" s="34" t="s">
        <v>20</v>
      </c>
      <c r="G1234" s="43">
        <v>100.0</v>
      </c>
    </row>
    <row r="1235" ht="15.75" customHeight="1">
      <c r="A1235" s="19" t="s">
        <v>2247</v>
      </c>
      <c r="B1235" s="18">
        <v>45056.0</v>
      </c>
      <c r="C1235" s="36">
        <v>50.0</v>
      </c>
      <c r="D1235" s="19">
        <f>G1234-C1235</f>
        <v>50</v>
      </c>
      <c r="E1235" s="19"/>
      <c r="F1235" s="10"/>
      <c r="G1235" s="1" t="s">
        <v>2248</v>
      </c>
    </row>
    <row r="1236" ht="15.75" customHeight="1">
      <c r="A1236" s="19" t="str">
        <f t="shared" ref="A1236:A1238" si="58">A1235</f>
        <v>LOG2962</v>
      </c>
      <c r="B1236" s="18">
        <v>45062.0</v>
      </c>
      <c r="C1236" s="36">
        <v>50.0</v>
      </c>
      <c r="D1236" s="19">
        <f>D1235-C1236</f>
        <v>0</v>
      </c>
      <c r="E1236" s="19"/>
      <c r="F1236" s="10"/>
      <c r="G1236" s="20" t="s">
        <v>2194</v>
      </c>
    </row>
    <row r="1237" ht="15.75" customHeight="1">
      <c r="A1237" s="19" t="str">
        <f t="shared" si="58"/>
        <v>LOG2962</v>
      </c>
      <c r="B1237" s="18"/>
      <c r="C1237" s="36"/>
      <c r="D1237" s="19"/>
      <c r="E1237" s="19"/>
      <c r="F1237" s="10"/>
      <c r="G1237" s="53">
        <v>130000.0</v>
      </c>
    </row>
    <row r="1238" ht="15.75" customHeight="1">
      <c r="A1238" s="19" t="str">
        <f t="shared" si="58"/>
        <v>LOG2962</v>
      </c>
      <c r="B1238" s="18"/>
      <c r="C1238" s="36"/>
      <c r="D1238" s="19"/>
      <c r="E1238" s="19"/>
      <c r="F1238" s="10"/>
    </row>
    <row r="1239" ht="15.75" customHeight="1">
      <c r="E1239" s="1"/>
      <c r="F1239" s="25" t="s">
        <v>14</v>
      </c>
    </row>
    <row r="1240" ht="15.75" customHeight="1">
      <c r="E1240" s="1"/>
    </row>
    <row r="1241" ht="15.75" customHeight="1">
      <c r="A1241" s="14" t="s">
        <v>15</v>
      </c>
      <c r="B1241" s="14" t="s">
        <v>16</v>
      </c>
      <c r="C1241" s="2" t="s">
        <v>17</v>
      </c>
      <c r="D1241" s="14" t="s">
        <v>18</v>
      </c>
      <c r="E1241" s="14" t="s">
        <v>19</v>
      </c>
      <c r="F1241" s="34" t="s">
        <v>20</v>
      </c>
      <c r="G1241" s="43">
        <v>125.0</v>
      </c>
    </row>
    <row r="1242" ht="15.75" customHeight="1">
      <c r="A1242" s="19" t="s">
        <v>2247</v>
      </c>
      <c r="B1242" s="18">
        <v>45100.0</v>
      </c>
      <c r="C1242" s="36">
        <v>40.0</v>
      </c>
      <c r="D1242" s="19">
        <f>G1241-C1242</f>
        <v>85</v>
      </c>
      <c r="E1242" s="19"/>
      <c r="F1242" s="10"/>
      <c r="G1242" s="1" t="s">
        <v>2249</v>
      </c>
    </row>
    <row r="1243" ht="15.75" customHeight="1">
      <c r="A1243" s="19" t="str">
        <f t="shared" ref="A1243:A1245" si="59">A1242</f>
        <v>LOG2962</v>
      </c>
      <c r="B1243" s="18">
        <v>45104.0</v>
      </c>
      <c r="C1243" s="36">
        <v>36.0</v>
      </c>
      <c r="D1243" s="19">
        <f t="shared" ref="D1243:D1244" si="60">D1242-C1243</f>
        <v>49</v>
      </c>
      <c r="E1243" s="19"/>
      <c r="F1243" s="10"/>
      <c r="G1243" s="20" t="s">
        <v>2194</v>
      </c>
    </row>
    <row r="1244" ht="15.75" customHeight="1">
      <c r="A1244" s="19" t="str">
        <f t="shared" si="59"/>
        <v>LOG2962</v>
      </c>
      <c r="B1244" s="18">
        <v>45111.0</v>
      </c>
      <c r="C1244" s="36">
        <v>49.0</v>
      </c>
      <c r="D1244" s="19">
        <f t="shared" si="60"/>
        <v>0</v>
      </c>
      <c r="E1244" s="19"/>
      <c r="F1244" s="10"/>
      <c r="G1244" s="53">
        <v>130000.0</v>
      </c>
    </row>
    <row r="1245" ht="15.75" customHeight="1">
      <c r="A1245" s="19" t="str">
        <f t="shared" si="59"/>
        <v>LOG2962</v>
      </c>
      <c r="B1245" s="18"/>
      <c r="C1245" s="36"/>
      <c r="D1245" s="19"/>
      <c r="E1245" s="19"/>
      <c r="F1245" s="10"/>
    </row>
    <row r="1246" ht="15.75" customHeight="1">
      <c r="E1246" s="1"/>
      <c r="F1246" s="25" t="s">
        <v>14</v>
      </c>
    </row>
    <row r="1247" ht="15.75" customHeight="1">
      <c r="E1247" s="1"/>
    </row>
    <row r="1248" ht="15.75" customHeight="1">
      <c r="A1248" s="14" t="s">
        <v>15</v>
      </c>
      <c r="B1248" s="14" t="s">
        <v>16</v>
      </c>
      <c r="C1248" s="2" t="s">
        <v>17</v>
      </c>
      <c r="D1248" s="14" t="s">
        <v>18</v>
      </c>
      <c r="E1248" s="14" t="s">
        <v>19</v>
      </c>
      <c r="F1248" s="34" t="s">
        <v>20</v>
      </c>
      <c r="G1248" s="43">
        <v>50.0</v>
      </c>
    </row>
    <row r="1249" ht="15.75" customHeight="1">
      <c r="A1249" s="19" t="s">
        <v>2250</v>
      </c>
      <c r="B1249" s="18">
        <v>45146.0</v>
      </c>
      <c r="C1249" s="36">
        <v>50.0</v>
      </c>
      <c r="D1249" s="19">
        <f>G1248-C1249</f>
        <v>0</v>
      </c>
      <c r="E1249" s="19"/>
      <c r="F1249" s="10"/>
      <c r="G1249" s="1" t="s">
        <v>2251</v>
      </c>
    </row>
    <row r="1250" ht="15.75" customHeight="1">
      <c r="A1250" s="19" t="str">
        <f t="shared" ref="A1250:A1252" si="61">A1249</f>
        <v>MRO/2517/PURCH/2023</v>
      </c>
      <c r="B1250" s="18"/>
      <c r="C1250" s="36"/>
      <c r="D1250" s="19">
        <f t="shared" ref="D1250:D1251" si="62">D1249-C1250</f>
        <v>0</v>
      </c>
      <c r="E1250" s="19"/>
      <c r="F1250" s="10"/>
      <c r="G1250" s="20" t="s">
        <v>2194</v>
      </c>
    </row>
    <row r="1251" ht="15.75" customHeight="1">
      <c r="A1251" s="19" t="str">
        <f t="shared" si="61"/>
        <v>MRO/2517/PURCH/2023</v>
      </c>
      <c r="B1251" s="18"/>
      <c r="C1251" s="36"/>
      <c r="D1251" s="19">
        <f t="shared" si="62"/>
        <v>0</v>
      </c>
      <c r="E1251" s="19"/>
      <c r="F1251" s="10"/>
      <c r="G1251" s="53">
        <v>130000.0</v>
      </c>
    </row>
    <row r="1252" ht="15.75" customHeight="1">
      <c r="A1252" s="19" t="str">
        <f t="shared" si="61"/>
        <v>MRO/2517/PURCH/2023</v>
      </c>
      <c r="B1252" s="18"/>
      <c r="C1252" s="36"/>
      <c r="D1252" s="19"/>
      <c r="E1252" s="19"/>
      <c r="F1252" s="10"/>
    </row>
    <row r="1253" ht="15.75" customHeight="1">
      <c r="E1253" s="1"/>
      <c r="F1253" s="25" t="s">
        <v>14</v>
      </c>
    </row>
    <row r="1254" ht="15.75" customHeight="1">
      <c r="E1254" s="1"/>
    </row>
    <row r="1255" ht="15.75" customHeight="1">
      <c r="A1255" s="14" t="s">
        <v>15</v>
      </c>
      <c r="B1255" s="14" t="s">
        <v>16</v>
      </c>
      <c r="C1255" s="2" t="s">
        <v>17</v>
      </c>
      <c r="D1255" s="14" t="s">
        <v>18</v>
      </c>
      <c r="E1255" s="14" t="s">
        <v>19</v>
      </c>
      <c r="F1255" s="34" t="s">
        <v>20</v>
      </c>
      <c r="G1255" s="43">
        <v>20.0</v>
      </c>
    </row>
    <row r="1256" ht="15.75" customHeight="1">
      <c r="A1256" s="19" t="s">
        <v>2252</v>
      </c>
      <c r="B1256" s="18">
        <v>45215.0</v>
      </c>
      <c r="C1256" s="36">
        <v>20.0</v>
      </c>
      <c r="D1256" s="19">
        <f>G1255-C1256</f>
        <v>0</v>
      </c>
      <c r="E1256" s="19"/>
      <c r="F1256" s="10"/>
      <c r="G1256" s="1" t="s">
        <v>2253</v>
      </c>
    </row>
    <row r="1257" ht="15.75" customHeight="1">
      <c r="A1257" s="19" t="str">
        <f t="shared" ref="A1257:A1259" si="63">A1256</f>
        <v>MRO/2720/PURCH/2023</v>
      </c>
      <c r="B1257" s="18"/>
      <c r="C1257" s="36"/>
      <c r="D1257" s="19">
        <f t="shared" ref="D1257:D1258" si="64">D1256-C1257</f>
        <v>0</v>
      </c>
      <c r="E1257" s="19"/>
      <c r="F1257" s="10"/>
      <c r="G1257" s="20" t="s">
        <v>722</v>
      </c>
    </row>
    <row r="1258" ht="15.75" customHeight="1">
      <c r="A1258" s="19" t="str">
        <f t="shared" si="63"/>
        <v>MRO/2720/PURCH/2023</v>
      </c>
      <c r="B1258" s="18"/>
      <c r="C1258" s="36"/>
      <c r="D1258" s="19">
        <f t="shared" si="64"/>
        <v>0</v>
      </c>
      <c r="E1258" s="19"/>
      <c r="F1258" s="10"/>
      <c r="G1258" s="53" t="s">
        <v>2254</v>
      </c>
    </row>
    <row r="1259" ht="15.75" customHeight="1">
      <c r="A1259" s="19" t="str">
        <f t="shared" si="63"/>
        <v>MRO/2720/PURCH/2023</v>
      </c>
      <c r="B1259" s="18"/>
      <c r="C1259" s="36"/>
      <c r="D1259" s="19"/>
      <c r="E1259" s="19"/>
      <c r="F1259" s="10"/>
    </row>
    <row r="1260" ht="15.75" customHeight="1">
      <c r="E1260" s="1"/>
      <c r="F1260" s="25" t="s">
        <v>14</v>
      </c>
    </row>
    <row r="1261" ht="15.75" customHeight="1">
      <c r="E1261" s="1"/>
    </row>
    <row r="1262" ht="15.75" customHeight="1">
      <c r="A1262" s="14" t="s">
        <v>15</v>
      </c>
      <c r="B1262" s="14" t="s">
        <v>16</v>
      </c>
      <c r="C1262" s="2" t="s">
        <v>17</v>
      </c>
      <c r="D1262" s="14" t="s">
        <v>18</v>
      </c>
      <c r="E1262" s="14" t="s">
        <v>19</v>
      </c>
      <c r="F1262" s="34" t="s">
        <v>20</v>
      </c>
      <c r="G1262" s="43">
        <v>20.0</v>
      </c>
    </row>
    <row r="1263" ht="15.75" customHeight="1">
      <c r="A1263" s="19" t="s">
        <v>2255</v>
      </c>
      <c r="B1263" s="18">
        <v>45218.0</v>
      </c>
      <c r="C1263" s="36">
        <v>20.0</v>
      </c>
      <c r="D1263" s="19">
        <f>G1262-C1263</f>
        <v>0</v>
      </c>
      <c r="E1263" s="19"/>
      <c r="F1263" s="10"/>
      <c r="G1263" s="1" t="s">
        <v>2256</v>
      </c>
    </row>
    <row r="1264" ht="15.75" customHeight="1">
      <c r="A1264" s="19" t="str">
        <f t="shared" ref="A1264:A1265" si="65">A1263</f>
        <v>MRO/2736/PURCH/2023</v>
      </c>
      <c r="B1264" s="18"/>
      <c r="C1264" s="36"/>
      <c r="D1264" s="19">
        <f t="shared" ref="D1264:D1265" si="66">D1263-C1264</f>
        <v>0</v>
      </c>
      <c r="E1264" s="19"/>
      <c r="F1264" s="10"/>
      <c r="G1264" s="20" t="s">
        <v>722</v>
      </c>
    </row>
    <row r="1265" ht="15.75" customHeight="1">
      <c r="A1265" s="19" t="str">
        <f t="shared" si="65"/>
        <v>MRO/2736/PURCH/2023</v>
      </c>
      <c r="B1265" s="18"/>
      <c r="C1265" s="36"/>
      <c r="D1265" s="19">
        <f t="shared" si="66"/>
        <v>0</v>
      </c>
      <c r="E1265" s="19"/>
      <c r="F1265" s="10"/>
      <c r="G1265" s="53" t="s">
        <v>2254</v>
      </c>
    </row>
    <row r="1266" ht="15.75" customHeight="1">
      <c r="E1266" s="1"/>
      <c r="F1266" s="25" t="s">
        <v>14</v>
      </c>
    </row>
    <row r="1267" ht="15.75" customHeight="1">
      <c r="E1267" s="1"/>
    </row>
    <row r="1268" ht="15.75" customHeight="1">
      <c r="A1268" s="14" t="s">
        <v>15</v>
      </c>
      <c r="B1268" s="14" t="s">
        <v>16</v>
      </c>
      <c r="C1268" s="2" t="s">
        <v>17</v>
      </c>
      <c r="D1268" s="14" t="s">
        <v>18</v>
      </c>
      <c r="E1268" s="14" t="s">
        <v>19</v>
      </c>
      <c r="F1268" s="34" t="s">
        <v>20</v>
      </c>
      <c r="G1268" s="43">
        <v>70.0</v>
      </c>
    </row>
    <row r="1269" ht="15.75" customHeight="1">
      <c r="A1269" s="19" t="s">
        <v>2257</v>
      </c>
      <c r="B1269" s="18"/>
      <c r="C1269" s="36">
        <v>70.0</v>
      </c>
      <c r="D1269" s="19">
        <f>G1268-C1269</f>
        <v>0</v>
      </c>
      <c r="E1269" s="19"/>
      <c r="F1269" s="10"/>
      <c r="G1269" s="1" t="s">
        <v>2258</v>
      </c>
    </row>
    <row r="1270" ht="15.75" customHeight="1">
      <c r="A1270" s="19" t="str">
        <f t="shared" ref="A1270:A1271" si="67">A1269</f>
        <v>MRO/2855/PURCH/2023</v>
      </c>
      <c r="B1270" s="18"/>
      <c r="C1270" s="36"/>
      <c r="D1270" s="19">
        <f t="shared" ref="D1270:D1271" si="68">D1269-C1270</f>
        <v>0</v>
      </c>
      <c r="E1270" s="19"/>
      <c r="F1270" s="10"/>
      <c r="G1270" s="20" t="s">
        <v>722</v>
      </c>
    </row>
    <row r="1271" ht="15.75" customHeight="1">
      <c r="A1271" s="19" t="str">
        <f t="shared" si="67"/>
        <v>MRO/2855/PURCH/2023</v>
      </c>
      <c r="B1271" s="18"/>
      <c r="C1271" s="36"/>
      <c r="D1271" s="19">
        <f t="shared" si="68"/>
        <v>0</v>
      </c>
      <c r="E1271" s="19"/>
      <c r="F1271" s="10"/>
      <c r="G1271" s="53" t="s">
        <v>2254</v>
      </c>
    </row>
    <row r="1272" ht="15.75" customHeight="1">
      <c r="E1272" s="1"/>
      <c r="F1272" s="25" t="s">
        <v>14</v>
      </c>
    </row>
    <row r="1273" ht="15.75" customHeight="1">
      <c r="A1273" s="14" t="s">
        <v>15</v>
      </c>
      <c r="B1273" s="14" t="s">
        <v>16</v>
      </c>
      <c r="C1273" s="2" t="s">
        <v>17</v>
      </c>
      <c r="D1273" s="14" t="s">
        <v>18</v>
      </c>
      <c r="E1273" s="14" t="s">
        <v>19</v>
      </c>
      <c r="F1273" s="34" t="s">
        <v>20</v>
      </c>
      <c r="G1273" s="43">
        <v>130.0</v>
      </c>
    </row>
    <row r="1274" ht="15.75" customHeight="1">
      <c r="A1274" s="19" t="s">
        <v>2257</v>
      </c>
      <c r="B1274" s="18">
        <v>45261.0</v>
      </c>
      <c r="C1274" s="36">
        <v>50.0</v>
      </c>
      <c r="D1274" s="19">
        <f>G1273-C1274</f>
        <v>80</v>
      </c>
      <c r="E1274" s="19"/>
      <c r="F1274" s="10"/>
      <c r="G1274" s="1" t="s">
        <v>2258</v>
      </c>
    </row>
    <row r="1275" ht="15.75" customHeight="1">
      <c r="A1275" s="19" t="str">
        <f t="shared" ref="A1275:A1276" si="69">A1274</f>
        <v>MRO/2855/PURCH/2023</v>
      </c>
      <c r="B1275" s="18">
        <v>45267.0</v>
      </c>
      <c r="C1275" s="36">
        <v>33.0</v>
      </c>
      <c r="D1275" s="19">
        <f t="shared" ref="D1275:D1276" si="70">D1274-C1275</f>
        <v>47</v>
      </c>
      <c r="E1275" s="19"/>
      <c r="F1275" s="10"/>
      <c r="G1275" s="20" t="s">
        <v>2194</v>
      </c>
    </row>
    <row r="1276" ht="15.75" customHeight="1">
      <c r="A1276" s="19" t="str">
        <f t="shared" si="69"/>
        <v>MRO/2855/PURCH/2023</v>
      </c>
      <c r="B1276" s="18">
        <v>45275.0</v>
      </c>
      <c r="C1276" s="36">
        <v>47.0</v>
      </c>
      <c r="D1276" s="19">
        <f t="shared" si="70"/>
        <v>0</v>
      </c>
      <c r="E1276" s="19"/>
      <c r="F1276" s="10"/>
      <c r="G1276" s="53" t="s">
        <v>2259</v>
      </c>
    </row>
    <row r="1277" ht="15.75" customHeight="1">
      <c r="E1277" s="1"/>
      <c r="F1277" s="25" t="s">
        <v>14</v>
      </c>
    </row>
    <row r="1278" ht="15.75" customHeight="1">
      <c r="E1278" s="1"/>
    </row>
    <row r="1279" ht="15.75" customHeight="1">
      <c r="A1279" s="14" t="s">
        <v>15</v>
      </c>
      <c r="B1279" s="14" t="s">
        <v>16</v>
      </c>
      <c r="C1279" s="2" t="s">
        <v>17</v>
      </c>
      <c r="D1279" s="14" t="s">
        <v>18</v>
      </c>
      <c r="E1279" s="14" t="s">
        <v>19</v>
      </c>
      <c r="F1279" s="34" t="s">
        <v>20</v>
      </c>
      <c r="G1279" s="43">
        <v>50.0</v>
      </c>
    </row>
    <row r="1280" ht="15.75" customHeight="1">
      <c r="A1280" s="19" t="s">
        <v>2260</v>
      </c>
      <c r="B1280" s="18">
        <v>45607.0</v>
      </c>
      <c r="C1280" s="36">
        <v>50.0</v>
      </c>
      <c r="D1280" s="19">
        <f>G1279-C1280</f>
        <v>0</v>
      </c>
      <c r="E1280" s="19"/>
      <c r="F1280" s="10"/>
      <c r="G1280" s="1" t="s">
        <v>2261</v>
      </c>
    </row>
    <row r="1281" ht="15.75" customHeight="1">
      <c r="A1281" s="19" t="str">
        <f t="shared" ref="A1281:A1282" si="71">A1280</f>
        <v>MRO/3891/PURCH/2024</v>
      </c>
      <c r="B1281" s="18"/>
      <c r="C1281" s="36"/>
      <c r="D1281" s="19">
        <f t="shared" ref="D1281:D1282" si="72">D1280-C1281</f>
        <v>0</v>
      </c>
      <c r="E1281" s="19"/>
      <c r="F1281" s="10"/>
      <c r="G1281" s="20" t="s">
        <v>2194</v>
      </c>
    </row>
    <row r="1282" ht="15.75" customHeight="1">
      <c r="A1282" s="19" t="str">
        <f t="shared" si="71"/>
        <v>MRO/3891/PURCH/2024</v>
      </c>
      <c r="B1282" s="18"/>
      <c r="C1282" s="36"/>
      <c r="D1282" s="19">
        <f t="shared" si="72"/>
        <v>0</v>
      </c>
      <c r="E1282" s="19"/>
      <c r="F1282" s="10"/>
      <c r="G1282" s="53" t="s">
        <v>2259</v>
      </c>
    </row>
    <row r="1283" ht="15.75" customHeight="1">
      <c r="E1283" s="1"/>
      <c r="F1283" s="25" t="s">
        <v>14</v>
      </c>
    </row>
    <row r="1284" ht="15.75" customHeight="1">
      <c r="A1284" s="14" t="s">
        <v>15</v>
      </c>
      <c r="B1284" s="14" t="s">
        <v>16</v>
      </c>
      <c r="C1284" s="2" t="s">
        <v>17</v>
      </c>
      <c r="D1284" s="14" t="s">
        <v>18</v>
      </c>
      <c r="E1284" s="14" t="s">
        <v>19</v>
      </c>
      <c r="F1284" s="34" t="s">
        <v>20</v>
      </c>
      <c r="G1284" s="43">
        <v>100.0</v>
      </c>
    </row>
    <row r="1285" ht="15.75" customHeight="1">
      <c r="A1285" s="19" t="s">
        <v>2262</v>
      </c>
      <c r="B1285" s="18">
        <v>45622.0</v>
      </c>
      <c r="C1285" s="36">
        <v>46.0</v>
      </c>
      <c r="D1285" s="19">
        <f>G1284-C1285</f>
        <v>54</v>
      </c>
      <c r="E1285" s="19"/>
      <c r="F1285" s="10"/>
      <c r="G1285" s="1" t="s">
        <v>2263</v>
      </c>
    </row>
    <row r="1286" ht="15.75" customHeight="1">
      <c r="A1286" s="19" t="str">
        <f t="shared" ref="A1286:A1287" si="73">A1285</f>
        <v>MRO/3941/PURCH/2024</v>
      </c>
      <c r="B1286" s="18">
        <v>45624.0</v>
      </c>
      <c r="C1286" s="36">
        <v>4.0</v>
      </c>
      <c r="D1286" s="19">
        <f t="shared" ref="D1286:D1287" si="74">D1285-C1286</f>
        <v>50</v>
      </c>
      <c r="E1286" s="19"/>
      <c r="F1286" s="10"/>
      <c r="G1286" s="20" t="s">
        <v>2194</v>
      </c>
    </row>
    <row r="1287" ht="15.75" customHeight="1">
      <c r="A1287" s="19" t="str">
        <f t="shared" si="73"/>
        <v>MRO/3941/PURCH/2024</v>
      </c>
      <c r="B1287" s="18">
        <v>45631.0</v>
      </c>
      <c r="C1287" s="36">
        <v>50.0</v>
      </c>
      <c r="D1287" s="19">
        <f t="shared" si="74"/>
        <v>0</v>
      </c>
      <c r="E1287" s="19"/>
      <c r="F1287" s="10"/>
      <c r="G1287" s="53" t="s">
        <v>2259</v>
      </c>
    </row>
    <row r="1288" ht="15.75" customHeight="1">
      <c r="E1288" s="1"/>
      <c r="F1288" s="62" t="s">
        <v>14</v>
      </c>
    </row>
    <row r="1289" ht="15.75" customHeight="1">
      <c r="E1289" s="1"/>
    </row>
    <row r="1290" ht="15.75" customHeight="1">
      <c r="E1290" s="1"/>
    </row>
    <row r="1291" ht="21.75" customHeight="1">
      <c r="A1291" s="14" t="s">
        <v>0</v>
      </c>
      <c r="B1291" s="3" t="s">
        <v>4</v>
      </c>
      <c r="C1291" s="14" t="s">
        <v>1024</v>
      </c>
      <c r="D1291" s="14" t="s">
        <v>3</v>
      </c>
      <c r="E1291" s="99" t="s">
        <v>1025</v>
      </c>
      <c r="F1291" s="2" t="s">
        <v>1026</v>
      </c>
      <c r="G1291" s="14" t="s">
        <v>18</v>
      </c>
      <c r="H1291" s="14" t="s">
        <v>19</v>
      </c>
      <c r="I1291" s="14" t="s">
        <v>1027</v>
      </c>
    </row>
    <row r="1292" ht="15.75" customHeight="1">
      <c r="A1292" s="37" t="s">
        <v>2194</v>
      </c>
      <c r="B1292" s="37" t="s">
        <v>2264</v>
      </c>
      <c r="C1292" s="19" t="s">
        <v>2265</v>
      </c>
      <c r="D1292" s="19">
        <v>50.0</v>
      </c>
      <c r="E1292" s="72">
        <v>45670.0</v>
      </c>
      <c r="F1292" s="36">
        <v>50.0</v>
      </c>
      <c r="G1292" s="19">
        <f>D1292-F1292</f>
        <v>0</v>
      </c>
      <c r="H1292" s="19"/>
      <c r="I1292" s="10"/>
    </row>
    <row r="1293" ht="15.75" customHeight="1">
      <c r="A1293" s="11"/>
      <c r="B1293" s="11"/>
      <c r="C1293" s="19" t="str">
        <f t="shared" ref="C1293:C1294" si="75">C1292</f>
        <v>MRO/4142/PURCH/2025</v>
      </c>
      <c r="D1293" s="18"/>
      <c r="E1293" s="72"/>
      <c r="F1293" s="36"/>
      <c r="G1293" s="19">
        <f t="shared" ref="G1293:G1294" si="76">G1292-F1293</f>
        <v>0</v>
      </c>
      <c r="H1293" s="19"/>
      <c r="I1293" s="10"/>
    </row>
    <row r="1294" ht="15.75" customHeight="1">
      <c r="A1294" s="12"/>
      <c r="B1294" s="12"/>
      <c r="C1294" s="19" t="str">
        <f t="shared" si="75"/>
        <v>MRO/4142/PURCH/2025</v>
      </c>
      <c r="D1294" s="18"/>
      <c r="E1294" s="36"/>
      <c r="F1294" s="36"/>
      <c r="G1294" s="19">
        <f t="shared" si="76"/>
        <v>0</v>
      </c>
      <c r="H1294" s="19"/>
      <c r="I1294" s="10"/>
    </row>
    <row r="1295" ht="15.75" customHeight="1">
      <c r="E1295" s="1"/>
    </row>
    <row r="1296" ht="15.75" customHeight="1">
      <c r="A1296" s="2" t="s">
        <v>0</v>
      </c>
      <c r="B1296" s="2" t="s">
        <v>1</v>
      </c>
      <c r="C1296" s="3" t="s">
        <v>2</v>
      </c>
      <c r="D1296" s="3" t="s">
        <v>3</v>
      </c>
      <c r="E1296" s="3" t="s">
        <v>4</v>
      </c>
      <c r="F1296" s="3" t="s">
        <v>5</v>
      </c>
      <c r="G1296" s="3" t="s">
        <v>6</v>
      </c>
      <c r="H1296" s="3" t="s">
        <v>7</v>
      </c>
      <c r="I1296" s="3" t="s">
        <v>8</v>
      </c>
    </row>
    <row r="1297" ht="15.75" customHeight="1">
      <c r="A1297" s="4" t="s">
        <v>2194</v>
      </c>
      <c r="B1297" s="5" t="s">
        <v>2266</v>
      </c>
      <c r="C1297" s="6">
        <v>45714.0</v>
      </c>
      <c r="D1297" s="7">
        <v>50.0</v>
      </c>
      <c r="E1297" s="8" t="s">
        <v>1146</v>
      </c>
      <c r="F1297" s="9">
        <v>45723.0</v>
      </c>
      <c r="G1297" s="10">
        <v>50.0</v>
      </c>
      <c r="H1297" s="8">
        <f>D1297-G1297</f>
        <v>0</v>
      </c>
      <c r="I1297" s="10"/>
    </row>
    <row r="1298" ht="15.75" customHeight="1">
      <c r="A1298" s="11"/>
      <c r="B1298" s="11"/>
      <c r="C1298" s="11"/>
      <c r="D1298" s="11"/>
      <c r="E1298" s="8" t="s">
        <v>2267</v>
      </c>
      <c r="F1298" s="9"/>
      <c r="G1298" s="10"/>
      <c r="H1298" s="8">
        <f t="shared" ref="H1298:H1302" si="77">H1297-G1298</f>
        <v>0</v>
      </c>
      <c r="I1298" s="10"/>
    </row>
    <row r="1299" ht="15.75" customHeight="1">
      <c r="A1299" s="11"/>
      <c r="B1299" s="11"/>
      <c r="C1299" s="11"/>
      <c r="D1299" s="11"/>
      <c r="E1299" s="8" t="s">
        <v>2268</v>
      </c>
      <c r="F1299" s="10"/>
      <c r="G1299" s="10"/>
      <c r="H1299" s="8">
        <f t="shared" si="77"/>
        <v>0</v>
      </c>
      <c r="I1299" s="10"/>
    </row>
    <row r="1300" ht="15.75" customHeight="1">
      <c r="A1300" s="11"/>
      <c r="B1300" s="11"/>
      <c r="C1300" s="11"/>
      <c r="D1300" s="11"/>
      <c r="E1300" s="8" t="s">
        <v>2269</v>
      </c>
      <c r="F1300" s="10"/>
      <c r="G1300" s="10"/>
      <c r="H1300" s="8">
        <f t="shared" si="77"/>
        <v>0</v>
      </c>
      <c r="I1300" s="10"/>
    </row>
    <row r="1301" ht="15.75" customHeight="1">
      <c r="A1301" s="11"/>
      <c r="B1301" s="11"/>
      <c r="C1301" s="11"/>
      <c r="D1301" s="11"/>
      <c r="E1301" s="8" t="s">
        <v>2270</v>
      </c>
      <c r="F1301" s="10"/>
      <c r="G1301" s="10"/>
      <c r="H1301" s="8">
        <f t="shared" si="77"/>
        <v>0</v>
      </c>
      <c r="I1301" s="10"/>
    </row>
    <row r="1302" ht="15.75" customHeight="1">
      <c r="A1302" s="12"/>
      <c r="B1302" s="12"/>
      <c r="C1302" s="12"/>
      <c r="D1302" s="12"/>
      <c r="E1302" s="8" t="s">
        <v>2271</v>
      </c>
      <c r="F1302" s="10"/>
      <c r="G1302" s="10"/>
      <c r="H1302" s="8">
        <f t="shared" si="77"/>
        <v>0</v>
      </c>
      <c r="I1302" s="10"/>
    </row>
    <row r="1303" ht="15.75" customHeight="1">
      <c r="E1303" s="1"/>
    </row>
    <row r="1304" ht="15.75" customHeight="1">
      <c r="A1304" s="2" t="s">
        <v>0</v>
      </c>
      <c r="B1304" s="2" t="s">
        <v>1</v>
      </c>
      <c r="C1304" s="3" t="s">
        <v>2</v>
      </c>
      <c r="D1304" s="3" t="s">
        <v>3</v>
      </c>
      <c r="E1304" s="3" t="s">
        <v>4</v>
      </c>
      <c r="F1304" s="3" t="s">
        <v>5</v>
      </c>
      <c r="G1304" s="3" t="s">
        <v>6</v>
      </c>
      <c r="H1304" s="3" t="s">
        <v>7</v>
      </c>
      <c r="I1304" s="3" t="s">
        <v>8</v>
      </c>
    </row>
    <row r="1305" ht="15.75" customHeight="1">
      <c r="A1305" s="4" t="s">
        <v>2272</v>
      </c>
      <c r="B1305" s="5" t="s">
        <v>2273</v>
      </c>
      <c r="C1305" s="6"/>
      <c r="D1305" s="7">
        <v>15.0</v>
      </c>
      <c r="E1305" s="8" t="s">
        <v>2274</v>
      </c>
      <c r="F1305" s="9">
        <v>45733.0</v>
      </c>
      <c r="G1305" s="10">
        <v>3.0</v>
      </c>
      <c r="H1305" s="8">
        <f>D1305-G1305</f>
        <v>12</v>
      </c>
      <c r="I1305" s="10"/>
    </row>
    <row r="1306" ht="15.75" customHeight="1">
      <c r="A1306" s="11"/>
      <c r="B1306" s="11"/>
      <c r="C1306" s="11"/>
      <c r="D1306" s="11"/>
      <c r="E1306" s="8" t="s">
        <v>2275</v>
      </c>
      <c r="F1306" s="9">
        <v>45764.0</v>
      </c>
      <c r="G1306" s="10">
        <v>12.0</v>
      </c>
      <c r="H1306" s="8">
        <f t="shared" ref="H1306:H1307" si="78">H1305-G1306</f>
        <v>0</v>
      </c>
      <c r="I1306" s="10"/>
    </row>
    <row r="1307" ht="15.75" customHeight="1">
      <c r="A1307" s="12"/>
      <c r="B1307" s="12"/>
      <c r="C1307" s="12"/>
      <c r="D1307" s="12"/>
      <c r="E1307" s="8" t="s">
        <v>2276</v>
      </c>
      <c r="F1307" s="10"/>
      <c r="G1307" s="10"/>
      <c r="H1307" s="8">
        <f t="shared" si="78"/>
        <v>0</v>
      </c>
      <c r="I1307" s="10"/>
    </row>
    <row r="1308" ht="15.75" customHeight="1">
      <c r="E1308" s="1"/>
      <c r="H1308" s="62" t="s">
        <v>14</v>
      </c>
    </row>
    <row r="1309" ht="15.75" customHeight="1">
      <c r="E1309" s="1"/>
    </row>
    <row r="1310" ht="15.75" customHeight="1">
      <c r="A1310" s="2" t="s">
        <v>0</v>
      </c>
      <c r="B1310" s="2" t="s">
        <v>1</v>
      </c>
      <c r="C1310" s="3" t="s">
        <v>2</v>
      </c>
      <c r="D1310" s="3" t="s">
        <v>3</v>
      </c>
      <c r="E1310" s="3" t="s">
        <v>4</v>
      </c>
      <c r="F1310" s="3" t="s">
        <v>5</v>
      </c>
      <c r="G1310" s="3" t="s">
        <v>6</v>
      </c>
      <c r="H1310" s="3" t="s">
        <v>7</v>
      </c>
      <c r="I1310" s="3" t="s">
        <v>8</v>
      </c>
    </row>
    <row r="1311" ht="15.75" customHeight="1">
      <c r="A1311" s="4" t="s">
        <v>2194</v>
      </c>
      <c r="B1311" s="5" t="s">
        <v>2277</v>
      </c>
      <c r="C1311" s="6"/>
      <c r="D1311" s="7">
        <v>50.0</v>
      </c>
      <c r="E1311" s="8" t="s">
        <v>2278</v>
      </c>
      <c r="F1311" s="9">
        <v>45819.0</v>
      </c>
      <c r="G1311" s="10">
        <v>50.0</v>
      </c>
      <c r="H1311" s="8">
        <f>D1311-G1311</f>
        <v>0</v>
      </c>
      <c r="I1311" s="10"/>
    </row>
    <row r="1312" ht="15.75" customHeight="1">
      <c r="A1312" s="11"/>
      <c r="B1312" s="11"/>
      <c r="C1312" s="11"/>
      <c r="D1312" s="11"/>
      <c r="E1312" s="8"/>
      <c r="F1312" s="9"/>
      <c r="G1312" s="10"/>
      <c r="H1312" s="8">
        <f t="shared" ref="H1312:H1316" si="79">H1311-G1312</f>
        <v>0</v>
      </c>
      <c r="I1312" s="10"/>
    </row>
    <row r="1313" ht="15.75" customHeight="1">
      <c r="A1313" s="11"/>
      <c r="B1313" s="11"/>
      <c r="C1313" s="11"/>
      <c r="D1313" s="11"/>
      <c r="E1313" s="8"/>
      <c r="F1313" s="10"/>
      <c r="G1313" s="10"/>
      <c r="H1313" s="8">
        <f t="shared" si="79"/>
        <v>0</v>
      </c>
      <c r="I1313" s="10"/>
    </row>
    <row r="1314" ht="15.75" customHeight="1">
      <c r="A1314" s="11"/>
      <c r="B1314" s="11"/>
      <c r="C1314" s="11"/>
      <c r="D1314" s="11"/>
      <c r="E1314" s="8"/>
      <c r="F1314" s="10"/>
      <c r="G1314" s="10"/>
      <c r="H1314" s="8">
        <f t="shared" si="79"/>
        <v>0</v>
      </c>
      <c r="I1314" s="10"/>
    </row>
    <row r="1315" ht="15.75" customHeight="1">
      <c r="A1315" s="11"/>
      <c r="B1315" s="11"/>
      <c r="C1315" s="11"/>
      <c r="D1315" s="11"/>
      <c r="E1315" s="8"/>
      <c r="F1315" s="10"/>
      <c r="G1315" s="10"/>
      <c r="H1315" s="8">
        <f t="shared" si="79"/>
        <v>0</v>
      </c>
      <c r="I1315" s="10"/>
    </row>
    <row r="1316" ht="15.75" customHeight="1">
      <c r="A1316" s="12"/>
      <c r="B1316" s="12"/>
      <c r="C1316" s="12"/>
      <c r="D1316" s="12"/>
      <c r="E1316" s="8"/>
      <c r="F1316" s="10"/>
      <c r="G1316" s="10"/>
      <c r="H1316" s="8">
        <f t="shared" si="79"/>
        <v>0</v>
      </c>
      <c r="I1316" s="10"/>
    </row>
    <row r="1317" ht="15.75" customHeight="1">
      <c r="E1317" s="1"/>
      <c r="H1317" s="62" t="s">
        <v>14</v>
      </c>
    </row>
    <row r="1318" ht="15.75" customHeight="1">
      <c r="A1318" s="2" t="s">
        <v>0</v>
      </c>
      <c r="B1318" s="2" t="s">
        <v>1</v>
      </c>
      <c r="C1318" s="3" t="s">
        <v>2</v>
      </c>
      <c r="D1318" s="3" t="s">
        <v>3</v>
      </c>
      <c r="E1318" s="3" t="s">
        <v>4</v>
      </c>
      <c r="F1318" s="3" t="s">
        <v>5</v>
      </c>
      <c r="G1318" s="3" t="s">
        <v>6</v>
      </c>
      <c r="H1318" s="3" t="s">
        <v>7</v>
      </c>
      <c r="I1318" s="3" t="s">
        <v>8</v>
      </c>
    </row>
    <row r="1319" ht="15.75" customHeight="1">
      <c r="A1319" s="4" t="s">
        <v>2194</v>
      </c>
      <c r="B1319" s="5" t="s">
        <v>2279</v>
      </c>
      <c r="C1319" s="6">
        <v>46164.0</v>
      </c>
      <c r="D1319" s="7">
        <v>50.0</v>
      </c>
      <c r="E1319" s="8" t="s">
        <v>2280</v>
      </c>
      <c r="F1319" s="9"/>
      <c r="G1319" s="10"/>
      <c r="H1319" s="8">
        <f>D1319-G1319</f>
        <v>50</v>
      </c>
      <c r="I1319" s="10"/>
    </row>
    <row r="1320" ht="15.75" customHeight="1">
      <c r="A1320" s="11"/>
      <c r="B1320" s="11"/>
      <c r="C1320" s="11"/>
      <c r="D1320" s="11"/>
      <c r="E1320" s="8"/>
      <c r="F1320" s="9"/>
      <c r="G1320" s="10"/>
      <c r="H1320" s="8">
        <f t="shared" ref="H1320:H1324" si="80">H1319-G1320</f>
        <v>50</v>
      </c>
      <c r="I1320" s="10"/>
    </row>
    <row r="1321" ht="15.75" customHeight="1">
      <c r="A1321" s="11"/>
      <c r="B1321" s="11"/>
      <c r="C1321" s="11"/>
      <c r="D1321" s="11"/>
      <c r="E1321" s="8"/>
      <c r="F1321" s="10"/>
      <c r="G1321" s="10"/>
      <c r="H1321" s="8">
        <f t="shared" si="80"/>
        <v>50</v>
      </c>
      <c r="I1321" s="10"/>
    </row>
    <row r="1322" ht="15.75" customHeight="1">
      <c r="A1322" s="11"/>
      <c r="B1322" s="11"/>
      <c r="C1322" s="11"/>
      <c r="D1322" s="11"/>
      <c r="E1322" s="8"/>
      <c r="F1322" s="10"/>
      <c r="G1322" s="10"/>
      <c r="H1322" s="8">
        <f t="shared" si="80"/>
        <v>50</v>
      </c>
      <c r="I1322" s="10"/>
    </row>
    <row r="1323" ht="15.75" customHeight="1">
      <c r="A1323" s="11"/>
      <c r="B1323" s="11"/>
      <c r="C1323" s="11"/>
      <c r="D1323" s="11"/>
      <c r="E1323" s="8"/>
      <c r="F1323" s="10"/>
      <c r="G1323" s="10"/>
      <c r="H1323" s="8">
        <f t="shared" si="80"/>
        <v>50</v>
      </c>
      <c r="I1323" s="10"/>
    </row>
    <row r="1324" ht="15.75" customHeight="1">
      <c r="A1324" s="12"/>
      <c r="B1324" s="12"/>
      <c r="C1324" s="12"/>
      <c r="D1324" s="12"/>
      <c r="E1324" s="8"/>
      <c r="F1324" s="10"/>
      <c r="G1324" s="10"/>
      <c r="H1324" s="8">
        <f t="shared" si="80"/>
        <v>50</v>
      </c>
      <c r="I1324" s="10"/>
    </row>
  </sheetData>
  <mergeCells count="22">
    <mergeCell ref="G38:H38"/>
    <mergeCell ref="G41:H41"/>
    <mergeCell ref="A791:G791"/>
    <mergeCell ref="A813:G813"/>
    <mergeCell ref="A1292:A1294"/>
    <mergeCell ref="B1292:B1294"/>
    <mergeCell ref="A1297:A1302"/>
    <mergeCell ref="D1297:D1302"/>
    <mergeCell ref="B1311:B1316"/>
    <mergeCell ref="C1311:C1316"/>
    <mergeCell ref="A1319:A1324"/>
    <mergeCell ref="B1319:B1324"/>
    <mergeCell ref="C1319:C1324"/>
    <mergeCell ref="D1319:D1324"/>
    <mergeCell ref="B1297:B1302"/>
    <mergeCell ref="C1297:C1302"/>
    <mergeCell ref="A1305:A1307"/>
    <mergeCell ref="B1305:B1307"/>
    <mergeCell ref="C1305:C1307"/>
    <mergeCell ref="D1305:D1307"/>
    <mergeCell ref="A1311:A1316"/>
    <mergeCell ref="D1311:D1316"/>
  </mergeCells>
  <printOptions/>
  <pageMargins bottom="0.58" footer="0.0" header="0.0" left="0.7" right="0.7" top="0.47"/>
  <pageSetup paperSize="5" scale="200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0.29"/>
    <col customWidth="1" min="3" max="4" width="8.71"/>
    <col customWidth="1" min="5" max="5" width="12.0"/>
    <col customWidth="1" min="6" max="6" width="10.14"/>
    <col customWidth="1" min="7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2281</v>
      </c>
      <c r="B3" s="5" t="s">
        <v>2282</v>
      </c>
      <c r="C3" s="6"/>
      <c r="D3" s="7">
        <v>50.0</v>
      </c>
      <c r="E3" s="8" t="s">
        <v>2283</v>
      </c>
      <c r="F3" s="9">
        <v>45807.0</v>
      </c>
      <c r="G3" s="10">
        <v>50.0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2284</v>
      </c>
      <c r="F4" s="9"/>
      <c r="G4" s="10"/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2285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E9" s="1"/>
      <c r="H9" s="46" t="s">
        <v>14</v>
      </c>
    </row>
    <row r="10">
      <c r="E10" s="1"/>
    </row>
    <row r="11">
      <c r="E11" s="1"/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A3:A8"/>
    <mergeCell ref="B3:B8"/>
    <mergeCell ref="C3:C8"/>
    <mergeCell ref="D3:D8"/>
  </mergeCells>
  <printOptions/>
  <pageMargins bottom="0.58" footer="0.0" header="0.0" left="0.7" right="0.7" top="0.47"/>
  <pageSetup scale="65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25.0</v>
      </c>
    </row>
    <row r="793" ht="15.75" hidden="1" customHeight="1">
      <c r="A793" s="19" t="s">
        <v>2286</v>
      </c>
      <c r="B793" s="18">
        <v>44032.0</v>
      </c>
      <c r="C793" s="36">
        <v>25.0</v>
      </c>
      <c r="D793" s="19">
        <f>G792-C793</f>
        <v>0</v>
      </c>
      <c r="E793" s="19"/>
      <c r="F793" s="10"/>
      <c r="G793" s="76" t="s">
        <v>2287</v>
      </c>
    </row>
    <row r="794" ht="15.75" hidden="1" customHeight="1">
      <c r="A794" s="19" t="s">
        <v>2286</v>
      </c>
      <c r="B794" s="18"/>
      <c r="C794" s="36"/>
      <c r="D794" s="19">
        <f t="shared" ref="D794:D809" si="40">D793-C794</f>
        <v>0</v>
      </c>
      <c r="E794" s="19"/>
      <c r="F794" s="10"/>
      <c r="G794" s="53">
        <v>155000.0</v>
      </c>
    </row>
    <row r="795" ht="15.75" hidden="1" customHeight="1">
      <c r="A795" s="19" t="s">
        <v>2286</v>
      </c>
      <c r="B795" s="18"/>
      <c r="C795" s="36"/>
      <c r="D795" s="19">
        <f t="shared" si="40"/>
        <v>0</v>
      </c>
      <c r="E795" s="19"/>
      <c r="F795" s="10"/>
      <c r="G795" s="20" t="s">
        <v>2288</v>
      </c>
    </row>
    <row r="796" ht="15.75" hidden="1" customHeight="1">
      <c r="A796" s="19" t="s">
        <v>2286</v>
      </c>
      <c r="B796" s="18"/>
      <c r="C796" s="36"/>
      <c r="D796" s="19">
        <f t="shared" si="40"/>
        <v>0</v>
      </c>
      <c r="E796" s="19"/>
      <c r="F796" s="10"/>
      <c r="G796" s="30"/>
    </row>
    <row r="797" ht="15.75" hidden="1" customHeight="1">
      <c r="A797" s="19" t="s">
        <v>2286</v>
      </c>
      <c r="B797" s="18"/>
      <c r="C797" s="36"/>
      <c r="D797" s="19">
        <f t="shared" si="40"/>
        <v>0</v>
      </c>
      <c r="E797" s="19"/>
      <c r="F797" s="10"/>
      <c r="G797" s="30"/>
    </row>
    <row r="798" ht="15.75" hidden="1" customHeight="1">
      <c r="A798" s="19" t="s">
        <v>2286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2286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2286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2286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 t="s">
        <v>2286</v>
      </c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 t="s">
        <v>2286</v>
      </c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 t="s">
        <v>2286</v>
      </c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 t="s">
        <v>2286</v>
      </c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25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2.0</v>
      </c>
    </row>
    <row r="815" ht="15.75" hidden="1" customHeight="1">
      <c r="A815" s="19" t="s">
        <v>2286</v>
      </c>
      <c r="B815" s="18">
        <v>44032.0</v>
      </c>
      <c r="C815" s="36">
        <v>2.0</v>
      </c>
      <c r="D815" s="19">
        <f>G814-C815</f>
        <v>0</v>
      </c>
      <c r="E815" s="19"/>
      <c r="F815" s="10"/>
      <c r="G815" s="76" t="s">
        <v>2287</v>
      </c>
    </row>
    <row r="816" ht="15.75" hidden="1" customHeight="1">
      <c r="A816" s="19" t="s">
        <v>2286</v>
      </c>
      <c r="B816" s="18"/>
      <c r="C816" s="36"/>
      <c r="D816" s="19">
        <f t="shared" ref="D816:D831" si="41">D815-C816</f>
        <v>0</v>
      </c>
      <c r="E816" s="19"/>
      <c r="F816" s="10"/>
      <c r="G816" s="53">
        <v>150000.0</v>
      </c>
    </row>
    <row r="817" ht="15.75" hidden="1" customHeight="1">
      <c r="A817" s="19" t="s">
        <v>2286</v>
      </c>
      <c r="B817" s="18"/>
      <c r="C817" s="36"/>
      <c r="D817" s="19">
        <f t="shared" si="41"/>
        <v>0</v>
      </c>
      <c r="E817" s="19"/>
      <c r="F817" s="10"/>
      <c r="G817" s="20" t="s">
        <v>2288</v>
      </c>
    </row>
    <row r="818" ht="15.75" hidden="1" customHeight="1">
      <c r="A818" s="19" t="s">
        <v>2286</v>
      </c>
      <c r="B818" s="18"/>
      <c r="C818" s="36"/>
      <c r="D818" s="19">
        <f t="shared" si="41"/>
        <v>0</v>
      </c>
      <c r="E818" s="19"/>
      <c r="F818" s="10"/>
      <c r="G818" s="30"/>
    </row>
    <row r="819" ht="15.75" hidden="1" customHeight="1">
      <c r="A819" s="19" t="s">
        <v>2286</v>
      </c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 t="s">
        <v>2286</v>
      </c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 t="s">
        <v>2286</v>
      </c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 t="s">
        <v>2286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2286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 t="s">
        <v>2286</v>
      </c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 t="s">
        <v>2286</v>
      </c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 t="s">
        <v>2286</v>
      </c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 t="s">
        <v>2286</v>
      </c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2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1.0</v>
      </c>
    </row>
    <row r="837" ht="15.75" hidden="1" customHeight="1">
      <c r="A837" s="19" t="s">
        <v>2286</v>
      </c>
      <c r="B837" s="18">
        <v>44032.0</v>
      </c>
      <c r="C837" s="36">
        <v>1.0</v>
      </c>
      <c r="D837" s="19">
        <f>G836-C837</f>
        <v>0</v>
      </c>
      <c r="E837" s="19"/>
      <c r="F837" s="10"/>
      <c r="G837" s="76" t="s">
        <v>2287</v>
      </c>
    </row>
    <row r="838" ht="15.75" hidden="1" customHeight="1">
      <c r="A838" s="19" t="s">
        <v>2286</v>
      </c>
      <c r="B838" s="18"/>
      <c r="C838" s="36"/>
      <c r="D838" s="19">
        <f t="shared" ref="D838:D853" si="42">D837-C838</f>
        <v>0</v>
      </c>
      <c r="E838" s="19"/>
      <c r="F838" s="10"/>
      <c r="G838" s="53">
        <v>145000.0</v>
      </c>
    </row>
    <row r="839" ht="15.75" hidden="1" customHeight="1">
      <c r="A839" s="19" t="s">
        <v>2286</v>
      </c>
      <c r="B839" s="18"/>
      <c r="C839" s="36"/>
      <c r="D839" s="19">
        <f t="shared" si="42"/>
        <v>0</v>
      </c>
      <c r="E839" s="19"/>
      <c r="F839" s="10"/>
      <c r="G839" s="20" t="s">
        <v>2288</v>
      </c>
    </row>
    <row r="840" ht="15.75" hidden="1" customHeight="1">
      <c r="A840" s="19" t="s">
        <v>2286</v>
      </c>
      <c r="B840" s="18"/>
      <c r="C840" s="36"/>
      <c r="D840" s="19">
        <f t="shared" si="42"/>
        <v>0</v>
      </c>
      <c r="E840" s="19"/>
      <c r="F840" s="10"/>
      <c r="G840" s="30"/>
    </row>
    <row r="841" ht="15.75" hidden="1" customHeight="1">
      <c r="A841" s="19" t="s">
        <v>2286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2286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2286</v>
      </c>
      <c r="B843" s="18"/>
      <c r="C843" s="36"/>
      <c r="D843" s="19">
        <f t="shared" si="42"/>
        <v>0</v>
      </c>
      <c r="E843" s="19"/>
      <c r="F843" s="10"/>
      <c r="G843" s="30"/>
    </row>
    <row r="844" ht="15.75" hidden="1" customHeight="1">
      <c r="A844" s="19" t="s">
        <v>2286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2286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2286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2286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2286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2286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/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/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9"/>
      <c r="B853" s="18"/>
      <c r="C853" s="36"/>
      <c r="D853" s="19">
        <f t="shared" si="42"/>
        <v>0</v>
      </c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1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12.0</v>
      </c>
    </row>
    <row r="859" ht="15.75" hidden="1" customHeight="1">
      <c r="A859" s="19" t="s">
        <v>2286</v>
      </c>
      <c r="B859" s="18">
        <v>44032.0</v>
      </c>
      <c r="C859" s="36">
        <v>12.0</v>
      </c>
      <c r="D859" s="19">
        <f>G858-C859</f>
        <v>0</v>
      </c>
      <c r="E859" s="19"/>
      <c r="F859" s="10"/>
      <c r="G859" s="76" t="s">
        <v>2287</v>
      </c>
    </row>
    <row r="860" ht="15.75" hidden="1" customHeight="1">
      <c r="A860" s="19" t="s">
        <v>2286</v>
      </c>
      <c r="B860" s="18"/>
      <c r="C860" s="36"/>
      <c r="D860" s="19">
        <f t="shared" ref="D860:D875" si="43">D859-C860</f>
        <v>0</v>
      </c>
      <c r="E860" s="19"/>
      <c r="F860" s="10"/>
      <c r="G860" s="53">
        <v>130000.0</v>
      </c>
    </row>
    <row r="861" ht="15.75" hidden="1" customHeight="1">
      <c r="A861" s="19" t="s">
        <v>2286</v>
      </c>
      <c r="B861" s="18"/>
      <c r="C861" s="36"/>
      <c r="D861" s="19">
        <f t="shared" si="43"/>
        <v>0</v>
      </c>
      <c r="E861" s="19"/>
      <c r="F861" s="10"/>
      <c r="G861" s="20" t="s">
        <v>2288</v>
      </c>
    </row>
    <row r="862" ht="15.75" hidden="1" customHeight="1">
      <c r="A862" s="19" t="s">
        <v>2286</v>
      </c>
      <c r="B862" s="18"/>
      <c r="C862" s="36"/>
      <c r="D862" s="19">
        <f t="shared" si="43"/>
        <v>0</v>
      </c>
      <c r="E862" s="19"/>
      <c r="F862" s="10"/>
      <c r="G862" s="30"/>
    </row>
    <row r="863" ht="15.75" hidden="1" customHeight="1">
      <c r="A863" s="19" t="s">
        <v>2286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2286</v>
      </c>
      <c r="B864" s="18"/>
      <c r="C864" s="36"/>
      <c r="D864" s="19">
        <f t="shared" si="43"/>
        <v>0</v>
      </c>
      <c r="E864" s="19"/>
      <c r="F864" s="10"/>
      <c r="G864" s="30"/>
    </row>
    <row r="865" ht="15.75" hidden="1" customHeight="1">
      <c r="A865" s="19" t="s">
        <v>2286</v>
      </c>
      <c r="B865" s="18"/>
      <c r="C865" s="36"/>
      <c r="D865" s="19">
        <f t="shared" si="43"/>
        <v>0</v>
      </c>
      <c r="E865" s="19"/>
      <c r="F865" s="10"/>
      <c r="G865" s="30"/>
    </row>
    <row r="866" ht="15.75" hidden="1" customHeight="1">
      <c r="A866" s="19" t="s">
        <v>2286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2286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2286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2286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2286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2286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/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/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9"/>
      <c r="B874" s="18"/>
      <c r="C874" s="36"/>
      <c r="D874" s="19">
        <f t="shared" si="43"/>
        <v>0</v>
      </c>
      <c r="E874" s="19"/>
      <c r="F874" s="10"/>
    </row>
    <row r="875" ht="15.75" hidden="1" customHeight="1">
      <c r="A875" s="19"/>
      <c r="B875" s="18"/>
      <c r="C875" s="36"/>
      <c r="D875" s="19">
        <f t="shared" si="43"/>
        <v>0</v>
      </c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12</v>
      </c>
      <c r="E877" s="1"/>
      <c r="F877" s="54" t="s">
        <v>14</v>
      </c>
    </row>
    <row r="878" ht="15.75" hidden="1" customHeight="1">
      <c r="E878" s="1"/>
    </row>
    <row r="879" ht="15.75" hidden="1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hidden="1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2.0</v>
      </c>
    </row>
    <row r="881" ht="15.75" hidden="1" customHeight="1">
      <c r="A881" s="19" t="s">
        <v>2286</v>
      </c>
      <c r="B881" s="18">
        <v>44032.0</v>
      </c>
      <c r="C881" s="36">
        <v>2.0</v>
      </c>
      <c r="D881" s="19">
        <f>G880-C881</f>
        <v>0</v>
      </c>
      <c r="E881" s="19"/>
      <c r="F881" s="10"/>
      <c r="G881" s="76" t="s">
        <v>2287</v>
      </c>
    </row>
    <row r="882" ht="15.75" hidden="1" customHeight="1">
      <c r="A882" s="19" t="s">
        <v>2286</v>
      </c>
      <c r="B882" s="18"/>
      <c r="C882" s="36"/>
      <c r="D882" s="19">
        <f t="shared" ref="D882:D897" si="44">D881-C882</f>
        <v>0</v>
      </c>
      <c r="E882" s="19"/>
      <c r="F882" s="10"/>
      <c r="G882" s="53">
        <v>120000.0</v>
      </c>
    </row>
    <row r="883" ht="15.75" hidden="1" customHeight="1">
      <c r="A883" s="19" t="s">
        <v>2286</v>
      </c>
      <c r="B883" s="18"/>
      <c r="C883" s="36"/>
      <c r="D883" s="19">
        <f t="shared" si="44"/>
        <v>0</v>
      </c>
      <c r="E883" s="19"/>
      <c r="F883" s="10"/>
      <c r="G883" s="20" t="s">
        <v>2288</v>
      </c>
    </row>
    <row r="884" ht="15.75" hidden="1" customHeight="1">
      <c r="A884" s="19" t="s">
        <v>2286</v>
      </c>
      <c r="B884" s="18"/>
      <c r="C884" s="36"/>
      <c r="D884" s="19">
        <f t="shared" si="44"/>
        <v>0</v>
      </c>
      <c r="E884" s="19"/>
      <c r="F884" s="10"/>
      <c r="G884" s="30"/>
    </row>
    <row r="885" ht="15.75" hidden="1" customHeight="1">
      <c r="A885" s="19" t="s">
        <v>2286</v>
      </c>
      <c r="B885" s="18"/>
      <c r="C885" s="36"/>
      <c r="D885" s="19">
        <f t="shared" si="44"/>
        <v>0</v>
      </c>
      <c r="E885" s="19"/>
      <c r="F885" s="10"/>
      <c r="G885" s="30"/>
    </row>
    <row r="886" ht="15.75" hidden="1" customHeight="1">
      <c r="A886" s="19" t="s">
        <v>2286</v>
      </c>
      <c r="B886" s="18"/>
      <c r="C886" s="36"/>
      <c r="D886" s="19">
        <f t="shared" si="44"/>
        <v>0</v>
      </c>
      <c r="E886" s="19"/>
      <c r="F886" s="10"/>
      <c r="G886" s="30"/>
    </row>
    <row r="887" ht="15.75" hidden="1" customHeight="1">
      <c r="A887" s="19" t="s">
        <v>2286</v>
      </c>
      <c r="B887" s="18"/>
      <c r="C887" s="36"/>
      <c r="D887" s="19">
        <f t="shared" si="44"/>
        <v>0</v>
      </c>
      <c r="E887" s="19"/>
      <c r="F887" s="10"/>
      <c r="G887" s="30"/>
    </row>
    <row r="888" ht="15.75" hidden="1" customHeight="1">
      <c r="A888" s="19" t="s">
        <v>2286</v>
      </c>
      <c r="B888" s="18"/>
      <c r="C888" s="36"/>
      <c r="D888" s="19">
        <f t="shared" si="44"/>
        <v>0</v>
      </c>
      <c r="E888" s="19"/>
      <c r="F888" s="10"/>
    </row>
    <row r="889" ht="15.75" hidden="1" customHeight="1">
      <c r="A889" s="19" t="s">
        <v>2286</v>
      </c>
      <c r="B889" s="18"/>
      <c r="C889" s="36"/>
      <c r="D889" s="19">
        <f t="shared" si="44"/>
        <v>0</v>
      </c>
      <c r="E889" s="19"/>
      <c r="F889" s="10"/>
    </row>
    <row r="890" ht="15.75" hidden="1" customHeight="1">
      <c r="A890" s="19" t="s">
        <v>2286</v>
      </c>
      <c r="B890" s="18"/>
      <c r="C890" s="36"/>
      <c r="D890" s="19">
        <f t="shared" si="44"/>
        <v>0</v>
      </c>
      <c r="E890" s="19"/>
      <c r="F890" s="10"/>
    </row>
    <row r="891" ht="15.75" hidden="1" customHeight="1">
      <c r="A891" s="19" t="s">
        <v>2286</v>
      </c>
      <c r="B891" s="18"/>
      <c r="C891" s="36"/>
      <c r="D891" s="19">
        <f t="shared" si="44"/>
        <v>0</v>
      </c>
      <c r="E891" s="19"/>
      <c r="F891" s="10"/>
    </row>
    <row r="892" ht="15.75" hidden="1" customHeight="1">
      <c r="A892" s="19" t="s">
        <v>2286</v>
      </c>
      <c r="B892" s="18"/>
      <c r="C892" s="36"/>
      <c r="D892" s="19">
        <f t="shared" si="44"/>
        <v>0</v>
      </c>
      <c r="E892" s="19"/>
      <c r="F892" s="10"/>
    </row>
    <row r="893" ht="15.75" hidden="1" customHeight="1">
      <c r="A893" s="19" t="s">
        <v>2286</v>
      </c>
      <c r="B893" s="18"/>
      <c r="C893" s="36"/>
      <c r="D893" s="19">
        <f t="shared" si="44"/>
        <v>0</v>
      </c>
      <c r="E893" s="19"/>
      <c r="F893" s="10"/>
    </row>
    <row r="894" ht="15.75" hidden="1" customHeight="1">
      <c r="A894" s="19"/>
      <c r="B894" s="18"/>
      <c r="C894" s="36"/>
      <c r="D894" s="19">
        <f t="shared" si="44"/>
        <v>0</v>
      </c>
      <c r="E894" s="19"/>
      <c r="F894" s="10"/>
    </row>
    <row r="895" ht="15.75" hidden="1" customHeight="1">
      <c r="A895" s="19"/>
      <c r="B895" s="18"/>
      <c r="C895" s="36"/>
      <c r="D895" s="19">
        <f t="shared" si="44"/>
        <v>0</v>
      </c>
      <c r="E895" s="19"/>
      <c r="F895" s="10"/>
    </row>
    <row r="896" ht="15.75" hidden="1" customHeight="1">
      <c r="A896" s="19"/>
      <c r="B896" s="18"/>
      <c r="C896" s="36"/>
      <c r="D896" s="19">
        <f t="shared" si="44"/>
        <v>0</v>
      </c>
      <c r="E896" s="19"/>
      <c r="F896" s="10"/>
    </row>
    <row r="897" ht="15.75" hidden="1" customHeight="1">
      <c r="A897" s="19"/>
      <c r="B897" s="18"/>
      <c r="C897" s="36"/>
      <c r="D897" s="19">
        <f t="shared" si="44"/>
        <v>0</v>
      </c>
      <c r="E897" s="19"/>
      <c r="F897" s="10"/>
    </row>
    <row r="898" ht="15.75" hidden="1" customHeight="1">
      <c r="A898" s="10"/>
      <c r="B898" s="19"/>
      <c r="C898" s="10"/>
      <c r="D898" s="10"/>
      <c r="E898" s="19"/>
      <c r="F898" s="10"/>
    </row>
    <row r="899" ht="15.75" hidden="1" customHeight="1">
      <c r="C899" s="20">
        <f>SUM(C881:C898)</f>
        <v>2</v>
      </c>
      <c r="E899" s="1"/>
      <c r="F899" s="54" t="s">
        <v>14</v>
      </c>
    </row>
    <row r="900" ht="15.75" hidden="1" customHeight="1">
      <c r="E900" s="1"/>
    </row>
    <row r="901" ht="15.75" hidden="1" customHeight="1">
      <c r="E901" s="1"/>
    </row>
    <row r="902" ht="15.75" hidden="1" customHeight="1">
      <c r="A902" s="50" t="s">
        <v>698</v>
      </c>
      <c r="B902" s="51"/>
      <c r="C902" s="51"/>
      <c r="D902" s="51"/>
      <c r="E902" s="51"/>
      <c r="F902" s="51"/>
      <c r="G902" s="52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hidden="1" customHeight="1">
      <c r="A903" s="14" t="s">
        <v>15</v>
      </c>
      <c r="B903" s="14" t="s">
        <v>16</v>
      </c>
      <c r="C903" s="2" t="s">
        <v>17</v>
      </c>
      <c r="D903" s="14" t="s">
        <v>18</v>
      </c>
      <c r="E903" s="14" t="s">
        <v>19</v>
      </c>
      <c r="F903" s="34" t="s">
        <v>20</v>
      </c>
      <c r="G903" s="43">
        <v>24.0</v>
      </c>
    </row>
    <row r="904" ht="15.75" hidden="1" customHeight="1">
      <c r="A904" s="19" t="s">
        <v>2289</v>
      </c>
      <c r="B904" s="18">
        <v>44058.0</v>
      </c>
      <c r="C904" s="36">
        <v>24.0</v>
      </c>
      <c r="D904" s="19">
        <f>G903-C904</f>
        <v>0</v>
      </c>
      <c r="E904" s="19"/>
      <c r="F904" s="10"/>
      <c r="G904" s="76" t="s">
        <v>2290</v>
      </c>
    </row>
    <row r="905" ht="15.75" hidden="1" customHeight="1">
      <c r="A905" s="19" t="s">
        <v>2289</v>
      </c>
      <c r="B905" s="18"/>
      <c r="C905" s="36"/>
      <c r="D905" s="19">
        <f t="shared" ref="D905:D920" si="45">D904-C905</f>
        <v>0</v>
      </c>
      <c r="E905" s="19"/>
      <c r="F905" s="10"/>
      <c r="G905" s="53">
        <v>155000.0</v>
      </c>
    </row>
    <row r="906" ht="15.75" hidden="1" customHeight="1">
      <c r="A906" s="19" t="s">
        <v>2289</v>
      </c>
      <c r="B906" s="18"/>
      <c r="C906" s="36"/>
      <c r="D906" s="19">
        <f t="shared" si="45"/>
        <v>0</v>
      </c>
      <c r="E906" s="19"/>
      <c r="F906" s="10"/>
      <c r="G906" s="20" t="s">
        <v>2291</v>
      </c>
    </row>
    <row r="907" ht="15.75" hidden="1" customHeight="1">
      <c r="A907" s="19" t="s">
        <v>2289</v>
      </c>
      <c r="B907" s="18"/>
      <c r="C907" s="36"/>
      <c r="D907" s="19">
        <f t="shared" si="45"/>
        <v>0</v>
      </c>
      <c r="E907" s="19"/>
      <c r="F907" s="10"/>
      <c r="G907" s="20" t="s">
        <v>2292</v>
      </c>
    </row>
    <row r="908" ht="15.75" hidden="1" customHeight="1">
      <c r="A908" s="19" t="s">
        <v>2289</v>
      </c>
      <c r="B908" s="18"/>
      <c r="C908" s="36"/>
      <c r="D908" s="19">
        <f t="shared" si="45"/>
        <v>0</v>
      </c>
      <c r="E908" s="19"/>
      <c r="F908" s="10"/>
      <c r="G908" s="30"/>
    </row>
    <row r="909" ht="15.75" hidden="1" customHeight="1">
      <c r="A909" s="19" t="s">
        <v>2289</v>
      </c>
      <c r="B909" s="18"/>
      <c r="C909" s="36"/>
      <c r="D909" s="19">
        <f t="shared" si="45"/>
        <v>0</v>
      </c>
      <c r="E909" s="19"/>
      <c r="F909" s="10"/>
      <c r="G909" s="30"/>
    </row>
    <row r="910" ht="15.75" hidden="1" customHeight="1">
      <c r="A910" s="19" t="s">
        <v>2289</v>
      </c>
      <c r="B910" s="18"/>
      <c r="C910" s="36"/>
      <c r="D910" s="19">
        <f t="shared" si="45"/>
        <v>0</v>
      </c>
      <c r="E910" s="19"/>
      <c r="F910" s="10"/>
      <c r="G910" s="30"/>
    </row>
    <row r="911" ht="15.75" hidden="1" customHeight="1">
      <c r="A911" s="19" t="s">
        <v>2289</v>
      </c>
      <c r="B911" s="18"/>
      <c r="C911" s="36"/>
      <c r="D911" s="19">
        <f t="shared" si="45"/>
        <v>0</v>
      </c>
      <c r="E911" s="19"/>
      <c r="F911" s="10"/>
    </row>
    <row r="912" ht="15.75" hidden="1" customHeight="1">
      <c r="A912" s="19" t="s">
        <v>2289</v>
      </c>
      <c r="B912" s="18"/>
      <c r="C912" s="36"/>
      <c r="D912" s="19">
        <f t="shared" si="45"/>
        <v>0</v>
      </c>
      <c r="E912" s="19"/>
      <c r="F912" s="10"/>
    </row>
    <row r="913" ht="15.75" hidden="1" customHeight="1">
      <c r="A913" s="19" t="s">
        <v>2289</v>
      </c>
      <c r="B913" s="18"/>
      <c r="C913" s="36"/>
      <c r="D913" s="19">
        <f t="shared" si="45"/>
        <v>0</v>
      </c>
      <c r="E913" s="19"/>
      <c r="F913" s="10"/>
    </row>
    <row r="914" ht="15.75" hidden="1" customHeight="1">
      <c r="A914" s="19" t="s">
        <v>2289</v>
      </c>
      <c r="B914" s="18"/>
      <c r="C914" s="36"/>
      <c r="D914" s="19">
        <f t="shared" si="45"/>
        <v>0</v>
      </c>
      <c r="E914" s="19"/>
      <c r="F914" s="10"/>
    </row>
    <row r="915" ht="15.75" hidden="1" customHeight="1">
      <c r="A915" s="19" t="s">
        <v>2289</v>
      </c>
      <c r="B915" s="18"/>
      <c r="C915" s="36"/>
      <c r="D915" s="19">
        <f t="shared" si="45"/>
        <v>0</v>
      </c>
      <c r="E915" s="19"/>
      <c r="F915" s="10"/>
    </row>
    <row r="916" ht="15.75" hidden="1" customHeight="1">
      <c r="A916" s="19" t="s">
        <v>2289</v>
      </c>
      <c r="B916" s="18"/>
      <c r="C916" s="36"/>
      <c r="D916" s="19">
        <f t="shared" si="45"/>
        <v>0</v>
      </c>
      <c r="E916" s="19"/>
      <c r="F916" s="10"/>
    </row>
    <row r="917" ht="15.75" hidden="1" customHeight="1">
      <c r="A917" s="19"/>
      <c r="B917" s="18"/>
      <c r="C917" s="36"/>
      <c r="D917" s="19">
        <f t="shared" si="45"/>
        <v>0</v>
      </c>
      <c r="E917" s="19"/>
      <c r="F917" s="10"/>
    </row>
    <row r="918" ht="15.75" hidden="1" customHeight="1">
      <c r="A918" s="19"/>
      <c r="B918" s="18"/>
      <c r="C918" s="36"/>
      <c r="D918" s="19">
        <f t="shared" si="45"/>
        <v>0</v>
      </c>
      <c r="E918" s="19"/>
      <c r="F918" s="10"/>
    </row>
    <row r="919" ht="15.75" hidden="1" customHeight="1">
      <c r="A919" s="19"/>
      <c r="B919" s="18"/>
      <c r="C919" s="36"/>
      <c r="D919" s="19">
        <f t="shared" si="45"/>
        <v>0</v>
      </c>
      <c r="E919" s="19"/>
      <c r="F919" s="10"/>
    </row>
    <row r="920" ht="15.75" hidden="1" customHeight="1">
      <c r="A920" s="19"/>
      <c r="B920" s="18"/>
      <c r="C920" s="36"/>
      <c r="D920" s="19">
        <f t="shared" si="45"/>
        <v>0</v>
      </c>
      <c r="E920" s="19"/>
      <c r="F920" s="10"/>
    </row>
    <row r="921" ht="15.75" hidden="1" customHeight="1">
      <c r="A921" s="10"/>
      <c r="B921" s="19"/>
      <c r="C921" s="10"/>
      <c r="D921" s="10"/>
      <c r="E921" s="19"/>
      <c r="F921" s="10"/>
    </row>
    <row r="922" ht="15.75" hidden="1" customHeight="1">
      <c r="C922" s="20">
        <f>SUM(C904:C921)</f>
        <v>24</v>
      </c>
      <c r="E922" s="1"/>
      <c r="F922" s="54" t="s">
        <v>14</v>
      </c>
    </row>
    <row r="923" ht="15.75" hidden="1" customHeight="1">
      <c r="E923" s="1"/>
    </row>
    <row r="924" ht="15.75" hidden="1" customHeight="1">
      <c r="A924" s="50" t="s">
        <v>698</v>
      </c>
      <c r="B924" s="51"/>
      <c r="C924" s="51"/>
      <c r="D924" s="51"/>
      <c r="E924" s="51"/>
      <c r="F924" s="51"/>
      <c r="G924" s="52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hidden="1" customHeight="1">
      <c r="A925" s="14" t="s">
        <v>15</v>
      </c>
      <c r="B925" s="14" t="s">
        <v>16</v>
      </c>
      <c r="C925" s="2" t="s">
        <v>17</v>
      </c>
      <c r="D925" s="14" t="s">
        <v>18</v>
      </c>
      <c r="E925" s="14" t="s">
        <v>19</v>
      </c>
      <c r="F925" s="34" t="s">
        <v>20</v>
      </c>
      <c r="G925" s="43">
        <v>13.0</v>
      </c>
    </row>
    <row r="926" ht="15.75" hidden="1" customHeight="1">
      <c r="A926" s="19" t="s">
        <v>2293</v>
      </c>
      <c r="B926" s="18">
        <v>44058.0</v>
      </c>
      <c r="C926" s="36">
        <v>13.0</v>
      </c>
      <c r="D926" s="19">
        <f>G925-C926</f>
        <v>0</v>
      </c>
      <c r="E926" s="19"/>
      <c r="F926" s="10"/>
      <c r="G926" s="76" t="s">
        <v>2294</v>
      </c>
    </row>
    <row r="927" ht="15.75" hidden="1" customHeight="1">
      <c r="A927" s="19" t="s">
        <v>2293</v>
      </c>
      <c r="B927" s="18"/>
      <c r="C927" s="36"/>
      <c r="D927" s="19">
        <f t="shared" ref="D927:D942" si="46">D926-C927</f>
        <v>0</v>
      </c>
      <c r="E927" s="19"/>
      <c r="F927" s="10"/>
      <c r="G927" s="53">
        <v>155000.0</v>
      </c>
    </row>
    <row r="928" ht="15.75" hidden="1" customHeight="1">
      <c r="A928" s="19" t="s">
        <v>2293</v>
      </c>
      <c r="B928" s="18"/>
      <c r="C928" s="36"/>
      <c r="D928" s="19">
        <f t="shared" si="46"/>
        <v>0</v>
      </c>
      <c r="E928" s="19"/>
      <c r="F928" s="10"/>
      <c r="G928" s="20" t="s">
        <v>2291</v>
      </c>
    </row>
    <row r="929" ht="15.75" hidden="1" customHeight="1">
      <c r="A929" s="19" t="s">
        <v>2293</v>
      </c>
      <c r="B929" s="18"/>
      <c r="C929" s="36"/>
      <c r="D929" s="19">
        <f t="shared" si="46"/>
        <v>0</v>
      </c>
      <c r="E929" s="19"/>
      <c r="F929" s="10"/>
      <c r="G929" s="20" t="s">
        <v>2295</v>
      </c>
    </row>
    <row r="930" ht="15.75" hidden="1" customHeight="1">
      <c r="A930" s="19" t="s">
        <v>2293</v>
      </c>
      <c r="B930" s="18"/>
      <c r="C930" s="36"/>
      <c r="D930" s="19">
        <f t="shared" si="46"/>
        <v>0</v>
      </c>
      <c r="E930" s="19"/>
      <c r="F930" s="10"/>
      <c r="G930" s="30"/>
    </row>
    <row r="931" ht="15.75" hidden="1" customHeight="1">
      <c r="A931" s="19" t="s">
        <v>2293</v>
      </c>
      <c r="B931" s="18"/>
      <c r="C931" s="36"/>
      <c r="D931" s="19">
        <f t="shared" si="46"/>
        <v>0</v>
      </c>
      <c r="E931" s="19"/>
      <c r="F931" s="10"/>
      <c r="G931" s="30"/>
    </row>
    <row r="932" ht="15.75" hidden="1" customHeight="1">
      <c r="A932" s="19" t="s">
        <v>2293</v>
      </c>
      <c r="B932" s="18"/>
      <c r="C932" s="36"/>
      <c r="D932" s="19">
        <f t="shared" si="46"/>
        <v>0</v>
      </c>
      <c r="E932" s="19"/>
      <c r="F932" s="10"/>
      <c r="G932" s="30"/>
    </row>
    <row r="933" ht="15.75" hidden="1" customHeight="1">
      <c r="A933" s="19" t="s">
        <v>2293</v>
      </c>
      <c r="B933" s="18"/>
      <c r="C933" s="36"/>
      <c r="D933" s="19">
        <f t="shared" si="46"/>
        <v>0</v>
      </c>
      <c r="E933" s="19"/>
      <c r="F933" s="10"/>
    </row>
    <row r="934" ht="15.75" hidden="1" customHeight="1">
      <c r="A934" s="19" t="s">
        <v>2293</v>
      </c>
      <c r="B934" s="18"/>
      <c r="C934" s="36"/>
      <c r="D934" s="19">
        <f t="shared" si="46"/>
        <v>0</v>
      </c>
      <c r="E934" s="19"/>
      <c r="F934" s="10"/>
    </row>
    <row r="935" ht="15.75" hidden="1" customHeight="1">
      <c r="A935" s="19" t="s">
        <v>2293</v>
      </c>
      <c r="B935" s="18"/>
      <c r="C935" s="36"/>
      <c r="D935" s="19">
        <f t="shared" si="46"/>
        <v>0</v>
      </c>
      <c r="E935" s="19"/>
      <c r="F935" s="10"/>
    </row>
    <row r="936" ht="15.75" hidden="1" customHeight="1">
      <c r="A936" s="19" t="s">
        <v>2293</v>
      </c>
      <c r="B936" s="18"/>
      <c r="C936" s="36"/>
      <c r="D936" s="19">
        <f t="shared" si="46"/>
        <v>0</v>
      </c>
      <c r="E936" s="19"/>
      <c r="F936" s="10"/>
    </row>
    <row r="937" ht="15.75" hidden="1" customHeight="1">
      <c r="A937" s="19" t="s">
        <v>2293</v>
      </c>
      <c r="B937" s="18"/>
      <c r="C937" s="36"/>
      <c r="D937" s="19">
        <f t="shared" si="46"/>
        <v>0</v>
      </c>
      <c r="E937" s="19"/>
      <c r="F937" s="10"/>
    </row>
    <row r="938" ht="15.75" hidden="1" customHeight="1">
      <c r="A938" s="19" t="s">
        <v>2293</v>
      </c>
      <c r="B938" s="18"/>
      <c r="C938" s="36"/>
      <c r="D938" s="19">
        <f t="shared" si="46"/>
        <v>0</v>
      </c>
      <c r="E938" s="19"/>
      <c r="F938" s="10"/>
    </row>
    <row r="939" ht="15.75" hidden="1" customHeight="1">
      <c r="A939" s="19"/>
      <c r="B939" s="18"/>
      <c r="C939" s="36"/>
      <c r="D939" s="19">
        <f t="shared" si="46"/>
        <v>0</v>
      </c>
      <c r="E939" s="19"/>
      <c r="F939" s="10"/>
    </row>
    <row r="940" ht="15.75" hidden="1" customHeight="1">
      <c r="A940" s="19"/>
      <c r="B940" s="18"/>
      <c r="C940" s="36"/>
      <c r="D940" s="19">
        <f t="shared" si="46"/>
        <v>0</v>
      </c>
      <c r="E940" s="19"/>
      <c r="F940" s="10"/>
    </row>
    <row r="941" ht="15.75" hidden="1" customHeight="1">
      <c r="A941" s="19"/>
      <c r="B941" s="18"/>
      <c r="C941" s="36"/>
      <c r="D941" s="19">
        <f t="shared" si="46"/>
        <v>0</v>
      </c>
      <c r="E941" s="19"/>
      <c r="F941" s="10"/>
    </row>
    <row r="942" ht="15.75" hidden="1" customHeight="1">
      <c r="A942" s="19"/>
      <c r="B942" s="18"/>
      <c r="C942" s="36"/>
      <c r="D942" s="19">
        <f t="shared" si="46"/>
        <v>0</v>
      </c>
      <c r="E942" s="19"/>
      <c r="F942" s="10"/>
    </row>
    <row r="943" ht="15.75" hidden="1" customHeight="1">
      <c r="A943" s="10"/>
      <c r="B943" s="19"/>
      <c r="C943" s="10"/>
      <c r="D943" s="10"/>
      <c r="E943" s="19"/>
      <c r="F943" s="10"/>
    </row>
    <row r="944" ht="15.75" hidden="1" customHeight="1">
      <c r="C944" s="20">
        <f>SUM(C926:C943)</f>
        <v>13</v>
      </c>
      <c r="E944" s="1"/>
      <c r="F944" s="54" t="s">
        <v>14</v>
      </c>
    </row>
    <row r="945" ht="15.75" hidden="1" customHeight="1">
      <c r="E945" s="1"/>
    </row>
    <row r="946" ht="15.75" hidden="1" customHeight="1">
      <c r="A946" s="50" t="s">
        <v>698</v>
      </c>
      <c r="B946" s="51"/>
      <c r="C946" s="51"/>
      <c r="D946" s="51"/>
      <c r="E946" s="51"/>
      <c r="F946" s="51"/>
      <c r="G946" s="52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hidden="1" customHeight="1">
      <c r="A947" s="14" t="s">
        <v>15</v>
      </c>
      <c r="B947" s="14" t="s">
        <v>16</v>
      </c>
      <c r="C947" s="2" t="s">
        <v>17</v>
      </c>
      <c r="D947" s="14" t="s">
        <v>18</v>
      </c>
      <c r="E947" s="14" t="s">
        <v>19</v>
      </c>
      <c r="F947" s="34" t="s">
        <v>20</v>
      </c>
      <c r="G947" s="43">
        <v>2.0</v>
      </c>
    </row>
    <row r="948" ht="15.75" hidden="1" customHeight="1">
      <c r="A948" s="19" t="s">
        <v>2296</v>
      </c>
      <c r="B948" s="18">
        <v>44081.0</v>
      </c>
      <c r="C948" s="36">
        <v>2.0</v>
      </c>
      <c r="D948" s="19">
        <f>G947-C948</f>
        <v>0</v>
      </c>
      <c r="E948" s="19"/>
      <c r="F948" s="10"/>
      <c r="G948" s="76" t="s">
        <v>2297</v>
      </c>
    </row>
    <row r="949" ht="15.75" hidden="1" customHeight="1">
      <c r="A949" s="19" t="s">
        <v>2296</v>
      </c>
      <c r="B949" s="18"/>
      <c r="C949" s="36"/>
      <c r="D949" s="19">
        <f t="shared" ref="D949:D964" si="47">D948-C949</f>
        <v>0</v>
      </c>
      <c r="E949" s="19"/>
      <c r="F949" s="10"/>
      <c r="G949" s="53">
        <v>150000.0</v>
      </c>
    </row>
    <row r="950" ht="15.75" hidden="1" customHeight="1">
      <c r="A950" s="19" t="s">
        <v>2296</v>
      </c>
      <c r="B950" s="18"/>
      <c r="C950" s="36"/>
      <c r="D950" s="19">
        <f t="shared" si="47"/>
        <v>0</v>
      </c>
      <c r="E950" s="19"/>
      <c r="F950" s="10"/>
      <c r="G950" s="20" t="s">
        <v>2298</v>
      </c>
    </row>
    <row r="951" ht="15.75" hidden="1" customHeight="1">
      <c r="A951" s="19" t="s">
        <v>2296</v>
      </c>
      <c r="B951" s="18"/>
      <c r="C951" s="36"/>
      <c r="D951" s="19">
        <f t="shared" si="47"/>
        <v>0</v>
      </c>
      <c r="E951" s="19"/>
      <c r="F951" s="10"/>
      <c r="G951" s="20" t="s">
        <v>2299</v>
      </c>
    </row>
    <row r="952" ht="15.75" hidden="1" customHeight="1">
      <c r="A952" s="19" t="s">
        <v>2296</v>
      </c>
      <c r="B952" s="18"/>
      <c r="C952" s="36"/>
      <c r="D952" s="19">
        <f t="shared" si="47"/>
        <v>0</v>
      </c>
      <c r="E952" s="19"/>
      <c r="F952" s="10"/>
      <c r="G952" s="30"/>
    </row>
    <row r="953" ht="15.75" hidden="1" customHeight="1">
      <c r="A953" s="19" t="s">
        <v>2296</v>
      </c>
      <c r="B953" s="18"/>
      <c r="C953" s="36"/>
      <c r="D953" s="19">
        <f t="shared" si="47"/>
        <v>0</v>
      </c>
      <c r="E953" s="19"/>
      <c r="F953" s="10"/>
      <c r="G953" s="30"/>
    </row>
    <row r="954" ht="15.75" hidden="1" customHeight="1">
      <c r="A954" s="19" t="s">
        <v>2296</v>
      </c>
      <c r="B954" s="18"/>
      <c r="C954" s="36"/>
      <c r="D954" s="19">
        <f t="shared" si="47"/>
        <v>0</v>
      </c>
      <c r="E954" s="19"/>
      <c r="F954" s="10"/>
      <c r="G954" s="30"/>
    </row>
    <row r="955" ht="15.75" hidden="1" customHeight="1">
      <c r="A955" s="19" t="s">
        <v>2296</v>
      </c>
      <c r="B955" s="18"/>
      <c r="C955" s="36"/>
      <c r="D955" s="19">
        <f t="shared" si="47"/>
        <v>0</v>
      </c>
      <c r="E955" s="19"/>
      <c r="F955" s="10"/>
    </row>
    <row r="956" ht="15.75" hidden="1" customHeight="1">
      <c r="A956" s="19" t="s">
        <v>2296</v>
      </c>
      <c r="B956" s="18"/>
      <c r="C956" s="36"/>
      <c r="D956" s="19">
        <f t="shared" si="47"/>
        <v>0</v>
      </c>
      <c r="E956" s="19"/>
      <c r="F956" s="10"/>
    </row>
    <row r="957" ht="15.75" hidden="1" customHeight="1">
      <c r="A957" s="19" t="s">
        <v>2296</v>
      </c>
      <c r="B957" s="18"/>
      <c r="C957" s="36"/>
      <c r="D957" s="19">
        <f t="shared" si="47"/>
        <v>0</v>
      </c>
      <c r="E957" s="19"/>
      <c r="F957" s="10"/>
    </row>
    <row r="958" ht="15.75" hidden="1" customHeight="1">
      <c r="A958" s="19" t="s">
        <v>2296</v>
      </c>
      <c r="B958" s="18"/>
      <c r="C958" s="36"/>
      <c r="D958" s="19">
        <f t="shared" si="47"/>
        <v>0</v>
      </c>
      <c r="E958" s="19"/>
      <c r="F958" s="10"/>
    </row>
    <row r="959" ht="15.75" hidden="1" customHeight="1">
      <c r="A959" s="19" t="s">
        <v>2296</v>
      </c>
      <c r="B959" s="18"/>
      <c r="C959" s="36"/>
      <c r="D959" s="19">
        <f t="shared" si="47"/>
        <v>0</v>
      </c>
      <c r="E959" s="19"/>
      <c r="F959" s="10"/>
    </row>
    <row r="960" ht="15.75" hidden="1" customHeight="1">
      <c r="A960" s="19" t="s">
        <v>2296</v>
      </c>
      <c r="B960" s="18"/>
      <c r="C960" s="36"/>
      <c r="D960" s="19">
        <f t="shared" si="47"/>
        <v>0</v>
      </c>
      <c r="E960" s="19"/>
      <c r="F960" s="10"/>
    </row>
    <row r="961" ht="15.75" hidden="1" customHeight="1">
      <c r="A961" s="19"/>
      <c r="B961" s="18"/>
      <c r="C961" s="36"/>
      <c r="D961" s="19">
        <f t="shared" si="47"/>
        <v>0</v>
      </c>
      <c r="E961" s="19"/>
      <c r="F961" s="10"/>
    </row>
    <row r="962" ht="15.75" hidden="1" customHeight="1">
      <c r="A962" s="19"/>
      <c r="B962" s="18"/>
      <c r="C962" s="36"/>
      <c r="D962" s="19">
        <f t="shared" si="47"/>
        <v>0</v>
      </c>
      <c r="E962" s="19"/>
      <c r="F962" s="10"/>
    </row>
    <row r="963" ht="15.75" hidden="1" customHeight="1">
      <c r="A963" s="19"/>
      <c r="B963" s="18"/>
      <c r="C963" s="36"/>
      <c r="D963" s="19">
        <f t="shared" si="47"/>
        <v>0</v>
      </c>
      <c r="E963" s="19"/>
      <c r="F963" s="10"/>
    </row>
    <row r="964" ht="15.75" hidden="1" customHeight="1">
      <c r="A964" s="19"/>
      <c r="B964" s="18"/>
      <c r="C964" s="36"/>
      <c r="D964" s="19">
        <f t="shared" si="47"/>
        <v>0</v>
      </c>
      <c r="E964" s="19"/>
      <c r="F964" s="10"/>
    </row>
    <row r="965" ht="15.75" hidden="1" customHeight="1">
      <c r="A965" s="10"/>
      <c r="B965" s="19"/>
      <c r="C965" s="10"/>
      <c r="D965" s="10"/>
      <c r="E965" s="19"/>
      <c r="F965" s="10"/>
    </row>
    <row r="966" ht="15.75" hidden="1" customHeight="1">
      <c r="C966" s="20">
        <f>SUM(C948:C965)</f>
        <v>2</v>
      </c>
      <c r="E966" s="1"/>
      <c r="F966" s="54" t="s">
        <v>14</v>
      </c>
    </row>
    <row r="967" ht="15.75" hidden="1" customHeight="1">
      <c r="E967" s="1"/>
    </row>
    <row r="968" ht="15.75" hidden="1" customHeight="1">
      <c r="A968" s="50" t="s">
        <v>698</v>
      </c>
      <c r="B968" s="51"/>
      <c r="C968" s="51"/>
      <c r="D968" s="51"/>
      <c r="E968" s="51"/>
      <c r="F968" s="51"/>
      <c r="G968" s="52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hidden="1" customHeight="1">
      <c r="A969" s="14" t="s">
        <v>15</v>
      </c>
      <c r="B969" s="14" t="s">
        <v>16</v>
      </c>
      <c r="C969" s="2" t="s">
        <v>17</v>
      </c>
      <c r="D969" s="14" t="s">
        <v>18</v>
      </c>
      <c r="E969" s="14" t="s">
        <v>19</v>
      </c>
      <c r="F969" s="34" t="s">
        <v>20</v>
      </c>
      <c r="G969" s="43">
        <f>22+26</f>
        <v>48</v>
      </c>
    </row>
    <row r="970" ht="15.75" hidden="1" customHeight="1">
      <c r="A970" s="19" t="s">
        <v>2300</v>
      </c>
      <c r="B970" s="18">
        <v>44086.0</v>
      </c>
      <c r="C970" s="36">
        <v>48.0</v>
      </c>
      <c r="D970" s="19">
        <f>G969-C970</f>
        <v>0</v>
      </c>
      <c r="E970" s="19"/>
      <c r="F970" s="10"/>
      <c r="G970" s="76" t="s">
        <v>2301</v>
      </c>
    </row>
    <row r="971" ht="15.75" hidden="1" customHeight="1">
      <c r="A971" s="19" t="s">
        <v>2300</v>
      </c>
      <c r="B971" s="18"/>
      <c r="C971" s="36"/>
      <c r="D971" s="19">
        <f t="shared" ref="D971:D986" si="48">D970-C971</f>
        <v>0</v>
      </c>
      <c r="E971" s="19"/>
      <c r="F971" s="10"/>
      <c r="G971" s="53">
        <v>155000.0</v>
      </c>
    </row>
    <row r="972" ht="15.75" hidden="1" customHeight="1">
      <c r="A972" s="19" t="s">
        <v>2300</v>
      </c>
      <c r="B972" s="18"/>
      <c r="C972" s="36"/>
      <c r="D972" s="19">
        <f t="shared" si="48"/>
        <v>0</v>
      </c>
      <c r="E972" s="19"/>
      <c r="F972" s="10"/>
      <c r="G972" s="20" t="s">
        <v>2291</v>
      </c>
    </row>
    <row r="973" ht="15.75" hidden="1" customHeight="1">
      <c r="A973" s="19" t="s">
        <v>2300</v>
      </c>
      <c r="B973" s="18"/>
      <c r="C973" s="36"/>
      <c r="D973" s="19">
        <f t="shared" si="48"/>
        <v>0</v>
      </c>
      <c r="E973" s="19"/>
      <c r="F973" s="10"/>
      <c r="G973" s="20" t="s">
        <v>2302</v>
      </c>
    </row>
    <row r="974" ht="15.75" hidden="1" customHeight="1">
      <c r="A974" s="19" t="s">
        <v>2300</v>
      </c>
      <c r="B974" s="18"/>
      <c r="C974" s="36"/>
      <c r="D974" s="19">
        <f t="shared" si="48"/>
        <v>0</v>
      </c>
      <c r="E974" s="19"/>
      <c r="F974" s="10"/>
      <c r="G974" s="30"/>
    </row>
    <row r="975" ht="15.75" hidden="1" customHeight="1">
      <c r="A975" s="19" t="s">
        <v>2300</v>
      </c>
      <c r="B975" s="18"/>
      <c r="C975" s="36"/>
      <c r="D975" s="19">
        <f t="shared" si="48"/>
        <v>0</v>
      </c>
      <c r="E975" s="19"/>
      <c r="F975" s="10"/>
      <c r="G975" s="30"/>
    </row>
    <row r="976" ht="15.75" hidden="1" customHeight="1">
      <c r="A976" s="19" t="s">
        <v>2300</v>
      </c>
      <c r="B976" s="18"/>
      <c r="C976" s="36"/>
      <c r="D976" s="19">
        <f t="shared" si="48"/>
        <v>0</v>
      </c>
      <c r="E976" s="19"/>
      <c r="F976" s="10"/>
      <c r="G976" s="30"/>
    </row>
    <row r="977" ht="15.75" hidden="1" customHeight="1">
      <c r="A977" s="19" t="s">
        <v>2300</v>
      </c>
      <c r="B977" s="18"/>
      <c r="C977" s="36"/>
      <c r="D977" s="19">
        <f t="shared" si="48"/>
        <v>0</v>
      </c>
      <c r="E977" s="19"/>
      <c r="F977" s="10"/>
    </row>
    <row r="978" ht="15.75" hidden="1" customHeight="1">
      <c r="A978" s="19" t="s">
        <v>2300</v>
      </c>
      <c r="B978" s="18"/>
      <c r="C978" s="36"/>
      <c r="D978" s="19">
        <f t="shared" si="48"/>
        <v>0</v>
      </c>
      <c r="E978" s="19"/>
      <c r="F978" s="10"/>
    </row>
    <row r="979" ht="15.75" hidden="1" customHeight="1">
      <c r="A979" s="19" t="s">
        <v>2300</v>
      </c>
      <c r="B979" s="18"/>
      <c r="C979" s="36"/>
      <c r="D979" s="19">
        <f t="shared" si="48"/>
        <v>0</v>
      </c>
      <c r="E979" s="19"/>
      <c r="F979" s="10"/>
    </row>
    <row r="980" ht="15.75" hidden="1" customHeight="1">
      <c r="A980" s="19" t="s">
        <v>2300</v>
      </c>
      <c r="B980" s="18"/>
      <c r="C980" s="36"/>
      <c r="D980" s="19">
        <f t="shared" si="48"/>
        <v>0</v>
      </c>
      <c r="E980" s="19"/>
      <c r="F980" s="10"/>
    </row>
    <row r="981" ht="15.75" hidden="1" customHeight="1">
      <c r="A981" s="19" t="s">
        <v>2300</v>
      </c>
      <c r="B981" s="18"/>
      <c r="C981" s="36"/>
      <c r="D981" s="19">
        <f t="shared" si="48"/>
        <v>0</v>
      </c>
      <c r="E981" s="19"/>
      <c r="F981" s="10"/>
    </row>
    <row r="982" ht="15.75" hidden="1" customHeight="1">
      <c r="A982" s="19" t="s">
        <v>2300</v>
      </c>
      <c r="B982" s="18"/>
      <c r="C982" s="36"/>
      <c r="D982" s="19">
        <f t="shared" si="48"/>
        <v>0</v>
      </c>
      <c r="E982" s="19"/>
      <c r="F982" s="10"/>
    </row>
    <row r="983" ht="15.75" hidden="1" customHeight="1">
      <c r="A983" s="19"/>
      <c r="B983" s="18"/>
      <c r="C983" s="36"/>
      <c r="D983" s="19">
        <f t="shared" si="48"/>
        <v>0</v>
      </c>
      <c r="E983" s="19"/>
      <c r="F983" s="10"/>
    </row>
    <row r="984" ht="15.75" hidden="1" customHeight="1">
      <c r="A984" s="19"/>
      <c r="B984" s="18"/>
      <c r="C984" s="36"/>
      <c r="D984" s="19">
        <f t="shared" si="48"/>
        <v>0</v>
      </c>
      <c r="E984" s="19"/>
      <c r="F984" s="10"/>
    </row>
    <row r="985" ht="15.75" hidden="1" customHeight="1">
      <c r="A985" s="19"/>
      <c r="B985" s="18"/>
      <c r="C985" s="36"/>
      <c r="D985" s="19">
        <f t="shared" si="48"/>
        <v>0</v>
      </c>
      <c r="E985" s="19"/>
      <c r="F985" s="10"/>
    </row>
    <row r="986" ht="15.75" hidden="1" customHeight="1">
      <c r="A986" s="19"/>
      <c r="B986" s="18"/>
      <c r="C986" s="36"/>
      <c r="D986" s="19">
        <f t="shared" si="48"/>
        <v>0</v>
      </c>
      <c r="E986" s="19"/>
      <c r="F986" s="10"/>
    </row>
    <row r="987" ht="15.75" hidden="1" customHeight="1">
      <c r="A987" s="10"/>
      <c r="B987" s="19"/>
      <c r="C987" s="10"/>
      <c r="D987" s="10"/>
      <c r="E987" s="19"/>
      <c r="F987" s="10"/>
    </row>
    <row r="988" ht="15.75" hidden="1" customHeight="1">
      <c r="C988" s="20">
        <f>SUM(C970:C987)</f>
        <v>48</v>
      </c>
      <c r="E988" s="1"/>
      <c r="F988" s="54" t="s">
        <v>14</v>
      </c>
    </row>
    <row r="989" ht="15.75" hidden="1" customHeight="1">
      <c r="E989" s="1"/>
    </row>
    <row r="990" ht="15.75" hidden="1" customHeight="1">
      <c r="A990" s="50" t="s">
        <v>698</v>
      </c>
      <c r="B990" s="51"/>
      <c r="C990" s="51"/>
      <c r="D990" s="51"/>
      <c r="E990" s="51"/>
      <c r="F990" s="51"/>
      <c r="G990" s="52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hidden="1" customHeight="1">
      <c r="A991" s="14" t="s">
        <v>15</v>
      </c>
      <c r="B991" s="14" t="s">
        <v>16</v>
      </c>
      <c r="C991" s="2" t="s">
        <v>17</v>
      </c>
      <c r="D991" s="14" t="s">
        <v>18</v>
      </c>
      <c r="E991" s="14" t="s">
        <v>19</v>
      </c>
      <c r="F991" s="34" t="s">
        <v>20</v>
      </c>
      <c r="G991" s="43">
        <f>1+2</f>
        <v>3</v>
      </c>
    </row>
    <row r="992" ht="15.75" hidden="1" customHeight="1">
      <c r="A992" s="19" t="s">
        <v>2300</v>
      </c>
      <c r="B992" s="18">
        <v>44086.0</v>
      </c>
      <c r="C992" s="36">
        <v>3.0</v>
      </c>
      <c r="D992" s="19">
        <f>G991-C992</f>
        <v>0</v>
      </c>
      <c r="E992" s="19"/>
      <c r="F992" s="10"/>
      <c r="G992" s="76" t="s">
        <v>2301</v>
      </c>
    </row>
    <row r="993" ht="15.75" hidden="1" customHeight="1">
      <c r="A993" s="19" t="s">
        <v>2300</v>
      </c>
      <c r="B993" s="18"/>
      <c r="C993" s="36"/>
      <c r="D993" s="19">
        <f t="shared" ref="D993:D1008" si="49">D992-C993</f>
        <v>0</v>
      </c>
      <c r="E993" s="19"/>
      <c r="F993" s="10"/>
      <c r="G993" s="53">
        <v>150000.0</v>
      </c>
    </row>
    <row r="994" ht="15.75" hidden="1" customHeight="1">
      <c r="A994" s="19" t="s">
        <v>2300</v>
      </c>
      <c r="B994" s="18"/>
      <c r="C994" s="36"/>
      <c r="D994" s="19">
        <f t="shared" si="49"/>
        <v>0</v>
      </c>
      <c r="E994" s="19"/>
      <c r="F994" s="10"/>
      <c r="G994" s="20" t="s">
        <v>2303</v>
      </c>
    </row>
    <row r="995" ht="15.75" hidden="1" customHeight="1">
      <c r="A995" s="19" t="s">
        <v>2300</v>
      </c>
      <c r="B995" s="18"/>
      <c r="C995" s="36"/>
      <c r="D995" s="19">
        <f t="shared" si="49"/>
        <v>0</v>
      </c>
      <c r="E995" s="19"/>
      <c r="F995" s="10"/>
      <c r="G995" s="20" t="s">
        <v>2302</v>
      </c>
    </row>
    <row r="996" ht="15.75" hidden="1" customHeight="1">
      <c r="A996" s="19" t="s">
        <v>2300</v>
      </c>
      <c r="B996" s="18"/>
      <c r="C996" s="36"/>
      <c r="D996" s="19">
        <f t="shared" si="49"/>
        <v>0</v>
      </c>
      <c r="E996" s="19"/>
      <c r="F996" s="10"/>
      <c r="G996" s="30"/>
    </row>
    <row r="997" ht="15.75" hidden="1" customHeight="1">
      <c r="A997" s="19" t="s">
        <v>2300</v>
      </c>
      <c r="B997" s="18"/>
      <c r="C997" s="36"/>
      <c r="D997" s="19">
        <f t="shared" si="49"/>
        <v>0</v>
      </c>
      <c r="E997" s="19"/>
      <c r="F997" s="10"/>
      <c r="G997" s="30"/>
    </row>
    <row r="998" ht="15.75" hidden="1" customHeight="1">
      <c r="A998" s="19" t="s">
        <v>2300</v>
      </c>
      <c r="B998" s="18"/>
      <c r="C998" s="36"/>
      <c r="D998" s="19">
        <f t="shared" si="49"/>
        <v>0</v>
      </c>
      <c r="E998" s="19"/>
      <c r="F998" s="10"/>
      <c r="G998" s="30"/>
    </row>
    <row r="999" ht="15.75" hidden="1" customHeight="1">
      <c r="A999" s="19" t="s">
        <v>2300</v>
      </c>
      <c r="B999" s="18"/>
      <c r="C999" s="36"/>
      <c r="D999" s="19">
        <f t="shared" si="49"/>
        <v>0</v>
      </c>
      <c r="E999" s="19"/>
      <c r="F999" s="10"/>
    </row>
    <row r="1000" ht="15.75" hidden="1" customHeight="1">
      <c r="A1000" s="19" t="s">
        <v>2300</v>
      </c>
      <c r="B1000" s="18"/>
      <c r="C1000" s="36"/>
      <c r="D1000" s="19">
        <f t="shared" si="49"/>
        <v>0</v>
      </c>
      <c r="E1000" s="19"/>
      <c r="F1000" s="10"/>
    </row>
    <row r="1001" ht="15.75" hidden="1" customHeight="1">
      <c r="A1001" s="19" t="s">
        <v>2300</v>
      </c>
      <c r="B1001" s="18"/>
      <c r="C1001" s="36"/>
      <c r="D1001" s="19">
        <f t="shared" si="49"/>
        <v>0</v>
      </c>
      <c r="E1001" s="19"/>
      <c r="F1001" s="10"/>
    </row>
    <row r="1002" ht="15.75" hidden="1" customHeight="1">
      <c r="A1002" s="19" t="s">
        <v>2300</v>
      </c>
      <c r="B1002" s="18"/>
      <c r="C1002" s="36"/>
      <c r="D1002" s="19">
        <f t="shared" si="49"/>
        <v>0</v>
      </c>
      <c r="E1002" s="19"/>
      <c r="F1002" s="10"/>
    </row>
    <row r="1003" ht="15.75" hidden="1" customHeight="1">
      <c r="A1003" s="19" t="s">
        <v>2300</v>
      </c>
      <c r="B1003" s="18"/>
      <c r="C1003" s="36"/>
      <c r="D1003" s="19">
        <f t="shared" si="49"/>
        <v>0</v>
      </c>
      <c r="E1003" s="19"/>
      <c r="F1003" s="10"/>
    </row>
    <row r="1004" ht="15.75" hidden="1" customHeight="1">
      <c r="A1004" s="19" t="s">
        <v>2300</v>
      </c>
      <c r="B1004" s="18"/>
      <c r="C1004" s="36"/>
      <c r="D1004" s="19">
        <f t="shared" si="49"/>
        <v>0</v>
      </c>
      <c r="E1004" s="19"/>
      <c r="F1004" s="10"/>
    </row>
    <row r="1005" ht="15.75" hidden="1" customHeight="1">
      <c r="A1005" s="19"/>
      <c r="B1005" s="18"/>
      <c r="C1005" s="36"/>
      <c r="D1005" s="19">
        <f t="shared" si="49"/>
        <v>0</v>
      </c>
      <c r="E1005" s="19"/>
      <c r="F1005" s="10"/>
    </row>
    <row r="1006" ht="15.75" hidden="1" customHeight="1">
      <c r="A1006" s="19"/>
      <c r="B1006" s="18"/>
      <c r="C1006" s="36"/>
      <c r="D1006" s="19">
        <f t="shared" si="49"/>
        <v>0</v>
      </c>
      <c r="E1006" s="19"/>
      <c r="F1006" s="10"/>
    </row>
    <row r="1007" ht="15.75" hidden="1" customHeight="1">
      <c r="A1007" s="19"/>
      <c r="B1007" s="18"/>
      <c r="C1007" s="36"/>
      <c r="D1007" s="19">
        <f t="shared" si="49"/>
        <v>0</v>
      </c>
      <c r="E1007" s="19"/>
      <c r="F1007" s="10"/>
    </row>
    <row r="1008" ht="15.75" hidden="1" customHeight="1">
      <c r="A1008" s="19"/>
      <c r="B1008" s="18"/>
      <c r="C1008" s="36"/>
      <c r="D1008" s="19">
        <f t="shared" si="49"/>
        <v>0</v>
      </c>
      <c r="E1008" s="19"/>
      <c r="F1008" s="10"/>
    </row>
    <row r="1009" ht="15.75" hidden="1" customHeight="1">
      <c r="A1009" s="10"/>
      <c r="B1009" s="19"/>
      <c r="C1009" s="10"/>
      <c r="D1009" s="10"/>
      <c r="E1009" s="19"/>
      <c r="F1009" s="10"/>
    </row>
    <row r="1010" ht="15.75" hidden="1" customHeight="1">
      <c r="C1010" s="20">
        <f>SUM(C992:C1009)</f>
        <v>3</v>
      </c>
      <c r="E1010" s="1"/>
      <c r="F1010" s="54" t="s">
        <v>14</v>
      </c>
    </row>
    <row r="1011" ht="15.75" hidden="1" customHeight="1">
      <c r="E1011" s="1"/>
    </row>
    <row r="1012" ht="15.75" hidden="1" customHeight="1">
      <c r="A1012" s="50" t="s">
        <v>698</v>
      </c>
      <c r="B1012" s="51"/>
      <c r="C1012" s="51"/>
      <c r="D1012" s="51"/>
      <c r="E1012" s="51"/>
      <c r="F1012" s="51"/>
      <c r="G1012" s="52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ht="15.75" hidden="1" customHeight="1">
      <c r="A1013" s="14" t="s">
        <v>15</v>
      </c>
      <c r="B1013" s="14" t="s">
        <v>16</v>
      </c>
      <c r="C1013" s="2" t="s">
        <v>17</v>
      </c>
      <c r="D1013" s="14" t="s">
        <v>18</v>
      </c>
      <c r="E1013" s="14" t="s">
        <v>19</v>
      </c>
      <c r="F1013" s="34" t="s">
        <v>20</v>
      </c>
      <c r="G1013" s="43">
        <v>1.0</v>
      </c>
    </row>
    <row r="1014" ht="15.75" hidden="1" customHeight="1">
      <c r="A1014" s="19" t="s">
        <v>2300</v>
      </c>
      <c r="B1014" s="18">
        <v>44086.0</v>
      </c>
      <c r="C1014" s="36"/>
      <c r="D1014" s="19">
        <f>G1013-C1014</f>
        <v>1</v>
      </c>
      <c r="E1014" s="19"/>
      <c r="F1014" s="10"/>
      <c r="G1014" s="76" t="s">
        <v>2301</v>
      </c>
    </row>
    <row r="1015" ht="15.75" hidden="1" customHeight="1">
      <c r="A1015" s="19" t="s">
        <v>2300</v>
      </c>
      <c r="B1015" s="18"/>
      <c r="C1015" s="36"/>
      <c r="D1015" s="19">
        <f t="shared" ref="D1015:D1030" si="50">D1014-C1015</f>
        <v>1</v>
      </c>
      <c r="E1015" s="19"/>
      <c r="F1015" s="10"/>
      <c r="G1015" s="53">
        <v>155000.0</v>
      </c>
    </row>
    <row r="1016" ht="15.75" hidden="1" customHeight="1">
      <c r="A1016" s="19" t="s">
        <v>2300</v>
      </c>
      <c r="B1016" s="18"/>
      <c r="C1016" s="36"/>
      <c r="D1016" s="19">
        <f t="shared" si="50"/>
        <v>1</v>
      </c>
      <c r="E1016" s="19"/>
      <c r="F1016" s="10"/>
      <c r="G1016" s="20" t="s">
        <v>2304</v>
      </c>
    </row>
    <row r="1017" ht="15.75" hidden="1" customHeight="1">
      <c r="A1017" s="19" t="s">
        <v>2300</v>
      </c>
      <c r="B1017" s="18"/>
      <c r="C1017" s="36"/>
      <c r="D1017" s="19">
        <f t="shared" si="50"/>
        <v>1</v>
      </c>
      <c r="E1017" s="19"/>
      <c r="F1017" s="10"/>
      <c r="G1017" s="20" t="s">
        <v>2302</v>
      </c>
    </row>
    <row r="1018" ht="15.75" hidden="1" customHeight="1">
      <c r="A1018" s="19" t="s">
        <v>2300</v>
      </c>
      <c r="B1018" s="18"/>
      <c r="C1018" s="36"/>
      <c r="D1018" s="19">
        <f t="shared" si="50"/>
        <v>1</v>
      </c>
      <c r="E1018" s="19"/>
      <c r="F1018" s="10"/>
      <c r="G1018" s="30"/>
    </row>
    <row r="1019" ht="15.75" hidden="1" customHeight="1">
      <c r="A1019" s="19" t="s">
        <v>2300</v>
      </c>
      <c r="B1019" s="18"/>
      <c r="C1019" s="36"/>
      <c r="D1019" s="19">
        <f t="shared" si="50"/>
        <v>1</v>
      </c>
      <c r="E1019" s="19"/>
      <c r="F1019" s="10"/>
      <c r="G1019" s="30"/>
    </row>
    <row r="1020" ht="15.75" hidden="1" customHeight="1">
      <c r="A1020" s="19" t="s">
        <v>2300</v>
      </c>
      <c r="B1020" s="18"/>
      <c r="C1020" s="36"/>
      <c r="D1020" s="19">
        <f t="shared" si="50"/>
        <v>1</v>
      </c>
      <c r="E1020" s="19"/>
      <c r="F1020" s="10"/>
      <c r="G1020" s="30"/>
    </row>
    <row r="1021" ht="15.75" hidden="1" customHeight="1">
      <c r="A1021" s="19" t="s">
        <v>2300</v>
      </c>
      <c r="B1021" s="18"/>
      <c r="C1021" s="36"/>
      <c r="D1021" s="19">
        <f t="shared" si="50"/>
        <v>1</v>
      </c>
      <c r="E1021" s="19"/>
      <c r="F1021" s="10"/>
    </row>
    <row r="1022" ht="15.75" hidden="1" customHeight="1">
      <c r="A1022" s="19" t="s">
        <v>2300</v>
      </c>
      <c r="B1022" s="18"/>
      <c r="C1022" s="36"/>
      <c r="D1022" s="19">
        <f t="shared" si="50"/>
        <v>1</v>
      </c>
      <c r="E1022" s="19"/>
      <c r="F1022" s="10"/>
    </row>
    <row r="1023" ht="15.75" hidden="1" customHeight="1">
      <c r="A1023" s="19" t="s">
        <v>2300</v>
      </c>
      <c r="B1023" s="18"/>
      <c r="C1023" s="36"/>
      <c r="D1023" s="19">
        <f t="shared" si="50"/>
        <v>1</v>
      </c>
      <c r="E1023" s="19"/>
      <c r="F1023" s="10"/>
    </row>
    <row r="1024" ht="15.75" hidden="1" customHeight="1">
      <c r="A1024" s="19" t="s">
        <v>2300</v>
      </c>
      <c r="B1024" s="18"/>
      <c r="C1024" s="36"/>
      <c r="D1024" s="19">
        <f t="shared" si="50"/>
        <v>1</v>
      </c>
      <c r="E1024" s="19"/>
      <c r="F1024" s="10"/>
    </row>
    <row r="1025" ht="15.75" hidden="1" customHeight="1">
      <c r="A1025" s="19" t="s">
        <v>2300</v>
      </c>
      <c r="B1025" s="18"/>
      <c r="C1025" s="36"/>
      <c r="D1025" s="19">
        <f t="shared" si="50"/>
        <v>1</v>
      </c>
      <c r="E1025" s="19"/>
      <c r="F1025" s="10"/>
    </row>
    <row r="1026" ht="15.75" hidden="1" customHeight="1">
      <c r="A1026" s="19" t="s">
        <v>2300</v>
      </c>
      <c r="B1026" s="18"/>
      <c r="C1026" s="36"/>
      <c r="D1026" s="19">
        <f t="shared" si="50"/>
        <v>1</v>
      </c>
      <c r="E1026" s="19"/>
      <c r="F1026" s="10"/>
    </row>
    <row r="1027" ht="15.75" hidden="1" customHeight="1">
      <c r="A1027" s="19"/>
      <c r="B1027" s="18"/>
      <c r="C1027" s="36"/>
      <c r="D1027" s="19">
        <f t="shared" si="50"/>
        <v>1</v>
      </c>
      <c r="E1027" s="19"/>
      <c r="F1027" s="10"/>
    </row>
    <row r="1028" ht="15.75" hidden="1" customHeight="1">
      <c r="A1028" s="19"/>
      <c r="B1028" s="18"/>
      <c r="C1028" s="36"/>
      <c r="D1028" s="19">
        <f t="shared" si="50"/>
        <v>1</v>
      </c>
      <c r="E1028" s="19"/>
      <c r="F1028" s="10"/>
    </row>
    <row r="1029" ht="15.75" hidden="1" customHeight="1">
      <c r="A1029" s="19"/>
      <c r="B1029" s="18"/>
      <c r="C1029" s="36"/>
      <c r="D1029" s="19">
        <f t="shared" si="50"/>
        <v>1</v>
      </c>
      <c r="E1029" s="19"/>
      <c r="F1029" s="10"/>
    </row>
    <row r="1030" ht="15.75" hidden="1" customHeight="1">
      <c r="A1030" s="19"/>
      <c r="B1030" s="18"/>
      <c r="C1030" s="36"/>
      <c r="D1030" s="19">
        <f t="shared" si="50"/>
        <v>1</v>
      </c>
      <c r="E1030" s="19"/>
      <c r="F1030" s="10"/>
    </row>
    <row r="1031" ht="15.75" hidden="1" customHeight="1">
      <c r="A1031" s="10"/>
      <c r="B1031" s="19"/>
      <c r="C1031" s="10"/>
      <c r="D1031" s="10"/>
      <c r="E1031" s="19"/>
      <c r="F1031" s="10"/>
    </row>
    <row r="1032" ht="15.75" hidden="1" customHeight="1">
      <c r="C1032" s="20">
        <f>SUM(C1014:C1031)</f>
        <v>0</v>
      </c>
      <c r="E1032" s="1"/>
      <c r="F1032" s="54" t="s">
        <v>14</v>
      </c>
    </row>
    <row r="1033" ht="15.75" hidden="1" customHeight="1">
      <c r="E1033" s="1"/>
    </row>
    <row r="1034" ht="15.75" hidden="1" customHeight="1">
      <c r="A1034" s="50" t="s">
        <v>698</v>
      </c>
      <c r="B1034" s="51"/>
      <c r="C1034" s="51"/>
      <c r="D1034" s="51"/>
      <c r="E1034" s="51"/>
      <c r="F1034" s="51"/>
      <c r="G1034" s="52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ht="15.75" hidden="1" customHeight="1">
      <c r="A1035" s="14" t="s">
        <v>15</v>
      </c>
      <c r="B1035" s="14" t="s">
        <v>16</v>
      </c>
      <c r="C1035" s="2" t="s">
        <v>17</v>
      </c>
      <c r="D1035" s="14" t="s">
        <v>18</v>
      </c>
      <c r="E1035" s="14" t="s">
        <v>19</v>
      </c>
      <c r="F1035" s="34" t="s">
        <v>20</v>
      </c>
      <c r="G1035" s="43">
        <v>2.0</v>
      </c>
    </row>
    <row r="1036" ht="15.75" hidden="1" customHeight="1">
      <c r="A1036" s="19" t="s">
        <v>2300</v>
      </c>
      <c r="B1036" s="18">
        <v>44086.0</v>
      </c>
      <c r="C1036" s="36"/>
      <c r="D1036" s="19">
        <f>G1035-C1036</f>
        <v>2</v>
      </c>
      <c r="E1036" s="19"/>
      <c r="F1036" s="10"/>
      <c r="G1036" s="76" t="s">
        <v>2301</v>
      </c>
    </row>
    <row r="1037" ht="15.75" hidden="1" customHeight="1">
      <c r="A1037" s="19" t="s">
        <v>2300</v>
      </c>
      <c r="B1037" s="18"/>
      <c r="C1037" s="36"/>
      <c r="D1037" s="19">
        <f t="shared" ref="D1037:D1052" si="51">D1036-C1037</f>
        <v>2</v>
      </c>
      <c r="E1037" s="19"/>
      <c r="F1037" s="10"/>
      <c r="G1037" s="53">
        <v>155000.0</v>
      </c>
    </row>
    <row r="1038" ht="15.75" hidden="1" customHeight="1">
      <c r="A1038" s="19" t="s">
        <v>2300</v>
      </c>
      <c r="B1038" s="18"/>
      <c r="C1038" s="36"/>
      <c r="D1038" s="19">
        <f t="shared" si="51"/>
        <v>2</v>
      </c>
      <c r="E1038" s="19"/>
      <c r="F1038" s="10"/>
      <c r="G1038" s="20" t="s">
        <v>2305</v>
      </c>
    </row>
    <row r="1039" ht="15.75" hidden="1" customHeight="1">
      <c r="A1039" s="19" t="s">
        <v>2300</v>
      </c>
      <c r="B1039" s="18"/>
      <c r="C1039" s="36"/>
      <c r="D1039" s="19">
        <f t="shared" si="51"/>
        <v>2</v>
      </c>
      <c r="E1039" s="19"/>
      <c r="F1039" s="10"/>
      <c r="G1039" s="20" t="s">
        <v>2302</v>
      </c>
    </row>
    <row r="1040" ht="15.75" hidden="1" customHeight="1">
      <c r="A1040" s="19" t="s">
        <v>2300</v>
      </c>
      <c r="B1040" s="18"/>
      <c r="C1040" s="36"/>
      <c r="D1040" s="19">
        <f t="shared" si="51"/>
        <v>2</v>
      </c>
      <c r="E1040" s="19"/>
      <c r="F1040" s="10"/>
      <c r="G1040" s="30"/>
    </row>
    <row r="1041" ht="15.75" hidden="1" customHeight="1">
      <c r="A1041" s="19" t="s">
        <v>2300</v>
      </c>
      <c r="B1041" s="18"/>
      <c r="C1041" s="36"/>
      <c r="D1041" s="19">
        <f t="shared" si="51"/>
        <v>2</v>
      </c>
      <c r="E1041" s="19"/>
      <c r="F1041" s="10"/>
      <c r="G1041" s="30"/>
    </row>
    <row r="1042" ht="15.75" hidden="1" customHeight="1">
      <c r="A1042" s="19" t="s">
        <v>2300</v>
      </c>
      <c r="B1042" s="18"/>
      <c r="C1042" s="36"/>
      <c r="D1042" s="19">
        <f t="shared" si="51"/>
        <v>2</v>
      </c>
      <c r="E1042" s="19"/>
      <c r="F1042" s="10"/>
      <c r="G1042" s="30"/>
    </row>
    <row r="1043" ht="15.75" hidden="1" customHeight="1">
      <c r="A1043" s="19" t="s">
        <v>2300</v>
      </c>
      <c r="B1043" s="18"/>
      <c r="C1043" s="36"/>
      <c r="D1043" s="19">
        <f t="shared" si="51"/>
        <v>2</v>
      </c>
      <c r="E1043" s="19"/>
      <c r="F1043" s="10"/>
    </row>
    <row r="1044" ht="15.75" hidden="1" customHeight="1">
      <c r="A1044" s="19" t="s">
        <v>2300</v>
      </c>
      <c r="B1044" s="18"/>
      <c r="C1044" s="36"/>
      <c r="D1044" s="19">
        <f t="shared" si="51"/>
        <v>2</v>
      </c>
      <c r="E1044" s="19"/>
      <c r="F1044" s="10"/>
    </row>
    <row r="1045" ht="15.75" hidden="1" customHeight="1">
      <c r="A1045" s="19" t="s">
        <v>2300</v>
      </c>
      <c r="B1045" s="18"/>
      <c r="C1045" s="36"/>
      <c r="D1045" s="19">
        <f t="shared" si="51"/>
        <v>2</v>
      </c>
      <c r="E1045" s="19"/>
      <c r="F1045" s="10"/>
    </row>
    <row r="1046" ht="15.75" hidden="1" customHeight="1">
      <c r="A1046" s="19" t="s">
        <v>2300</v>
      </c>
      <c r="B1046" s="18"/>
      <c r="C1046" s="36"/>
      <c r="D1046" s="19">
        <f t="shared" si="51"/>
        <v>2</v>
      </c>
      <c r="E1046" s="19"/>
      <c r="F1046" s="10"/>
    </row>
    <row r="1047" ht="15.75" hidden="1" customHeight="1">
      <c r="A1047" s="19" t="s">
        <v>2300</v>
      </c>
      <c r="B1047" s="18"/>
      <c r="C1047" s="36"/>
      <c r="D1047" s="19">
        <f t="shared" si="51"/>
        <v>2</v>
      </c>
      <c r="E1047" s="19"/>
      <c r="F1047" s="10"/>
    </row>
    <row r="1048" ht="15.75" hidden="1" customHeight="1">
      <c r="A1048" s="19" t="s">
        <v>2300</v>
      </c>
      <c r="B1048" s="18"/>
      <c r="C1048" s="36"/>
      <c r="D1048" s="19">
        <f t="shared" si="51"/>
        <v>2</v>
      </c>
      <c r="E1048" s="19"/>
      <c r="F1048" s="10"/>
    </row>
    <row r="1049" ht="15.75" hidden="1" customHeight="1">
      <c r="A1049" s="19"/>
      <c r="B1049" s="18"/>
      <c r="C1049" s="36"/>
      <c r="D1049" s="19">
        <f t="shared" si="51"/>
        <v>2</v>
      </c>
      <c r="E1049" s="19"/>
      <c r="F1049" s="10"/>
    </row>
    <row r="1050" ht="15.75" hidden="1" customHeight="1">
      <c r="A1050" s="19"/>
      <c r="B1050" s="18"/>
      <c r="C1050" s="36"/>
      <c r="D1050" s="19">
        <f t="shared" si="51"/>
        <v>2</v>
      </c>
      <c r="E1050" s="19"/>
      <c r="F1050" s="10"/>
    </row>
    <row r="1051" ht="15.75" hidden="1" customHeight="1">
      <c r="A1051" s="19"/>
      <c r="B1051" s="18"/>
      <c r="C1051" s="36"/>
      <c r="D1051" s="19">
        <f t="shared" si="51"/>
        <v>2</v>
      </c>
      <c r="E1051" s="19"/>
      <c r="F1051" s="10"/>
    </row>
    <row r="1052" ht="15.75" hidden="1" customHeight="1">
      <c r="A1052" s="19"/>
      <c r="B1052" s="18"/>
      <c r="C1052" s="36"/>
      <c r="D1052" s="19">
        <f t="shared" si="51"/>
        <v>2</v>
      </c>
      <c r="E1052" s="19"/>
      <c r="F1052" s="10"/>
    </row>
    <row r="1053" ht="15.75" hidden="1" customHeight="1">
      <c r="A1053" s="10"/>
      <c r="B1053" s="19"/>
      <c r="C1053" s="10"/>
      <c r="D1053" s="10"/>
      <c r="E1053" s="19"/>
      <c r="F1053" s="10"/>
    </row>
    <row r="1054" ht="15.75" hidden="1" customHeight="1">
      <c r="C1054" s="20">
        <f>SUM(C1036:C1053)</f>
        <v>0</v>
      </c>
      <c r="E1054" s="1"/>
      <c r="F1054" s="54" t="s">
        <v>14</v>
      </c>
    </row>
    <row r="1055" ht="15.75" hidden="1" customHeight="1">
      <c r="E1055" s="1"/>
    </row>
    <row r="1056" ht="15.75" hidden="1" customHeight="1">
      <c r="A1056" s="50" t="s">
        <v>698</v>
      </c>
      <c r="B1056" s="51"/>
      <c r="C1056" s="51"/>
      <c r="D1056" s="51"/>
      <c r="E1056" s="51"/>
      <c r="F1056" s="51"/>
      <c r="G1056" s="52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ht="15.75" hidden="1" customHeight="1">
      <c r="A1057" s="14" t="s">
        <v>15</v>
      </c>
      <c r="B1057" s="14" t="s">
        <v>16</v>
      </c>
      <c r="C1057" s="2" t="s">
        <v>17</v>
      </c>
      <c r="D1057" s="14" t="s">
        <v>18</v>
      </c>
      <c r="E1057" s="14" t="s">
        <v>19</v>
      </c>
      <c r="F1057" s="34" t="s">
        <v>20</v>
      </c>
      <c r="G1057" s="43">
        <v>1.0</v>
      </c>
    </row>
    <row r="1058" ht="15.75" hidden="1" customHeight="1">
      <c r="A1058" s="19" t="s">
        <v>2306</v>
      </c>
      <c r="B1058" s="18">
        <v>44105.0</v>
      </c>
      <c r="C1058" s="36">
        <v>1.0</v>
      </c>
      <c r="D1058" s="19">
        <f>G1057-C1058</f>
        <v>0</v>
      </c>
      <c r="E1058" s="19"/>
      <c r="F1058" s="10"/>
      <c r="G1058" s="76" t="s">
        <v>2307</v>
      </c>
    </row>
    <row r="1059" ht="15.75" hidden="1" customHeight="1">
      <c r="A1059" s="19" t="s">
        <v>2306</v>
      </c>
      <c r="B1059" s="18"/>
      <c r="C1059" s="36"/>
      <c r="D1059" s="19">
        <f t="shared" ref="D1059:D1074" si="52">D1058-C1059</f>
        <v>0</v>
      </c>
      <c r="E1059" s="19"/>
      <c r="F1059" s="10"/>
      <c r="G1059" s="53">
        <v>155000.0</v>
      </c>
    </row>
    <row r="1060" ht="15.75" hidden="1" customHeight="1">
      <c r="A1060" s="19" t="s">
        <v>2306</v>
      </c>
      <c r="B1060" s="18"/>
      <c r="C1060" s="36"/>
      <c r="D1060" s="19">
        <f t="shared" si="52"/>
        <v>0</v>
      </c>
      <c r="E1060" s="19"/>
      <c r="F1060" s="10"/>
      <c r="G1060" s="20" t="s">
        <v>2308</v>
      </c>
    </row>
    <row r="1061" ht="15.75" hidden="1" customHeight="1">
      <c r="A1061" s="19" t="s">
        <v>2306</v>
      </c>
      <c r="B1061" s="18"/>
      <c r="C1061" s="36"/>
      <c r="D1061" s="19">
        <f t="shared" si="52"/>
        <v>0</v>
      </c>
      <c r="E1061" s="19"/>
      <c r="F1061" s="10"/>
      <c r="G1061" s="20" t="s">
        <v>2309</v>
      </c>
    </row>
    <row r="1062" ht="15.75" hidden="1" customHeight="1">
      <c r="A1062" s="19" t="s">
        <v>2306</v>
      </c>
      <c r="B1062" s="18"/>
      <c r="C1062" s="36"/>
      <c r="D1062" s="19">
        <f t="shared" si="52"/>
        <v>0</v>
      </c>
      <c r="E1062" s="19"/>
      <c r="F1062" s="10"/>
      <c r="G1062" s="30"/>
    </row>
    <row r="1063" ht="15.75" hidden="1" customHeight="1">
      <c r="A1063" s="19" t="s">
        <v>2306</v>
      </c>
      <c r="B1063" s="18"/>
      <c r="C1063" s="36"/>
      <c r="D1063" s="19">
        <f t="shared" si="52"/>
        <v>0</v>
      </c>
      <c r="E1063" s="19"/>
      <c r="F1063" s="10"/>
      <c r="G1063" s="30"/>
    </row>
    <row r="1064" ht="15.75" hidden="1" customHeight="1">
      <c r="A1064" s="19" t="s">
        <v>2306</v>
      </c>
      <c r="B1064" s="18"/>
      <c r="C1064" s="36"/>
      <c r="D1064" s="19">
        <f t="shared" si="52"/>
        <v>0</v>
      </c>
      <c r="E1064" s="19"/>
      <c r="F1064" s="10"/>
      <c r="G1064" s="30"/>
    </row>
    <row r="1065" ht="15.75" hidden="1" customHeight="1">
      <c r="A1065" s="19" t="s">
        <v>2306</v>
      </c>
      <c r="B1065" s="18"/>
      <c r="C1065" s="36"/>
      <c r="D1065" s="19">
        <f t="shared" si="52"/>
        <v>0</v>
      </c>
      <c r="E1065" s="19"/>
      <c r="F1065" s="10"/>
    </row>
    <row r="1066" ht="15.75" hidden="1" customHeight="1">
      <c r="A1066" s="19" t="s">
        <v>2306</v>
      </c>
      <c r="B1066" s="18"/>
      <c r="C1066" s="36"/>
      <c r="D1066" s="19">
        <f t="shared" si="52"/>
        <v>0</v>
      </c>
      <c r="E1066" s="19"/>
      <c r="F1066" s="10"/>
    </row>
    <row r="1067" ht="15.75" hidden="1" customHeight="1">
      <c r="A1067" s="19" t="s">
        <v>2306</v>
      </c>
      <c r="B1067" s="18"/>
      <c r="C1067" s="36"/>
      <c r="D1067" s="19">
        <f t="shared" si="52"/>
        <v>0</v>
      </c>
      <c r="E1067" s="19"/>
      <c r="F1067" s="10"/>
    </row>
    <row r="1068" ht="15.75" hidden="1" customHeight="1">
      <c r="A1068" s="19" t="s">
        <v>2306</v>
      </c>
      <c r="B1068" s="18"/>
      <c r="C1068" s="36"/>
      <c r="D1068" s="19">
        <f t="shared" si="52"/>
        <v>0</v>
      </c>
      <c r="E1068" s="19"/>
      <c r="F1068" s="10"/>
    </row>
    <row r="1069" ht="15.75" hidden="1" customHeight="1">
      <c r="A1069" s="19" t="s">
        <v>2306</v>
      </c>
      <c r="B1069" s="18"/>
      <c r="C1069" s="36"/>
      <c r="D1069" s="19">
        <f t="shared" si="52"/>
        <v>0</v>
      </c>
      <c r="E1069" s="19"/>
      <c r="F1069" s="10"/>
    </row>
    <row r="1070" ht="15.75" hidden="1" customHeight="1">
      <c r="A1070" s="19" t="s">
        <v>2306</v>
      </c>
      <c r="B1070" s="18"/>
      <c r="C1070" s="36"/>
      <c r="D1070" s="19">
        <f t="shared" si="52"/>
        <v>0</v>
      </c>
      <c r="E1070" s="19"/>
      <c r="F1070" s="10"/>
    </row>
    <row r="1071" ht="15.75" hidden="1" customHeight="1">
      <c r="A1071" s="19"/>
      <c r="B1071" s="18"/>
      <c r="C1071" s="36"/>
      <c r="D1071" s="19">
        <f t="shared" si="52"/>
        <v>0</v>
      </c>
      <c r="E1071" s="19"/>
      <c r="F1071" s="10"/>
    </row>
    <row r="1072" ht="15.75" hidden="1" customHeight="1">
      <c r="A1072" s="19"/>
      <c r="B1072" s="18"/>
      <c r="C1072" s="36"/>
      <c r="D1072" s="19">
        <f t="shared" si="52"/>
        <v>0</v>
      </c>
      <c r="E1072" s="19"/>
      <c r="F1072" s="10"/>
    </row>
    <row r="1073" ht="15.75" hidden="1" customHeight="1">
      <c r="A1073" s="19"/>
      <c r="B1073" s="18"/>
      <c r="C1073" s="36"/>
      <c r="D1073" s="19">
        <f t="shared" si="52"/>
        <v>0</v>
      </c>
      <c r="E1073" s="19"/>
      <c r="F1073" s="10"/>
    </row>
    <row r="1074" ht="15.75" hidden="1" customHeight="1">
      <c r="A1074" s="19"/>
      <c r="B1074" s="18"/>
      <c r="C1074" s="36"/>
      <c r="D1074" s="19">
        <f t="shared" si="52"/>
        <v>0</v>
      </c>
      <c r="E1074" s="19"/>
      <c r="F1074" s="10"/>
    </row>
    <row r="1075" ht="15.75" hidden="1" customHeight="1">
      <c r="A1075" s="10"/>
      <c r="B1075" s="19"/>
      <c r="C1075" s="10"/>
      <c r="D1075" s="10"/>
      <c r="E1075" s="19"/>
      <c r="F1075" s="10"/>
    </row>
    <row r="1076" ht="15.75" hidden="1" customHeight="1">
      <c r="C1076" s="20">
        <f>SUM(C1058:C1075)</f>
        <v>1</v>
      </c>
      <c r="E1076" s="1"/>
      <c r="F1076" s="54" t="s">
        <v>14</v>
      </c>
    </row>
    <row r="1077" ht="15.75" hidden="1" customHeight="1">
      <c r="E1077" s="1"/>
    </row>
    <row r="1078" ht="15.75" hidden="1" customHeight="1">
      <c r="A1078" s="50" t="s">
        <v>698</v>
      </c>
      <c r="B1078" s="51"/>
      <c r="C1078" s="51"/>
      <c r="D1078" s="51"/>
      <c r="E1078" s="51"/>
      <c r="F1078" s="51"/>
      <c r="G1078" s="52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ht="15.75" hidden="1" customHeight="1">
      <c r="A1079" s="14" t="s">
        <v>15</v>
      </c>
      <c r="B1079" s="14" t="s">
        <v>16</v>
      </c>
      <c r="C1079" s="2" t="s">
        <v>17</v>
      </c>
      <c r="D1079" s="14" t="s">
        <v>18</v>
      </c>
      <c r="E1079" s="14" t="s">
        <v>19</v>
      </c>
      <c r="F1079" s="34" t="s">
        <v>20</v>
      </c>
      <c r="G1079" s="43">
        <v>12.0</v>
      </c>
    </row>
    <row r="1080" ht="15.75" hidden="1" customHeight="1">
      <c r="A1080" s="19" t="s">
        <v>2306</v>
      </c>
      <c r="B1080" s="18">
        <v>44105.0</v>
      </c>
      <c r="C1080" s="36">
        <v>12.0</v>
      </c>
      <c r="D1080" s="19">
        <f>G1079-C1080</f>
        <v>0</v>
      </c>
      <c r="E1080" s="19"/>
      <c r="F1080" s="10"/>
      <c r="G1080" s="76" t="s">
        <v>2307</v>
      </c>
    </row>
    <row r="1081" ht="15.75" hidden="1" customHeight="1">
      <c r="A1081" s="19" t="s">
        <v>2306</v>
      </c>
      <c r="B1081" s="18"/>
      <c r="C1081" s="36"/>
      <c r="D1081" s="19">
        <f t="shared" ref="D1081:D1096" si="53">D1080-C1081</f>
        <v>0</v>
      </c>
      <c r="E1081" s="19"/>
      <c r="F1081" s="10"/>
      <c r="G1081" s="53">
        <v>155000.0</v>
      </c>
    </row>
    <row r="1082" ht="15.75" hidden="1" customHeight="1">
      <c r="A1082" s="19" t="s">
        <v>2306</v>
      </c>
      <c r="B1082" s="18"/>
      <c r="C1082" s="36"/>
      <c r="D1082" s="19">
        <f t="shared" si="53"/>
        <v>0</v>
      </c>
      <c r="E1082" s="19"/>
      <c r="F1082" s="10"/>
      <c r="G1082" s="20" t="s">
        <v>2310</v>
      </c>
    </row>
    <row r="1083" ht="15.75" hidden="1" customHeight="1">
      <c r="A1083" s="19" t="s">
        <v>2306</v>
      </c>
      <c r="B1083" s="18"/>
      <c r="C1083" s="36"/>
      <c r="D1083" s="19">
        <f t="shared" si="53"/>
        <v>0</v>
      </c>
      <c r="E1083" s="19"/>
      <c r="F1083" s="10"/>
      <c r="G1083" s="20" t="s">
        <v>2309</v>
      </c>
    </row>
    <row r="1084" ht="15.75" hidden="1" customHeight="1">
      <c r="A1084" s="19" t="s">
        <v>2306</v>
      </c>
      <c r="B1084" s="18"/>
      <c r="C1084" s="36"/>
      <c r="D1084" s="19">
        <f t="shared" si="53"/>
        <v>0</v>
      </c>
      <c r="E1084" s="19"/>
      <c r="F1084" s="10"/>
      <c r="G1084" s="30"/>
    </row>
    <row r="1085" ht="15.75" hidden="1" customHeight="1">
      <c r="A1085" s="19" t="s">
        <v>2306</v>
      </c>
      <c r="B1085" s="18"/>
      <c r="C1085" s="36"/>
      <c r="D1085" s="19">
        <f t="shared" si="53"/>
        <v>0</v>
      </c>
      <c r="E1085" s="19"/>
      <c r="F1085" s="10"/>
      <c r="G1085" s="30"/>
    </row>
    <row r="1086" ht="15.75" hidden="1" customHeight="1">
      <c r="A1086" s="19" t="s">
        <v>2306</v>
      </c>
      <c r="B1086" s="18"/>
      <c r="C1086" s="36"/>
      <c r="D1086" s="19">
        <f t="shared" si="53"/>
        <v>0</v>
      </c>
      <c r="E1086" s="19"/>
      <c r="F1086" s="10"/>
      <c r="G1086" s="30"/>
    </row>
    <row r="1087" ht="15.75" hidden="1" customHeight="1">
      <c r="A1087" s="19" t="s">
        <v>2306</v>
      </c>
      <c r="B1087" s="18"/>
      <c r="C1087" s="36"/>
      <c r="D1087" s="19">
        <f t="shared" si="53"/>
        <v>0</v>
      </c>
      <c r="E1087" s="19"/>
      <c r="F1087" s="10"/>
    </row>
    <row r="1088" ht="15.75" hidden="1" customHeight="1">
      <c r="A1088" s="19" t="s">
        <v>2306</v>
      </c>
      <c r="B1088" s="18"/>
      <c r="C1088" s="36"/>
      <c r="D1088" s="19">
        <f t="shared" si="53"/>
        <v>0</v>
      </c>
      <c r="E1088" s="19"/>
      <c r="F1088" s="10"/>
    </row>
    <row r="1089" ht="15.75" hidden="1" customHeight="1">
      <c r="A1089" s="19" t="s">
        <v>2306</v>
      </c>
      <c r="B1089" s="18"/>
      <c r="C1089" s="36"/>
      <c r="D1089" s="19">
        <f t="shared" si="53"/>
        <v>0</v>
      </c>
      <c r="E1089" s="19"/>
      <c r="F1089" s="10"/>
    </row>
    <row r="1090" ht="15.75" hidden="1" customHeight="1">
      <c r="A1090" s="19" t="s">
        <v>2306</v>
      </c>
      <c r="B1090" s="18"/>
      <c r="C1090" s="36"/>
      <c r="D1090" s="19">
        <f t="shared" si="53"/>
        <v>0</v>
      </c>
      <c r="E1090" s="19"/>
      <c r="F1090" s="10"/>
    </row>
    <row r="1091" ht="15.75" hidden="1" customHeight="1">
      <c r="A1091" s="19" t="s">
        <v>2306</v>
      </c>
      <c r="B1091" s="18"/>
      <c r="C1091" s="36"/>
      <c r="D1091" s="19">
        <f t="shared" si="53"/>
        <v>0</v>
      </c>
      <c r="E1091" s="19"/>
      <c r="F1091" s="10"/>
    </row>
    <row r="1092" ht="15.75" hidden="1" customHeight="1">
      <c r="A1092" s="19" t="s">
        <v>2306</v>
      </c>
      <c r="B1092" s="18"/>
      <c r="C1092" s="36"/>
      <c r="D1092" s="19">
        <f t="shared" si="53"/>
        <v>0</v>
      </c>
      <c r="E1092" s="19"/>
      <c r="F1092" s="10"/>
    </row>
    <row r="1093" ht="15.75" hidden="1" customHeight="1">
      <c r="A1093" s="19"/>
      <c r="B1093" s="18"/>
      <c r="C1093" s="36"/>
      <c r="D1093" s="19">
        <f t="shared" si="53"/>
        <v>0</v>
      </c>
      <c r="E1093" s="19"/>
      <c r="F1093" s="10"/>
    </row>
    <row r="1094" ht="15.75" hidden="1" customHeight="1">
      <c r="A1094" s="19"/>
      <c r="B1094" s="18"/>
      <c r="C1094" s="36"/>
      <c r="D1094" s="19">
        <f t="shared" si="53"/>
        <v>0</v>
      </c>
      <c r="E1094" s="19"/>
      <c r="F1094" s="10"/>
    </row>
    <row r="1095" ht="15.75" hidden="1" customHeight="1">
      <c r="A1095" s="19"/>
      <c r="B1095" s="18"/>
      <c r="C1095" s="36"/>
      <c r="D1095" s="19">
        <f t="shared" si="53"/>
        <v>0</v>
      </c>
      <c r="E1095" s="19"/>
      <c r="F1095" s="10"/>
    </row>
    <row r="1096" ht="15.75" hidden="1" customHeight="1">
      <c r="A1096" s="19"/>
      <c r="B1096" s="18"/>
      <c r="C1096" s="36"/>
      <c r="D1096" s="19">
        <f t="shared" si="53"/>
        <v>0</v>
      </c>
      <c r="E1096" s="19"/>
      <c r="F1096" s="10"/>
    </row>
    <row r="1097" ht="15.75" hidden="1" customHeight="1">
      <c r="A1097" s="10"/>
      <c r="B1097" s="19"/>
      <c r="C1097" s="10"/>
      <c r="D1097" s="10"/>
      <c r="E1097" s="19"/>
      <c r="F1097" s="10"/>
    </row>
    <row r="1098" ht="15.75" hidden="1" customHeight="1">
      <c r="C1098" s="20">
        <f>SUM(C1080:C1097)</f>
        <v>12</v>
      </c>
      <c r="E1098" s="1"/>
      <c r="F1098" s="54" t="s">
        <v>14</v>
      </c>
    </row>
    <row r="1099" ht="15.75" hidden="1" customHeight="1">
      <c r="E1099" s="1"/>
    </row>
    <row r="1100" ht="15.75" hidden="1" customHeight="1">
      <c r="A1100" s="50" t="s">
        <v>698</v>
      </c>
      <c r="B1100" s="51"/>
      <c r="C1100" s="51"/>
      <c r="D1100" s="51"/>
      <c r="E1100" s="51"/>
      <c r="F1100" s="51"/>
      <c r="G1100" s="52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ht="15.75" hidden="1" customHeight="1">
      <c r="A1101" s="14" t="s">
        <v>15</v>
      </c>
      <c r="B1101" s="14" t="s">
        <v>16</v>
      </c>
      <c r="C1101" s="2" t="s">
        <v>17</v>
      </c>
      <c r="D1101" s="14" t="s">
        <v>18</v>
      </c>
      <c r="E1101" s="14" t="s">
        <v>19</v>
      </c>
      <c r="F1101" s="34" t="s">
        <v>20</v>
      </c>
      <c r="G1101" s="43">
        <v>1.0</v>
      </c>
    </row>
    <row r="1102" ht="15.75" hidden="1" customHeight="1">
      <c r="A1102" s="19" t="s">
        <v>2306</v>
      </c>
      <c r="B1102" s="18">
        <v>44105.0</v>
      </c>
      <c r="C1102" s="36">
        <v>1.0</v>
      </c>
      <c r="D1102" s="19">
        <f>G1101-C1102</f>
        <v>0</v>
      </c>
      <c r="E1102" s="19"/>
      <c r="F1102" s="10"/>
      <c r="G1102" s="76" t="s">
        <v>2307</v>
      </c>
    </row>
    <row r="1103" ht="15.75" hidden="1" customHeight="1">
      <c r="A1103" s="19" t="s">
        <v>2306</v>
      </c>
      <c r="B1103" s="18"/>
      <c r="C1103" s="36"/>
      <c r="D1103" s="19">
        <f t="shared" ref="D1103:D1118" si="54">D1102-C1103</f>
        <v>0</v>
      </c>
      <c r="E1103" s="19"/>
      <c r="F1103" s="10"/>
      <c r="G1103" s="53">
        <v>150000.0</v>
      </c>
    </row>
    <row r="1104" ht="15.75" hidden="1" customHeight="1">
      <c r="A1104" s="19" t="s">
        <v>2306</v>
      </c>
      <c r="B1104" s="18"/>
      <c r="C1104" s="36"/>
      <c r="D1104" s="19">
        <f t="shared" si="54"/>
        <v>0</v>
      </c>
      <c r="E1104" s="19"/>
      <c r="F1104" s="10"/>
      <c r="G1104" s="20" t="s">
        <v>2311</v>
      </c>
    </row>
    <row r="1105" ht="15.75" hidden="1" customHeight="1">
      <c r="A1105" s="19" t="s">
        <v>2306</v>
      </c>
      <c r="B1105" s="18"/>
      <c r="C1105" s="36"/>
      <c r="D1105" s="19">
        <f t="shared" si="54"/>
        <v>0</v>
      </c>
      <c r="E1105" s="19"/>
      <c r="F1105" s="10"/>
      <c r="G1105" s="20" t="s">
        <v>2309</v>
      </c>
    </row>
    <row r="1106" ht="15.75" hidden="1" customHeight="1">
      <c r="A1106" s="19" t="s">
        <v>2306</v>
      </c>
      <c r="B1106" s="18"/>
      <c r="C1106" s="36"/>
      <c r="D1106" s="19">
        <f t="shared" si="54"/>
        <v>0</v>
      </c>
      <c r="E1106" s="19"/>
      <c r="F1106" s="10"/>
      <c r="G1106" s="30"/>
    </row>
    <row r="1107" ht="15.75" hidden="1" customHeight="1">
      <c r="A1107" s="19" t="s">
        <v>2306</v>
      </c>
      <c r="B1107" s="18"/>
      <c r="C1107" s="36"/>
      <c r="D1107" s="19">
        <f t="shared" si="54"/>
        <v>0</v>
      </c>
      <c r="E1107" s="19"/>
      <c r="F1107" s="10"/>
      <c r="G1107" s="30"/>
    </row>
    <row r="1108" ht="15.75" hidden="1" customHeight="1">
      <c r="A1108" s="19" t="s">
        <v>2306</v>
      </c>
      <c r="B1108" s="18"/>
      <c r="C1108" s="36"/>
      <c r="D1108" s="19">
        <f t="shared" si="54"/>
        <v>0</v>
      </c>
      <c r="E1108" s="19"/>
      <c r="F1108" s="10"/>
      <c r="G1108" s="30"/>
    </row>
    <row r="1109" ht="15.75" hidden="1" customHeight="1">
      <c r="A1109" s="19" t="s">
        <v>2306</v>
      </c>
      <c r="B1109" s="18"/>
      <c r="C1109" s="36"/>
      <c r="D1109" s="19">
        <f t="shared" si="54"/>
        <v>0</v>
      </c>
      <c r="E1109" s="19"/>
      <c r="F1109" s="10"/>
    </row>
    <row r="1110" ht="15.75" hidden="1" customHeight="1">
      <c r="A1110" s="19" t="s">
        <v>2306</v>
      </c>
      <c r="B1110" s="18"/>
      <c r="C1110" s="36"/>
      <c r="D1110" s="19">
        <f t="shared" si="54"/>
        <v>0</v>
      </c>
      <c r="E1110" s="19"/>
      <c r="F1110" s="10"/>
    </row>
    <row r="1111" ht="15.75" hidden="1" customHeight="1">
      <c r="A1111" s="19" t="s">
        <v>2306</v>
      </c>
      <c r="B1111" s="18"/>
      <c r="C1111" s="36"/>
      <c r="D1111" s="19">
        <f t="shared" si="54"/>
        <v>0</v>
      </c>
      <c r="E1111" s="19"/>
      <c r="F1111" s="10"/>
    </row>
    <row r="1112" ht="15.75" hidden="1" customHeight="1">
      <c r="A1112" s="19" t="s">
        <v>2306</v>
      </c>
      <c r="B1112" s="18"/>
      <c r="C1112" s="36"/>
      <c r="D1112" s="19">
        <f t="shared" si="54"/>
        <v>0</v>
      </c>
      <c r="E1112" s="19"/>
      <c r="F1112" s="10"/>
    </row>
    <row r="1113" ht="15.75" hidden="1" customHeight="1">
      <c r="A1113" s="19" t="s">
        <v>2306</v>
      </c>
      <c r="B1113" s="18"/>
      <c r="C1113" s="36"/>
      <c r="D1113" s="19">
        <f t="shared" si="54"/>
        <v>0</v>
      </c>
      <c r="E1113" s="19"/>
      <c r="F1113" s="10"/>
    </row>
    <row r="1114" ht="15.75" hidden="1" customHeight="1">
      <c r="A1114" s="19" t="s">
        <v>2306</v>
      </c>
      <c r="B1114" s="18"/>
      <c r="C1114" s="36"/>
      <c r="D1114" s="19">
        <f t="shared" si="54"/>
        <v>0</v>
      </c>
      <c r="E1114" s="19"/>
      <c r="F1114" s="10"/>
    </row>
    <row r="1115" ht="15.75" hidden="1" customHeight="1">
      <c r="A1115" s="19"/>
      <c r="B1115" s="18"/>
      <c r="C1115" s="36"/>
      <c r="D1115" s="19">
        <f t="shared" si="54"/>
        <v>0</v>
      </c>
      <c r="E1115" s="19"/>
      <c r="F1115" s="10"/>
    </row>
    <row r="1116" ht="15.75" hidden="1" customHeight="1">
      <c r="A1116" s="19"/>
      <c r="B1116" s="18"/>
      <c r="C1116" s="36"/>
      <c r="D1116" s="19">
        <f t="shared" si="54"/>
        <v>0</v>
      </c>
      <c r="E1116" s="19"/>
      <c r="F1116" s="10"/>
    </row>
    <row r="1117" ht="15.75" hidden="1" customHeight="1">
      <c r="A1117" s="19"/>
      <c r="B1117" s="18"/>
      <c r="C1117" s="36"/>
      <c r="D1117" s="19">
        <f t="shared" si="54"/>
        <v>0</v>
      </c>
      <c r="E1117" s="19"/>
      <c r="F1117" s="10"/>
    </row>
    <row r="1118" ht="15.75" hidden="1" customHeight="1">
      <c r="A1118" s="19"/>
      <c r="B1118" s="18"/>
      <c r="C1118" s="36"/>
      <c r="D1118" s="19">
        <f t="shared" si="54"/>
        <v>0</v>
      </c>
      <c r="E1118" s="19"/>
      <c r="F1118" s="10"/>
    </row>
    <row r="1119" ht="15.75" hidden="1" customHeight="1">
      <c r="A1119" s="10"/>
      <c r="B1119" s="19"/>
      <c r="C1119" s="10"/>
      <c r="D1119" s="10"/>
      <c r="E1119" s="19"/>
      <c r="F1119" s="10"/>
    </row>
    <row r="1120" ht="15.75" hidden="1" customHeight="1">
      <c r="C1120" s="20">
        <f>SUM(C1102:C1119)</f>
        <v>1</v>
      </c>
      <c r="E1120" s="1"/>
      <c r="F1120" s="54" t="s">
        <v>14</v>
      </c>
    </row>
    <row r="1121" ht="15.75" hidden="1" customHeight="1">
      <c r="E1121" s="1"/>
    </row>
    <row r="1122" ht="15.75" hidden="1" customHeight="1">
      <c r="A1122" s="50" t="s">
        <v>698</v>
      </c>
      <c r="B1122" s="51"/>
      <c r="C1122" s="51"/>
      <c r="D1122" s="51"/>
      <c r="E1122" s="51"/>
      <c r="F1122" s="51"/>
      <c r="G1122" s="52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</row>
    <row r="1123" ht="15.75" hidden="1" customHeight="1">
      <c r="A1123" s="14" t="s">
        <v>15</v>
      </c>
      <c r="B1123" s="14" t="s">
        <v>16</v>
      </c>
      <c r="C1123" s="2" t="s">
        <v>17</v>
      </c>
      <c r="D1123" s="14" t="s">
        <v>18</v>
      </c>
      <c r="E1123" s="14" t="s">
        <v>19</v>
      </c>
      <c r="F1123" s="34" t="s">
        <v>20</v>
      </c>
      <c r="G1123" s="43">
        <v>1.0</v>
      </c>
    </row>
    <row r="1124" ht="15.75" hidden="1" customHeight="1">
      <c r="A1124" s="19" t="s">
        <v>2312</v>
      </c>
      <c r="B1124" s="18">
        <v>44112.0</v>
      </c>
      <c r="C1124" s="36">
        <v>1.0</v>
      </c>
      <c r="D1124" s="19">
        <f>G1123-C1124</f>
        <v>0</v>
      </c>
      <c r="E1124" s="19"/>
      <c r="F1124" s="10"/>
      <c r="G1124" s="76" t="s">
        <v>2313</v>
      </c>
    </row>
    <row r="1125" ht="15.75" hidden="1" customHeight="1">
      <c r="A1125" s="19" t="s">
        <v>2312</v>
      </c>
      <c r="B1125" s="18"/>
      <c r="C1125" s="36"/>
      <c r="D1125" s="19">
        <f t="shared" ref="D1125:D1140" si="55">D1124-C1125</f>
        <v>0</v>
      </c>
      <c r="E1125" s="19"/>
      <c r="F1125" s="10"/>
      <c r="G1125" s="53"/>
    </row>
    <row r="1126" ht="15.75" hidden="1" customHeight="1">
      <c r="A1126" s="19" t="s">
        <v>2312</v>
      </c>
      <c r="B1126" s="18"/>
      <c r="C1126" s="36"/>
      <c r="D1126" s="19">
        <f t="shared" si="55"/>
        <v>0</v>
      </c>
      <c r="E1126" s="19"/>
      <c r="F1126" s="10"/>
      <c r="G1126" s="20" t="s">
        <v>2308</v>
      </c>
    </row>
    <row r="1127" ht="15.75" hidden="1" customHeight="1">
      <c r="A1127" s="19" t="s">
        <v>2312</v>
      </c>
      <c r="B1127" s="18"/>
      <c r="C1127" s="36"/>
      <c r="D1127" s="19">
        <f t="shared" si="55"/>
        <v>0</v>
      </c>
      <c r="E1127" s="19"/>
      <c r="F1127" s="10"/>
      <c r="G1127" s="20" t="s">
        <v>2314</v>
      </c>
    </row>
    <row r="1128" ht="15.75" hidden="1" customHeight="1">
      <c r="A1128" s="19" t="s">
        <v>2312</v>
      </c>
      <c r="B1128" s="18"/>
      <c r="C1128" s="36"/>
      <c r="D1128" s="19">
        <f t="shared" si="55"/>
        <v>0</v>
      </c>
      <c r="E1128" s="19"/>
      <c r="F1128" s="10"/>
      <c r="G1128" s="30"/>
    </row>
    <row r="1129" ht="15.75" hidden="1" customHeight="1">
      <c r="A1129" s="19" t="s">
        <v>2312</v>
      </c>
      <c r="B1129" s="18"/>
      <c r="C1129" s="36"/>
      <c r="D1129" s="19">
        <f t="shared" si="55"/>
        <v>0</v>
      </c>
      <c r="E1129" s="19"/>
      <c r="F1129" s="10"/>
      <c r="G1129" s="30"/>
    </row>
    <row r="1130" ht="15.75" hidden="1" customHeight="1">
      <c r="A1130" s="19" t="s">
        <v>2312</v>
      </c>
      <c r="B1130" s="18"/>
      <c r="C1130" s="36"/>
      <c r="D1130" s="19">
        <f t="shared" si="55"/>
        <v>0</v>
      </c>
      <c r="E1130" s="19"/>
      <c r="F1130" s="10"/>
      <c r="G1130" s="30"/>
    </row>
    <row r="1131" ht="15.75" hidden="1" customHeight="1">
      <c r="A1131" s="19" t="s">
        <v>2312</v>
      </c>
      <c r="B1131" s="18"/>
      <c r="C1131" s="36"/>
      <c r="D1131" s="19">
        <f t="shared" si="55"/>
        <v>0</v>
      </c>
      <c r="E1131" s="19"/>
      <c r="F1131" s="10"/>
    </row>
    <row r="1132" ht="15.75" hidden="1" customHeight="1">
      <c r="A1132" s="19" t="s">
        <v>2312</v>
      </c>
      <c r="B1132" s="18"/>
      <c r="C1132" s="36"/>
      <c r="D1132" s="19">
        <f t="shared" si="55"/>
        <v>0</v>
      </c>
      <c r="E1132" s="19"/>
      <c r="F1132" s="10"/>
    </row>
    <row r="1133" ht="15.75" hidden="1" customHeight="1">
      <c r="A1133" s="19" t="s">
        <v>2312</v>
      </c>
      <c r="B1133" s="18"/>
      <c r="C1133" s="36"/>
      <c r="D1133" s="19">
        <f t="shared" si="55"/>
        <v>0</v>
      </c>
      <c r="E1133" s="19"/>
      <c r="F1133" s="10"/>
    </row>
    <row r="1134" ht="15.75" hidden="1" customHeight="1">
      <c r="A1134" s="19" t="s">
        <v>2312</v>
      </c>
      <c r="B1134" s="18"/>
      <c r="C1134" s="36"/>
      <c r="D1134" s="19">
        <f t="shared" si="55"/>
        <v>0</v>
      </c>
      <c r="E1134" s="19"/>
      <c r="F1134" s="10"/>
    </row>
    <row r="1135" ht="15.75" hidden="1" customHeight="1">
      <c r="A1135" s="19" t="s">
        <v>2312</v>
      </c>
      <c r="B1135" s="18"/>
      <c r="C1135" s="36"/>
      <c r="D1135" s="19">
        <f t="shared" si="55"/>
        <v>0</v>
      </c>
      <c r="E1135" s="19"/>
      <c r="F1135" s="10"/>
    </row>
    <row r="1136" ht="15.75" hidden="1" customHeight="1">
      <c r="A1136" s="19" t="s">
        <v>2312</v>
      </c>
      <c r="B1136" s="18"/>
      <c r="C1136" s="36"/>
      <c r="D1136" s="19">
        <f t="shared" si="55"/>
        <v>0</v>
      </c>
      <c r="E1136" s="19"/>
      <c r="F1136" s="10"/>
    </row>
    <row r="1137" ht="15.75" hidden="1" customHeight="1">
      <c r="A1137" s="19"/>
      <c r="B1137" s="18"/>
      <c r="C1137" s="36"/>
      <c r="D1137" s="19">
        <f t="shared" si="55"/>
        <v>0</v>
      </c>
      <c r="E1137" s="19"/>
      <c r="F1137" s="10"/>
    </row>
    <row r="1138" ht="15.75" hidden="1" customHeight="1">
      <c r="A1138" s="19"/>
      <c r="B1138" s="18"/>
      <c r="C1138" s="36"/>
      <c r="D1138" s="19">
        <f t="shared" si="55"/>
        <v>0</v>
      </c>
      <c r="E1138" s="19"/>
      <c r="F1138" s="10"/>
    </row>
    <row r="1139" ht="15.75" hidden="1" customHeight="1">
      <c r="A1139" s="19"/>
      <c r="B1139" s="18"/>
      <c r="C1139" s="36"/>
      <c r="D1139" s="19">
        <f t="shared" si="55"/>
        <v>0</v>
      </c>
      <c r="E1139" s="19"/>
      <c r="F1139" s="10"/>
    </row>
    <row r="1140" ht="15.75" hidden="1" customHeight="1">
      <c r="A1140" s="19"/>
      <c r="B1140" s="18"/>
      <c r="C1140" s="36"/>
      <c r="D1140" s="19">
        <f t="shared" si="55"/>
        <v>0</v>
      </c>
      <c r="E1140" s="19"/>
      <c r="F1140" s="10"/>
    </row>
    <row r="1141" ht="15.75" hidden="1" customHeight="1">
      <c r="A1141" s="10"/>
      <c r="B1141" s="19"/>
      <c r="C1141" s="10"/>
      <c r="D1141" s="10"/>
      <c r="E1141" s="19"/>
      <c r="F1141" s="10"/>
    </row>
    <row r="1142" ht="15.75" hidden="1" customHeight="1">
      <c r="C1142" s="20">
        <f>SUM(C1124:C1141)</f>
        <v>1</v>
      </c>
      <c r="E1142" s="1"/>
      <c r="F1142" s="65" t="s">
        <v>14</v>
      </c>
    </row>
    <row r="1143" ht="15.75" hidden="1" customHeight="1">
      <c r="E1143" s="1"/>
    </row>
    <row r="1144" ht="15.75" hidden="1" customHeight="1">
      <c r="A1144" s="50" t="s">
        <v>698</v>
      </c>
      <c r="B1144" s="51"/>
      <c r="C1144" s="51"/>
      <c r="D1144" s="51"/>
      <c r="E1144" s="51"/>
      <c r="F1144" s="51"/>
      <c r="G1144" s="52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</row>
    <row r="1145" ht="15.75" hidden="1" customHeight="1">
      <c r="A1145" s="14" t="s">
        <v>15</v>
      </c>
      <c r="B1145" s="14" t="s">
        <v>16</v>
      </c>
      <c r="C1145" s="2" t="s">
        <v>17</v>
      </c>
      <c r="D1145" s="14" t="s">
        <v>18</v>
      </c>
      <c r="E1145" s="14" t="s">
        <v>19</v>
      </c>
      <c r="F1145" s="34" t="s">
        <v>20</v>
      </c>
      <c r="G1145" s="43">
        <v>24.0</v>
      </c>
    </row>
    <row r="1146" ht="15.75" hidden="1" customHeight="1">
      <c r="A1146" s="19" t="s">
        <v>2312</v>
      </c>
      <c r="B1146" s="18">
        <v>44112.0</v>
      </c>
      <c r="C1146" s="36">
        <v>24.0</v>
      </c>
      <c r="D1146" s="19">
        <f>G1145-C1146</f>
        <v>0</v>
      </c>
      <c r="E1146" s="19"/>
      <c r="F1146" s="10"/>
      <c r="G1146" s="76" t="s">
        <v>2313</v>
      </c>
    </row>
    <row r="1147" ht="15.75" hidden="1" customHeight="1">
      <c r="A1147" s="19" t="s">
        <v>2312</v>
      </c>
      <c r="B1147" s="18"/>
      <c r="C1147" s="36"/>
      <c r="D1147" s="19">
        <f t="shared" ref="D1147:D1162" si="56">D1146-C1147</f>
        <v>0</v>
      </c>
      <c r="E1147" s="19"/>
      <c r="F1147" s="10"/>
      <c r="G1147" s="53">
        <v>155000.0</v>
      </c>
    </row>
    <row r="1148" ht="15.75" hidden="1" customHeight="1">
      <c r="A1148" s="19" t="s">
        <v>2312</v>
      </c>
      <c r="B1148" s="18"/>
      <c r="C1148" s="36"/>
      <c r="D1148" s="19">
        <f t="shared" si="56"/>
        <v>0</v>
      </c>
      <c r="E1148" s="19"/>
      <c r="F1148" s="10"/>
      <c r="G1148" s="20" t="s">
        <v>2291</v>
      </c>
    </row>
    <row r="1149" ht="15.75" hidden="1" customHeight="1">
      <c r="A1149" s="19" t="s">
        <v>2312</v>
      </c>
      <c r="B1149" s="18"/>
      <c r="C1149" s="36"/>
      <c r="D1149" s="19">
        <f t="shared" si="56"/>
        <v>0</v>
      </c>
      <c r="E1149" s="19"/>
      <c r="F1149" s="10"/>
      <c r="G1149" s="20" t="s">
        <v>2314</v>
      </c>
    </row>
    <row r="1150" ht="15.75" hidden="1" customHeight="1">
      <c r="A1150" s="19" t="s">
        <v>2312</v>
      </c>
      <c r="B1150" s="18"/>
      <c r="C1150" s="36"/>
      <c r="D1150" s="19">
        <f t="shared" si="56"/>
        <v>0</v>
      </c>
      <c r="E1150" s="19"/>
      <c r="F1150" s="10"/>
      <c r="G1150" s="30"/>
    </row>
    <row r="1151" ht="15.75" hidden="1" customHeight="1">
      <c r="A1151" s="19" t="s">
        <v>2312</v>
      </c>
      <c r="B1151" s="18"/>
      <c r="C1151" s="36"/>
      <c r="D1151" s="19">
        <f t="shared" si="56"/>
        <v>0</v>
      </c>
      <c r="E1151" s="19"/>
      <c r="F1151" s="10"/>
      <c r="G1151" s="30"/>
    </row>
    <row r="1152" ht="15.75" hidden="1" customHeight="1">
      <c r="A1152" s="19" t="s">
        <v>2312</v>
      </c>
      <c r="B1152" s="18"/>
      <c r="C1152" s="36"/>
      <c r="D1152" s="19">
        <f t="shared" si="56"/>
        <v>0</v>
      </c>
      <c r="E1152" s="19"/>
      <c r="F1152" s="10"/>
      <c r="G1152" s="30"/>
    </row>
    <row r="1153" ht="15.75" hidden="1" customHeight="1">
      <c r="A1153" s="19" t="s">
        <v>2312</v>
      </c>
      <c r="B1153" s="18"/>
      <c r="C1153" s="36"/>
      <c r="D1153" s="19">
        <f t="shared" si="56"/>
        <v>0</v>
      </c>
      <c r="E1153" s="19"/>
      <c r="F1153" s="10"/>
    </row>
    <row r="1154" ht="15.75" hidden="1" customHeight="1">
      <c r="A1154" s="19" t="s">
        <v>2312</v>
      </c>
      <c r="B1154" s="18"/>
      <c r="C1154" s="36"/>
      <c r="D1154" s="19">
        <f t="shared" si="56"/>
        <v>0</v>
      </c>
      <c r="E1154" s="19"/>
      <c r="F1154" s="10"/>
    </row>
    <row r="1155" ht="15.75" hidden="1" customHeight="1">
      <c r="A1155" s="19" t="s">
        <v>2312</v>
      </c>
      <c r="B1155" s="18"/>
      <c r="C1155" s="36"/>
      <c r="D1155" s="19">
        <f t="shared" si="56"/>
        <v>0</v>
      </c>
      <c r="E1155" s="19"/>
      <c r="F1155" s="10"/>
    </row>
    <row r="1156" ht="15.75" hidden="1" customHeight="1">
      <c r="A1156" s="19" t="s">
        <v>2312</v>
      </c>
      <c r="B1156" s="18"/>
      <c r="C1156" s="36"/>
      <c r="D1156" s="19">
        <f t="shared" si="56"/>
        <v>0</v>
      </c>
      <c r="E1156" s="19"/>
      <c r="F1156" s="10"/>
    </row>
    <row r="1157" ht="15.75" hidden="1" customHeight="1">
      <c r="A1157" s="19" t="s">
        <v>2312</v>
      </c>
      <c r="B1157" s="18"/>
      <c r="C1157" s="36"/>
      <c r="D1157" s="19">
        <f t="shared" si="56"/>
        <v>0</v>
      </c>
      <c r="E1157" s="19"/>
      <c r="F1157" s="10"/>
    </row>
    <row r="1158" ht="15.75" hidden="1" customHeight="1">
      <c r="A1158" s="19" t="s">
        <v>2312</v>
      </c>
      <c r="B1158" s="18"/>
      <c r="C1158" s="36"/>
      <c r="D1158" s="19">
        <f t="shared" si="56"/>
        <v>0</v>
      </c>
      <c r="E1158" s="19"/>
      <c r="F1158" s="10"/>
    </row>
    <row r="1159" ht="15.75" hidden="1" customHeight="1">
      <c r="A1159" s="19"/>
      <c r="B1159" s="18"/>
      <c r="C1159" s="36"/>
      <c r="D1159" s="19">
        <f t="shared" si="56"/>
        <v>0</v>
      </c>
      <c r="E1159" s="19"/>
      <c r="F1159" s="10"/>
    </row>
    <row r="1160" ht="15.75" hidden="1" customHeight="1">
      <c r="A1160" s="19"/>
      <c r="B1160" s="18"/>
      <c r="C1160" s="36"/>
      <c r="D1160" s="19">
        <f t="shared" si="56"/>
        <v>0</v>
      </c>
      <c r="E1160" s="19"/>
      <c r="F1160" s="10"/>
    </row>
    <row r="1161" ht="15.75" hidden="1" customHeight="1">
      <c r="A1161" s="19"/>
      <c r="B1161" s="18"/>
      <c r="C1161" s="36"/>
      <c r="D1161" s="19">
        <f t="shared" si="56"/>
        <v>0</v>
      </c>
      <c r="E1161" s="19"/>
      <c r="F1161" s="10"/>
    </row>
    <row r="1162" ht="15.75" hidden="1" customHeight="1">
      <c r="A1162" s="19"/>
      <c r="B1162" s="18"/>
      <c r="C1162" s="36"/>
      <c r="D1162" s="19">
        <f t="shared" si="56"/>
        <v>0</v>
      </c>
      <c r="E1162" s="19"/>
      <c r="F1162" s="10"/>
    </row>
    <row r="1163" ht="15.75" hidden="1" customHeight="1">
      <c r="A1163" s="10"/>
      <c r="B1163" s="19"/>
      <c r="C1163" s="10"/>
      <c r="D1163" s="10"/>
      <c r="E1163" s="19"/>
      <c r="F1163" s="10"/>
    </row>
    <row r="1164" ht="15.75" hidden="1" customHeight="1">
      <c r="C1164" s="20">
        <f>SUM(C1146:C1163)</f>
        <v>24</v>
      </c>
      <c r="E1164" s="1"/>
      <c r="F1164" s="54" t="s">
        <v>14</v>
      </c>
    </row>
    <row r="1165" ht="15.75" hidden="1" customHeight="1">
      <c r="E1165" s="1"/>
    </row>
    <row r="1166" ht="15.75" hidden="1" customHeight="1">
      <c r="A1166" s="50" t="s">
        <v>698</v>
      </c>
      <c r="B1166" s="51"/>
      <c r="C1166" s="51"/>
      <c r="D1166" s="51"/>
      <c r="E1166" s="51"/>
      <c r="F1166" s="51"/>
      <c r="G1166" s="52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</row>
    <row r="1167" ht="15.75" hidden="1" customHeight="1">
      <c r="A1167" s="14" t="s">
        <v>15</v>
      </c>
      <c r="B1167" s="14" t="s">
        <v>16</v>
      </c>
      <c r="C1167" s="2" t="s">
        <v>17</v>
      </c>
      <c r="D1167" s="14" t="s">
        <v>18</v>
      </c>
      <c r="E1167" s="14" t="s">
        <v>19</v>
      </c>
      <c r="F1167" s="34" t="s">
        <v>20</v>
      </c>
      <c r="G1167" s="43">
        <v>1.0</v>
      </c>
    </row>
    <row r="1168" ht="15.75" hidden="1" customHeight="1">
      <c r="A1168" s="19" t="s">
        <v>2312</v>
      </c>
      <c r="B1168" s="18">
        <v>44113.0</v>
      </c>
      <c r="C1168" s="36">
        <v>1.0</v>
      </c>
      <c r="D1168" s="19">
        <f>G1167-C1168</f>
        <v>0</v>
      </c>
      <c r="E1168" s="19"/>
      <c r="F1168" s="10"/>
      <c r="G1168" s="76" t="s">
        <v>2313</v>
      </c>
    </row>
    <row r="1169" ht="15.75" hidden="1" customHeight="1">
      <c r="A1169" s="19" t="s">
        <v>2312</v>
      </c>
      <c r="B1169" s="18"/>
      <c r="C1169" s="36"/>
      <c r="D1169" s="19">
        <f t="shared" ref="D1169:D1184" si="57">D1168-C1169</f>
        <v>0</v>
      </c>
      <c r="E1169" s="19"/>
      <c r="F1169" s="10"/>
      <c r="G1169" s="53">
        <v>145000.0</v>
      </c>
    </row>
    <row r="1170" ht="15.75" hidden="1" customHeight="1">
      <c r="A1170" s="19" t="s">
        <v>2312</v>
      </c>
      <c r="B1170" s="18"/>
      <c r="C1170" s="36"/>
      <c r="D1170" s="19">
        <f t="shared" si="57"/>
        <v>0</v>
      </c>
      <c r="E1170" s="19"/>
      <c r="F1170" s="10"/>
      <c r="G1170" s="20" t="s">
        <v>2315</v>
      </c>
    </row>
    <row r="1171" ht="15.75" hidden="1" customHeight="1">
      <c r="A1171" s="19" t="s">
        <v>2312</v>
      </c>
      <c r="B1171" s="18"/>
      <c r="C1171" s="36"/>
      <c r="D1171" s="19">
        <f t="shared" si="57"/>
        <v>0</v>
      </c>
      <c r="E1171" s="19"/>
      <c r="F1171" s="10"/>
      <c r="G1171" s="20" t="s">
        <v>2314</v>
      </c>
    </row>
    <row r="1172" ht="15.75" hidden="1" customHeight="1">
      <c r="A1172" s="19" t="s">
        <v>2312</v>
      </c>
      <c r="B1172" s="18"/>
      <c r="C1172" s="36"/>
      <c r="D1172" s="19">
        <f t="shared" si="57"/>
        <v>0</v>
      </c>
      <c r="E1172" s="19"/>
      <c r="F1172" s="10"/>
      <c r="G1172" s="30"/>
    </row>
    <row r="1173" ht="15.75" hidden="1" customHeight="1">
      <c r="A1173" s="19" t="s">
        <v>2312</v>
      </c>
      <c r="B1173" s="18"/>
      <c r="C1173" s="36"/>
      <c r="D1173" s="19">
        <f t="shared" si="57"/>
        <v>0</v>
      </c>
      <c r="E1173" s="19"/>
      <c r="F1173" s="10"/>
      <c r="G1173" s="30"/>
    </row>
    <row r="1174" ht="15.75" hidden="1" customHeight="1">
      <c r="A1174" s="19" t="s">
        <v>2312</v>
      </c>
      <c r="B1174" s="18"/>
      <c r="C1174" s="36"/>
      <c r="D1174" s="19">
        <f t="shared" si="57"/>
        <v>0</v>
      </c>
      <c r="E1174" s="19"/>
      <c r="F1174" s="10"/>
      <c r="G1174" s="30"/>
    </row>
    <row r="1175" ht="15.75" hidden="1" customHeight="1">
      <c r="A1175" s="19" t="s">
        <v>2312</v>
      </c>
      <c r="B1175" s="18"/>
      <c r="C1175" s="36"/>
      <c r="D1175" s="19">
        <f t="shared" si="57"/>
        <v>0</v>
      </c>
      <c r="E1175" s="19"/>
      <c r="F1175" s="10"/>
    </row>
    <row r="1176" ht="15.75" hidden="1" customHeight="1">
      <c r="A1176" s="19" t="s">
        <v>2312</v>
      </c>
      <c r="B1176" s="18"/>
      <c r="C1176" s="36"/>
      <c r="D1176" s="19">
        <f t="shared" si="57"/>
        <v>0</v>
      </c>
      <c r="E1176" s="19"/>
      <c r="F1176" s="10"/>
    </row>
    <row r="1177" ht="15.75" hidden="1" customHeight="1">
      <c r="A1177" s="19" t="s">
        <v>2312</v>
      </c>
      <c r="B1177" s="18"/>
      <c r="C1177" s="36"/>
      <c r="D1177" s="19">
        <f t="shared" si="57"/>
        <v>0</v>
      </c>
      <c r="E1177" s="19"/>
      <c r="F1177" s="10"/>
    </row>
    <row r="1178" ht="15.75" hidden="1" customHeight="1">
      <c r="A1178" s="19" t="s">
        <v>2312</v>
      </c>
      <c r="B1178" s="18"/>
      <c r="C1178" s="36"/>
      <c r="D1178" s="19">
        <f t="shared" si="57"/>
        <v>0</v>
      </c>
      <c r="E1178" s="19"/>
      <c r="F1178" s="10"/>
    </row>
    <row r="1179" ht="15.75" hidden="1" customHeight="1">
      <c r="A1179" s="19" t="s">
        <v>2312</v>
      </c>
      <c r="B1179" s="18"/>
      <c r="C1179" s="36"/>
      <c r="D1179" s="19">
        <f t="shared" si="57"/>
        <v>0</v>
      </c>
      <c r="E1179" s="19"/>
      <c r="F1179" s="10"/>
    </row>
    <row r="1180" ht="15.75" hidden="1" customHeight="1">
      <c r="A1180" s="19" t="s">
        <v>2312</v>
      </c>
      <c r="B1180" s="18"/>
      <c r="C1180" s="36"/>
      <c r="D1180" s="19">
        <f t="shared" si="57"/>
        <v>0</v>
      </c>
      <c r="E1180" s="19"/>
      <c r="F1180" s="10"/>
    </row>
    <row r="1181" ht="15.75" hidden="1" customHeight="1">
      <c r="A1181" s="19"/>
      <c r="B1181" s="18"/>
      <c r="C1181" s="36"/>
      <c r="D1181" s="19">
        <f t="shared" si="57"/>
        <v>0</v>
      </c>
      <c r="E1181" s="19"/>
      <c r="F1181" s="10"/>
    </row>
    <row r="1182" ht="15.75" hidden="1" customHeight="1">
      <c r="A1182" s="19"/>
      <c r="B1182" s="18"/>
      <c r="C1182" s="36"/>
      <c r="D1182" s="19">
        <f t="shared" si="57"/>
        <v>0</v>
      </c>
      <c r="E1182" s="19"/>
      <c r="F1182" s="10"/>
    </row>
    <row r="1183" ht="15.75" hidden="1" customHeight="1">
      <c r="A1183" s="19"/>
      <c r="B1183" s="18"/>
      <c r="C1183" s="36"/>
      <c r="D1183" s="19">
        <f t="shared" si="57"/>
        <v>0</v>
      </c>
      <c r="E1183" s="19"/>
      <c r="F1183" s="10"/>
    </row>
    <row r="1184" ht="15.75" hidden="1" customHeight="1">
      <c r="A1184" s="19"/>
      <c r="B1184" s="18"/>
      <c r="C1184" s="36"/>
      <c r="D1184" s="19">
        <f t="shared" si="57"/>
        <v>0</v>
      </c>
      <c r="E1184" s="19"/>
      <c r="F1184" s="10"/>
    </row>
    <row r="1185" ht="15.75" hidden="1" customHeight="1">
      <c r="A1185" s="10"/>
      <c r="B1185" s="19"/>
      <c r="C1185" s="10"/>
      <c r="D1185" s="10"/>
      <c r="E1185" s="19"/>
      <c r="F1185" s="10"/>
    </row>
    <row r="1186" ht="15.75" hidden="1" customHeight="1">
      <c r="C1186" s="20">
        <f>SUM(C1168:C1185)</f>
        <v>1</v>
      </c>
      <c r="E1186" s="1"/>
      <c r="F1186" s="54" t="s">
        <v>14</v>
      </c>
    </row>
    <row r="1187" ht="15.75" hidden="1" customHeight="1">
      <c r="E1187" s="1"/>
    </row>
    <row r="1188" ht="15.75" hidden="1" customHeight="1">
      <c r="A1188" s="50" t="s">
        <v>698</v>
      </c>
      <c r="B1188" s="51"/>
      <c r="C1188" s="51"/>
      <c r="D1188" s="51"/>
      <c r="E1188" s="51"/>
      <c r="F1188" s="51"/>
      <c r="G1188" s="52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</row>
    <row r="1189" ht="15.75" hidden="1" customHeight="1">
      <c r="A1189" s="14" t="s">
        <v>15</v>
      </c>
      <c r="B1189" s="14" t="s">
        <v>16</v>
      </c>
      <c r="C1189" s="2" t="s">
        <v>17</v>
      </c>
      <c r="D1189" s="14" t="s">
        <v>18</v>
      </c>
      <c r="E1189" s="14" t="s">
        <v>19</v>
      </c>
      <c r="F1189" s="34" t="s">
        <v>20</v>
      </c>
      <c r="G1189" s="43">
        <v>2.0</v>
      </c>
    </row>
    <row r="1190" ht="15.75" hidden="1" customHeight="1">
      <c r="A1190" s="19" t="s">
        <v>2316</v>
      </c>
      <c r="B1190" s="18">
        <v>44112.0</v>
      </c>
      <c r="C1190" s="36">
        <v>2.0</v>
      </c>
      <c r="D1190" s="19">
        <f>G1189-C1190</f>
        <v>0</v>
      </c>
      <c r="E1190" s="19"/>
      <c r="F1190" s="10"/>
      <c r="G1190" s="76" t="s">
        <v>2317</v>
      </c>
    </row>
    <row r="1191" ht="15.75" hidden="1" customHeight="1">
      <c r="A1191" s="19" t="s">
        <v>2316</v>
      </c>
      <c r="B1191" s="18"/>
      <c r="C1191" s="36"/>
      <c r="D1191" s="19">
        <f t="shared" ref="D1191:D1206" si="58">D1190-C1191</f>
        <v>0</v>
      </c>
      <c r="E1191" s="19"/>
      <c r="F1191" s="10"/>
      <c r="G1191" s="53">
        <v>125000.0</v>
      </c>
    </row>
    <row r="1192" ht="15.75" hidden="1" customHeight="1">
      <c r="A1192" s="19" t="s">
        <v>2316</v>
      </c>
      <c r="B1192" s="18"/>
      <c r="C1192" s="36"/>
      <c r="D1192" s="19">
        <f t="shared" si="58"/>
        <v>0</v>
      </c>
      <c r="E1192" s="19"/>
      <c r="F1192" s="10"/>
      <c r="G1192" s="20" t="s">
        <v>2318</v>
      </c>
    </row>
    <row r="1193" ht="15.75" hidden="1" customHeight="1">
      <c r="A1193" s="19" t="s">
        <v>2316</v>
      </c>
      <c r="B1193" s="18"/>
      <c r="C1193" s="36"/>
      <c r="D1193" s="19">
        <f t="shared" si="58"/>
        <v>0</v>
      </c>
      <c r="E1193" s="19"/>
      <c r="F1193" s="10"/>
      <c r="G1193" s="20" t="s">
        <v>2319</v>
      </c>
    </row>
    <row r="1194" ht="15.75" hidden="1" customHeight="1">
      <c r="A1194" s="19" t="s">
        <v>2316</v>
      </c>
      <c r="B1194" s="18"/>
      <c r="C1194" s="36"/>
      <c r="D1194" s="19">
        <f t="shared" si="58"/>
        <v>0</v>
      </c>
      <c r="E1194" s="19"/>
      <c r="F1194" s="10"/>
      <c r="G1194" s="30"/>
    </row>
    <row r="1195" ht="15.75" hidden="1" customHeight="1">
      <c r="A1195" s="19" t="s">
        <v>2316</v>
      </c>
      <c r="B1195" s="18"/>
      <c r="C1195" s="36"/>
      <c r="D1195" s="19">
        <f t="shared" si="58"/>
        <v>0</v>
      </c>
      <c r="E1195" s="19"/>
      <c r="F1195" s="10"/>
      <c r="G1195" s="30"/>
    </row>
    <row r="1196" ht="15.75" hidden="1" customHeight="1">
      <c r="A1196" s="19" t="s">
        <v>2316</v>
      </c>
      <c r="B1196" s="18"/>
      <c r="C1196" s="36"/>
      <c r="D1196" s="19">
        <f t="shared" si="58"/>
        <v>0</v>
      </c>
      <c r="E1196" s="19"/>
      <c r="F1196" s="10"/>
      <c r="G1196" s="30"/>
    </row>
    <row r="1197" ht="15.75" hidden="1" customHeight="1">
      <c r="A1197" s="19" t="s">
        <v>2316</v>
      </c>
      <c r="B1197" s="18"/>
      <c r="C1197" s="36"/>
      <c r="D1197" s="19">
        <f t="shared" si="58"/>
        <v>0</v>
      </c>
      <c r="E1197" s="19"/>
      <c r="F1197" s="10"/>
    </row>
    <row r="1198" ht="15.75" hidden="1" customHeight="1">
      <c r="A1198" s="19" t="s">
        <v>2316</v>
      </c>
      <c r="B1198" s="18"/>
      <c r="C1198" s="36"/>
      <c r="D1198" s="19">
        <f t="shared" si="58"/>
        <v>0</v>
      </c>
      <c r="E1198" s="19"/>
      <c r="F1198" s="10"/>
    </row>
    <row r="1199" ht="15.75" hidden="1" customHeight="1">
      <c r="A1199" s="19" t="s">
        <v>2316</v>
      </c>
      <c r="B1199" s="18"/>
      <c r="C1199" s="36"/>
      <c r="D1199" s="19">
        <f t="shared" si="58"/>
        <v>0</v>
      </c>
      <c r="E1199" s="19"/>
      <c r="F1199" s="10"/>
    </row>
    <row r="1200" ht="15.75" hidden="1" customHeight="1">
      <c r="A1200" s="19" t="s">
        <v>2316</v>
      </c>
      <c r="B1200" s="18"/>
      <c r="C1200" s="36"/>
      <c r="D1200" s="19">
        <f t="shared" si="58"/>
        <v>0</v>
      </c>
      <c r="E1200" s="19"/>
      <c r="F1200" s="10"/>
    </row>
    <row r="1201" ht="15.75" hidden="1" customHeight="1">
      <c r="A1201" s="19" t="s">
        <v>2316</v>
      </c>
      <c r="B1201" s="18"/>
      <c r="C1201" s="36"/>
      <c r="D1201" s="19">
        <f t="shared" si="58"/>
        <v>0</v>
      </c>
      <c r="E1201" s="19"/>
      <c r="F1201" s="10"/>
    </row>
    <row r="1202" ht="15.75" hidden="1" customHeight="1">
      <c r="A1202" s="19" t="s">
        <v>2316</v>
      </c>
      <c r="B1202" s="18"/>
      <c r="C1202" s="36"/>
      <c r="D1202" s="19">
        <f t="shared" si="58"/>
        <v>0</v>
      </c>
      <c r="E1202" s="19"/>
      <c r="F1202" s="10"/>
    </row>
    <row r="1203" ht="15.75" hidden="1" customHeight="1">
      <c r="A1203" s="19"/>
      <c r="B1203" s="18"/>
      <c r="C1203" s="36"/>
      <c r="D1203" s="19">
        <f t="shared" si="58"/>
        <v>0</v>
      </c>
      <c r="E1203" s="19"/>
      <c r="F1203" s="10"/>
    </row>
    <row r="1204" ht="15.75" hidden="1" customHeight="1">
      <c r="A1204" s="19"/>
      <c r="B1204" s="18"/>
      <c r="C1204" s="36"/>
      <c r="D1204" s="19">
        <f t="shared" si="58"/>
        <v>0</v>
      </c>
      <c r="E1204" s="19"/>
      <c r="F1204" s="10"/>
    </row>
    <row r="1205" ht="15.75" hidden="1" customHeight="1">
      <c r="A1205" s="19"/>
      <c r="B1205" s="18"/>
      <c r="C1205" s="36"/>
      <c r="D1205" s="19">
        <f t="shared" si="58"/>
        <v>0</v>
      </c>
      <c r="E1205" s="19"/>
      <c r="F1205" s="10"/>
    </row>
    <row r="1206" ht="15.75" hidden="1" customHeight="1">
      <c r="A1206" s="19"/>
      <c r="B1206" s="18"/>
      <c r="C1206" s="36"/>
      <c r="D1206" s="19">
        <f t="shared" si="58"/>
        <v>0</v>
      </c>
      <c r="E1206" s="19"/>
      <c r="F1206" s="10"/>
    </row>
    <row r="1207" ht="15.75" hidden="1" customHeight="1">
      <c r="A1207" s="10"/>
      <c r="B1207" s="19"/>
      <c r="C1207" s="10"/>
      <c r="D1207" s="10"/>
      <c r="E1207" s="19"/>
      <c r="F1207" s="10"/>
    </row>
    <row r="1208" ht="15.75" hidden="1" customHeight="1">
      <c r="C1208" s="20">
        <f>SUM(C1190:C1207)</f>
        <v>2</v>
      </c>
      <c r="E1208" s="1"/>
      <c r="F1208" s="54" t="s">
        <v>14</v>
      </c>
    </row>
    <row r="1209" ht="15.75" hidden="1" customHeight="1">
      <c r="E1209" s="1"/>
    </row>
    <row r="1210" ht="15.75" hidden="1" customHeight="1">
      <c r="A1210" s="50" t="s">
        <v>698</v>
      </c>
      <c r="B1210" s="51"/>
      <c r="C1210" s="51"/>
      <c r="D1210" s="51"/>
      <c r="E1210" s="51"/>
      <c r="F1210" s="51"/>
      <c r="G1210" s="52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</row>
    <row r="1211" ht="15.75" hidden="1" customHeight="1">
      <c r="A1211" s="14" t="s">
        <v>15</v>
      </c>
      <c r="B1211" s="14" t="s">
        <v>16</v>
      </c>
      <c r="C1211" s="2" t="s">
        <v>17</v>
      </c>
      <c r="D1211" s="14" t="s">
        <v>18</v>
      </c>
      <c r="E1211" s="14" t="s">
        <v>19</v>
      </c>
      <c r="F1211" s="34" t="s">
        <v>20</v>
      </c>
      <c r="G1211" s="43">
        <v>12.0</v>
      </c>
    </row>
    <row r="1212" ht="15.75" hidden="1" customHeight="1">
      <c r="A1212" s="19" t="s">
        <v>2316</v>
      </c>
      <c r="B1212" s="18">
        <v>44112.0</v>
      </c>
      <c r="C1212" s="36">
        <v>12.0</v>
      </c>
      <c r="D1212" s="19">
        <f>G1211-C1212</f>
        <v>0</v>
      </c>
      <c r="E1212" s="19"/>
      <c r="F1212" s="10"/>
      <c r="G1212" s="76" t="s">
        <v>2317</v>
      </c>
    </row>
    <row r="1213" ht="15.75" hidden="1" customHeight="1">
      <c r="A1213" s="19" t="s">
        <v>2316</v>
      </c>
      <c r="B1213" s="18"/>
      <c r="C1213" s="36"/>
      <c r="D1213" s="19">
        <f t="shared" ref="D1213:D1228" si="59">D1212-C1213</f>
        <v>0</v>
      </c>
      <c r="E1213" s="19"/>
      <c r="F1213" s="10"/>
      <c r="G1213" s="53">
        <v>130000.0</v>
      </c>
    </row>
    <row r="1214" ht="15.75" hidden="1" customHeight="1">
      <c r="A1214" s="19" t="s">
        <v>2316</v>
      </c>
      <c r="B1214" s="18"/>
      <c r="C1214" s="36"/>
      <c r="D1214" s="19">
        <f t="shared" si="59"/>
        <v>0</v>
      </c>
      <c r="E1214" s="19"/>
      <c r="F1214" s="10"/>
      <c r="G1214" s="20" t="s">
        <v>2291</v>
      </c>
    </row>
    <row r="1215" ht="15.75" hidden="1" customHeight="1">
      <c r="A1215" s="19" t="s">
        <v>2316</v>
      </c>
      <c r="B1215" s="18"/>
      <c r="C1215" s="36"/>
      <c r="D1215" s="19">
        <f t="shared" si="59"/>
        <v>0</v>
      </c>
      <c r="E1215" s="19"/>
      <c r="F1215" s="10"/>
      <c r="G1215" s="20" t="s">
        <v>2319</v>
      </c>
    </row>
    <row r="1216" ht="15.75" hidden="1" customHeight="1">
      <c r="A1216" s="19" t="s">
        <v>2316</v>
      </c>
      <c r="B1216" s="18"/>
      <c r="C1216" s="36"/>
      <c r="D1216" s="19">
        <f t="shared" si="59"/>
        <v>0</v>
      </c>
      <c r="E1216" s="19"/>
      <c r="F1216" s="10"/>
      <c r="G1216" s="30"/>
    </row>
    <row r="1217" ht="15.75" hidden="1" customHeight="1">
      <c r="A1217" s="19" t="s">
        <v>2316</v>
      </c>
      <c r="B1217" s="18"/>
      <c r="C1217" s="36"/>
      <c r="D1217" s="19">
        <f t="shared" si="59"/>
        <v>0</v>
      </c>
      <c r="E1217" s="19"/>
      <c r="F1217" s="10"/>
      <c r="G1217" s="30"/>
    </row>
    <row r="1218" ht="15.75" hidden="1" customHeight="1">
      <c r="A1218" s="19" t="s">
        <v>2316</v>
      </c>
      <c r="B1218" s="18"/>
      <c r="C1218" s="36"/>
      <c r="D1218" s="19">
        <f t="shared" si="59"/>
        <v>0</v>
      </c>
      <c r="E1218" s="19"/>
      <c r="F1218" s="10"/>
      <c r="G1218" s="30"/>
    </row>
    <row r="1219" ht="15.75" hidden="1" customHeight="1">
      <c r="A1219" s="19" t="s">
        <v>2316</v>
      </c>
      <c r="B1219" s="18"/>
      <c r="C1219" s="36"/>
      <c r="D1219" s="19">
        <f t="shared" si="59"/>
        <v>0</v>
      </c>
      <c r="E1219" s="19"/>
      <c r="F1219" s="10"/>
    </row>
    <row r="1220" ht="15.75" hidden="1" customHeight="1">
      <c r="A1220" s="19" t="s">
        <v>2316</v>
      </c>
      <c r="B1220" s="18"/>
      <c r="C1220" s="36"/>
      <c r="D1220" s="19">
        <f t="shared" si="59"/>
        <v>0</v>
      </c>
      <c r="E1220" s="19"/>
      <c r="F1220" s="10"/>
    </row>
    <row r="1221" ht="15.75" hidden="1" customHeight="1">
      <c r="A1221" s="19" t="s">
        <v>2316</v>
      </c>
      <c r="B1221" s="18"/>
      <c r="C1221" s="36"/>
      <c r="D1221" s="19">
        <f t="shared" si="59"/>
        <v>0</v>
      </c>
      <c r="E1221" s="19"/>
      <c r="F1221" s="10"/>
    </row>
    <row r="1222" ht="15.75" hidden="1" customHeight="1">
      <c r="A1222" s="19" t="s">
        <v>2316</v>
      </c>
      <c r="B1222" s="18"/>
      <c r="C1222" s="36"/>
      <c r="D1222" s="19">
        <f t="shared" si="59"/>
        <v>0</v>
      </c>
      <c r="E1222" s="19"/>
      <c r="F1222" s="10"/>
    </row>
    <row r="1223" ht="15.75" hidden="1" customHeight="1">
      <c r="A1223" s="19" t="s">
        <v>2316</v>
      </c>
      <c r="B1223" s="18"/>
      <c r="C1223" s="36"/>
      <c r="D1223" s="19">
        <f t="shared" si="59"/>
        <v>0</v>
      </c>
      <c r="E1223" s="19"/>
      <c r="F1223" s="10"/>
    </row>
    <row r="1224" ht="15.75" hidden="1" customHeight="1">
      <c r="A1224" s="19" t="s">
        <v>2316</v>
      </c>
      <c r="B1224" s="18"/>
      <c r="C1224" s="36"/>
      <c r="D1224" s="19">
        <f t="shared" si="59"/>
        <v>0</v>
      </c>
      <c r="E1224" s="19"/>
      <c r="F1224" s="10"/>
    </row>
    <row r="1225" ht="15.75" hidden="1" customHeight="1">
      <c r="A1225" s="19"/>
      <c r="B1225" s="18"/>
      <c r="C1225" s="36"/>
      <c r="D1225" s="19">
        <f t="shared" si="59"/>
        <v>0</v>
      </c>
      <c r="E1225" s="19"/>
      <c r="F1225" s="10"/>
    </row>
    <row r="1226" ht="15.75" hidden="1" customHeight="1">
      <c r="A1226" s="19"/>
      <c r="B1226" s="18"/>
      <c r="C1226" s="36"/>
      <c r="D1226" s="19">
        <f t="shared" si="59"/>
        <v>0</v>
      </c>
      <c r="E1226" s="19"/>
      <c r="F1226" s="10"/>
    </row>
    <row r="1227" ht="15.75" hidden="1" customHeight="1">
      <c r="A1227" s="19"/>
      <c r="B1227" s="18"/>
      <c r="C1227" s="36"/>
      <c r="D1227" s="19">
        <f t="shared" si="59"/>
        <v>0</v>
      </c>
      <c r="E1227" s="19"/>
      <c r="F1227" s="10"/>
    </row>
    <row r="1228" ht="15.75" hidden="1" customHeight="1">
      <c r="A1228" s="19"/>
      <c r="B1228" s="18"/>
      <c r="C1228" s="36"/>
      <c r="D1228" s="19">
        <f t="shared" si="59"/>
        <v>0</v>
      </c>
      <c r="E1228" s="19"/>
      <c r="F1228" s="10"/>
    </row>
    <row r="1229" ht="15.75" hidden="1" customHeight="1">
      <c r="A1229" s="10"/>
      <c r="B1229" s="19"/>
      <c r="C1229" s="10"/>
      <c r="D1229" s="10"/>
      <c r="E1229" s="19"/>
      <c r="F1229" s="10"/>
    </row>
    <row r="1230" ht="15.75" hidden="1" customHeight="1">
      <c r="C1230" s="20">
        <f>SUM(C1212:C1229)</f>
        <v>12</v>
      </c>
      <c r="E1230" s="1"/>
      <c r="F1230" s="54" t="s">
        <v>14</v>
      </c>
    </row>
    <row r="1231" ht="15.75" hidden="1" customHeight="1">
      <c r="E1231" s="1"/>
    </row>
    <row r="1232" ht="15.75" hidden="1" customHeight="1">
      <c r="A1232" s="50" t="s">
        <v>698</v>
      </c>
      <c r="B1232" s="51"/>
      <c r="C1232" s="51"/>
      <c r="D1232" s="51"/>
      <c r="E1232" s="51"/>
      <c r="F1232" s="51"/>
      <c r="G1232" s="52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</row>
    <row r="1233" ht="15.75" hidden="1" customHeight="1">
      <c r="A1233" s="14" t="s">
        <v>15</v>
      </c>
      <c r="B1233" s="14" t="s">
        <v>16</v>
      </c>
      <c r="C1233" s="2" t="s">
        <v>17</v>
      </c>
      <c r="D1233" s="14" t="s">
        <v>18</v>
      </c>
      <c r="E1233" s="14" t="s">
        <v>19</v>
      </c>
      <c r="F1233" s="34" t="s">
        <v>20</v>
      </c>
      <c r="G1233" s="43">
        <v>1.0</v>
      </c>
    </row>
    <row r="1234" ht="15.75" hidden="1" customHeight="1">
      <c r="A1234" s="19" t="s">
        <v>2320</v>
      </c>
      <c r="B1234" s="18">
        <v>44152.0</v>
      </c>
      <c r="C1234" s="36">
        <v>1.0</v>
      </c>
      <c r="D1234" s="19">
        <f>G1233-C1234</f>
        <v>0</v>
      </c>
      <c r="E1234" s="19"/>
      <c r="F1234" s="10"/>
      <c r="G1234" s="76" t="s">
        <v>2321</v>
      </c>
    </row>
    <row r="1235" ht="15.75" hidden="1" customHeight="1">
      <c r="A1235" s="19" t="s">
        <v>2320</v>
      </c>
      <c r="B1235" s="18"/>
      <c r="C1235" s="36"/>
      <c r="D1235" s="19">
        <f t="shared" ref="D1235:D1250" si="60">D1234-C1235</f>
        <v>0</v>
      </c>
      <c r="E1235" s="19"/>
      <c r="F1235" s="10"/>
      <c r="G1235" s="53"/>
    </row>
    <row r="1236" ht="15.75" hidden="1" customHeight="1">
      <c r="A1236" s="19" t="s">
        <v>2320</v>
      </c>
      <c r="B1236" s="18"/>
      <c r="C1236" s="36"/>
      <c r="D1236" s="19">
        <f t="shared" si="60"/>
        <v>0</v>
      </c>
      <c r="E1236" s="19"/>
      <c r="F1236" s="10"/>
      <c r="G1236" s="20" t="s">
        <v>2322</v>
      </c>
    </row>
    <row r="1237" ht="15.75" hidden="1" customHeight="1">
      <c r="A1237" s="19" t="s">
        <v>2320</v>
      </c>
      <c r="B1237" s="18"/>
      <c r="C1237" s="36"/>
      <c r="D1237" s="19">
        <f t="shared" si="60"/>
        <v>0</v>
      </c>
      <c r="E1237" s="19"/>
      <c r="F1237" s="10"/>
      <c r="G1237" s="20" t="s">
        <v>2323</v>
      </c>
    </row>
    <row r="1238" ht="15.75" hidden="1" customHeight="1">
      <c r="A1238" s="19" t="s">
        <v>2320</v>
      </c>
      <c r="B1238" s="18"/>
      <c r="C1238" s="36"/>
      <c r="D1238" s="19">
        <f t="shared" si="60"/>
        <v>0</v>
      </c>
      <c r="E1238" s="19"/>
      <c r="F1238" s="10"/>
      <c r="G1238" s="30"/>
    </row>
    <row r="1239" ht="15.75" hidden="1" customHeight="1">
      <c r="A1239" s="19" t="s">
        <v>2320</v>
      </c>
      <c r="B1239" s="18"/>
      <c r="C1239" s="36"/>
      <c r="D1239" s="19">
        <f t="shared" si="60"/>
        <v>0</v>
      </c>
      <c r="E1239" s="19"/>
      <c r="F1239" s="10"/>
      <c r="G1239" s="30"/>
    </row>
    <row r="1240" ht="15.75" hidden="1" customHeight="1">
      <c r="A1240" s="19" t="s">
        <v>2320</v>
      </c>
      <c r="B1240" s="18"/>
      <c r="C1240" s="36"/>
      <c r="D1240" s="19">
        <f t="shared" si="60"/>
        <v>0</v>
      </c>
      <c r="E1240" s="19"/>
      <c r="F1240" s="10"/>
      <c r="G1240" s="30"/>
    </row>
    <row r="1241" ht="15.75" hidden="1" customHeight="1">
      <c r="A1241" s="19" t="s">
        <v>2320</v>
      </c>
      <c r="B1241" s="18"/>
      <c r="C1241" s="36"/>
      <c r="D1241" s="19">
        <f t="shared" si="60"/>
        <v>0</v>
      </c>
      <c r="E1241" s="19"/>
      <c r="F1241" s="10"/>
    </row>
    <row r="1242" ht="15.75" hidden="1" customHeight="1">
      <c r="A1242" s="19" t="s">
        <v>2320</v>
      </c>
      <c r="B1242" s="18"/>
      <c r="C1242" s="36"/>
      <c r="D1242" s="19">
        <f t="shared" si="60"/>
        <v>0</v>
      </c>
      <c r="E1242" s="19"/>
      <c r="F1242" s="10"/>
    </row>
    <row r="1243" ht="15.75" hidden="1" customHeight="1">
      <c r="A1243" s="19" t="s">
        <v>2320</v>
      </c>
      <c r="B1243" s="18"/>
      <c r="C1243" s="36"/>
      <c r="D1243" s="19">
        <f t="shared" si="60"/>
        <v>0</v>
      </c>
      <c r="E1243" s="19"/>
      <c r="F1243" s="10"/>
    </row>
    <row r="1244" ht="15.75" hidden="1" customHeight="1">
      <c r="A1244" s="19" t="s">
        <v>2320</v>
      </c>
      <c r="B1244" s="18"/>
      <c r="C1244" s="36"/>
      <c r="D1244" s="19">
        <f t="shared" si="60"/>
        <v>0</v>
      </c>
      <c r="E1244" s="19"/>
      <c r="F1244" s="10"/>
    </row>
    <row r="1245" ht="15.75" hidden="1" customHeight="1">
      <c r="A1245" s="19" t="s">
        <v>2320</v>
      </c>
      <c r="B1245" s="18"/>
      <c r="C1245" s="36"/>
      <c r="D1245" s="19">
        <f t="shared" si="60"/>
        <v>0</v>
      </c>
      <c r="E1245" s="19"/>
      <c r="F1245" s="10"/>
    </row>
    <row r="1246" ht="15.75" hidden="1" customHeight="1">
      <c r="A1246" s="19" t="s">
        <v>2320</v>
      </c>
      <c r="B1246" s="18"/>
      <c r="C1246" s="36"/>
      <c r="D1246" s="19">
        <f t="shared" si="60"/>
        <v>0</v>
      </c>
      <c r="E1246" s="19"/>
      <c r="F1246" s="10"/>
    </row>
    <row r="1247" ht="15.75" hidden="1" customHeight="1">
      <c r="A1247" s="19"/>
      <c r="B1247" s="18"/>
      <c r="C1247" s="36"/>
      <c r="D1247" s="19">
        <f t="shared" si="60"/>
        <v>0</v>
      </c>
      <c r="E1247" s="19"/>
      <c r="F1247" s="10"/>
    </row>
    <row r="1248" ht="15.75" hidden="1" customHeight="1">
      <c r="A1248" s="19"/>
      <c r="B1248" s="18"/>
      <c r="C1248" s="36"/>
      <c r="D1248" s="19">
        <f t="shared" si="60"/>
        <v>0</v>
      </c>
      <c r="E1248" s="19"/>
      <c r="F1248" s="10"/>
    </row>
    <row r="1249" ht="15.75" hidden="1" customHeight="1">
      <c r="A1249" s="19"/>
      <c r="B1249" s="18"/>
      <c r="C1249" s="36"/>
      <c r="D1249" s="19">
        <f t="shared" si="60"/>
        <v>0</v>
      </c>
      <c r="E1249" s="19"/>
      <c r="F1249" s="10"/>
    </row>
    <row r="1250" ht="15.75" hidden="1" customHeight="1">
      <c r="A1250" s="19"/>
      <c r="B1250" s="18"/>
      <c r="C1250" s="36"/>
      <c r="D1250" s="19">
        <f t="shared" si="60"/>
        <v>0</v>
      </c>
      <c r="E1250" s="19"/>
      <c r="F1250" s="10"/>
    </row>
    <row r="1251" ht="15.75" hidden="1" customHeight="1">
      <c r="A1251" s="10"/>
      <c r="B1251" s="19"/>
      <c r="C1251" s="10"/>
      <c r="D1251" s="10"/>
      <c r="E1251" s="19"/>
      <c r="F1251" s="10"/>
    </row>
    <row r="1252" ht="15.75" hidden="1" customHeight="1">
      <c r="C1252" s="20">
        <f>SUM(C1234:C1251)</f>
        <v>1</v>
      </c>
      <c r="E1252" s="1"/>
      <c r="F1252" s="54" t="s">
        <v>14</v>
      </c>
    </row>
    <row r="1253" ht="15.75" hidden="1" customHeight="1">
      <c r="E1253" s="1"/>
    </row>
    <row r="1254" ht="15.75" hidden="1" customHeight="1">
      <c r="A1254" s="50" t="s">
        <v>698</v>
      </c>
      <c r="B1254" s="51"/>
      <c r="C1254" s="51"/>
      <c r="D1254" s="51"/>
      <c r="E1254" s="51"/>
      <c r="F1254" s="51"/>
      <c r="G1254" s="52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</row>
    <row r="1255" ht="15.75" hidden="1" customHeight="1">
      <c r="A1255" s="14" t="s">
        <v>15</v>
      </c>
      <c r="B1255" s="14" t="s">
        <v>16</v>
      </c>
      <c r="C1255" s="2" t="s">
        <v>17</v>
      </c>
      <c r="D1255" s="14" t="s">
        <v>18</v>
      </c>
      <c r="E1255" s="14" t="s">
        <v>19</v>
      </c>
      <c r="F1255" s="34" t="s">
        <v>20</v>
      </c>
      <c r="G1255" s="43">
        <v>2.0</v>
      </c>
    </row>
    <row r="1256" ht="15.75" hidden="1" customHeight="1">
      <c r="A1256" s="19" t="s">
        <v>2320</v>
      </c>
      <c r="B1256" s="18">
        <v>44152.0</v>
      </c>
      <c r="C1256" s="36">
        <v>2.0</v>
      </c>
      <c r="D1256" s="19">
        <f>G1255-C1256</f>
        <v>0</v>
      </c>
      <c r="E1256" s="19"/>
      <c r="F1256" s="10"/>
      <c r="G1256" s="76" t="s">
        <v>2321</v>
      </c>
    </row>
    <row r="1257" ht="15.75" hidden="1" customHeight="1">
      <c r="A1257" s="19" t="s">
        <v>2320</v>
      </c>
      <c r="B1257" s="18"/>
      <c r="C1257" s="36"/>
      <c r="D1257" s="19">
        <f t="shared" ref="D1257:D1272" si="61">D1256-C1257</f>
        <v>0</v>
      </c>
      <c r="E1257" s="19"/>
      <c r="F1257" s="10"/>
      <c r="G1257" s="53"/>
    </row>
    <row r="1258" ht="15.75" hidden="1" customHeight="1">
      <c r="A1258" s="19" t="s">
        <v>2320</v>
      </c>
      <c r="B1258" s="18"/>
      <c r="C1258" s="36"/>
      <c r="D1258" s="19">
        <f t="shared" si="61"/>
        <v>0</v>
      </c>
      <c r="E1258" s="19"/>
      <c r="F1258" s="10"/>
      <c r="G1258" s="20" t="s">
        <v>2324</v>
      </c>
    </row>
    <row r="1259" ht="15.75" hidden="1" customHeight="1">
      <c r="A1259" s="19" t="s">
        <v>2320</v>
      </c>
      <c r="B1259" s="18"/>
      <c r="C1259" s="36"/>
      <c r="D1259" s="19">
        <f t="shared" si="61"/>
        <v>0</v>
      </c>
      <c r="E1259" s="19"/>
      <c r="F1259" s="10"/>
      <c r="G1259" s="20" t="s">
        <v>2323</v>
      </c>
    </row>
    <row r="1260" ht="15.75" hidden="1" customHeight="1">
      <c r="A1260" s="19" t="s">
        <v>2320</v>
      </c>
      <c r="B1260" s="18"/>
      <c r="C1260" s="36"/>
      <c r="D1260" s="19">
        <f t="shared" si="61"/>
        <v>0</v>
      </c>
      <c r="E1260" s="19"/>
      <c r="F1260" s="10"/>
      <c r="G1260" s="30"/>
    </row>
    <row r="1261" ht="15.75" hidden="1" customHeight="1">
      <c r="A1261" s="19" t="s">
        <v>2320</v>
      </c>
      <c r="B1261" s="18"/>
      <c r="C1261" s="36"/>
      <c r="D1261" s="19">
        <f t="shared" si="61"/>
        <v>0</v>
      </c>
      <c r="E1261" s="19"/>
      <c r="F1261" s="10"/>
      <c r="G1261" s="30"/>
    </row>
    <row r="1262" ht="15.75" hidden="1" customHeight="1">
      <c r="A1262" s="19" t="s">
        <v>2320</v>
      </c>
      <c r="B1262" s="18"/>
      <c r="C1262" s="36"/>
      <c r="D1262" s="19">
        <f t="shared" si="61"/>
        <v>0</v>
      </c>
      <c r="E1262" s="19"/>
      <c r="F1262" s="10"/>
      <c r="G1262" s="30"/>
    </row>
    <row r="1263" ht="15.75" hidden="1" customHeight="1">
      <c r="A1263" s="19" t="s">
        <v>2320</v>
      </c>
      <c r="B1263" s="18"/>
      <c r="C1263" s="36"/>
      <c r="D1263" s="19">
        <f t="shared" si="61"/>
        <v>0</v>
      </c>
      <c r="E1263" s="19"/>
      <c r="F1263" s="10"/>
    </row>
    <row r="1264" ht="15.75" hidden="1" customHeight="1">
      <c r="A1264" s="19" t="s">
        <v>2320</v>
      </c>
      <c r="B1264" s="18"/>
      <c r="C1264" s="36"/>
      <c r="D1264" s="19">
        <f t="shared" si="61"/>
        <v>0</v>
      </c>
      <c r="E1264" s="19"/>
      <c r="F1264" s="10"/>
    </row>
    <row r="1265" ht="15.75" hidden="1" customHeight="1">
      <c r="A1265" s="19" t="s">
        <v>2320</v>
      </c>
      <c r="B1265" s="18"/>
      <c r="C1265" s="36"/>
      <c r="D1265" s="19">
        <f t="shared" si="61"/>
        <v>0</v>
      </c>
      <c r="E1265" s="19"/>
      <c r="F1265" s="10"/>
    </row>
    <row r="1266" ht="15.75" hidden="1" customHeight="1">
      <c r="A1266" s="19" t="s">
        <v>2320</v>
      </c>
      <c r="B1266" s="18"/>
      <c r="C1266" s="36"/>
      <c r="D1266" s="19">
        <f t="shared" si="61"/>
        <v>0</v>
      </c>
      <c r="E1266" s="19"/>
      <c r="F1266" s="10"/>
    </row>
    <row r="1267" ht="15.75" hidden="1" customHeight="1">
      <c r="A1267" s="19" t="s">
        <v>2320</v>
      </c>
      <c r="B1267" s="18"/>
      <c r="C1267" s="36"/>
      <c r="D1267" s="19">
        <f t="shared" si="61"/>
        <v>0</v>
      </c>
      <c r="E1267" s="19"/>
      <c r="F1267" s="10"/>
    </row>
    <row r="1268" ht="15.75" hidden="1" customHeight="1">
      <c r="A1268" s="19" t="s">
        <v>2320</v>
      </c>
      <c r="B1268" s="18"/>
      <c r="C1268" s="36"/>
      <c r="D1268" s="19">
        <f t="shared" si="61"/>
        <v>0</v>
      </c>
      <c r="E1268" s="19"/>
      <c r="F1268" s="10"/>
    </row>
    <row r="1269" ht="15.75" hidden="1" customHeight="1">
      <c r="A1269" s="19"/>
      <c r="B1269" s="18"/>
      <c r="C1269" s="36"/>
      <c r="D1269" s="19">
        <f t="shared" si="61"/>
        <v>0</v>
      </c>
      <c r="E1269" s="19"/>
      <c r="F1269" s="10"/>
    </row>
    <row r="1270" ht="15.75" hidden="1" customHeight="1">
      <c r="A1270" s="19"/>
      <c r="B1270" s="18"/>
      <c r="C1270" s="36"/>
      <c r="D1270" s="19">
        <f t="shared" si="61"/>
        <v>0</v>
      </c>
      <c r="E1270" s="19"/>
      <c r="F1270" s="10"/>
    </row>
    <row r="1271" ht="15.75" hidden="1" customHeight="1">
      <c r="A1271" s="19"/>
      <c r="B1271" s="18"/>
      <c r="C1271" s="36"/>
      <c r="D1271" s="19">
        <f t="shared" si="61"/>
        <v>0</v>
      </c>
      <c r="E1271" s="19"/>
      <c r="F1271" s="10"/>
    </row>
    <row r="1272" ht="15.75" hidden="1" customHeight="1">
      <c r="A1272" s="19"/>
      <c r="B1272" s="18"/>
      <c r="C1272" s="36"/>
      <c r="D1272" s="19">
        <f t="shared" si="61"/>
        <v>0</v>
      </c>
      <c r="E1272" s="19"/>
      <c r="F1272" s="10"/>
    </row>
    <row r="1273" ht="15.75" hidden="1" customHeight="1">
      <c r="A1273" s="10"/>
      <c r="B1273" s="19"/>
      <c r="C1273" s="10"/>
      <c r="D1273" s="10"/>
      <c r="E1273" s="19"/>
      <c r="F1273" s="10"/>
    </row>
    <row r="1274" ht="15.75" hidden="1" customHeight="1">
      <c r="C1274" s="20">
        <f>SUM(C1256:C1273)</f>
        <v>2</v>
      </c>
      <c r="E1274" s="1"/>
      <c r="F1274" s="54" t="s">
        <v>14</v>
      </c>
    </row>
    <row r="1275" ht="15.75" hidden="1" customHeight="1">
      <c r="E1275" s="1"/>
    </row>
    <row r="1276" ht="15.75" hidden="1" customHeight="1">
      <c r="A1276" s="50" t="s">
        <v>698</v>
      </c>
      <c r="B1276" s="51"/>
      <c r="C1276" s="51"/>
      <c r="D1276" s="51"/>
      <c r="E1276" s="51"/>
      <c r="F1276" s="51"/>
      <c r="G1276" s="52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</row>
    <row r="1277" ht="15.75" hidden="1" customHeight="1">
      <c r="A1277" s="14" t="s">
        <v>15</v>
      </c>
      <c r="B1277" s="14" t="s">
        <v>16</v>
      </c>
      <c r="C1277" s="2" t="s">
        <v>17</v>
      </c>
      <c r="D1277" s="14" t="s">
        <v>18</v>
      </c>
      <c r="E1277" s="14" t="s">
        <v>19</v>
      </c>
      <c r="F1277" s="34" t="s">
        <v>20</v>
      </c>
      <c r="G1277" s="43">
        <v>24.0</v>
      </c>
    </row>
    <row r="1278" ht="15.75" hidden="1" customHeight="1">
      <c r="A1278" s="19" t="s">
        <v>2320</v>
      </c>
      <c r="B1278" s="18">
        <v>44152.0</v>
      </c>
      <c r="C1278" s="36">
        <v>24.0</v>
      </c>
      <c r="D1278" s="19">
        <f>G1277-C1278</f>
        <v>0</v>
      </c>
      <c r="E1278" s="19"/>
      <c r="F1278" s="10"/>
      <c r="G1278" s="76" t="s">
        <v>2321</v>
      </c>
    </row>
    <row r="1279" ht="15.75" hidden="1" customHeight="1">
      <c r="A1279" s="19" t="s">
        <v>2320</v>
      </c>
      <c r="B1279" s="18"/>
      <c r="C1279" s="36"/>
      <c r="D1279" s="19">
        <f t="shared" ref="D1279:D1294" si="62">D1278-C1279</f>
        <v>0</v>
      </c>
      <c r="E1279" s="19"/>
      <c r="F1279" s="10"/>
      <c r="G1279" s="53"/>
    </row>
    <row r="1280" ht="15.75" hidden="1" customHeight="1">
      <c r="A1280" s="19" t="s">
        <v>2320</v>
      </c>
      <c r="B1280" s="18"/>
      <c r="C1280" s="36"/>
      <c r="D1280" s="19">
        <f t="shared" si="62"/>
        <v>0</v>
      </c>
      <c r="E1280" s="19"/>
      <c r="F1280" s="10"/>
      <c r="G1280" s="20" t="s">
        <v>2291</v>
      </c>
    </row>
    <row r="1281" ht="15.75" hidden="1" customHeight="1">
      <c r="A1281" s="19" t="s">
        <v>2320</v>
      </c>
      <c r="B1281" s="18"/>
      <c r="C1281" s="36"/>
      <c r="D1281" s="19">
        <f t="shared" si="62"/>
        <v>0</v>
      </c>
      <c r="E1281" s="19"/>
      <c r="F1281" s="10"/>
      <c r="G1281" s="20" t="s">
        <v>2323</v>
      </c>
    </row>
    <row r="1282" ht="15.75" hidden="1" customHeight="1">
      <c r="A1282" s="19" t="s">
        <v>2320</v>
      </c>
      <c r="B1282" s="18"/>
      <c r="C1282" s="36"/>
      <c r="D1282" s="19">
        <f t="shared" si="62"/>
        <v>0</v>
      </c>
      <c r="E1282" s="19"/>
      <c r="F1282" s="10"/>
      <c r="G1282" s="30"/>
    </row>
    <row r="1283" ht="15.75" hidden="1" customHeight="1">
      <c r="A1283" s="19" t="s">
        <v>2320</v>
      </c>
      <c r="B1283" s="18"/>
      <c r="C1283" s="36"/>
      <c r="D1283" s="19">
        <f t="shared" si="62"/>
        <v>0</v>
      </c>
      <c r="E1283" s="19"/>
      <c r="F1283" s="10"/>
      <c r="G1283" s="30"/>
    </row>
    <row r="1284" ht="15.75" hidden="1" customHeight="1">
      <c r="A1284" s="19" t="s">
        <v>2320</v>
      </c>
      <c r="B1284" s="18"/>
      <c r="C1284" s="36"/>
      <c r="D1284" s="19">
        <f t="shared" si="62"/>
        <v>0</v>
      </c>
      <c r="E1284" s="19"/>
      <c r="F1284" s="10"/>
      <c r="G1284" s="30"/>
    </row>
    <row r="1285" ht="15.75" hidden="1" customHeight="1">
      <c r="A1285" s="19" t="s">
        <v>2320</v>
      </c>
      <c r="B1285" s="18"/>
      <c r="C1285" s="36"/>
      <c r="D1285" s="19">
        <f t="shared" si="62"/>
        <v>0</v>
      </c>
      <c r="E1285" s="19"/>
      <c r="F1285" s="10"/>
    </row>
    <row r="1286" ht="15.75" hidden="1" customHeight="1">
      <c r="A1286" s="19" t="s">
        <v>2320</v>
      </c>
      <c r="B1286" s="18"/>
      <c r="C1286" s="36"/>
      <c r="D1286" s="19">
        <f t="shared" si="62"/>
        <v>0</v>
      </c>
      <c r="E1286" s="19"/>
      <c r="F1286" s="10"/>
    </row>
    <row r="1287" ht="15.75" hidden="1" customHeight="1">
      <c r="A1287" s="19" t="s">
        <v>2320</v>
      </c>
      <c r="B1287" s="18"/>
      <c r="C1287" s="36"/>
      <c r="D1287" s="19">
        <f t="shared" si="62"/>
        <v>0</v>
      </c>
      <c r="E1287" s="19"/>
      <c r="F1287" s="10"/>
    </row>
    <row r="1288" ht="15.75" hidden="1" customHeight="1">
      <c r="A1288" s="19" t="s">
        <v>2320</v>
      </c>
      <c r="B1288" s="18"/>
      <c r="C1288" s="36"/>
      <c r="D1288" s="19">
        <f t="shared" si="62"/>
        <v>0</v>
      </c>
      <c r="E1288" s="19"/>
      <c r="F1288" s="10"/>
    </row>
    <row r="1289" ht="15.75" hidden="1" customHeight="1">
      <c r="A1289" s="19" t="s">
        <v>2320</v>
      </c>
      <c r="B1289" s="18"/>
      <c r="C1289" s="36"/>
      <c r="D1289" s="19">
        <f t="shared" si="62"/>
        <v>0</v>
      </c>
      <c r="E1289" s="19"/>
      <c r="F1289" s="10"/>
    </row>
    <row r="1290" ht="15.75" hidden="1" customHeight="1">
      <c r="A1290" s="19" t="s">
        <v>2320</v>
      </c>
      <c r="B1290" s="18"/>
      <c r="C1290" s="36"/>
      <c r="D1290" s="19">
        <f t="shared" si="62"/>
        <v>0</v>
      </c>
      <c r="E1290" s="19"/>
      <c r="F1290" s="10"/>
    </row>
    <row r="1291" ht="15.75" hidden="1" customHeight="1">
      <c r="A1291" s="19"/>
      <c r="B1291" s="18"/>
      <c r="C1291" s="36"/>
      <c r="D1291" s="19">
        <f t="shared" si="62"/>
        <v>0</v>
      </c>
      <c r="E1291" s="19"/>
      <c r="F1291" s="10"/>
    </row>
    <row r="1292" ht="15.75" hidden="1" customHeight="1">
      <c r="A1292" s="19"/>
      <c r="B1292" s="18"/>
      <c r="C1292" s="36"/>
      <c r="D1292" s="19">
        <f t="shared" si="62"/>
        <v>0</v>
      </c>
      <c r="E1292" s="19"/>
      <c r="F1292" s="10"/>
    </row>
    <row r="1293" ht="15.75" hidden="1" customHeight="1">
      <c r="A1293" s="19"/>
      <c r="B1293" s="18"/>
      <c r="C1293" s="36"/>
      <c r="D1293" s="19">
        <f t="shared" si="62"/>
        <v>0</v>
      </c>
      <c r="E1293" s="19"/>
      <c r="F1293" s="10"/>
    </row>
    <row r="1294" ht="15.75" hidden="1" customHeight="1">
      <c r="A1294" s="19"/>
      <c r="B1294" s="18"/>
      <c r="C1294" s="36"/>
      <c r="D1294" s="19">
        <f t="shared" si="62"/>
        <v>0</v>
      </c>
      <c r="E1294" s="19"/>
      <c r="F1294" s="10"/>
    </row>
    <row r="1295" ht="15.75" hidden="1" customHeight="1">
      <c r="A1295" s="10"/>
      <c r="B1295" s="19"/>
      <c r="C1295" s="10"/>
      <c r="D1295" s="10"/>
      <c r="E1295" s="19"/>
      <c r="F1295" s="10"/>
    </row>
    <row r="1296" ht="15.75" hidden="1" customHeight="1">
      <c r="C1296" s="20">
        <f>SUM(C1278:C1295)</f>
        <v>24</v>
      </c>
      <c r="E1296" s="1"/>
      <c r="F1296" s="54" t="s">
        <v>14</v>
      </c>
    </row>
    <row r="1297" ht="15.75" hidden="1" customHeight="1">
      <c r="E1297" s="1"/>
    </row>
    <row r="1298" ht="15.75" hidden="1" customHeight="1">
      <c r="A1298" s="50" t="s">
        <v>698</v>
      </c>
      <c r="B1298" s="51"/>
      <c r="C1298" s="51"/>
      <c r="D1298" s="51"/>
      <c r="E1298" s="51"/>
      <c r="F1298" s="51"/>
      <c r="G1298" s="52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</row>
    <row r="1299" ht="15.75" hidden="1" customHeight="1">
      <c r="A1299" s="14" t="s">
        <v>15</v>
      </c>
      <c r="B1299" s="14" t="s">
        <v>16</v>
      </c>
      <c r="C1299" s="2" t="s">
        <v>17</v>
      </c>
      <c r="D1299" s="14" t="s">
        <v>18</v>
      </c>
      <c r="E1299" s="14" t="s">
        <v>19</v>
      </c>
      <c r="F1299" s="34" t="s">
        <v>20</v>
      </c>
      <c r="G1299" s="43">
        <v>1.0</v>
      </c>
    </row>
    <row r="1300" ht="15.75" hidden="1" customHeight="1">
      <c r="A1300" s="19" t="s">
        <v>2320</v>
      </c>
      <c r="B1300" s="18">
        <v>44152.0</v>
      </c>
      <c r="C1300" s="36">
        <v>1.0</v>
      </c>
      <c r="D1300" s="19">
        <f>G1299-C1300</f>
        <v>0</v>
      </c>
      <c r="E1300" s="19"/>
      <c r="F1300" s="10"/>
      <c r="G1300" s="76" t="s">
        <v>2321</v>
      </c>
    </row>
    <row r="1301" ht="15.75" hidden="1" customHeight="1">
      <c r="A1301" s="19" t="s">
        <v>2320</v>
      </c>
      <c r="B1301" s="18"/>
      <c r="C1301" s="36"/>
      <c r="D1301" s="19">
        <f t="shared" ref="D1301:D1316" si="63">D1300-C1301</f>
        <v>0</v>
      </c>
      <c r="E1301" s="19"/>
      <c r="F1301" s="10"/>
      <c r="G1301" s="53"/>
    </row>
    <row r="1302" ht="15.75" hidden="1" customHeight="1">
      <c r="A1302" s="19" t="s">
        <v>2320</v>
      </c>
      <c r="B1302" s="18"/>
      <c r="C1302" s="36"/>
      <c r="D1302" s="19">
        <f t="shared" si="63"/>
        <v>0</v>
      </c>
      <c r="E1302" s="19"/>
      <c r="F1302" s="10"/>
      <c r="G1302" s="20" t="s">
        <v>2315</v>
      </c>
    </row>
    <row r="1303" ht="15.75" hidden="1" customHeight="1">
      <c r="A1303" s="19" t="s">
        <v>2320</v>
      </c>
      <c r="B1303" s="18"/>
      <c r="C1303" s="36"/>
      <c r="D1303" s="19">
        <f t="shared" si="63"/>
        <v>0</v>
      </c>
      <c r="E1303" s="19"/>
      <c r="F1303" s="10"/>
      <c r="G1303" s="20" t="s">
        <v>2323</v>
      </c>
    </row>
    <row r="1304" ht="15.75" hidden="1" customHeight="1">
      <c r="A1304" s="19" t="s">
        <v>2320</v>
      </c>
      <c r="B1304" s="18"/>
      <c r="C1304" s="36"/>
      <c r="D1304" s="19">
        <f t="shared" si="63"/>
        <v>0</v>
      </c>
      <c r="E1304" s="19"/>
      <c r="F1304" s="10"/>
      <c r="G1304" s="30"/>
    </row>
    <row r="1305" ht="15.75" hidden="1" customHeight="1">
      <c r="A1305" s="19" t="s">
        <v>2320</v>
      </c>
      <c r="B1305" s="18"/>
      <c r="C1305" s="36"/>
      <c r="D1305" s="19">
        <f t="shared" si="63"/>
        <v>0</v>
      </c>
      <c r="E1305" s="19"/>
      <c r="F1305" s="10"/>
      <c r="G1305" s="30"/>
    </row>
    <row r="1306" ht="15.75" hidden="1" customHeight="1">
      <c r="A1306" s="19" t="s">
        <v>2320</v>
      </c>
      <c r="B1306" s="18"/>
      <c r="C1306" s="36"/>
      <c r="D1306" s="19">
        <f t="shared" si="63"/>
        <v>0</v>
      </c>
      <c r="E1306" s="19"/>
      <c r="F1306" s="10"/>
      <c r="G1306" s="30"/>
    </row>
    <row r="1307" ht="15.75" hidden="1" customHeight="1">
      <c r="A1307" s="19" t="s">
        <v>2320</v>
      </c>
      <c r="B1307" s="18"/>
      <c r="C1307" s="36"/>
      <c r="D1307" s="19">
        <f t="shared" si="63"/>
        <v>0</v>
      </c>
      <c r="E1307" s="19"/>
      <c r="F1307" s="10"/>
    </row>
    <row r="1308" ht="15.75" hidden="1" customHeight="1">
      <c r="A1308" s="19" t="s">
        <v>2320</v>
      </c>
      <c r="B1308" s="18"/>
      <c r="C1308" s="36"/>
      <c r="D1308" s="19">
        <f t="shared" si="63"/>
        <v>0</v>
      </c>
      <c r="E1308" s="19"/>
      <c r="F1308" s="10"/>
    </row>
    <row r="1309" ht="15.75" hidden="1" customHeight="1">
      <c r="A1309" s="19" t="s">
        <v>2320</v>
      </c>
      <c r="B1309" s="18"/>
      <c r="C1309" s="36"/>
      <c r="D1309" s="19">
        <f t="shared" si="63"/>
        <v>0</v>
      </c>
      <c r="E1309" s="19"/>
      <c r="F1309" s="10"/>
    </row>
    <row r="1310" ht="15.75" hidden="1" customHeight="1">
      <c r="A1310" s="19" t="s">
        <v>2320</v>
      </c>
      <c r="B1310" s="18"/>
      <c r="C1310" s="36"/>
      <c r="D1310" s="19">
        <f t="shared" si="63"/>
        <v>0</v>
      </c>
      <c r="E1310" s="19"/>
      <c r="F1310" s="10"/>
    </row>
    <row r="1311" ht="15.75" hidden="1" customHeight="1">
      <c r="A1311" s="19" t="s">
        <v>2320</v>
      </c>
      <c r="B1311" s="18"/>
      <c r="C1311" s="36"/>
      <c r="D1311" s="19">
        <f t="shared" si="63"/>
        <v>0</v>
      </c>
      <c r="E1311" s="19"/>
      <c r="F1311" s="10"/>
    </row>
    <row r="1312" ht="15.75" hidden="1" customHeight="1">
      <c r="A1312" s="19" t="s">
        <v>2320</v>
      </c>
      <c r="B1312" s="18"/>
      <c r="C1312" s="36"/>
      <c r="D1312" s="19">
        <f t="shared" si="63"/>
        <v>0</v>
      </c>
      <c r="E1312" s="19"/>
      <c r="F1312" s="10"/>
    </row>
    <row r="1313" ht="15.75" hidden="1" customHeight="1">
      <c r="A1313" s="19"/>
      <c r="B1313" s="18"/>
      <c r="C1313" s="36"/>
      <c r="D1313" s="19">
        <f t="shared" si="63"/>
        <v>0</v>
      </c>
      <c r="E1313" s="19"/>
      <c r="F1313" s="10"/>
    </row>
    <row r="1314" ht="15.75" hidden="1" customHeight="1">
      <c r="A1314" s="19"/>
      <c r="B1314" s="18"/>
      <c r="C1314" s="36"/>
      <c r="D1314" s="19">
        <f t="shared" si="63"/>
        <v>0</v>
      </c>
      <c r="E1314" s="19"/>
      <c r="F1314" s="10"/>
    </row>
    <row r="1315" ht="15.75" hidden="1" customHeight="1">
      <c r="A1315" s="19"/>
      <c r="B1315" s="18"/>
      <c r="C1315" s="36"/>
      <c r="D1315" s="19">
        <f t="shared" si="63"/>
        <v>0</v>
      </c>
      <c r="E1315" s="19"/>
      <c r="F1315" s="10"/>
    </row>
    <row r="1316" ht="15.75" hidden="1" customHeight="1">
      <c r="A1316" s="19"/>
      <c r="B1316" s="18"/>
      <c r="C1316" s="36"/>
      <c r="D1316" s="19">
        <f t="shared" si="63"/>
        <v>0</v>
      </c>
      <c r="E1316" s="19"/>
      <c r="F1316" s="10"/>
    </row>
    <row r="1317" ht="15.75" hidden="1" customHeight="1">
      <c r="A1317" s="10"/>
      <c r="B1317" s="19"/>
      <c r="C1317" s="10"/>
      <c r="D1317" s="10"/>
      <c r="E1317" s="19"/>
      <c r="F1317" s="10"/>
    </row>
    <row r="1318" ht="15.75" hidden="1" customHeight="1">
      <c r="C1318" s="20">
        <f>SUM(C1300:C1317)</f>
        <v>1</v>
      </c>
      <c r="E1318" s="1"/>
      <c r="F1318" s="54" t="s">
        <v>14</v>
      </c>
    </row>
    <row r="1319" ht="15.75" hidden="1" customHeight="1">
      <c r="E1319" s="1"/>
    </row>
    <row r="1320" ht="15.75" hidden="1" customHeight="1">
      <c r="A1320" s="50" t="s">
        <v>698</v>
      </c>
      <c r="B1320" s="51"/>
      <c r="C1320" s="51"/>
      <c r="D1320" s="51"/>
      <c r="E1320" s="51"/>
      <c r="F1320" s="51"/>
      <c r="G1320" s="52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</row>
    <row r="1321" ht="15.75" hidden="1" customHeight="1">
      <c r="A1321" s="14" t="s">
        <v>15</v>
      </c>
      <c r="B1321" s="14" t="s">
        <v>16</v>
      </c>
      <c r="C1321" s="2" t="s">
        <v>17</v>
      </c>
      <c r="D1321" s="14" t="s">
        <v>18</v>
      </c>
      <c r="E1321" s="14" t="s">
        <v>19</v>
      </c>
      <c r="F1321" s="34" t="s">
        <v>20</v>
      </c>
      <c r="G1321" s="43">
        <v>26.0</v>
      </c>
    </row>
    <row r="1322" ht="15.75" hidden="1" customHeight="1">
      <c r="A1322" s="19" t="s">
        <v>2325</v>
      </c>
      <c r="B1322" s="18">
        <v>44165.0</v>
      </c>
      <c r="C1322" s="36">
        <v>26.0</v>
      </c>
      <c r="D1322" s="19">
        <f>G1321-C1322</f>
        <v>0</v>
      </c>
      <c r="E1322" s="19"/>
      <c r="F1322" s="10"/>
      <c r="G1322" s="76" t="s">
        <v>2326</v>
      </c>
    </row>
    <row r="1323" ht="15.75" hidden="1" customHeight="1">
      <c r="A1323" s="19" t="s">
        <v>2325</v>
      </c>
      <c r="B1323" s="18"/>
      <c r="C1323" s="36"/>
      <c r="D1323" s="19">
        <f t="shared" ref="D1323:D1338" si="64">D1322-C1323</f>
        <v>0</v>
      </c>
      <c r="E1323" s="19"/>
      <c r="F1323" s="10"/>
      <c r="G1323" s="53"/>
    </row>
    <row r="1324" ht="15.75" hidden="1" customHeight="1">
      <c r="A1324" s="19" t="s">
        <v>2325</v>
      </c>
      <c r="B1324" s="18"/>
      <c r="C1324" s="36"/>
      <c r="D1324" s="19">
        <f t="shared" si="64"/>
        <v>0</v>
      </c>
      <c r="E1324" s="19"/>
      <c r="F1324" s="10"/>
      <c r="G1324" s="20" t="s">
        <v>2291</v>
      </c>
    </row>
    <row r="1325" ht="15.75" hidden="1" customHeight="1">
      <c r="A1325" s="19" t="s">
        <v>2325</v>
      </c>
      <c r="B1325" s="18"/>
      <c r="C1325" s="36"/>
      <c r="D1325" s="19">
        <f t="shared" si="64"/>
        <v>0</v>
      </c>
      <c r="E1325" s="19"/>
      <c r="F1325" s="10"/>
      <c r="G1325" s="20" t="s">
        <v>2327</v>
      </c>
    </row>
    <row r="1326" ht="15.75" hidden="1" customHeight="1">
      <c r="A1326" s="19" t="s">
        <v>2325</v>
      </c>
      <c r="B1326" s="18"/>
      <c r="C1326" s="36"/>
      <c r="D1326" s="19">
        <f t="shared" si="64"/>
        <v>0</v>
      </c>
      <c r="E1326" s="19"/>
      <c r="F1326" s="10"/>
      <c r="G1326" s="30"/>
    </row>
    <row r="1327" ht="15.75" hidden="1" customHeight="1">
      <c r="A1327" s="19" t="s">
        <v>2325</v>
      </c>
      <c r="B1327" s="18"/>
      <c r="C1327" s="36"/>
      <c r="D1327" s="19">
        <f t="shared" si="64"/>
        <v>0</v>
      </c>
      <c r="E1327" s="19"/>
      <c r="F1327" s="10"/>
      <c r="G1327" s="30"/>
    </row>
    <row r="1328" ht="15.75" hidden="1" customHeight="1">
      <c r="A1328" s="19" t="s">
        <v>2325</v>
      </c>
      <c r="B1328" s="18"/>
      <c r="C1328" s="36"/>
      <c r="D1328" s="19">
        <f t="shared" si="64"/>
        <v>0</v>
      </c>
      <c r="E1328" s="19"/>
      <c r="F1328" s="10"/>
      <c r="G1328" s="30"/>
    </row>
    <row r="1329" ht="15.75" hidden="1" customHeight="1">
      <c r="A1329" s="19" t="s">
        <v>2325</v>
      </c>
      <c r="B1329" s="18"/>
      <c r="C1329" s="36"/>
      <c r="D1329" s="19">
        <f t="shared" si="64"/>
        <v>0</v>
      </c>
      <c r="E1329" s="19"/>
      <c r="F1329" s="10"/>
    </row>
    <row r="1330" ht="15.75" hidden="1" customHeight="1">
      <c r="A1330" s="19" t="s">
        <v>2325</v>
      </c>
      <c r="B1330" s="18"/>
      <c r="C1330" s="36"/>
      <c r="D1330" s="19">
        <f t="shared" si="64"/>
        <v>0</v>
      </c>
      <c r="E1330" s="19"/>
      <c r="F1330" s="10"/>
    </row>
    <row r="1331" ht="15.75" hidden="1" customHeight="1">
      <c r="A1331" s="19" t="s">
        <v>2325</v>
      </c>
      <c r="B1331" s="18"/>
      <c r="C1331" s="36"/>
      <c r="D1331" s="19">
        <f t="shared" si="64"/>
        <v>0</v>
      </c>
      <c r="E1331" s="19"/>
      <c r="F1331" s="10"/>
    </row>
    <row r="1332" ht="15.75" hidden="1" customHeight="1">
      <c r="A1332" s="19" t="s">
        <v>2325</v>
      </c>
      <c r="B1332" s="18"/>
      <c r="C1332" s="36"/>
      <c r="D1332" s="19">
        <f t="shared" si="64"/>
        <v>0</v>
      </c>
      <c r="E1332" s="19"/>
      <c r="F1332" s="10"/>
    </row>
    <row r="1333" ht="15.75" hidden="1" customHeight="1">
      <c r="A1333" s="19" t="s">
        <v>2325</v>
      </c>
      <c r="B1333" s="18"/>
      <c r="C1333" s="36"/>
      <c r="D1333" s="19">
        <f t="shared" si="64"/>
        <v>0</v>
      </c>
      <c r="E1333" s="19"/>
      <c r="F1333" s="10"/>
    </row>
    <row r="1334" ht="15.75" hidden="1" customHeight="1">
      <c r="A1334" s="19" t="s">
        <v>2325</v>
      </c>
      <c r="B1334" s="18"/>
      <c r="C1334" s="36"/>
      <c r="D1334" s="19">
        <f t="shared" si="64"/>
        <v>0</v>
      </c>
      <c r="E1334" s="19"/>
      <c r="F1334" s="10"/>
    </row>
    <row r="1335" ht="15.75" hidden="1" customHeight="1">
      <c r="A1335" s="19"/>
      <c r="B1335" s="18"/>
      <c r="C1335" s="36"/>
      <c r="D1335" s="19">
        <f t="shared" si="64"/>
        <v>0</v>
      </c>
      <c r="E1335" s="19"/>
      <c r="F1335" s="10"/>
    </row>
    <row r="1336" ht="15.75" hidden="1" customHeight="1">
      <c r="A1336" s="19"/>
      <c r="B1336" s="18"/>
      <c r="C1336" s="36"/>
      <c r="D1336" s="19">
        <f t="shared" si="64"/>
        <v>0</v>
      </c>
      <c r="E1336" s="19"/>
      <c r="F1336" s="10"/>
    </row>
    <row r="1337" ht="15.75" hidden="1" customHeight="1">
      <c r="A1337" s="19"/>
      <c r="B1337" s="18"/>
      <c r="C1337" s="36"/>
      <c r="D1337" s="19">
        <f t="shared" si="64"/>
        <v>0</v>
      </c>
      <c r="E1337" s="19"/>
      <c r="F1337" s="10"/>
    </row>
    <row r="1338" ht="15.75" hidden="1" customHeight="1">
      <c r="A1338" s="19"/>
      <c r="B1338" s="18"/>
      <c r="C1338" s="36"/>
      <c r="D1338" s="19">
        <f t="shared" si="64"/>
        <v>0</v>
      </c>
      <c r="E1338" s="19"/>
      <c r="F1338" s="10"/>
    </row>
    <row r="1339" ht="15.75" hidden="1" customHeight="1">
      <c r="A1339" s="10"/>
      <c r="B1339" s="19"/>
      <c r="C1339" s="10"/>
      <c r="D1339" s="10"/>
      <c r="E1339" s="19"/>
      <c r="F1339" s="10"/>
    </row>
    <row r="1340" ht="15.75" hidden="1" customHeight="1">
      <c r="C1340" s="20">
        <f>SUM(C1322:C1339)</f>
        <v>26</v>
      </c>
      <c r="E1340" s="1"/>
      <c r="F1340" s="54" t="s">
        <v>14</v>
      </c>
    </row>
    <row r="1341" ht="15.75" hidden="1" customHeight="1">
      <c r="E1341" s="1"/>
    </row>
    <row r="1342" ht="15.75" hidden="1" customHeight="1">
      <c r="A1342" s="14" t="s">
        <v>15</v>
      </c>
      <c r="B1342" s="14" t="s">
        <v>16</v>
      </c>
      <c r="C1342" s="2" t="s">
        <v>17</v>
      </c>
      <c r="D1342" s="14" t="s">
        <v>18</v>
      </c>
      <c r="E1342" s="14" t="s">
        <v>19</v>
      </c>
      <c r="F1342" s="34" t="s">
        <v>20</v>
      </c>
      <c r="G1342" s="43">
        <v>2.0</v>
      </c>
    </row>
    <row r="1343" ht="15.75" hidden="1" customHeight="1">
      <c r="A1343" s="19" t="s">
        <v>2325</v>
      </c>
      <c r="B1343" s="18">
        <v>44165.0</v>
      </c>
      <c r="C1343" s="36">
        <v>2.0</v>
      </c>
      <c r="D1343" s="19">
        <f>G1342-C1343</f>
        <v>0</v>
      </c>
      <c r="E1343" s="19"/>
      <c r="F1343" s="10"/>
      <c r="G1343" s="76" t="s">
        <v>2326</v>
      </c>
    </row>
    <row r="1344" ht="15.75" hidden="1" customHeight="1">
      <c r="A1344" s="19" t="s">
        <v>2325</v>
      </c>
      <c r="B1344" s="18"/>
      <c r="C1344" s="36"/>
      <c r="D1344" s="19">
        <f t="shared" ref="D1344:D1359" si="65">D1343-C1344</f>
        <v>0</v>
      </c>
      <c r="E1344" s="19"/>
      <c r="F1344" s="10"/>
      <c r="G1344" s="53"/>
    </row>
    <row r="1345" ht="15.75" hidden="1" customHeight="1">
      <c r="A1345" s="19" t="s">
        <v>2325</v>
      </c>
      <c r="B1345" s="18"/>
      <c r="C1345" s="36"/>
      <c r="D1345" s="19">
        <f t="shared" si="65"/>
        <v>0</v>
      </c>
      <c r="E1345" s="19"/>
      <c r="F1345" s="10"/>
      <c r="G1345" s="20" t="s">
        <v>2308</v>
      </c>
    </row>
    <row r="1346" ht="15.75" hidden="1" customHeight="1">
      <c r="A1346" s="19" t="s">
        <v>2325</v>
      </c>
      <c r="B1346" s="18"/>
      <c r="C1346" s="36"/>
      <c r="D1346" s="19">
        <f t="shared" si="65"/>
        <v>0</v>
      </c>
      <c r="E1346" s="19"/>
      <c r="F1346" s="10"/>
      <c r="G1346" s="20" t="s">
        <v>2327</v>
      </c>
    </row>
    <row r="1347" ht="15.75" hidden="1" customHeight="1">
      <c r="A1347" s="19" t="s">
        <v>2325</v>
      </c>
      <c r="B1347" s="18"/>
      <c r="C1347" s="36"/>
      <c r="D1347" s="19">
        <f t="shared" si="65"/>
        <v>0</v>
      </c>
      <c r="E1347" s="19"/>
      <c r="F1347" s="10"/>
      <c r="G1347" s="30"/>
    </row>
    <row r="1348" ht="15.75" hidden="1" customHeight="1">
      <c r="A1348" s="19" t="s">
        <v>2325</v>
      </c>
      <c r="B1348" s="18"/>
      <c r="C1348" s="36"/>
      <c r="D1348" s="19">
        <f t="shared" si="65"/>
        <v>0</v>
      </c>
      <c r="E1348" s="19"/>
      <c r="F1348" s="10"/>
      <c r="G1348" s="30"/>
    </row>
    <row r="1349" ht="15.75" hidden="1" customHeight="1">
      <c r="A1349" s="19" t="s">
        <v>2325</v>
      </c>
      <c r="B1349" s="18"/>
      <c r="C1349" s="36"/>
      <c r="D1349" s="19">
        <f t="shared" si="65"/>
        <v>0</v>
      </c>
      <c r="E1349" s="19"/>
      <c r="F1349" s="10"/>
      <c r="G1349" s="30"/>
    </row>
    <row r="1350" ht="15.75" hidden="1" customHeight="1">
      <c r="A1350" s="19" t="s">
        <v>2325</v>
      </c>
      <c r="B1350" s="18"/>
      <c r="C1350" s="36"/>
      <c r="D1350" s="19">
        <f t="shared" si="65"/>
        <v>0</v>
      </c>
      <c r="E1350" s="19"/>
      <c r="F1350" s="10"/>
    </row>
    <row r="1351" ht="15.75" hidden="1" customHeight="1">
      <c r="A1351" s="19" t="s">
        <v>2325</v>
      </c>
      <c r="B1351" s="18"/>
      <c r="C1351" s="36"/>
      <c r="D1351" s="19">
        <f t="shared" si="65"/>
        <v>0</v>
      </c>
      <c r="E1351" s="19"/>
      <c r="F1351" s="10"/>
    </row>
    <row r="1352" ht="15.75" hidden="1" customHeight="1">
      <c r="A1352" s="19" t="s">
        <v>2325</v>
      </c>
      <c r="B1352" s="18"/>
      <c r="C1352" s="36"/>
      <c r="D1352" s="19">
        <f t="shared" si="65"/>
        <v>0</v>
      </c>
      <c r="E1352" s="19"/>
      <c r="F1352" s="10"/>
    </row>
    <row r="1353" ht="15.75" hidden="1" customHeight="1">
      <c r="A1353" s="19" t="s">
        <v>2325</v>
      </c>
      <c r="B1353" s="18"/>
      <c r="C1353" s="36"/>
      <c r="D1353" s="19">
        <f t="shared" si="65"/>
        <v>0</v>
      </c>
      <c r="E1353" s="19"/>
      <c r="F1353" s="10"/>
    </row>
    <row r="1354" ht="15.75" hidden="1" customHeight="1">
      <c r="A1354" s="19" t="s">
        <v>2325</v>
      </c>
      <c r="B1354" s="18"/>
      <c r="C1354" s="36"/>
      <c r="D1354" s="19">
        <f t="shared" si="65"/>
        <v>0</v>
      </c>
      <c r="E1354" s="19"/>
      <c r="F1354" s="10"/>
    </row>
    <row r="1355" ht="15.75" hidden="1" customHeight="1">
      <c r="A1355" s="19" t="s">
        <v>2325</v>
      </c>
      <c r="B1355" s="18"/>
      <c r="C1355" s="36"/>
      <c r="D1355" s="19">
        <f t="shared" si="65"/>
        <v>0</v>
      </c>
      <c r="E1355" s="19"/>
      <c r="F1355" s="10"/>
    </row>
    <row r="1356" ht="15.75" hidden="1" customHeight="1">
      <c r="A1356" s="19"/>
      <c r="B1356" s="18"/>
      <c r="C1356" s="36"/>
      <c r="D1356" s="19">
        <f t="shared" si="65"/>
        <v>0</v>
      </c>
      <c r="E1356" s="19"/>
      <c r="F1356" s="10"/>
    </row>
    <row r="1357" ht="15.75" hidden="1" customHeight="1">
      <c r="A1357" s="19"/>
      <c r="B1357" s="18"/>
      <c r="C1357" s="36"/>
      <c r="D1357" s="19">
        <f t="shared" si="65"/>
        <v>0</v>
      </c>
      <c r="E1357" s="19"/>
      <c r="F1357" s="10"/>
    </row>
    <row r="1358" ht="15.75" hidden="1" customHeight="1">
      <c r="A1358" s="19"/>
      <c r="B1358" s="18"/>
      <c r="C1358" s="36"/>
      <c r="D1358" s="19">
        <f t="shared" si="65"/>
        <v>0</v>
      </c>
      <c r="E1358" s="19"/>
      <c r="F1358" s="10"/>
    </row>
    <row r="1359" ht="15.75" hidden="1" customHeight="1">
      <c r="A1359" s="19"/>
      <c r="B1359" s="18"/>
      <c r="C1359" s="36"/>
      <c r="D1359" s="19">
        <f t="shared" si="65"/>
        <v>0</v>
      </c>
      <c r="E1359" s="19"/>
      <c r="F1359" s="10"/>
    </row>
    <row r="1360" ht="15.75" hidden="1" customHeight="1">
      <c r="A1360" s="10"/>
      <c r="B1360" s="19"/>
      <c r="C1360" s="10"/>
      <c r="D1360" s="10"/>
      <c r="E1360" s="19"/>
      <c r="F1360" s="10"/>
    </row>
    <row r="1361" ht="15.75" hidden="1" customHeight="1">
      <c r="C1361" s="20">
        <f>SUM(C1343:C1360)</f>
        <v>2</v>
      </c>
      <c r="E1361" s="1"/>
      <c r="F1361" s="54" t="s">
        <v>14</v>
      </c>
    </row>
    <row r="1362" ht="15.75" hidden="1" customHeight="1">
      <c r="E1362" s="1"/>
    </row>
    <row r="1363" ht="15.75" hidden="1" customHeight="1">
      <c r="A1363" s="14" t="s">
        <v>15</v>
      </c>
      <c r="B1363" s="14" t="s">
        <v>16</v>
      </c>
      <c r="C1363" s="2" t="s">
        <v>17</v>
      </c>
      <c r="D1363" s="14" t="s">
        <v>18</v>
      </c>
      <c r="E1363" s="14" t="s">
        <v>19</v>
      </c>
      <c r="F1363" s="34" t="s">
        <v>20</v>
      </c>
      <c r="G1363" s="43">
        <v>1.0</v>
      </c>
    </row>
    <row r="1364" ht="15.75" hidden="1" customHeight="1">
      <c r="A1364" s="19" t="s">
        <v>2328</v>
      </c>
      <c r="B1364" s="18">
        <v>44165.0</v>
      </c>
      <c r="C1364" s="36">
        <v>1.0</v>
      </c>
      <c r="D1364" s="19">
        <f>G1363-C1364</f>
        <v>0</v>
      </c>
      <c r="E1364" s="19"/>
      <c r="F1364" s="10"/>
      <c r="G1364" s="76" t="s">
        <v>2024</v>
      </c>
    </row>
    <row r="1365" ht="15.75" hidden="1" customHeight="1">
      <c r="A1365" s="19" t="s">
        <v>2328</v>
      </c>
      <c r="B1365" s="18"/>
      <c r="C1365" s="36"/>
      <c r="D1365" s="19">
        <f t="shared" ref="D1365:D1380" si="66">D1364-C1365</f>
        <v>0</v>
      </c>
      <c r="E1365" s="19"/>
      <c r="F1365" s="10"/>
      <c r="G1365" s="53"/>
    </row>
    <row r="1366" ht="15.75" hidden="1" customHeight="1">
      <c r="A1366" s="19" t="s">
        <v>2328</v>
      </c>
      <c r="B1366" s="18"/>
      <c r="C1366" s="36"/>
      <c r="D1366" s="19">
        <f t="shared" si="66"/>
        <v>0</v>
      </c>
      <c r="E1366" s="19"/>
      <c r="F1366" s="10"/>
      <c r="G1366" s="20" t="s">
        <v>2308</v>
      </c>
    </row>
    <row r="1367" ht="15.75" hidden="1" customHeight="1">
      <c r="A1367" s="19" t="s">
        <v>2328</v>
      </c>
      <c r="B1367" s="18"/>
      <c r="C1367" s="36"/>
      <c r="D1367" s="19">
        <f t="shared" si="66"/>
        <v>0</v>
      </c>
      <c r="E1367" s="19"/>
      <c r="F1367" s="10"/>
      <c r="G1367" s="20" t="s">
        <v>2329</v>
      </c>
    </row>
    <row r="1368" ht="15.75" hidden="1" customHeight="1">
      <c r="A1368" s="19" t="s">
        <v>2328</v>
      </c>
      <c r="B1368" s="18"/>
      <c r="C1368" s="36"/>
      <c r="D1368" s="19">
        <f t="shared" si="66"/>
        <v>0</v>
      </c>
      <c r="E1368" s="19"/>
      <c r="F1368" s="10"/>
      <c r="G1368" s="30"/>
    </row>
    <row r="1369" ht="15.75" hidden="1" customHeight="1">
      <c r="A1369" s="19" t="s">
        <v>2328</v>
      </c>
      <c r="B1369" s="18"/>
      <c r="C1369" s="36"/>
      <c r="D1369" s="19">
        <f t="shared" si="66"/>
        <v>0</v>
      </c>
      <c r="E1369" s="19"/>
      <c r="F1369" s="10"/>
      <c r="G1369" s="30"/>
    </row>
    <row r="1370" ht="15.75" hidden="1" customHeight="1">
      <c r="A1370" s="19" t="s">
        <v>2328</v>
      </c>
      <c r="B1370" s="18"/>
      <c r="C1370" s="36"/>
      <c r="D1370" s="19">
        <f t="shared" si="66"/>
        <v>0</v>
      </c>
      <c r="E1370" s="19"/>
      <c r="F1370" s="10"/>
      <c r="G1370" s="30"/>
    </row>
    <row r="1371" ht="15.75" hidden="1" customHeight="1">
      <c r="A1371" s="19" t="s">
        <v>2328</v>
      </c>
      <c r="B1371" s="18"/>
      <c r="C1371" s="36"/>
      <c r="D1371" s="19">
        <f t="shared" si="66"/>
        <v>0</v>
      </c>
      <c r="E1371" s="19"/>
      <c r="F1371" s="10"/>
    </row>
    <row r="1372" ht="15.75" hidden="1" customHeight="1">
      <c r="A1372" s="19" t="s">
        <v>2328</v>
      </c>
      <c r="B1372" s="18"/>
      <c r="C1372" s="36"/>
      <c r="D1372" s="19">
        <f t="shared" si="66"/>
        <v>0</v>
      </c>
      <c r="E1372" s="19"/>
      <c r="F1372" s="10"/>
    </row>
    <row r="1373" ht="15.75" hidden="1" customHeight="1">
      <c r="A1373" s="19" t="s">
        <v>2328</v>
      </c>
      <c r="B1373" s="18"/>
      <c r="C1373" s="36"/>
      <c r="D1373" s="19">
        <f t="shared" si="66"/>
        <v>0</v>
      </c>
      <c r="E1373" s="19"/>
      <c r="F1373" s="10"/>
    </row>
    <row r="1374" ht="15.75" hidden="1" customHeight="1">
      <c r="A1374" s="19" t="s">
        <v>2328</v>
      </c>
      <c r="B1374" s="18"/>
      <c r="C1374" s="36"/>
      <c r="D1374" s="19">
        <f t="shared" si="66"/>
        <v>0</v>
      </c>
      <c r="E1374" s="19"/>
      <c r="F1374" s="10"/>
    </row>
    <row r="1375" ht="15.75" hidden="1" customHeight="1">
      <c r="A1375" s="19" t="s">
        <v>2328</v>
      </c>
      <c r="B1375" s="18"/>
      <c r="C1375" s="36"/>
      <c r="D1375" s="19">
        <f t="shared" si="66"/>
        <v>0</v>
      </c>
      <c r="E1375" s="19"/>
      <c r="F1375" s="10"/>
    </row>
    <row r="1376" ht="15.75" hidden="1" customHeight="1">
      <c r="A1376" s="19" t="s">
        <v>2328</v>
      </c>
      <c r="B1376" s="18"/>
      <c r="C1376" s="36"/>
      <c r="D1376" s="19">
        <f t="shared" si="66"/>
        <v>0</v>
      </c>
      <c r="E1376" s="19"/>
      <c r="F1376" s="10"/>
    </row>
    <row r="1377" ht="15.75" hidden="1" customHeight="1">
      <c r="A1377" s="19"/>
      <c r="B1377" s="18"/>
      <c r="C1377" s="36"/>
      <c r="D1377" s="19">
        <f t="shared" si="66"/>
        <v>0</v>
      </c>
      <c r="E1377" s="19"/>
      <c r="F1377" s="10"/>
    </row>
    <row r="1378" ht="15.75" hidden="1" customHeight="1">
      <c r="A1378" s="19"/>
      <c r="B1378" s="18"/>
      <c r="C1378" s="36"/>
      <c r="D1378" s="19">
        <f t="shared" si="66"/>
        <v>0</v>
      </c>
      <c r="E1378" s="19"/>
      <c r="F1378" s="10"/>
    </row>
    <row r="1379" ht="15.75" hidden="1" customHeight="1">
      <c r="A1379" s="19"/>
      <c r="B1379" s="18"/>
      <c r="C1379" s="36"/>
      <c r="D1379" s="19">
        <f t="shared" si="66"/>
        <v>0</v>
      </c>
      <c r="E1379" s="19"/>
      <c r="F1379" s="10"/>
    </row>
    <row r="1380" ht="15.75" hidden="1" customHeight="1">
      <c r="A1380" s="19"/>
      <c r="B1380" s="18"/>
      <c r="C1380" s="36"/>
      <c r="D1380" s="19">
        <f t="shared" si="66"/>
        <v>0</v>
      </c>
      <c r="E1380" s="19"/>
      <c r="F1380" s="10"/>
    </row>
    <row r="1381" ht="15.75" hidden="1" customHeight="1">
      <c r="A1381" s="10"/>
      <c r="B1381" s="19"/>
      <c r="C1381" s="10"/>
      <c r="D1381" s="10"/>
      <c r="E1381" s="19"/>
      <c r="F1381" s="10"/>
    </row>
    <row r="1382" ht="15.75" hidden="1" customHeight="1">
      <c r="C1382" s="20">
        <f>SUM(C1364:C1381)</f>
        <v>1</v>
      </c>
      <c r="E1382" s="1"/>
      <c r="F1382" s="54" t="s">
        <v>14</v>
      </c>
    </row>
    <row r="1383" ht="15.75" hidden="1" customHeight="1">
      <c r="E1383" s="1"/>
    </row>
    <row r="1384" ht="15.75" hidden="1" customHeight="1">
      <c r="A1384" s="14" t="s">
        <v>15</v>
      </c>
      <c r="B1384" s="14" t="s">
        <v>16</v>
      </c>
      <c r="C1384" s="2" t="s">
        <v>17</v>
      </c>
      <c r="D1384" s="14" t="s">
        <v>18</v>
      </c>
      <c r="E1384" s="14" t="s">
        <v>19</v>
      </c>
      <c r="F1384" s="34" t="s">
        <v>20</v>
      </c>
      <c r="G1384" s="43">
        <v>26.0</v>
      </c>
    </row>
    <row r="1385" ht="15.75" hidden="1" customHeight="1">
      <c r="A1385" s="19" t="s">
        <v>2328</v>
      </c>
      <c r="B1385" s="18">
        <v>44165.0</v>
      </c>
      <c r="C1385" s="36">
        <v>26.0</v>
      </c>
      <c r="D1385" s="19">
        <f>G1384-C1385</f>
        <v>0</v>
      </c>
      <c r="E1385" s="19"/>
      <c r="F1385" s="10"/>
      <c r="G1385" s="76" t="s">
        <v>2024</v>
      </c>
    </row>
    <row r="1386" ht="15.75" hidden="1" customHeight="1">
      <c r="A1386" s="19" t="s">
        <v>2328</v>
      </c>
      <c r="B1386" s="18"/>
      <c r="C1386" s="36"/>
      <c r="D1386" s="19">
        <f t="shared" ref="D1386:D1401" si="67">D1385-C1386</f>
        <v>0</v>
      </c>
      <c r="E1386" s="19"/>
      <c r="F1386" s="10"/>
      <c r="G1386" s="53"/>
    </row>
    <row r="1387" ht="15.75" hidden="1" customHeight="1">
      <c r="A1387" s="19" t="s">
        <v>2328</v>
      </c>
      <c r="B1387" s="18"/>
      <c r="C1387" s="36"/>
      <c r="D1387" s="19">
        <f t="shared" si="67"/>
        <v>0</v>
      </c>
      <c r="E1387" s="19"/>
      <c r="F1387" s="10"/>
      <c r="G1387" s="20" t="s">
        <v>2291</v>
      </c>
    </row>
    <row r="1388" ht="15.75" hidden="1" customHeight="1">
      <c r="A1388" s="19" t="s">
        <v>2328</v>
      </c>
      <c r="B1388" s="18"/>
      <c r="C1388" s="36"/>
      <c r="D1388" s="19">
        <f t="shared" si="67"/>
        <v>0</v>
      </c>
      <c r="E1388" s="19"/>
      <c r="F1388" s="10"/>
      <c r="G1388" s="20" t="s">
        <v>2329</v>
      </c>
    </row>
    <row r="1389" ht="15.75" hidden="1" customHeight="1">
      <c r="A1389" s="19" t="s">
        <v>2328</v>
      </c>
      <c r="B1389" s="18"/>
      <c r="C1389" s="36"/>
      <c r="D1389" s="19">
        <f t="shared" si="67"/>
        <v>0</v>
      </c>
      <c r="E1389" s="19"/>
      <c r="F1389" s="10"/>
      <c r="G1389" s="30"/>
    </row>
    <row r="1390" ht="15.75" hidden="1" customHeight="1">
      <c r="A1390" s="19" t="s">
        <v>2328</v>
      </c>
      <c r="B1390" s="18"/>
      <c r="C1390" s="36"/>
      <c r="D1390" s="19">
        <f t="shared" si="67"/>
        <v>0</v>
      </c>
      <c r="E1390" s="19"/>
      <c r="F1390" s="10"/>
      <c r="G1390" s="30"/>
    </row>
    <row r="1391" ht="15.75" hidden="1" customHeight="1">
      <c r="A1391" s="19" t="s">
        <v>2328</v>
      </c>
      <c r="B1391" s="18"/>
      <c r="C1391" s="36"/>
      <c r="D1391" s="19">
        <f t="shared" si="67"/>
        <v>0</v>
      </c>
      <c r="E1391" s="19"/>
      <c r="F1391" s="10"/>
      <c r="G1391" s="30"/>
    </row>
    <row r="1392" ht="15.75" hidden="1" customHeight="1">
      <c r="A1392" s="19" t="s">
        <v>2328</v>
      </c>
      <c r="B1392" s="18"/>
      <c r="C1392" s="36"/>
      <c r="D1392" s="19">
        <f t="shared" si="67"/>
        <v>0</v>
      </c>
      <c r="E1392" s="19"/>
      <c r="F1392" s="10"/>
    </row>
    <row r="1393" ht="15.75" hidden="1" customHeight="1">
      <c r="A1393" s="19" t="s">
        <v>2328</v>
      </c>
      <c r="B1393" s="18"/>
      <c r="C1393" s="36"/>
      <c r="D1393" s="19">
        <f t="shared" si="67"/>
        <v>0</v>
      </c>
      <c r="E1393" s="19"/>
      <c r="F1393" s="10"/>
    </row>
    <row r="1394" ht="15.75" hidden="1" customHeight="1">
      <c r="A1394" s="19" t="s">
        <v>2328</v>
      </c>
      <c r="B1394" s="18"/>
      <c r="C1394" s="36"/>
      <c r="D1394" s="19">
        <f t="shared" si="67"/>
        <v>0</v>
      </c>
      <c r="E1394" s="19"/>
      <c r="F1394" s="10"/>
    </row>
    <row r="1395" ht="15.75" hidden="1" customHeight="1">
      <c r="A1395" s="19" t="s">
        <v>2328</v>
      </c>
      <c r="B1395" s="18"/>
      <c r="C1395" s="36"/>
      <c r="D1395" s="19">
        <f t="shared" si="67"/>
        <v>0</v>
      </c>
      <c r="E1395" s="19"/>
      <c r="F1395" s="10"/>
    </row>
    <row r="1396" ht="15.75" hidden="1" customHeight="1">
      <c r="A1396" s="19" t="s">
        <v>2328</v>
      </c>
      <c r="B1396" s="18"/>
      <c r="C1396" s="36"/>
      <c r="D1396" s="19">
        <f t="shared" si="67"/>
        <v>0</v>
      </c>
      <c r="E1396" s="19"/>
      <c r="F1396" s="10"/>
    </row>
    <row r="1397" ht="15.75" hidden="1" customHeight="1">
      <c r="A1397" s="19" t="s">
        <v>2328</v>
      </c>
      <c r="B1397" s="18"/>
      <c r="C1397" s="36"/>
      <c r="D1397" s="19">
        <f t="shared" si="67"/>
        <v>0</v>
      </c>
      <c r="E1397" s="19"/>
      <c r="F1397" s="10"/>
    </row>
    <row r="1398" ht="15.75" hidden="1" customHeight="1">
      <c r="A1398" s="19"/>
      <c r="B1398" s="18"/>
      <c r="C1398" s="36"/>
      <c r="D1398" s="19">
        <f t="shared" si="67"/>
        <v>0</v>
      </c>
      <c r="E1398" s="19"/>
      <c r="F1398" s="10"/>
    </row>
    <row r="1399" ht="15.75" hidden="1" customHeight="1">
      <c r="A1399" s="19"/>
      <c r="B1399" s="18"/>
      <c r="C1399" s="36"/>
      <c r="D1399" s="19">
        <f t="shared" si="67"/>
        <v>0</v>
      </c>
      <c r="E1399" s="19"/>
      <c r="F1399" s="10"/>
    </row>
    <row r="1400" ht="15.75" hidden="1" customHeight="1">
      <c r="A1400" s="19"/>
      <c r="B1400" s="18"/>
      <c r="C1400" s="36"/>
      <c r="D1400" s="19">
        <f t="shared" si="67"/>
        <v>0</v>
      </c>
      <c r="E1400" s="19"/>
      <c r="F1400" s="10"/>
    </row>
    <row r="1401" ht="15.75" hidden="1" customHeight="1">
      <c r="A1401" s="19"/>
      <c r="B1401" s="18"/>
      <c r="C1401" s="36"/>
      <c r="D1401" s="19">
        <f t="shared" si="67"/>
        <v>0</v>
      </c>
      <c r="E1401" s="19"/>
      <c r="F1401" s="10"/>
    </row>
    <row r="1402" ht="15.75" hidden="1" customHeight="1">
      <c r="A1402" s="10"/>
      <c r="B1402" s="19"/>
      <c r="C1402" s="10"/>
      <c r="D1402" s="10"/>
      <c r="E1402" s="19"/>
      <c r="F1402" s="10"/>
    </row>
    <row r="1403" ht="15.75" hidden="1" customHeight="1">
      <c r="C1403" s="20">
        <f>SUM(C1385:C1402)</f>
        <v>26</v>
      </c>
      <c r="E1403" s="1"/>
      <c r="F1403" s="54" t="s">
        <v>14</v>
      </c>
    </row>
    <row r="1404" ht="15.75" hidden="1" customHeight="1">
      <c r="E1404" s="1"/>
    </row>
    <row r="1405" ht="15.75" customHeight="1">
      <c r="A1405" s="14" t="s">
        <v>15</v>
      </c>
      <c r="B1405" s="14" t="s">
        <v>16</v>
      </c>
      <c r="C1405" s="2" t="s">
        <v>17</v>
      </c>
      <c r="D1405" s="14" t="s">
        <v>18</v>
      </c>
      <c r="E1405" s="14" t="s">
        <v>19</v>
      </c>
      <c r="F1405" s="34" t="s">
        <v>20</v>
      </c>
      <c r="G1405" s="43">
        <v>54.0</v>
      </c>
    </row>
    <row r="1406" ht="15.75" customHeight="1">
      <c r="A1406" s="19" t="s">
        <v>2330</v>
      </c>
      <c r="B1406" s="18">
        <v>44861.0</v>
      </c>
      <c r="C1406" s="36">
        <v>54.0</v>
      </c>
      <c r="D1406" s="19">
        <f>G1405-C1406</f>
        <v>0</v>
      </c>
      <c r="E1406" s="19"/>
      <c r="F1406" s="10"/>
      <c r="G1406" s="76" t="s">
        <v>2331</v>
      </c>
    </row>
    <row r="1407" ht="15.75" customHeight="1">
      <c r="A1407" s="19" t="str">
        <f t="shared" ref="A1407:A1418" si="68">A1406</f>
        <v>025/PO/CIG-PRO/X/2022</v>
      </c>
      <c r="B1407" s="18"/>
      <c r="C1407" s="36"/>
      <c r="D1407" s="19">
        <f t="shared" ref="D1407:D1422" si="69">D1406-C1407</f>
        <v>0</v>
      </c>
      <c r="E1407" s="19"/>
      <c r="F1407" s="10"/>
      <c r="G1407" s="53"/>
    </row>
    <row r="1408" ht="15.75" customHeight="1">
      <c r="A1408" s="19" t="str">
        <f t="shared" si="68"/>
        <v>025/PO/CIG-PRO/X/2022</v>
      </c>
      <c r="B1408" s="18"/>
      <c r="C1408" s="36"/>
      <c r="D1408" s="19">
        <f t="shared" si="69"/>
        <v>0</v>
      </c>
      <c r="E1408" s="19"/>
      <c r="F1408" s="10"/>
      <c r="G1408" s="20" t="s">
        <v>2332</v>
      </c>
    </row>
    <row r="1409" ht="15.75" customHeight="1">
      <c r="A1409" s="19" t="str">
        <f t="shared" si="68"/>
        <v>025/PO/CIG-PRO/X/2022</v>
      </c>
      <c r="B1409" s="18"/>
      <c r="C1409" s="36"/>
      <c r="D1409" s="19">
        <f t="shared" si="69"/>
        <v>0</v>
      </c>
      <c r="E1409" s="19"/>
      <c r="F1409" s="10"/>
    </row>
    <row r="1410" ht="15.75" customHeight="1">
      <c r="A1410" s="19" t="str">
        <f t="shared" si="68"/>
        <v>025/PO/CIG-PRO/X/2022</v>
      </c>
      <c r="B1410" s="18"/>
      <c r="C1410" s="36"/>
      <c r="D1410" s="19">
        <f t="shared" si="69"/>
        <v>0</v>
      </c>
      <c r="E1410" s="19"/>
      <c r="F1410" s="10"/>
      <c r="G1410" s="30"/>
    </row>
    <row r="1411" ht="15.75" customHeight="1">
      <c r="A1411" s="19" t="str">
        <f t="shared" si="68"/>
        <v>025/PO/CIG-PRO/X/2022</v>
      </c>
      <c r="B1411" s="18"/>
      <c r="C1411" s="36"/>
      <c r="D1411" s="19">
        <f t="shared" si="69"/>
        <v>0</v>
      </c>
      <c r="E1411" s="19"/>
      <c r="F1411" s="10"/>
      <c r="G1411" s="30"/>
    </row>
    <row r="1412" ht="15.75" customHeight="1">
      <c r="A1412" s="19" t="str">
        <f t="shared" si="68"/>
        <v>025/PO/CIG-PRO/X/2022</v>
      </c>
      <c r="B1412" s="18"/>
      <c r="C1412" s="36"/>
      <c r="D1412" s="19">
        <f t="shared" si="69"/>
        <v>0</v>
      </c>
      <c r="E1412" s="19"/>
      <c r="F1412" s="10"/>
      <c r="G1412" s="30"/>
    </row>
    <row r="1413" ht="15.75" customHeight="1">
      <c r="A1413" s="19" t="str">
        <f t="shared" si="68"/>
        <v>025/PO/CIG-PRO/X/2022</v>
      </c>
      <c r="B1413" s="18"/>
      <c r="C1413" s="36"/>
      <c r="D1413" s="19">
        <f t="shared" si="69"/>
        <v>0</v>
      </c>
      <c r="E1413" s="19"/>
      <c r="F1413" s="10"/>
    </row>
    <row r="1414" ht="15.75" customHeight="1">
      <c r="A1414" s="19" t="str">
        <f t="shared" si="68"/>
        <v>025/PO/CIG-PRO/X/2022</v>
      </c>
      <c r="B1414" s="18"/>
      <c r="C1414" s="36"/>
      <c r="D1414" s="19">
        <f t="shared" si="69"/>
        <v>0</v>
      </c>
      <c r="E1414" s="19"/>
      <c r="F1414" s="10"/>
    </row>
    <row r="1415" ht="15.75" customHeight="1">
      <c r="A1415" s="19" t="str">
        <f t="shared" si="68"/>
        <v>025/PO/CIG-PRO/X/2022</v>
      </c>
      <c r="B1415" s="18"/>
      <c r="C1415" s="36"/>
      <c r="D1415" s="19">
        <f t="shared" si="69"/>
        <v>0</v>
      </c>
      <c r="E1415" s="19"/>
      <c r="F1415" s="10"/>
    </row>
    <row r="1416" ht="15.75" customHeight="1">
      <c r="A1416" s="19" t="str">
        <f t="shared" si="68"/>
        <v>025/PO/CIG-PRO/X/2022</v>
      </c>
      <c r="B1416" s="18"/>
      <c r="C1416" s="36"/>
      <c r="D1416" s="19">
        <f t="shared" si="69"/>
        <v>0</v>
      </c>
      <c r="E1416" s="19"/>
      <c r="F1416" s="10"/>
    </row>
    <row r="1417" ht="15.75" customHeight="1">
      <c r="A1417" s="19" t="str">
        <f t="shared" si="68"/>
        <v>025/PO/CIG-PRO/X/2022</v>
      </c>
      <c r="B1417" s="18"/>
      <c r="C1417" s="36"/>
      <c r="D1417" s="19">
        <f t="shared" si="69"/>
        <v>0</v>
      </c>
      <c r="E1417" s="19"/>
      <c r="F1417" s="10"/>
    </row>
    <row r="1418" ht="15.75" customHeight="1">
      <c r="A1418" s="19" t="str">
        <f t="shared" si="68"/>
        <v>025/PO/CIG-PRO/X/2022</v>
      </c>
      <c r="B1418" s="18"/>
      <c r="C1418" s="36"/>
      <c r="D1418" s="19">
        <f t="shared" si="69"/>
        <v>0</v>
      </c>
      <c r="E1418" s="19"/>
      <c r="F1418" s="10"/>
    </row>
    <row r="1419" ht="15.75" customHeight="1">
      <c r="A1419" s="19"/>
      <c r="B1419" s="18"/>
      <c r="C1419" s="36"/>
      <c r="D1419" s="19">
        <f t="shared" si="69"/>
        <v>0</v>
      </c>
      <c r="E1419" s="19"/>
      <c r="F1419" s="10"/>
    </row>
    <row r="1420" ht="15.75" customHeight="1">
      <c r="A1420" s="19"/>
      <c r="B1420" s="18"/>
      <c r="C1420" s="36"/>
      <c r="D1420" s="19">
        <f t="shared" si="69"/>
        <v>0</v>
      </c>
      <c r="E1420" s="19"/>
      <c r="F1420" s="10"/>
    </row>
    <row r="1421" ht="15.75" customHeight="1">
      <c r="A1421" s="19"/>
      <c r="B1421" s="18"/>
      <c r="C1421" s="36"/>
      <c r="D1421" s="19">
        <f t="shared" si="69"/>
        <v>0</v>
      </c>
      <c r="E1421" s="19"/>
      <c r="F1421" s="10"/>
    </row>
    <row r="1422" ht="15.75" customHeight="1">
      <c r="A1422" s="19"/>
      <c r="B1422" s="18"/>
      <c r="C1422" s="36"/>
      <c r="D1422" s="19">
        <f t="shared" si="69"/>
        <v>0</v>
      </c>
      <c r="E1422" s="19"/>
      <c r="F1422" s="10"/>
    </row>
    <row r="1423" ht="15.75" customHeight="1">
      <c r="A1423" s="10"/>
      <c r="B1423" s="19"/>
      <c r="C1423" s="10"/>
      <c r="D1423" s="10"/>
      <c r="E1423" s="19"/>
      <c r="F1423" s="10"/>
    </row>
    <row r="1424" ht="15.75" customHeight="1">
      <c r="C1424" s="20">
        <f>SUM(C1406:C1423)</f>
        <v>54</v>
      </c>
      <c r="E1424" s="1"/>
      <c r="F1424" s="54"/>
    </row>
    <row r="1425" ht="15.75" customHeight="1">
      <c r="E1425" s="1"/>
    </row>
    <row r="1426" ht="15.75" customHeight="1">
      <c r="E1426" s="1"/>
    </row>
    <row r="1427" ht="15.75" customHeight="1">
      <c r="A1427" s="14" t="s">
        <v>15</v>
      </c>
      <c r="B1427" s="14" t="s">
        <v>16</v>
      </c>
      <c r="C1427" s="2" t="s">
        <v>17</v>
      </c>
      <c r="D1427" s="14" t="s">
        <v>18</v>
      </c>
      <c r="E1427" s="14" t="s">
        <v>19</v>
      </c>
      <c r="F1427" s="34" t="s">
        <v>20</v>
      </c>
      <c r="G1427" s="43">
        <v>104.0</v>
      </c>
    </row>
    <row r="1428" ht="15.75" customHeight="1">
      <c r="A1428" s="19" t="s">
        <v>2333</v>
      </c>
      <c r="B1428" s="18"/>
      <c r="C1428" s="36"/>
      <c r="D1428" s="19">
        <f>G1427-C1428</f>
        <v>104</v>
      </c>
      <c r="E1428" s="19"/>
      <c r="F1428" s="10"/>
      <c r="G1428" s="76" t="s">
        <v>2334</v>
      </c>
    </row>
    <row r="1429" ht="15.75" customHeight="1">
      <c r="A1429" s="19" t="str">
        <f t="shared" ref="A1429:A1439" si="70">A1428</f>
        <v>028/PO/CIG-PRO/XI/2022</v>
      </c>
      <c r="B1429" s="18"/>
      <c r="C1429" s="36"/>
      <c r="D1429" s="19">
        <f t="shared" ref="D1429:D1439" si="71">D1428-C1429</f>
        <v>104</v>
      </c>
      <c r="E1429" s="19"/>
      <c r="F1429" s="10"/>
      <c r="G1429" s="53"/>
    </row>
    <row r="1430" ht="15.75" customHeight="1">
      <c r="A1430" s="19" t="str">
        <f t="shared" si="70"/>
        <v>028/PO/CIG-PRO/XI/2022</v>
      </c>
      <c r="B1430" s="18"/>
      <c r="C1430" s="36"/>
      <c r="D1430" s="19">
        <f t="shared" si="71"/>
        <v>104</v>
      </c>
      <c r="E1430" s="19"/>
      <c r="F1430" s="10"/>
      <c r="G1430" s="20" t="s">
        <v>2332</v>
      </c>
    </row>
    <row r="1431" ht="15.75" customHeight="1">
      <c r="A1431" s="19" t="str">
        <f t="shared" si="70"/>
        <v>028/PO/CIG-PRO/XI/2022</v>
      </c>
      <c r="B1431" s="18"/>
      <c r="C1431" s="36"/>
      <c r="D1431" s="19">
        <f t="shared" si="71"/>
        <v>104</v>
      </c>
      <c r="E1431" s="19"/>
      <c r="F1431" s="10"/>
    </row>
    <row r="1432" ht="15.75" customHeight="1">
      <c r="A1432" s="19" t="str">
        <f t="shared" si="70"/>
        <v>028/PO/CIG-PRO/XI/2022</v>
      </c>
      <c r="B1432" s="18"/>
      <c r="C1432" s="36"/>
      <c r="D1432" s="19">
        <f t="shared" si="71"/>
        <v>104</v>
      </c>
      <c r="E1432" s="19"/>
      <c r="F1432" s="10"/>
      <c r="G1432" s="30"/>
    </row>
    <row r="1433" ht="15.75" customHeight="1">
      <c r="A1433" s="19" t="str">
        <f t="shared" si="70"/>
        <v>028/PO/CIG-PRO/XI/2022</v>
      </c>
      <c r="B1433" s="18"/>
      <c r="C1433" s="36"/>
      <c r="D1433" s="19">
        <f t="shared" si="71"/>
        <v>104</v>
      </c>
      <c r="E1433" s="19"/>
      <c r="F1433" s="10"/>
      <c r="G1433" s="30"/>
    </row>
    <row r="1434" ht="15.75" customHeight="1">
      <c r="A1434" s="19" t="str">
        <f t="shared" si="70"/>
        <v>028/PO/CIG-PRO/XI/2022</v>
      </c>
      <c r="B1434" s="18"/>
      <c r="C1434" s="36"/>
      <c r="D1434" s="19">
        <f t="shared" si="71"/>
        <v>104</v>
      </c>
      <c r="E1434" s="19"/>
      <c r="F1434" s="10"/>
      <c r="G1434" s="30"/>
    </row>
    <row r="1435" ht="15.75" customHeight="1">
      <c r="A1435" s="19" t="str">
        <f t="shared" si="70"/>
        <v>028/PO/CIG-PRO/XI/2022</v>
      </c>
      <c r="B1435" s="18"/>
      <c r="C1435" s="36"/>
      <c r="D1435" s="19">
        <f t="shared" si="71"/>
        <v>104</v>
      </c>
      <c r="E1435" s="19"/>
      <c r="F1435" s="10"/>
    </row>
    <row r="1436" ht="15.75" customHeight="1">
      <c r="A1436" s="19" t="str">
        <f t="shared" si="70"/>
        <v>028/PO/CIG-PRO/XI/2022</v>
      </c>
      <c r="B1436" s="18"/>
      <c r="C1436" s="36"/>
      <c r="D1436" s="19">
        <f t="shared" si="71"/>
        <v>104</v>
      </c>
      <c r="E1436" s="19"/>
      <c r="F1436" s="10"/>
    </row>
    <row r="1437" ht="15.75" customHeight="1">
      <c r="A1437" s="19" t="str">
        <f t="shared" si="70"/>
        <v>028/PO/CIG-PRO/XI/2022</v>
      </c>
      <c r="B1437" s="18"/>
      <c r="C1437" s="36"/>
      <c r="D1437" s="19">
        <f t="shared" si="71"/>
        <v>104</v>
      </c>
      <c r="E1437" s="19"/>
      <c r="F1437" s="10"/>
    </row>
    <row r="1438" ht="15.75" customHeight="1">
      <c r="A1438" s="19" t="str">
        <f t="shared" si="70"/>
        <v>028/PO/CIG-PRO/XI/2022</v>
      </c>
      <c r="B1438" s="18"/>
      <c r="C1438" s="36"/>
      <c r="D1438" s="19">
        <f t="shared" si="71"/>
        <v>104</v>
      </c>
      <c r="E1438" s="19"/>
      <c r="F1438" s="10"/>
    </row>
    <row r="1439" ht="15.75" customHeight="1">
      <c r="A1439" s="19" t="str">
        <f t="shared" si="70"/>
        <v>028/PO/CIG-PRO/XI/2022</v>
      </c>
      <c r="B1439" s="18"/>
      <c r="C1439" s="36"/>
      <c r="D1439" s="19">
        <f t="shared" si="71"/>
        <v>104</v>
      </c>
      <c r="E1439" s="19"/>
      <c r="F1439" s="10"/>
    </row>
  </sheetData>
  <mergeCells count="27">
    <mergeCell ref="G38:H38"/>
    <mergeCell ref="G41:H41"/>
    <mergeCell ref="A791:G791"/>
    <mergeCell ref="A813:G813"/>
    <mergeCell ref="A835:G835"/>
    <mergeCell ref="A857:G857"/>
    <mergeCell ref="A879:G879"/>
    <mergeCell ref="A902:G902"/>
    <mergeCell ref="A924:G924"/>
    <mergeCell ref="A946:G946"/>
    <mergeCell ref="A968:G968"/>
    <mergeCell ref="A990:G990"/>
    <mergeCell ref="A1012:G1012"/>
    <mergeCell ref="A1034:G1034"/>
    <mergeCell ref="A1210:G1210"/>
    <mergeCell ref="A1232:G1232"/>
    <mergeCell ref="A1254:G1254"/>
    <mergeCell ref="A1276:G1276"/>
    <mergeCell ref="A1298:G1298"/>
    <mergeCell ref="A1320:G1320"/>
    <mergeCell ref="A1056:G1056"/>
    <mergeCell ref="A1078:G1078"/>
    <mergeCell ref="A1100:G1100"/>
    <mergeCell ref="A1122:G1122"/>
    <mergeCell ref="A1144:G1144"/>
    <mergeCell ref="A1166:G1166"/>
    <mergeCell ref="A1188:G1188"/>
  </mergeCells>
  <printOptions/>
  <pageMargins bottom="0.58" footer="0.0" header="0.0" left="0.7" right="0.7" top="0.47"/>
  <pageSetup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9.43"/>
    <col customWidth="1" min="3" max="3" width="8.71"/>
    <col customWidth="1" min="4" max="4" width="7.57"/>
    <col customWidth="1" min="5" max="5" width="14.43"/>
    <col customWidth="1" min="6" max="6" width="15.0"/>
    <col customWidth="1" min="7" max="7" width="18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25.0</v>
      </c>
    </row>
    <row r="793" ht="15.75" hidden="1" customHeight="1">
      <c r="A793" s="19" t="s">
        <v>2286</v>
      </c>
      <c r="B793" s="18">
        <v>44032.0</v>
      </c>
      <c r="C793" s="36">
        <v>25.0</v>
      </c>
      <c r="D793" s="19">
        <f>G792-C793</f>
        <v>0</v>
      </c>
      <c r="E793" s="19"/>
      <c r="F793" s="10"/>
      <c r="G793" s="76" t="s">
        <v>2287</v>
      </c>
    </row>
    <row r="794" ht="15.75" hidden="1" customHeight="1">
      <c r="A794" s="19" t="s">
        <v>2286</v>
      </c>
      <c r="B794" s="18"/>
      <c r="C794" s="36"/>
      <c r="D794" s="19">
        <f t="shared" ref="D794:D809" si="40">D793-C794</f>
        <v>0</v>
      </c>
      <c r="E794" s="19"/>
      <c r="F794" s="10"/>
      <c r="G794" s="53">
        <v>155000.0</v>
      </c>
    </row>
    <row r="795" ht="15.75" hidden="1" customHeight="1">
      <c r="A795" s="19" t="s">
        <v>2286</v>
      </c>
      <c r="B795" s="18"/>
      <c r="C795" s="36"/>
      <c r="D795" s="19">
        <f t="shared" si="40"/>
        <v>0</v>
      </c>
      <c r="E795" s="19"/>
      <c r="F795" s="10"/>
      <c r="G795" s="20" t="s">
        <v>2288</v>
      </c>
    </row>
    <row r="796" ht="15.75" hidden="1" customHeight="1">
      <c r="A796" s="19" t="s">
        <v>2286</v>
      </c>
      <c r="B796" s="18"/>
      <c r="C796" s="36"/>
      <c r="D796" s="19">
        <f t="shared" si="40"/>
        <v>0</v>
      </c>
      <c r="E796" s="19"/>
      <c r="F796" s="10"/>
      <c r="G796" s="30"/>
    </row>
    <row r="797" ht="15.75" hidden="1" customHeight="1">
      <c r="A797" s="19" t="s">
        <v>2286</v>
      </c>
      <c r="B797" s="18"/>
      <c r="C797" s="36"/>
      <c r="D797" s="19">
        <f t="shared" si="40"/>
        <v>0</v>
      </c>
      <c r="E797" s="19"/>
      <c r="F797" s="10"/>
      <c r="G797" s="30"/>
    </row>
    <row r="798" ht="15.75" hidden="1" customHeight="1">
      <c r="A798" s="19" t="s">
        <v>2286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2286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2286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2286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 t="s">
        <v>2286</v>
      </c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 t="s">
        <v>2286</v>
      </c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 t="s">
        <v>2286</v>
      </c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 t="s">
        <v>2286</v>
      </c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25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2.0</v>
      </c>
    </row>
    <row r="815" ht="15.75" hidden="1" customHeight="1">
      <c r="A815" s="19" t="s">
        <v>2286</v>
      </c>
      <c r="B815" s="18">
        <v>44032.0</v>
      </c>
      <c r="C815" s="36">
        <v>2.0</v>
      </c>
      <c r="D815" s="19">
        <f>G814-C815</f>
        <v>0</v>
      </c>
      <c r="E815" s="19"/>
      <c r="F815" s="10"/>
      <c r="G815" s="76" t="s">
        <v>2287</v>
      </c>
    </row>
    <row r="816" ht="15.75" hidden="1" customHeight="1">
      <c r="A816" s="19" t="s">
        <v>2286</v>
      </c>
      <c r="B816" s="18"/>
      <c r="C816" s="36"/>
      <c r="D816" s="19">
        <f t="shared" ref="D816:D831" si="41">D815-C816</f>
        <v>0</v>
      </c>
      <c r="E816" s="19"/>
      <c r="F816" s="10"/>
      <c r="G816" s="53">
        <v>150000.0</v>
      </c>
    </row>
    <row r="817" ht="15.75" hidden="1" customHeight="1">
      <c r="A817" s="19" t="s">
        <v>2286</v>
      </c>
      <c r="B817" s="18"/>
      <c r="C817" s="36"/>
      <c r="D817" s="19">
        <f t="shared" si="41"/>
        <v>0</v>
      </c>
      <c r="E817" s="19"/>
      <c r="F817" s="10"/>
      <c r="G817" s="20" t="s">
        <v>2288</v>
      </c>
    </row>
    <row r="818" ht="15.75" hidden="1" customHeight="1">
      <c r="A818" s="19" t="s">
        <v>2286</v>
      </c>
      <c r="B818" s="18"/>
      <c r="C818" s="36"/>
      <c r="D818" s="19">
        <f t="shared" si="41"/>
        <v>0</v>
      </c>
      <c r="E818" s="19"/>
      <c r="F818" s="10"/>
      <c r="G818" s="30"/>
    </row>
    <row r="819" ht="15.75" hidden="1" customHeight="1">
      <c r="A819" s="19" t="s">
        <v>2286</v>
      </c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 t="s">
        <v>2286</v>
      </c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 t="s">
        <v>2286</v>
      </c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 t="s">
        <v>2286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2286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 t="s">
        <v>2286</v>
      </c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 t="s">
        <v>2286</v>
      </c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 t="s">
        <v>2286</v>
      </c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 t="s">
        <v>2286</v>
      </c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2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1.0</v>
      </c>
    </row>
    <row r="837" ht="15.75" hidden="1" customHeight="1">
      <c r="A837" s="19" t="s">
        <v>2286</v>
      </c>
      <c r="B837" s="18">
        <v>44032.0</v>
      </c>
      <c r="C837" s="36">
        <v>1.0</v>
      </c>
      <c r="D837" s="19">
        <f>G836-C837</f>
        <v>0</v>
      </c>
      <c r="E837" s="19"/>
      <c r="F837" s="10"/>
      <c r="G837" s="76" t="s">
        <v>2287</v>
      </c>
    </row>
    <row r="838" ht="15.75" hidden="1" customHeight="1">
      <c r="A838" s="19" t="s">
        <v>2286</v>
      </c>
      <c r="B838" s="18"/>
      <c r="C838" s="36"/>
      <c r="D838" s="19">
        <f t="shared" ref="D838:D853" si="42">D837-C838</f>
        <v>0</v>
      </c>
      <c r="E838" s="19"/>
      <c r="F838" s="10"/>
      <c r="G838" s="53">
        <v>145000.0</v>
      </c>
    </row>
    <row r="839" ht="15.75" hidden="1" customHeight="1">
      <c r="A839" s="19" t="s">
        <v>2286</v>
      </c>
      <c r="B839" s="18"/>
      <c r="C839" s="36"/>
      <c r="D839" s="19">
        <f t="shared" si="42"/>
        <v>0</v>
      </c>
      <c r="E839" s="19"/>
      <c r="F839" s="10"/>
      <c r="G839" s="20" t="s">
        <v>2288</v>
      </c>
    </row>
    <row r="840" ht="15.75" hidden="1" customHeight="1">
      <c r="A840" s="19" t="s">
        <v>2286</v>
      </c>
      <c r="B840" s="18"/>
      <c r="C840" s="36"/>
      <c r="D840" s="19">
        <f t="shared" si="42"/>
        <v>0</v>
      </c>
      <c r="E840" s="19"/>
      <c r="F840" s="10"/>
      <c r="G840" s="30"/>
    </row>
    <row r="841" ht="15.75" hidden="1" customHeight="1">
      <c r="A841" s="19" t="s">
        <v>2286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2286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2286</v>
      </c>
      <c r="B843" s="18"/>
      <c r="C843" s="36"/>
      <c r="D843" s="19">
        <f t="shared" si="42"/>
        <v>0</v>
      </c>
      <c r="E843" s="19"/>
      <c r="F843" s="10"/>
      <c r="G843" s="30"/>
    </row>
    <row r="844" ht="15.75" hidden="1" customHeight="1">
      <c r="A844" s="19" t="s">
        <v>2286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2286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2286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2286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2286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2286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/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/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9"/>
      <c r="B853" s="18"/>
      <c r="C853" s="36"/>
      <c r="D853" s="19">
        <f t="shared" si="42"/>
        <v>0</v>
      </c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1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12.0</v>
      </c>
    </row>
    <row r="859" ht="15.75" hidden="1" customHeight="1">
      <c r="A859" s="19" t="s">
        <v>2286</v>
      </c>
      <c r="B859" s="18">
        <v>44032.0</v>
      </c>
      <c r="C859" s="36">
        <v>12.0</v>
      </c>
      <c r="D859" s="19">
        <f>G858-C859</f>
        <v>0</v>
      </c>
      <c r="E859" s="19"/>
      <c r="F859" s="10"/>
      <c r="G859" s="76" t="s">
        <v>2287</v>
      </c>
    </row>
    <row r="860" ht="15.75" hidden="1" customHeight="1">
      <c r="A860" s="19" t="s">
        <v>2286</v>
      </c>
      <c r="B860" s="18"/>
      <c r="C860" s="36"/>
      <c r="D860" s="19">
        <f t="shared" ref="D860:D875" si="43">D859-C860</f>
        <v>0</v>
      </c>
      <c r="E860" s="19"/>
      <c r="F860" s="10"/>
      <c r="G860" s="53">
        <v>130000.0</v>
      </c>
    </row>
    <row r="861" ht="15.75" hidden="1" customHeight="1">
      <c r="A861" s="19" t="s">
        <v>2286</v>
      </c>
      <c r="B861" s="18"/>
      <c r="C861" s="36"/>
      <c r="D861" s="19">
        <f t="shared" si="43"/>
        <v>0</v>
      </c>
      <c r="E861" s="19"/>
      <c r="F861" s="10"/>
      <c r="G861" s="20" t="s">
        <v>2288</v>
      </c>
    </row>
    <row r="862" ht="15.75" hidden="1" customHeight="1">
      <c r="A862" s="19" t="s">
        <v>2286</v>
      </c>
      <c r="B862" s="18"/>
      <c r="C862" s="36"/>
      <c r="D862" s="19">
        <f t="shared" si="43"/>
        <v>0</v>
      </c>
      <c r="E862" s="19"/>
      <c r="F862" s="10"/>
      <c r="G862" s="30"/>
    </row>
    <row r="863" ht="15.75" hidden="1" customHeight="1">
      <c r="A863" s="19" t="s">
        <v>2286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2286</v>
      </c>
      <c r="B864" s="18"/>
      <c r="C864" s="36"/>
      <c r="D864" s="19">
        <f t="shared" si="43"/>
        <v>0</v>
      </c>
      <c r="E864" s="19"/>
      <c r="F864" s="10"/>
      <c r="G864" s="30"/>
    </row>
    <row r="865" ht="15.75" hidden="1" customHeight="1">
      <c r="A865" s="19" t="s">
        <v>2286</v>
      </c>
      <c r="B865" s="18"/>
      <c r="C865" s="36"/>
      <c r="D865" s="19">
        <f t="shared" si="43"/>
        <v>0</v>
      </c>
      <c r="E865" s="19"/>
      <c r="F865" s="10"/>
      <c r="G865" s="30"/>
    </row>
    <row r="866" ht="15.75" hidden="1" customHeight="1">
      <c r="A866" s="19" t="s">
        <v>2286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2286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2286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2286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2286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2286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/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/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9"/>
      <c r="B874" s="18"/>
      <c r="C874" s="36"/>
      <c r="D874" s="19">
        <f t="shared" si="43"/>
        <v>0</v>
      </c>
      <c r="E874" s="19"/>
      <c r="F874" s="10"/>
    </row>
    <row r="875" ht="15.75" hidden="1" customHeight="1">
      <c r="A875" s="19"/>
      <c r="B875" s="18"/>
      <c r="C875" s="36"/>
      <c r="D875" s="19">
        <f t="shared" si="43"/>
        <v>0</v>
      </c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12</v>
      </c>
      <c r="E877" s="1"/>
      <c r="F877" s="54" t="s">
        <v>14</v>
      </c>
    </row>
    <row r="878" ht="15.75" hidden="1" customHeight="1">
      <c r="E878" s="1"/>
    </row>
    <row r="879" ht="15.75" hidden="1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hidden="1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2.0</v>
      </c>
    </row>
    <row r="881" ht="15.75" hidden="1" customHeight="1">
      <c r="A881" s="19" t="s">
        <v>2286</v>
      </c>
      <c r="B881" s="18">
        <v>44032.0</v>
      </c>
      <c r="C881" s="36">
        <v>2.0</v>
      </c>
      <c r="D881" s="19">
        <f>G880-C881</f>
        <v>0</v>
      </c>
      <c r="E881" s="19"/>
      <c r="F881" s="10"/>
      <c r="G881" s="76" t="s">
        <v>2287</v>
      </c>
    </row>
    <row r="882" ht="15.75" hidden="1" customHeight="1">
      <c r="A882" s="19" t="s">
        <v>2286</v>
      </c>
      <c r="B882" s="18"/>
      <c r="C882" s="36"/>
      <c r="D882" s="19">
        <f t="shared" ref="D882:D897" si="44">D881-C882</f>
        <v>0</v>
      </c>
      <c r="E882" s="19"/>
      <c r="F882" s="10"/>
      <c r="G882" s="53">
        <v>120000.0</v>
      </c>
    </row>
    <row r="883" ht="15.75" hidden="1" customHeight="1">
      <c r="A883" s="19" t="s">
        <v>2286</v>
      </c>
      <c r="B883" s="18"/>
      <c r="C883" s="36"/>
      <c r="D883" s="19">
        <f t="shared" si="44"/>
        <v>0</v>
      </c>
      <c r="E883" s="19"/>
      <c r="F883" s="10"/>
      <c r="G883" s="20" t="s">
        <v>2288</v>
      </c>
    </row>
    <row r="884" ht="15.75" hidden="1" customHeight="1">
      <c r="A884" s="19" t="s">
        <v>2286</v>
      </c>
      <c r="B884" s="18"/>
      <c r="C884" s="36"/>
      <c r="D884" s="19">
        <f t="shared" si="44"/>
        <v>0</v>
      </c>
      <c r="E884" s="19"/>
      <c r="F884" s="10"/>
      <c r="G884" s="30"/>
    </row>
    <row r="885" ht="15.75" hidden="1" customHeight="1">
      <c r="A885" s="19" t="s">
        <v>2286</v>
      </c>
      <c r="B885" s="18"/>
      <c r="C885" s="36"/>
      <c r="D885" s="19">
        <f t="shared" si="44"/>
        <v>0</v>
      </c>
      <c r="E885" s="19"/>
      <c r="F885" s="10"/>
      <c r="G885" s="30"/>
    </row>
    <row r="886" ht="15.75" hidden="1" customHeight="1">
      <c r="A886" s="19" t="s">
        <v>2286</v>
      </c>
      <c r="B886" s="18"/>
      <c r="C886" s="36"/>
      <c r="D886" s="19">
        <f t="shared" si="44"/>
        <v>0</v>
      </c>
      <c r="E886" s="19"/>
      <c r="F886" s="10"/>
      <c r="G886" s="30"/>
    </row>
    <row r="887" ht="15.75" hidden="1" customHeight="1">
      <c r="A887" s="19" t="s">
        <v>2286</v>
      </c>
      <c r="B887" s="18"/>
      <c r="C887" s="36"/>
      <c r="D887" s="19">
        <f t="shared" si="44"/>
        <v>0</v>
      </c>
      <c r="E887" s="19"/>
      <c r="F887" s="10"/>
      <c r="G887" s="30"/>
    </row>
    <row r="888" ht="15.75" hidden="1" customHeight="1">
      <c r="A888" s="19" t="s">
        <v>2286</v>
      </c>
      <c r="B888" s="18"/>
      <c r="C888" s="36"/>
      <c r="D888" s="19">
        <f t="shared" si="44"/>
        <v>0</v>
      </c>
      <c r="E888" s="19"/>
      <c r="F888" s="10"/>
    </row>
    <row r="889" ht="15.75" hidden="1" customHeight="1">
      <c r="A889" s="19" t="s">
        <v>2286</v>
      </c>
      <c r="B889" s="18"/>
      <c r="C889" s="36"/>
      <c r="D889" s="19">
        <f t="shared" si="44"/>
        <v>0</v>
      </c>
      <c r="E889" s="19"/>
      <c r="F889" s="10"/>
    </row>
    <row r="890" ht="15.75" hidden="1" customHeight="1">
      <c r="A890" s="19" t="s">
        <v>2286</v>
      </c>
      <c r="B890" s="18"/>
      <c r="C890" s="36"/>
      <c r="D890" s="19">
        <f t="shared" si="44"/>
        <v>0</v>
      </c>
      <c r="E890" s="19"/>
      <c r="F890" s="10"/>
    </row>
    <row r="891" ht="15.75" hidden="1" customHeight="1">
      <c r="A891" s="19" t="s">
        <v>2286</v>
      </c>
      <c r="B891" s="18"/>
      <c r="C891" s="36"/>
      <c r="D891" s="19">
        <f t="shared" si="44"/>
        <v>0</v>
      </c>
      <c r="E891" s="19"/>
      <c r="F891" s="10"/>
    </row>
    <row r="892" ht="15.75" hidden="1" customHeight="1">
      <c r="A892" s="19" t="s">
        <v>2286</v>
      </c>
      <c r="B892" s="18"/>
      <c r="C892" s="36"/>
      <c r="D892" s="19">
        <f t="shared" si="44"/>
        <v>0</v>
      </c>
      <c r="E892" s="19"/>
      <c r="F892" s="10"/>
    </row>
    <row r="893" ht="15.75" hidden="1" customHeight="1">
      <c r="A893" s="19" t="s">
        <v>2286</v>
      </c>
      <c r="B893" s="18"/>
      <c r="C893" s="36"/>
      <c r="D893" s="19">
        <f t="shared" si="44"/>
        <v>0</v>
      </c>
      <c r="E893" s="19"/>
      <c r="F893" s="10"/>
    </row>
    <row r="894" ht="15.75" hidden="1" customHeight="1">
      <c r="A894" s="19"/>
      <c r="B894" s="18"/>
      <c r="C894" s="36"/>
      <c r="D894" s="19">
        <f t="shared" si="44"/>
        <v>0</v>
      </c>
      <c r="E894" s="19"/>
      <c r="F894" s="10"/>
    </row>
    <row r="895" ht="15.75" hidden="1" customHeight="1">
      <c r="A895" s="19"/>
      <c r="B895" s="18"/>
      <c r="C895" s="36"/>
      <c r="D895" s="19">
        <f t="shared" si="44"/>
        <v>0</v>
      </c>
      <c r="E895" s="19"/>
      <c r="F895" s="10"/>
    </row>
    <row r="896" ht="15.75" hidden="1" customHeight="1">
      <c r="A896" s="19"/>
      <c r="B896" s="18"/>
      <c r="C896" s="36"/>
      <c r="D896" s="19">
        <f t="shared" si="44"/>
        <v>0</v>
      </c>
      <c r="E896" s="19"/>
      <c r="F896" s="10"/>
    </row>
    <row r="897" ht="15.75" hidden="1" customHeight="1">
      <c r="A897" s="19"/>
      <c r="B897" s="18"/>
      <c r="C897" s="36"/>
      <c r="D897" s="19">
        <f t="shared" si="44"/>
        <v>0</v>
      </c>
      <c r="E897" s="19"/>
      <c r="F897" s="10"/>
    </row>
    <row r="898" ht="15.75" hidden="1" customHeight="1">
      <c r="A898" s="10"/>
      <c r="B898" s="19"/>
      <c r="C898" s="10"/>
      <c r="D898" s="10"/>
      <c r="E898" s="19"/>
      <c r="F898" s="10"/>
    </row>
    <row r="899" ht="15.75" hidden="1" customHeight="1">
      <c r="C899" s="20">
        <f>SUM(C881:C898)</f>
        <v>2</v>
      </c>
      <c r="E899" s="1"/>
      <c r="F899" s="54" t="s">
        <v>14</v>
      </c>
    </row>
    <row r="900" ht="15.75" hidden="1" customHeight="1">
      <c r="E900" s="1"/>
    </row>
    <row r="901" ht="15.75" hidden="1" customHeight="1">
      <c r="E901" s="1"/>
    </row>
    <row r="902" ht="15.75" hidden="1" customHeight="1">
      <c r="A902" s="50" t="s">
        <v>698</v>
      </c>
      <c r="B902" s="51"/>
      <c r="C902" s="51"/>
      <c r="D902" s="51"/>
      <c r="E902" s="51"/>
      <c r="F902" s="51"/>
      <c r="G902" s="52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hidden="1" customHeight="1">
      <c r="A903" s="14" t="s">
        <v>15</v>
      </c>
      <c r="B903" s="14" t="s">
        <v>16</v>
      </c>
      <c r="C903" s="2" t="s">
        <v>17</v>
      </c>
      <c r="D903" s="14" t="s">
        <v>18</v>
      </c>
      <c r="E903" s="14" t="s">
        <v>19</v>
      </c>
      <c r="F903" s="34" t="s">
        <v>20</v>
      </c>
      <c r="G903" s="43">
        <v>24.0</v>
      </c>
    </row>
    <row r="904" ht="15.75" hidden="1" customHeight="1">
      <c r="A904" s="19" t="s">
        <v>2289</v>
      </c>
      <c r="B904" s="18">
        <v>44058.0</v>
      </c>
      <c r="C904" s="36">
        <v>24.0</v>
      </c>
      <c r="D904" s="19">
        <f>G903-C904</f>
        <v>0</v>
      </c>
      <c r="E904" s="19"/>
      <c r="F904" s="10"/>
      <c r="G904" s="76" t="s">
        <v>2290</v>
      </c>
    </row>
    <row r="905" ht="15.75" hidden="1" customHeight="1">
      <c r="A905" s="19" t="s">
        <v>2289</v>
      </c>
      <c r="B905" s="18"/>
      <c r="C905" s="36"/>
      <c r="D905" s="19">
        <f t="shared" ref="D905:D920" si="45">D904-C905</f>
        <v>0</v>
      </c>
      <c r="E905" s="19"/>
      <c r="F905" s="10"/>
      <c r="G905" s="53">
        <v>155000.0</v>
      </c>
    </row>
    <row r="906" ht="15.75" hidden="1" customHeight="1">
      <c r="A906" s="19" t="s">
        <v>2289</v>
      </c>
      <c r="B906" s="18"/>
      <c r="C906" s="36"/>
      <c r="D906" s="19">
        <f t="shared" si="45"/>
        <v>0</v>
      </c>
      <c r="E906" s="19"/>
      <c r="F906" s="10"/>
      <c r="G906" s="20" t="s">
        <v>2291</v>
      </c>
    </row>
    <row r="907" ht="15.75" hidden="1" customHeight="1">
      <c r="A907" s="19" t="s">
        <v>2289</v>
      </c>
      <c r="B907" s="18"/>
      <c r="C907" s="36"/>
      <c r="D907" s="19">
        <f t="shared" si="45"/>
        <v>0</v>
      </c>
      <c r="E907" s="19"/>
      <c r="F907" s="10"/>
      <c r="G907" s="20" t="s">
        <v>2292</v>
      </c>
    </row>
    <row r="908" ht="15.75" hidden="1" customHeight="1">
      <c r="A908" s="19" t="s">
        <v>2289</v>
      </c>
      <c r="B908" s="18"/>
      <c r="C908" s="36"/>
      <c r="D908" s="19">
        <f t="shared" si="45"/>
        <v>0</v>
      </c>
      <c r="E908" s="19"/>
      <c r="F908" s="10"/>
      <c r="G908" s="30"/>
    </row>
    <row r="909" ht="15.75" hidden="1" customHeight="1">
      <c r="A909" s="19" t="s">
        <v>2289</v>
      </c>
      <c r="B909" s="18"/>
      <c r="C909" s="36"/>
      <c r="D909" s="19">
        <f t="shared" si="45"/>
        <v>0</v>
      </c>
      <c r="E909" s="19"/>
      <c r="F909" s="10"/>
      <c r="G909" s="30"/>
    </row>
    <row r="910" ht="15.75" hidden="1" customHeight="1">
      <c r="A910" s="19" t="s">
        <v>2289</v>
      </c>
      <c r="B910" s="18"/>
      <c r="C910" s="36"/>
      <c r="D910" s="19">
        <f t="shared" si="45"/>
        <v>0</v>
      </c>
      <c r="E910" s="19"/>
      <c r="F910" s="10"/>
      <c r="G910" s="30"/>
    </row>
    <row r="911" ht="15.75" hidden="1" customHeight="1">
      <c r="A911" s="19" t="s">
        <v>2289</v>
      </c>
      <c r="B911" s="18"/>
      <c r="C911" s="36"/>
      <c r="D911" s="19">
        <f t="shared" si="45"/>
        <v>0</v>
      </c>
      <c r="E911" s="19"/>
      <c r="F911" s="10"/>
    </row>
    <row r="912" ht="15.75" hidden="1" customHeight="1">
      <c r="A912" s="19" t="s">
        <v>2289</v>
      </c>
      <c r="B912" s="18"/>
      <c r="C912" s="36"/>
      <c r="D912" s="19">
        <f t="shared" si="45"/>
        <v>0</v>
      </c>
      <c r="E912" s="19"/>
      <c r="F912" s="10"/>
    </row>
    <row r="913" ht="15.75" hidden="1" customHeight="1">
      <c r="A913" s="19" t="s">
        <v>2289</v>
      </c>
      <c r="B913" s="18"/>
      <c r="C913" s="36"/>
      <c r="D913" s="19">
        <f t="shared" si="45"/>
        <v>0</v>
      </c>
      <c r="E913" s="19"/>
      <c r="F913" s="10"/>
    </row>
    <row r="914" ht="15.75" hidden="1" customHeight="1">
      <c r="A914" s="19" t="s">
        <v>2289</v>
      </c>
      <c r="B914" s="18"/>
      <c r="C914" s="36"/>
      <c r="D914" s="19">
        <f t="shared" si="45"/>
        <v>0</v>
      </c>
      <c r="E914" s="19"/>
      <c r="F914" s="10"/>
    </row>
    <row r="915" ht="15.75" hidden="1" customHeight="1">
      <c r="A915" s="19" t="s">
        <v>2289</v>
      </c>
      <c r="B915" s="18"/>
      <c r="C915" s="36"/>
      <c r="D915" s="19">
        <f t="shared" si="45"/>
        <v>0</v>
      </c>
      <c r="E915" s="19"/>
      <c r="F915" s="10"/>
    </row>
    <row r="916" ht="15.75" hidden="1" customHeight="1">
      <c r="A916" s="19" t="s">
        <v>2289</v>
      </c>
      <c r="B916" s="18"/>
      <c r="C916" s="36"/>
      <c r="D916" s="19">
        <f t="shared" si="45"/>
        <v>0</v>
      </c>
      <c r="E916" s="19"/>
      <c r="F916" s="10"/>
    </row>
    <row r="917" ht="15.75" hidden="1" customHeight="1">
      <c r="A917" s="19"/>
      <c r="B917" s="18"/>
      <c r="C917" s="36"/>
      <c r="D917" s="19">
        <f t="shared" si="45"/>
        <v>0</v>
      </c>
      <c r="E917" s="19"/>
      <c r="F917" s="10"/>
    </row>
    <row r="918" ht="15.75" hidden="1" customHeight="1">
      <c r="A918" s="19"/>
      <c r="B918" s="18"/>
      <c r="C918" s="36"/>
      <c r="D918" s="19">
        <f t="shared" si="45"/>
        <v>0</v>
      </c>
      <c r="E918" s="19"/>
      <c r="F918" s="10"/>
    </row>
    <row r="919" ht="15.75" hidden="1" customHeight="1">
      <c r="A919" s="19"/>
      <c r="B919" s="18"/>
      <c r="C919" s="36"/>
      <c r="D919" s="19">
        <f t="shared" si="45"/>
        <v>0</v>
      </c>
      <c r="E919" s="19"/>
      <c r="F919" s="10"/>
    </row>
    <row r="920" ht="15.75" hidden="1" customHeight="1">
      <c r="A920" s="19"/>
      <c r="B920" s="18"/>
      <c r="C920" s="36"/>
      <c r="D920" s="19">
        <f t="shared" si="45"/>
        <v>0</v>
      </c>
      <c r="E920" s="19"/>
      <c r="F920" s="10"/>
    </row>
    <row r="921" ht="15.75" hidden="1" customHeight="1">
      <c r="A921" s="10"/>
      <c r="B921" s="19"/>
      <c r="C921" s="10"/>
      <c r="D921" s="10"/>
      <c r="E921" s="19"/>
      <c r="F921" s="10"/>
    </row>
    <row r="922" ht="15.75" hidden="1" customHeight="1">
      <c r="C922" s="20">
        <f>SUM(C904:C921)</f>
        <v>24</v>
      </c>
      <c r="E922" s="1"/>
      <c r="F922" s="54" t="s">
        <v>14</v>
      </c>
    </row>
    <row r="923" ht="15.75" hidden="1" customHeight="1">
      <c r="E923" s="1"/>
    </row>
    <row r="924" ht="15.75" hidden="1" customHeight="1">
      <c r="A924" s="50" t="s">
        <v>698</v>
      </c>
      <c r="B924" s="51"/>
      <c r="C924" s="51"/>
      <c r="D924" s="51"/>
      <c r="E924" s="51"/>
      <c r="F924" s="51"/>
      <c r="G924" s="52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hidden="1" customHeight="1">
      <c r="A925" s="14" t="s">
        <v>15</v>
      </c>
      <c r="B925" s="14" t="s">
        <v>16</v>
      </c>
      <c r="C925" s="2" t="s">
        <v>17</v>
      </c>
      <c r="D925" s="14" t="s">
        <v>18</v>
      </c>
      <c r="E925" s="14" t="s">
        <v>19</v>
      </c>
      <c r="F925" s="34" t="s">
        <v>20</v>
      </c>
      <c r="G925" s="43">
        <v>13.0</v>
      </c>
    </row>
    <row r="926" ht="15.75" hidden="1" customHeight="1">
      <c r="A926" s="19" t="s">
        <v>2293</v>
      </c>
      <c r="B926" s="18">
        <v>44058.0</v>
      </c>
      <c r="C926" s="36">
        <v>13.0</v>
      </c>
      <c r="D926" s="19">
        <f>G925-C926</f>
        <v>0</v>
      </c>
      <c r="E926" s="19"/>
      <c r="F926" s="10"/>
      <c r="G926" s="76" t="s">
        <v>2294</v>
      </c>
    </row>
    <row r="927" ht="15.75" hidden="1" customHeight="1">
      <c r="A927" s="19" t="s">
        <v>2293</v>
      </c>
      <c r="B927" s="18"/>
      <c r="C927" s="36"/>
      <c r="D927" s="19">
        <f t="shared" ref="D927:D942" si="46">D926-C927</f>
        <v>0</v>
      </c>
      <c r="E927" s="19"/>
      <c r="F927" s="10"/>
      <c r="G927" s="53">
        <v>155000.0</v>
      </c>
    </row>
    <row r="928" ht="15.75" hidden="1" customHeight="1">
      <c r="A928" s="19" t="s">
        <v>2293</v>
      </c>
      <c r="B928" s="18"/>
      <c r="C928" s="36"/>
      <c r="D928" s="19">
        <f t="shared" si="46"/>
        <v>0</v>
      </c>
      <c r="E928" s="19"/>
      <c r="F928" s="10"/>
      <c r="G928" s="20" t="s">
        <v>2291</v>
      </c>
    </row>
    <row r="929" ht="15.75" hidden="1" customHeight="1">
      <c r="A929" s="19" t="s">
        <v>2293</v>
      </c>
      <c r="B929" s="18"/>
      <c r="C929" s="36"/>
      <c r="D929" s="19">
        <f t="shared" si="46"/>
        <v>0</v>
      </c>
      <c r="E929" s="19"/>
      <c r="F929" s="10"/>
      <c r="G929" s="20" t="s">
        <v>2295</v>
      </c>
    </row>
    <row r="930" ht="15.75" hidden="1" customHeight="1">
      <c r="A930" s="19" t="s">
        <v>2293</v>
      </c>
      <c r="B930" s="18"/>
      <c r="C930" s="36"/>
      <c r="D930" s="19">
        <f t="shared" si="46"/>
        <v>0</v>
      </c>
      <c r="E930" s="19"/>
      <c r="F930" s="10"/>
      <c r="G930" s="30"/>
    </row>
    <row r="931" ht="15.75" hidden="1" customHeight="1">
      <c r="A931" s="19" t="s">
        <v>2293</v>
      </c>
      <c r="B931" s="18"/>
      <c r="C931" s="36"/>
      <c r="D931" s="19">
        <f t="shared" si="46"/>
        <v>0</v>
      </c>
      <c r="E931" s="19"/>
      <c r="F931" s="10"/>
      <c r="G931" s="30"/>
    </row>
    <row r="932" ht="15.75" hidden="1" customHeight="1">
      <c r="A932" s="19" t="s">
        <v>2293</v>
      </c>
      <c r="B932" s="18"/>
      <c r="C932" s="36"/>
      <c r="D932" s="19">
        <f t="shared" si="46"/>
        <v>0</v>
      </c>
      <c r="E932" s="19"/>
      <c r="F932" s="10"/>
      <c r="G932" s="30"/>
    </row>
    <row r="933" ht="15.75" hidden="1" customHeight="1">
      <c r="A933" s="19" t="s">
        <v>2293</v>
      </c>
      <c r="B933" s="18"/>
      <c r="C933" s="36"/>
      <c r="D933" s="19">
        <f t="shared" si="46"/>
        <v>0</v>
      </c>
      <c r="E933" s="19"/>
      <c r="F933" s="10"/>
    </row>
    <row r="934" ht="15.75" hidden="1" customHeight="1">
      <c r="A934" s="19" t="s">
        <v>2293</v>
      </c>
      <c r="B934" s="18"/>
      <c r="C934" s="36"/>
      <c r="D934" s="19">
        <f t="shared" si="46"/>
        <v>0</v>
      </c>
      <c r="E934" s="19"/>
      <c r="F934" s="10"/>
    </row>
    <row r="935" ht="15.75" hidden="1" customHeight="1">
      <c r="A935" s="19" t="s">
        <v>2293</v>
      </c>
      <c r="B935" s="18"/>
      <c r="C935" s="36"/>
      <c r="D935" s="19">
        <f t="shared" si="46"/>
        <v>0</v>
      </c>
      <c r="E935" s="19"/>
      <c r="F935" s="10"/>
    </row>
    <row r="936" ht="15.75" hidden="1" customHeight="1">
      <c r="A936" s="19" t="s">
        <v>2293</v>
      </c>
      <c r="B936" s="18"/>
      <c r="C936" s="36"/>
      <c r="D936" s="19">
        <f t="shared" si="46"/>
        <v>0</v>
      </c>
      <c r="E936" s="19"/>
      <c r="F936" s="10"/>
    </row>
    <row r="937" ht="15.75" hidden="1" customHeight="1">
      <c r="A937" s="19" t="s">
        <v>2293</v>
      </c>
      <c r="B937" s="18"/>
      <c r="C937" s="36"/>
      <c r="D937" s="19">
        <f t="shared" si="46"/>
        <v>0</v>
      </c>
      <c r="E937" s="19"/>
      <c r="F937" s="10"/>
    </row>
    <row r="938" ht="15.75" hidden="1" customHeight="1">
      <c r="A938" s="19" t="s">
        <v>2293</v>
      </c>
      <c r="B938" s="18"/>
      <c r="C938" s="36"/>
      <c r="D938" s="19">
        <f t="shared" si="46"/>
        <v>0</v>
      </c>
      <c r="E938" s="19"/>
      <c r="F938" s="10"/>
    </row>
    <row r="939" ht="15.75" hidden="1" customHeight="1">
      <c r="A939" s="19"/>
      <c r="B939" s="18"/>
      <c r="C939" s="36"/>
      <c r="D939" s="19">
        <f t="shared" si="46"/>
        <v>0</v>
      </c>
      <c r="E939" s="19"/>
      <c r="F939" s="10"/>
    </row>
    <row r="940" ht="15.75" hidden="1" customHeight="1">
      <c r="A940" s="19"/>
      <c r="B940" s="18"/>
      <c r="C940" s="36"/>
      <c r="D940" s="19">
        <f t="shared" si="46"/>
        <v>0</v>
      </c>
      <c r="E940" s="19"/>
      <c r="F940" s="10"/>
    </row>
    <row r="941" ht="15.75" hidden="1" customHeight="1">
      <c r="A941" s="19"/>
      <c r="B941" s="18"/>
      <c r="C941" s="36"/>
      <c r="D941" s="19">
        <f t="shared" si="46"/>
        <v>0</v>
      </c>
      <c r="E941" s="19"/>
      <c r="F941" s="10"/>
    </row>
    <row r="942" ht="15.75" hidden="1" customHeight="1">
      <c r="A942" s="19"/>
      <c r="B942" s="18"/>
      <c r="C942" s="36"/>
      <c r="D942" s="19">
        <f t="shared" si="46"/>
        <v>0</v>
      </c>
      <c r="E942" s="19"/>
      <c r="F942" s="10"/>
    </row>
    <row r="943" ht="15.75" hidden="1" customHeight="1">
      <c r="A943" s="10"/>
      <c r="B943" s="19"/>
      <c r="C943" s="10"/>
      <c r="D943" s="10"/>
      <c r="E943" s="19"/>
      <c r="F943" s="10"/>
    </row>
    <row r="944" ht="15.75" hidden="1" customHeight="1">
      <c r="C944" s="20">
        <f>SUM(C926:C943)</f>
        <v>13</v>
      </c>
      <c r="E944" s="1"/>
      <c r="F944" s="54" t="s">
        <v>14</v>
      </c>
    </row>
    <row r="945" ht="15.75" hidden="1" customHeight="1">
      <c r="E945" s="1"/>
    </row>
    <row r="946" ht="15.75" hidden="1" customHeight="1">
      <c r="A946" s="50" t="s">
        <v>698</v>
      </c>
      <c r="B946" s="51"/>
      <c r="C946" s="51"/>
      <c r="D946" s="51"/>
      <c r="E946" s="51"/>
      <c r="F946" s="51"/>
      <c r="G946" s="52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hidden="1" customHeight="1">
      <c r="A947" s="14" t="s">
        <v>15</v>
      </c>
      <c r="B947" s="14" t="s">
        <v>16</v>
      </c>
      <c r="C947" s="2" t="s">
        <v>17</v>
      </c>
      <c r="D947" s="14" t="s">
        <v>18</v>
      </c>
      <c r="E947" s="14" t="s">
        <v>19</v>
      </c>
      <c r="F947" s="34" t="s">
        <v>20</v>
      </c>
      <c r="G947" s="43">
        <v>2.0</v>
      </c>
    </row>
    <row r="948" ht="15.75" hidden="1" customHeight="1">
      <c r="A948" s="19" t="s">
        <v>2296</v>
      </c>
      <c r="B948" s="18">
        <v>44081.0</v>
      </c>
      <c r="C948" s="36">
        <v>2.0</v>
      </c>
      <c r="D948" s="19">
        <f>G947-C948</f>
        <v>0</v>
      </c>
      <c r="E948" s="19"/>
      <c r="F948" s="10"/>
      <c r="G948" s="76" t="s">
        <v>2297</v>
      </c>
    </row>
    <row r="949" ht="15.75" hidden="1" customHeight="1">
      <c r="A949" s="19" t="s">
        <v>2296</v>
      </c>
      <c r="B949" s="18"/>
      <c r="C949" s="36"/>
      <c r="D949" s="19">
        <f t="shared" ref="D949:D964" si="47">D948-C949</f>
        <v>0</v>
      </c>
      <c r="E949" s="19"/>
      <c r="F949" s="10"/>
      <c r="G949" s="53">
        <v>150000.0</v>
      </c>
    </row>
    <row r="950" ht="15.75" hidden="1" customHeight="1">
      <c r="A950" s="19" t="s">
        <v>2296</v>
      </c>
      <c r="B950" s="18"/>
      <c r="C950" s="36"/>
      <c r="D950" s="19">
        <f t="shared" si="47"/>
        <v>0</v>
      </c>
      <c r="E950" s="19"/>
      <c r="F950" s="10"/>
      <c r="G950" s="20" t="s">
        <v>2298</v>
      </c>
    </row>
    <row r="951" ht="15.75" hidden="1" customHeight="1">
      <c r="A951" s="19" t="s">
        <v>2296</v>
      </c>
      <c r="B951" s="18"/>
      <c r="C951" s="36"/>
      <c r="D951" s="19">
        <f t="shared" si="47"/>
        <v>0</v>
      </c>
      <c r="E951" s="19"/>
      <c r="F951" s="10"/>
      <c r="G951" s="20" t="s">
        <v>2299</v>
      </c>
    </row>
    <row r="952" ht="15.75" hidden="1" customHeight="1">
      <c r="A952" s="19" t="s">
        <v>2296</v>
      </c>
      <c r="B952" s="18"/>
      <c r="C952" s="36"/>
      <c r="D952" s="19">
        <f t="shared" si="47"/>
        <v>0</v>
      </c>
      <c r="E952" s="19"/>
      <c r="F952" s="10"/>
      <c r="G952" s="30"/>
    </row>
    <row r="953" ht="15.75" hidden="1" customHeight="1">
      <c r="A953" s="19" t="s">
        <v>2296</v>
      </c>
      <c r="B953" s="18"/>
      <c r="C953" s="36"/>
      <c r="D953" s="19">
        <f t="shared" si="47"/>
        <v>0</v>
      </c>
      <c r="E953" s="19"/>
      <c r="F953" s="10"/>
      <c r="G953" s="30"/>
    </row>
    <row r="954" ht="15.75" hidden="1" customHeight="1">
      <c r="A954" s="19" t="s">
        <v>2296</v>
      </c>
      <c r="B954" s="18"/>
      <c r="C954" s="36"/>
      <c r="D954" s="19">
        <f t="shared" si="47"/>
        <v>0</v>
      </c>
      <c r="E954" s="19"/>
      <c r="F954" s="10"/>
      <c r="G954" s="30"/>
    </row>
    <row r="955" ht="15.75" hidden="1" customHeight="1">
      <c r="A955" s="19" t="s">
        <v>2296</v>
      </c>
      <c r="B955" s="18"/>
      <c r="C955" s="36"/>
      <c r="D955" s="19">
        <f t="shared" si="47"/>
        <v>0</v>
      </c>
      <c r="E955" s="19"/>
      <c r="F955" s="10"/>
    </row>
    <row r="956" ht="15.75" hidden="1" customHeight="1">
      <c r="A956" s="19" t="s">
        <v>2296</v>
      </c>
      <c r="B956" s="18"/>
      <c r="C956" s="36"/>
      <c r="D956" s="19">
        <f t="shared" si="47"/>
        <v>0</v>
      </c>
      <c r="E956" s="19"/>
      <c r="F956" s="10"/>
    </row>
    <row r="957" ht="15.75" hidden="1" customHeight="1">
      <c r="A957" s="19" t="s">
        <v>2296</v>
      </c>
      <c r="B957" s="18"/>
      <c r="C957" s="36"/>
      <c r="D957" s="19">
        <f t="shared" si="47"/>
        <v>0</v>
      </c>
      <c r="E957" s="19"/>
      <c r="F957" s="10"/>
    </row>
    <row r="958" ht="15.75" hidden="1" customHeight="1">
      <c r="A958" s="19" t="s">
        <v>2296</v>
      </c>
      <c r="B958" s="18"/>
      <c r="C958" s="36"/>
      <c r="D958" s="19">
        <f t="shared" si="47"/>
        <v>0</v>
      </c>
      <c r="E958" s="19"/>
      <c r="F958" s="10"/>
    </row>
    <row r="959" ht="15.75" hidden="1" customHeight="1">
      <c r="A959" s="19" t="s">
        <v>2296</v>
      </c>
      <c r="B959" s="18"/>
      <c r="C959" s="36"/>
      <c r="D959" s="19">
        <f t="shared" si="47"/>
        <v>0</v>
      </c>
      <c r="E959" s="19"/>
      <c r="F959" s="10"/>
    </row>
    <row r="960" ht="15.75" hidden="1" customHeight="1">
      <c r="A960" s="19" t="s">
        <v>2296</v>
      </c>
      <c r="B960" s="18"/>
      <c r="C960" s="36"/>
      <c r="D960" s="19">
        <f t="shared" si="47"/>
        <v>0</v>
      </c>
      <c r="E960" s="19"/>
      <c r="F960" s="10"/>
    </row>
    <row r="961" ht="15.75" hidden="1" customHeight="1">
      <c r="A961" s="19"/>
      <c r="B961" s="18"/>
      <c r="C961" s="36"/>
      <c r="D961" s="19">
        <f t="shared" si="47"/>
        <v>0</v>
      </c>
      <c r="E961" s="19"/>
      <c r="F961" s="10"/>
    </row>
    <row r="962" ht="15.75" hidden="1" customHeight="1">
      <c r="A962" s="19"/>
      <c r="B962" s="18"/>
      <c r="C962" s="36"/>
      <c r="D962" s="19">
        <f t="shared" si="47"/>
        <v>0</v>
      </c>
      <c r="E962" s="19"/>
      <c r="F962" s="10"/>
    </row>
    <row r="963" ht="15.75" hidden="1" customHeight="1">
      <c r="A963" s="19"/>
      <c r="B963" s="18"/>
      <c r="C963" s="36"/>
      <c r="D963" s="19">
        <f t="shared" si="47"/>
        <v>0</v>
      </c>
      <c r="E963" s="19"/>
      <c r="F963" s="10"/>
    </row>
    <row r="964" ht="15.75" hidden="1" customHeight="1">
      <c r="A964" s="19"/>
      <c r="B964" s="18"/>
      <c r="C964" s="36"/>
      <c r="D964" s="19">
        <f t="shared" si="47"/>
        <v>0</v>
      </c>
      <c r="E964" s="19"/>
      <c r="F964" s="10"/>
    </row>
    <row r="965" ht="15.75" hidden="1" customHeight="1">
      <c r="A965" s="10"/>
      <c r="B965" s="19"/>
      <c r="C965" s="10"/>
      <c r="D965" s="10"/>
      <c r="E965" s="19"/>
      <c r="F965" s="10"/>
    </row>
    <row r="966" ht="15.75" hidden="1" customHeight="1">
      <c r="C966" s="20">
        <f>SUM(C948:C965)</f>
        <v>2</v>
      </c>
      <c r="E966" s="1"/>
      <c r="F966" s="54" t="s">
        <v>14</v>
      </c>
    </row>
    <row r="967" ht="15.75" hidden="1" customHeight="1">
      <c r="E967" s="1"/>
    </row>
    <row r="968" ht="15.75" hidden="1" customHeight="1">
      <c r="A968" s="50" t="s">
        <v>698</v>
      </c>
      <c r="B968" s="51"/>
      <c r="C968" s="51"/>
      <c r="D968" s="51"/>
      <c r="E968" s="51"/>
      <c r="F968" s="51"/>
      <c r="G968" s="52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hidden="1" customHeight="1">
      <c r="A969" s="14" t="s">
        <v>15</v>
      </c>
      <c r="B969" s="14" t="s">
        <v>16</v>
      </c>
      <c r="C969" s="2" t="s">
        <v>17</v>
      </c>
      <c r="D969" s="14" t="s">
        <v>18</v>
      </c>
      <c r="E969" s="14" t="s">
        <v>19</v>
      </c>
      <c r="F969" s="34" t="s">
        <v>20</v>
      </c>
      <c r="G969" s="43">
        <f>22+26</f>
        <v>48</v>
      </c>
    </row>
    <row r="970" ht="15.75" hidden="1" customHeight="1">
      <c r="A970" s="19" t="s">
        <v>2300</v>
      </c>
      <c r="B970" s="18">
        <v>44086.0</v>
      </c>
      <c r="C970" s="36">
        <v>48.0</v>
      </c>
      <c r="D970" s="19">
        <f>G969-C970</f>
        <v>0</v>
      </c>
      <c r="E970" s="19"/>
      <c r="F970" s="10"/>
      <c r="G970" s="76" t="s">
        <v>2301</v>
      </c>
    </row>
    <row r="971" ht="15.75" hidden="1" customHeight="1">
      <c r="A971" s="19" t="s">
        <v>2300</v>
      </c>
      <c r="B971" s="18"/>
      <c r="C971" s="36"/>
      <c r="D971" s="19">
        <f t="shared" ref="D971:D986" si="48">D970-C971</f>
        <v>0</v>
      </c>
      <c r="E971" s="19"/>
      <c r="F971" s="10"/>
      <c r="G971" s="53">
        <v>155000.0</v>
      </c>
    </row>
    <row r="972" ht="15.75" hidden="1" customHeight="1">
      <c r="A972" s="19" t="s">
        <v>2300</v>
      </c>
      <c r="B972" s="18"/>
      <c r="C972" s="36"/>
      <c r="D972" s="19">
        <f t="shared" si="48"/>
        <v>0</v>
      </c>
      <c r="E972" s="19"/>
      <c r="F972" s="10"/>
      <c r="G972" s="20" t="s">
        <v>2291</v>
      </c>
    </row>
    <row r="973" ht="15.75" hidden="1" customHeight="1">
      <c r="A973" s="19" t="s">
        <v>2300</v>
      </c>
      <c r="B973" s="18"/>
      <c r="C973" s="36"/>
      <c r="D973" s="19">
        <f t="shared" si="48"/>
        <v>0</v>
      </c>
      <c r="E973" s="19"/>
      <c r="F973" s="10"/>
      <c r="G973" s="20" t="s">
        <v>2302</v>
      </c>
    </row>
    <row r="974" ht="15.75" hidden="1" customHeight="1">
      <c r="A974" s="19" t="s">
        <v>2300</v>
      </c>
      <c r="B974" s="18"/>
      <c r="C974" s="36"/>
      <c r="D974" s="19">
        <f t="shared" si="48"/>
        <v>0</v>
      </c>
      <c r="E974" s="19"/>
      <c r="F974" s="10"/>
      <c r="G974" s="30"/>
    </row>
    <row r="975" ht="15.75" hidden="1" customHeight="1">
      <c r="A975" s="19" t="s">
        <v>2300</v>
      </c>
      <c r="B975" s="18"/>
      <c r="C975" s="36"/>
      <c r="D975" s="19">
        <f t="shared" si="48"/>
        <v>0</v>
      </c>
      <c r="E975" s="19"/>
      <c r="F975" s="10"/>
      <c r="G975" s="30"/>
    </row>
    <row r="976" ht="15.75" hidden="1" customHeight="1">
      <c r="A976" s="19" t="s">
        <v>2300</v>
      </c>
      <c r="B976" s="18"/>
      <c r="C976" s="36"/>
      <c r="D976" s="19">
        <f t="shared" si="48"/>
        <v>0</v>
      </c>
      <c r="E976" s="19"/>
      <c r="F976" s="10"/>
      <c r="G976" s="30"/>
    </row>
    <row r="977" ht="15.75" hidden="1" customHeight="1">
      <c r="A977" s="19" t="s">
        <v>2300</v>
      </c>
      <c r="B977" s="18"/>
      <c r="C977" s="36"/>
      <c r="D977" s="19">
        <f t="shared" si="48"/>
        <v>0</v>
      </c>
      <c r="E977" s="19"/>
      <c r="F977" s="10"/>
    </row>
    <row r="978" ht="15.75" hidden="1" customHeight="1">
      <c r="A978" s="19" t="s">
        <v>2300</v>
      </c>
      <c r="B978" s="18"/>
      <c r="C978" s="36"/>
      <c r="D978" s="19">
        <f t="shared" si="48"/>
        <v>0</v>
      </c>
      <c r="E978" s="19"/>
      <c r="F978" s="10"/>
    </row>
    <row r="979" ht="15.75" hidden="1" customHeight="1">
      <c r="A979" s="19" t="s">
        <v>2300</v>
      </c>
      <c r="B979" s="18"/>
      <c r="C979" s="36"/>
      <c r="D979" s="19">
        <f t="shared" si="48"/>
        <v>0</v>
      </c>
      <c r="E979" s="19"/>
      <c r="F979" s="10"/>
    </row>
    <row r="980" ht="15.75" hidden="1" customHeight="1">
      <c r="A980" s="19" t="s">
        <v>2300</v>
      </c>
      <c r="B980" s="18"/>
      <c r="C980" s="36"/>
      <c r="D980" s="19">
        <f t="shared" si="48"/>
        <v>0</v>
      </c>
      <c r="E980" s="19"/>
      <c r="F980" s="10"/>
    </row>
    <row r="981" ht="15.75" hidden="1" customHeight="1">
      <c r="A981" s="19" t="s">
        <v>2300</v>
      </c>
      <c r="B981" s="18"/>
      <c r="C981" s="36"/>
      <c r="D981" s="19">
        <f t="shared" si="48"/>
        <v>0</v>
      </c>
      <c r="E981" s="19"/>
      <c r="F981" s="10"/>
    </row>
    <row r="982" ht="15.75" hidden="1" customHeight="1">
      <c r="A982" s="19" t="s">
        <v>2300</v>
      </c>
      <c r="B982" s="18"/>
      <c r="C982" s="36"/>
      <c r="D982" s="19">
        <f t="shared" si="48"/>
        <v>0</v>
      </c>
      <c r="E982" s="19"/>
      <c r="F982" s="10"/>
    </row>
    <row r="983" ht="15.75" hidden="1" customHeight="1">
      <c r="A983" s="19"/>
      <c r="B983" s="18"/>
      <c r="C983" s="36"/>
      <c r="D983" s="19">
        <f t="shared" si="48"/>
        <v>0</v>
      </c>
      <c r="E983" s="19"/>
      <c r="F983" s="10"/>
    </row>
    <row r="984" ht="15.75" hidden="1" customHeight="1">
      <c r="A984" s="19"/>
      <c r="B984" s="18"/>
      <c r="C984" s="36"/>
      <c r="D984" s="19">
        <f t="shared" si="48"/>
        <v>0</v>
      </c>
      <c r="E984" s="19"/>
      <c r="F984" s="10"/>
    </row>
    <row r="985" ht="15.75" hidden="1" customHeight="1">
      <c r="A985" s="19"/>
      <c r="B985" s="18"/>
      <c r="C985" s="36"/>
      <c r="D985" s="19">
        <f t="shared" si="48"/>
        <v>0</v>
      </c>
      <c r="E985" s="19"/>
      <c r="F985" s="10"/>
    </row>
    <row r="986" ht="15.75" hidden="1" customHeight="1">
      <c r="A986" s="19"/>
      <c r="B986" s="18"/>
      <c r="C986" s="36"/>
      <c r="D986" s="19">
        <f t="shared" si="48"/>
        <v>0</v>
      </c>
      <c r="E986" s="19"/>
      <c r="F986" s="10"/>
    </row>
    <row r="987" ht="15.75" hidden="1" customHeight="1">
      <c r="A987" s="10"/>
      <c r="B987" s="19"/>
      <c r="C987" s="10"/>
      <c r="D987" s="10"/>
      <c r="E987" s="19"/>
      <c r="F987" s="10"/>
    </row>
    <row r="988" ht="15.75" hidden="1" customHeight="1">
      <c r="C988" s="20">
        <f>SUM(C970:C987)</f>
        <v>48</v>
      </c>
      <c r="E988" s="1"/>
      <c r="F988" s="54" t="s">
        <v>14</v>
      </c>
    </row>
    <row r="989" ht="15.75" hidden="1" customHeight="1">
      <c r="E989" s="1"/>
    </row>
    <row r="990" ht="15.75" hidden="1" customHeight="1">
      <c r="A990" s="50" t="s">
        <v>698</v>
      </c>
      <c r="B990" s="51"/>
      <c r="C990" s="51"/>
      <c r="D990" s="51"/>
      <c r="E990" s="51"/>
      <c r="F990" s="51"/>
      <c r="G990" s="52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hidden="1" customHeight="1">
      <c r="A991" s="14" t="s">
        <v>15</v>
      </c>
      <c r="B991" s="14" t="s">
        <v>16</v>
      </c>
      <c r="C991" s="2" t="s">
        <v>17</v>
      </c>
      <c r="D991" s="14" t="s">
        <v>18</v>
      </c>
      <c r="E991" s="14" t="s">
        <v>19</v>
      </c>
      <c r="F991" s="34" t="s">
        <v>20</v>
      </c>
      <c r="G991" s="43">
        <f>1+2</f>
        <v>3</v>
      </c>
    </row>
    <row r="992" ht="15.75" hidden="1" customHeight="1">
      <c r="A992" s="19" t="s">
        <v>2300</v>
      </c>
      <c r="B992" s="18">
        <v>44086.0</v>
      </c>
      <c r="C992" s="36">
        <v>3.0</v>
      </c>
      <c r="D992" s="19">
        <f>G991-C992</f>
        <v>0</v>
      </c>
      <c r="E992" s="19"/>
      <c r="F992" s="10"/>
      <c r="G992" s="76" t="s">
        <v>2301</v>
      </c>
    </row>
    <row r="993" ht="15.75" hidden="1" customHeight="1">
      <c r="A993" s="19" t="s">
        <v>2300</v>
      </c>
      <c r="B993" s="18"/>
      <c r="C993" s="36"/>
      <c r="D993" s="19">
        <f t="shared" ref="D993:D1008" si="49">D992-C993</f>
        <v>0</v>
      </c>
      <c r="E993" s="19"/>
      <c r="F993" s="10"/>
      <c r="G993" s="53">
        <v>150000.0</v>
      </c>
    </row>
    <row r="994" ht="15.75" hidden="1" customHeight="1">
      <c r="A994" s="19" t="s">
        <v>2300</v>
      </c>
      <c r="B994" s="18"/>
      <c r="C994" s="36"/>
      <c r="D994" s="19">
        <f t="shared" si="49"/>
        <v>0</v>
      </c>
      <c r="E994" s="19"/>
      <c r="F994" s="10"/>
      <c r="G994" s="20" t="s">
        <v>2303</v>
      </c>
    </row>
    <row r="995" ht="15.75" hidden="1" customHeight="1">
      <c r="A995" s="19" t="s">
        <v>2300</v>
      </c>
      <c r="B995" s="18"/>
      <c r="C995" s="36"/>
      <c r="D995" s="19">
        <f t="shared" si="49"/>
        <v>0</v>
      </c>
      <c r="E995" s="19"/>
      <c r="F995" s="10"/>
      <c r="G995" s="20" t="s">
        <v>2302</v>
      </c>
    </row>
    <row r="996" ht="15.75" hidden="1" customHeight="1">
      <c r="A996" s="19" t="s">
        <v>2300</v>
      </c>
      <c r="B996" s="18"/>
      <c r="C996" s="36"/>
      <c r="D996" s="19">
        <f t="shared" si="49"/>
        <v>0</v>
      </c>
      <c r="E996" s="19"/>
      <c r="F996" s="10"/>
      <c r="G996" s="30"/>
    </row>
    <row r="997" ht="15.75" hidden="1" customHeight="1">
      <c r="A997" s="19" t="s">
        <v>2300</v>
      </c>
      <c r="B997" s="18"/>
      <c r="C997" s="36"/>
      <c r="D997" s="19">
        <f t="shared" si="49"/>
        <v>0</v>
      </c>
      <c r="E997" s="19"/>
      <c r="F997" s="10"/>
      <c r="G997" s="30"/>
    </row>
    <row r="998" ht="15.75" hidden="1" customHeight="1">
      <c r="A998" s="19" t="s">
        <v>2300</v>
      </c>
      <c r="B998" s="18"/>
      <c r="C998" s="36"/>
      <c r="D998" s="19">
        <f t="shared" si="49"/>
        <v>0</v>
      </c>
      <c r="E998" s="19"/>
      <c r="F998" s="10"/>
      <c r="G998" s="30"/>
    </row>
    <row r="999" ht="15.75" hidden="1" customHeight="1">
      <c r="A999" s="19" t="s">
        <v>2300</v>
      </c>
      <c r="B999" s="18"/>
      <c r="C999" s="36"/>
      <c r="D999" s="19">
        <f t="shared" si="49"/>
        <v>0</v>
      </c>
      <c r="E999" s="19"/>
      <c r="F999" s="10"/>
    </row>
    <row r="1000" ht="15.75" hidden="1" customHeight="1">
      <c r="A1000" s="19" t="s">
        <v>2300</v>
      </c>
      <c r="B1000" s="18"/>
      <c r="C1000" s="36"/>
      <c r="D1000" s="19">
        <f t="shared" si="49"/>
        <v>0</v>
      </c>
      <c r="E1000" s="19"/>
      <c r="F1000" s="10"/>
    </row>
    <row r="1001" ht="15.75" hidden="1" customHeight="1">
      <c r="A1001" s="19" t="s">
        <v>2300</v>
      </c>
      <c r="B1001" s="18"/>
      <c r="C1001" s="36"/>
      <c r="D1001" s="19">
        <f t="shared" si="49"/>
        <v>0</v>
      </c>
      <c r="E1001" s="19"/>
      <c r="F1001" s="10"/>
    </row>
    <row r="1002" ht="15.75" hidden="1" customHeight="1">
      <c r="A1002" s="19" t="s">
        <v>2300</v>
      </c>
      <c r="B1002" s="18"/>
      <c r="C1002" s="36"/>
      <c r="D1002" s="19">
        <f t="shared" si="49"/>
        <v>0</v>
      </c>
      <c r="E1002" s="19"/>
      <c r="F1002" s="10"/>
    </row>
    <row r="1003" ht="15.75" hidden="1" customHeight="1">
      <c r="A1003" s="19" t="s">
        <v>2300</v>
      </c>
      <c r="B1003" s="18"/>
      <c r="C1003" s="36"/>
      <c r="D1003" s="19">
        <f t="shared" si="49"/>
        <v>0</v>
      </c>
      <c r="E1003" s="19"/>
      <c r="F1003" s="10"/>
    </row>
    <row r="1004" ht="15.75" hidden="1" customHeight="1">
      <c r="A1004" s="19" t="s">
        <v>2300</v>
      </c>
      <c r="B1004" s="18"/>
      <c r="C1004" s="36"/>
      <c r="D1004" s="19">
        <f t="shared" si="49"/>
        <v>0</v>
      </c>
      <c r="E1004" s="19"/>
      <c r="F1004" s="10"/>
    </row>
    <row r="1005" ht="15.75" hidden="1" customHeight="1">
      <c r="A1005" s="19"/>
      <c r="B1005" s="18"/>
      <c r="C1005" s="36"/>
      <c r="D1005" s="19">
        <f t="shared" si="49"/>
        <v>0</v>
      </c>
      <c r="E1005" s="19"/>
      <c r="F1005" s="10"/>
    </row>
    <row r="1006" ht="15.75" hidden="1" customHeight="1">
      <c r="A1006" s="19"/>
      <c r="B1006" s="18"/>
      <c r="C1006" s="36"/>
      <c r="D1006" s="19">
        <f t="shared" si="49"/>
        <v>0</v>
      </c>
      <c r="E1006" s="19"/>
      <c r="F1006" s="10"/>
    </row>
    <row r="1007" ht="15.75" hidden="1" customHeight="1">
      <c r="A1007" s="19"/>
      <c r="B1007" s="18"/>
      <c r="C1007" s="36"/>
      <c r="D1007" s="19">
        <f t="shared" si="49"/>
        <v>0</v>
      </c>
      <c r="E1007" s="19"/>
      <c r="F1007" s="10"/>
    </row>
    <row r="1008" ht="15.75" hidden="1" customHeight="1">
      <c r="A1008" s="19"/>
      <c r="B1008" s="18"/>
      <c r="C1008" s="36"/>
      <c r="D1008" s="19">
        <f t="shared" si="49"/>
        <v>0</v>
      </c>
      <c r="E1008" s="19"/>
      <c r="F1008" s="10"/>
    </row>
    <row r="1009" ht="15.75" hidden="1" customHeight="1">
      <c r="A1009" s="10"/>
      <c r="B1009" s="19"/>
      <c r="C1009" s="10"/>
      <c r="D1009" s="10"/>
      <c r="E1009" s="19"/>
      <c r="F1009" s="10"/>
    </row>
    <row r="1010" ht="15.75" hidden="1" customHeight="1">
      <c r="C1010" s="20">
        <f>SUM(C992:C1009)</f>
        <v>3</v>
      </c>
      <c r="E1010" s="1"/>
      <c r="F1010" s="54" t="s">
        <v>14</v>
      </c>
    </row>
    <row r="1011" ht="15.75" hidden="1" customHeight="1">
      <c r="E1011" s="1"/>
    </row>
    <row r="1012" ht="15.75" hidden="1" customHeight="1">
      <c r="A1012" s="50" t="s">
        <v>698</v>
      </c>
      <c r="B1012" s="51"/>
      <c r="C1012" s="51"/>
      <c r="D1012" s="51"/>
      <c r="E1012" s="51"/>
      <c r="F1012" s="51"/>
      <c r="G1012" s="52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ht="15.75" hidden="1" customHeight="1">
      <c r="A1013" s="14" t="s">
        <v>15</v>
      </c>
      <c r="B1013" s="14" t="s">
        <v>16</v>
      </c>
      <c r="C1013" s="2" t="s">
        <v>17</v>
      </c>
      <c r="D1013" s="14" t="s">
        <v>18</v>
      </c>
      <c r="E1013" s="14" t="s">
        <v>19</v>
      </c>
      <c r="F1013" s="34" t="s">
        <v>20</v>
      </c>
      <c r="G1013" s="43">
        <v>1.0</v>
      </c>
    </row>
    <row r="1014" ht="15.75" hidden="1" customHeight="1">
      <c r="A1014" s="19" t="s">
        <v>2300</v>
      </c>
      <c r="B1014" s="18">
        <v>44086.0</v>
      </c>
      <c r="C1014" s="36"/>
      <c r="D1014" s="19">
        <f>G1013-C1014</f>
        <v>1</v>
      </c>
      <c r="E1014" s="19"/>
      <c r="F1014" s="10"/>
      <c r="G1014" s="76" t="s">
        <v>2301</v>
      </c>
    </row>
    <row r="1015" ht="15.75" hidden="1" customHeight="1">
      <c r="A1015" s="19" t="s">
        <v>2300</v>
      </c>
      <c r="B1015" s="18"/>
      <c r="C1015" s="36"/>
      <c r="D1015" s="19">
        <f t="shared" ref="D1015:D1030" si="50">D1014-C1015</f>
        <v>1</v>
      </c>
      <c r="E1015" s="19"/>
      <c r="F1015" s="10"/>
      <c r="G1015" s="53">
        <v>155000.0</v>
      </c>
    </row>
    <row r="1016" ht="15.75" hidden="1" customHeight="1">
      <c r="A1016" s="19" t="s">
        <v>2300</v>
      </c>
      <c r="B1016" s="18"/>
      <c r="C1016" s="36"/>
      <c r="D1016" s="19">
        <f t="shared" si="50"/>
        <v>1</v>
      </c>
      <c r="E1016" s="19"/>
      <c r="F1016" s="10"/>
      <c r="G1016" s="20" t="s">
        <v>2304</v>
      </c>
    </row>
    <row r="1017" ht="15.75" hidden="1" customHeight="1">
      <c r="A1017" s="19" t="s">
        <v>2300</v>
      </c>
      <c r="B1017" s="18"/>
      <c r="C1017" s="36"/>
      <c r="D1017" s="19">
        <f t="shared" si="50"/>
        <v>1</v>
      </c>
      <c r="E1017" s="19"/>
      <c r="F1017" s="10"/>
      <c r="G1017" s="20" t="s">
        <v>2302</v>
      </c>
    </row>
    <row r="1018" ht="15.75" hidden="1" customHeight="1">
      <c r="A1018" s="19" t="s">
        <v>2300</v>
      </c>
      <c r="B1018" s="18"/>
      <c r="C1018" s="36"/>
      <c r="D1018" s="19">
        <f t="shared" si="50"/>
        <v>1</v>
      </c>
      <c r="E1018" s="19"/>
      <c r="F1018" s="10"/>
      <c r="G1018" s="30"/>
    </row>
    <row r="1019" ht="15.75" hidden="1" customHeight="1">
      <c r="A1019" s="19" t="s">
        <v>2300</v>
      </c>
      <c r="B1019" s="18"/>
      <c r="C1019" s="36"/>
      <c r="D1019" s="19">
        <f t="shared" si="50"/>
        <v>1</v>
      </c>
      <c r="E1019" s="19"/>
      <c r="F1019" s="10"/>
      <c r="G1019" s="30"/>
    </row>
    <row r="1020" ht="15.75" hidden="1" customHeight="1">
      <c r="A1020" s="19" t="s">
        <v>2300</v>
      </c>
      <c r="B1020" s="18"/>
      <c r="C1020" s="36"/>
      <c r="D1020" s="19">
        <f t="shared" si="50"/>
        <v>1</v>
      </c>
      <c r="E1020" s="19"/>
      <c r="F1020" s="10"/>
      <c r="G1020" s="30"/>
    </row>
    <row r="1021" ht="15.75" hidden="1" customHeight="1">
      <c r="A1021" s="19" t="s">
        <v>2300</v>
      </c>
      <c r="B1021" s="18"/>
      <c r="C1021" s="36"/>
      <c r="D1021" s="19">
        <f t="shared" si="50"/>
        <v>1</v>
      </c>
      <c r="E1021" s="19"/>
      <c r="F1021" s="10"/>
    </row>
    <row r="1022" ht="15.75" hidden="1" customHeight="1">
      <c r="A1022" s="19" t="s">
        <v>2300</v>
      </c>
      <c r="B1022" s="18"/>
      <c r="C1022" s="36"/>
      <c r="D1022" s="19">
        <f t="shared" si="50"/>
        <v>1</v>
      </c>
      <c r="E1022" s="19"/>
      <c r="F1022" s="10"/>
    </row>
    <row r="1023" ht="15.75" hidden="1" customHeight="1">
      <c r="A1023" s="19" t="s">
        <v>2300</v>
      </c>
      <c r="B1023" s="18"/>
      <c r="C1023" s="36"/>
      <c r="D1023" s="19">
        <f t="shared" si="50"/>
        <v>1</v>
      </c>
      <c r="E1023" s="19"/>
      <c r="F1023" s="10"/>
    </row>
    <row r="1024" ht="15.75" hidden="1" customHeight="1">
      <c r="A1024" s="19" t="s">
        <v>2300</v>
      </c>
      <c r="B1024" s="18"/>
      <c r="C1024" s="36"/>
      <c r="D1024" s="19">
        <f t="shared" si="50"/>
        <v>1</v>
      </c>
      <c r="E1024" s="19"/>
      <c r="F1024" s="10"/>
    </row>
    <row r="1025" ht="15.75" hidden="1" customHeight="1">
      <c r="A1025" s="19" t="s">
        <v>2300</v>
      </c>
      <c r="B1025" s="18"/>
      <c r="C1025" s="36"/>
      <c r="D1025" s="19">
        <f t="shared" si="50"/>
        <v>1</v>
      </c>
      <c r="E1025" s="19"/>
      <c r="F1025" s="10"/>
    </row>
    <row r="1026" ht="15.75" hidden="1" customHeight="1">
      <c r="A1026" s="19" t="s">
        <v>2300</v>
      </c>
      <c r="B1026" s="18"/>
      <c r="C1026" s="36"/>
      <c r="D1026" s="19">
        <f t="shared" si="50"/>
        <v>1</v>
      </c>
      <c r="E1026" s="19"/>
      <c r="F1026" s="10"/>
    </row>
    <row r="1027" ht="15.75" hidden="1" customHeight="1">
      <c r="A1027" s="19"/>
      <c r="B1027" s="18"/>
      <c r="C1027" s="36"/>
      <c r="D1027" s="19">
        <f t="shared" si="50"/>
        <v>1</v>
      </c>
      <c r="E1027" s="19"/>
      <c r="F1027" s="10"/>
    </row>
    <row r="1028" ht="15.75" hidden="1" customHeight="1">
      <c r="A1028" s="19"/>
      <c r="B1028" s="18"/>
      <c r="C1028" s="36"/>
      <c r="D1028" s="19">
        <f t="shared" si="50"/>
        <v>1</v>
      </c>
      <c r="E1028" s="19"/>
      <c r="F1028" s="10"/>
    </row>
    <row r="1029" ht="15.75" hidden="1" customHeight="1">
      <c r="A1029" s="19"/>
      <c r="B1029" s="18"/>
      <c r="C1029" s="36"/>
      <c r="D1029" s="19">
        <f t="shared" si="50"/>
        <v>1</v>
      </c>
      <c r="E1029" s="19"/>
      <c r="F1029" s="10"/>
    </row>
    <row r="1030" ht="15.75" hidden="1" customHeight="1">
      <c r="A1030" s="19"/>
      <c r="B1030" s="18"/>
      <c r="C1030" s="36"/>
      <c r="D1030" s="19">
        <f t="shared" si="50"/>
        <v>1</v>
      </c>
      <c r="E1030" s="19"/>
      <c r="F1030" s="10"/>
    </row>
    <row r="1031" ht="15.75" hidden="1" customHeight="1">
      <c r="A1031" s="10"/>
      <c r="B1031" s="19"/>
      <c r="C1031" s="10"/>
      <c r="D1031" s="10"/>
      <c r="E1031" s="19"/>
      <c r="F1031" s="10"/>
    </row>
    <row r="1032" ht="15.75" hidden="1" customHeight="1">
      <c r="C1032" s="20">
        <f>SUM(C1014:C1031)</f>
        <v>0</v>
      </c>
      <c r="E1032" s="1"/>
      <c r="F1032" s="54" t="s">
        <v>14</v>
      </c>
    </row>
    <row r="1033" ht="15.75" hidden="1" customHeight="1">
      <c r="E1033" s="1"/>
    </row>
    <row r="1034" ht="15.75" hidden="1" customHeight="1">
      <c r="A1034" s="50" t="s">
        <v>698</v>
      </c>
      <c r="B1034" s="51"/>
      <c r="C1034" s="51"/>
      <c r="D1034" s="51"/>
      <c r="E1034" s="51"/>
      <c r="F1034" s="51"/>
      <c r="G1034" s="52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ht="15.75" hidden="1" customHeight="1">
      <c r="A1035" s="14" t="s">
        <v>15</v>
      </c>
      <c r="B1035" s="14" t="s">
        <v>16</v>
      </c>
      <c r="C1035" s="2" t="s">
        <v>17</v>
      </c>
      <c r="D1035" s="14" t="s">
        <v>18</v>
      </c>
      <c r="E1035" s="14" t="s">
        <v>19</v>
      </c>
      <c r="F1035" s="34" t="s">
        <v>20</v>
      </c>
      <c r="G1035" s="43">
        <v>2.0</v>
      </c>
    </row>
    <row r="1036" ht="15.75" hidden="1" customHeight="1">
      <c r="A1036" s="19" t="s">
        <v>2300</v>
      </c>
      <c r="B1036" s="18">
        <v>44086.0</v>
      </c>
      <c r="C1036" s="36"/>
      <c r="D1036" s="19">
        <f>G1035-C1036</f>
        <v>2</v>
      </c>
      <c r="E1036" s="19"/>
      <c r="F1036" s="10"/>
      <c r="G1036" s="76" t="s">
        <v>2301</v>
      </c>
    </row>
    <row r="1037" ht="15.75" hidden="1" customHeight="1">
      <c r="A1037" s="19" t="s">
        <v>2300</v>
      </c>
      <c r="B1037" s="18"/>
      <c r="C1037" s="36"/>
      <c r="D1037" s="19">
        <f t="shared" ref="D1037:D1052" si="51">D1036-C1037</f>
        <v>2</v>
      </c>
      <c r="E1037" s="19"/>
      <c r="F1037" s="10"/>
      <c r="G1037" s="53">
        <v>155000.0</v>
      </c>
    </row>
    <row r="1038" ht="15.75" hidden="1" customHeight="1">
      <c r="A1038" s="19" t="s">
        <v>2300</v>
      </c>
      <c r="B1038" s="18"/>
      <c r="C1038" s="36"/>
      <c r="D1038" s="19">
        <f t="shared" si="51"/>
        <v>2</v>
      </c>
      <c r="E1038" s="19"/>
      <c r="F1038" s="10"/>
      <c r="G1038" s="20" t="s">
        <v>2305</v>
      </c>
    </row>
    <row r="1039" ht="15.75" hidden="1" customHeight="1">
      <c r="A1039" s="19" t="s">
        <v>2300</v>
      </c>
      <c r="B1039" s="18"/>
      <c r="C1039" s="36"/>
      <c r="D1039" s="19">
        <f t="shared" si="51"/>
        <v>2</v>
      </c>
      <c r="E1039" s="19"/>
      <c r="F1039" s="10"/>
      <c r="G1039" s="20" t="s">
        <v>2302</v>
      </c>
    </row>
    <row r="1040" ht="15.75" hidden="1" customHeight="1">
      <c r="A1040" s="19" t="s">
        <v>2300</v>
      </c>
      <c r="B1040" s="18"/>
      <c r="C1040" s="36"/>
      <c r="D1040" s="19">
        <f t="shared" si="51"/>
        <v>2</v>
      </c>
      <c r="E1040" s="19"/>
      <c r="F1040" s="10"/>
      <c r="G1040" s="30"/>
    </row>
    <row r="1041" ht="15.75" hidden="1" customHeight="1">
      <c r="A1041" s="19" t="s">
        <v>2300</v>
      </c>
      <c r="B1041" s="18"/>
      <c r="C1041" s="36"/>
      <c r="D1041" s="19">
        <f t="shared" si="51"/>
        <v>2</v>
      </c>
      <c r="E1041" s="19"/>
      <c r="F1041" s="10"/>
      <c r="G1041" s="30"/>
    </row>
    <row r="1042" ht="15.75" hidden="1" customHeight="1">
      <c r="A1042" s="19" t="s">
        <v>2300</v>
      </c>
      <c r="B1042" s="18"/>
      <c r="C1042" s="36"/>
      <c r="D1042" s="19">
        <f t="shared" si="51"/>
        <v>2</v>
      </c>
      <c r="E1042" s="19"/>
      <c r="F1042" s="10"/>
      <c r="G1042" s="30"/>
    </row>
    <row r="1043" ht="15.75" hidden="1" customHeight="1">
      <c r="A1043" s="19" t="s">
        <v>2300</v>
      </c>
      <c r="B1043" s="18"/>
      <c r="C1043" s="36"/>
      <c r="D1043" s="19">
        <f t="shared" si="51"/>
        <v>2</v>
      </c>
      <c r="E1043" s="19"/>
      <c r="F1043" s="10"/>
    </row>
    <row r="1044" ht="15.75" hidden="1" customHeight="1">
      <c r="A1044" s="19" t="s">
        <v>2300</v>
      </c>
      <c r="B1044" s="18"/>
      <c r="C1044" s="36"/>
      <c r="D1044" s="19">
        <f t="shared" si="51"/>
        <v>2</v>
      </c>
      <c r="E1044" s="19"/>
      <c r="F1044" s="10"/>
    </row>
    <row r="1045" ht="15.75" hidden="1" customHeight="1">
      <c r="A1045" s="19" t="s">
        <v>2300</v>
      </c>
      <c r="B1045" s="18"/>
      <c r="C1045" s="36"/>
      <c r="D1045" s="19">
        <f t="shared" si="51"/>
        <v>2</v>
      </c>
      <c r="E1045" s="19"/>
      <c r="F1045" s="10"/>
    </row>
    <row r="1046" ht="15.75" hidden="1" customHeight="1">
      <c r="A1046" s="19" t="s">
        <v>2300</v>
      </c>
      <c r="B1046" s="18"/>
      <c r="C1046" s="36"/>
      <c r="D1046" s="19">
        <f t="shared" si="51"/>
        <v>2</v>
      </c>
      <c r="E1046" s="19"/>
      <c r="F1046" s="10"/>
    </row>
    <row r="1047" ht="15.75" hidden="1" customHeight="1">
      <c r="A1047" s="19" t="s">
        <v>2300</v>
      </c>
      <c r="B1047" s="18"/>
      <c r="C1047" s="36"/>
      <c r="D1047" s="19">
        <f t="shared" si="51"/>
        <v>2</v>
      </c>
      <c r="E1047" s="19"/>
      <c r="F1047" s="10"/>
    </row>
    <row r="1048" ht="15.75" hidden="1" customHeight="1">
      <c r="A1048" s="19" t="s">
        <v>2300</v>
      </c>
      <c r="B1048" s="18"/>
      <c r="C1048" s="36"/>
      <c r="D1048" s="19">
        <f t="shared" si="51"/>
        <v>2</v>
      </c>
      <c r="E1048" s="19"/>
      <c r="F1048" s="10"/>
    </row>
    <row r="1049" ht="15.75" hidden="1" customHeight="1">
      <c r="A1049" s="19"/>
      <c r="B1049" s="18"/>
      <c r="C1049" s="36"/>
      <c r="D1049" s="19">
        <f t="shared" si="51"/>
        <v>2</v>
      </c>
      <c r="E1049" s="19"/>
      <c r="F1049" s="10"/>
    </row>
    <row r="1050" ht="15.75" hidden="1" customHeight="1">
      <c r="A1050" s="19"/>
      <c r="B1050" s="18"/>
      <c r="C1050" s="36"/>
      <c r="D1050" s="19">
        <f t="shared" si="51"/>
        <v>2</v>
      </c>
      <c r="E1050" s="19"/>
      <c r="F1050" s="10"/>
    </row>
    <row r="1051" ht="15.75" hidden="1" customHeight="1">
      <c r="A1051" s="19"/>
      <c r="B1051" s="18"/>
      <c r="C1051" s="36"/>
      <c r="D1051" s="19">
        <f t="shared" si="51"/>
        <v>2</v>
      </c>
      <c r="E1051" s="19"/>
      <c r="F1051" s="10"/>
    </row>
    <row r="1052" ht="15.75" hidden="1" customHeight="1">
      <c r="A1052" s="19"/>
      <c r="B1052" s="18"/>
      <c r="C1052" s="36"/>
      <c r="D1052" s="19">
        <f t="shared" si="51"/>
        <v>2</v>
      </c>
      <c r="E1052" s="19"/>
      <c r="F1052" s="10"/>
    </row>
    <row r="1053" ht="15.75" hidden="1" customHeight="1">
      <c r="A1053" s="10"/>
      <c r="B1053" s="19"/>
      <c r="C1053" s="10"/>
      <c r="D1053" s="10"/>
      <c r="E1053" s="19"/>
      <c r="F1053" s="10"/>
    </row>
    <row r="1054" ht="15.75" hidden="1" customHeight="1">
      <c r="C1054" s="20">
        <f>SUM(C1036:C1053)</f>
        <v>0</v>
      </c>
      <c r="E1054" s="1"/>
      <c r="F1054" s="54" t="s">
        <v>14</v>
      </c>
    </row>
    <row r="1055" ht="15.75" hidden="1" customHeight="1">
      <c r="E1055" s="1"/>
    </row>
    <row r="1056" ht="15.75" hidden="1" customHeight="1">
      <c r="A1056" s="50" t="s">
        <v>698</v>
      </c>
      <c r="B1056" s="51"/>
      <c r="C1056" s="51"/>
      <c r="D1056" s="51"/>
      <c r="E1056" s="51"/>
      <c r="F1056" s="51"/>
      <c r="G1056" s="52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ht="15.75" hidden="1" customHeight="1">
      <c r="A1057" s="14" t="s">
        <v>15</v>
      </c>
      <c r="B1057" s="14" t="s">
        <v>16</v>
      </c>
      <c r="C1057" s="2" t="s">
        <v>17</v>
      </c>
      <c r="D1057" s="14" t="s">
        <v>18</v>
      </c>
      <c r="E1057" s="14" t="s">
        <v>19</v>
      </c>
      <c r="F1057" s="34" t="s">
        <v>20</v>
      </c>
      <c r="G1057" s="43">
        <v>1.0</v>
      </c>
    </row>
    <row r="1058" ht="15.75" hidden="1" customHeight="1">
      <c r="A1058" s="19" t="s">
        <v>2306</v>
      </c>
      <c r="B1058" s="18">
        <v>44105.0</v>
      </c>
      <c r="C1058" s="36">
        <v>1.0</v>
      </c>
      <c r="D1058" s="19">
        <f>G1057-C1058</f>
        <v>0</v>
      </c>
      <c r="E1058" s="19"/>
      <c r="F1058" s="10"/>
      <c r="G1058" s="76" t="s">
        <v>2307</v>
      </c>
    </row>
    <row r="1059" ht="15.75" hidden="1" customHeight="1">
      <c r="A1059" s="19" t="s">
        <v>2306</v>
      </c>
      <c r="B1059" s="18"/>
      <c r="C1059" s="36"/>
      <c r="D1059" s="19">
        <f t="shared" ref="D1059:D1074" si="52">D1058-C1059</f>
        <v>0</v>
      </c>
      <c r="E1059" s="19"/>
      <c r="F1059" s="10"/>
      <c r="G1059" s="53">
        <v>155000.0</v>
      </c>
    </row>
    <row r="1060" ht="15.75" hidden="1" customHeight="1">
      <c r="A1060" s="19" t="s">
        <v>2306</v>
      </c>
      <c r="B1060" s="18"/>
      <c r="C1060" s="36"/>
      <c r="D1060" s="19">
        <f t="shared" si="52"/>
        <v>0</v>
      </c>
      <c r="E1060" s="19"/>
      <c r="F1060" s="10"/>
      <c r="G1060" s="20" t="s">
        <v>2308</v>
      </c>
    </row>
    <row r="1061" ht="15.75" hidden="1" customHeight="1">
      <c r="A1061" s="19" t="s">
        <v>2306</v>
      </c>
      <c r="B1061" s="18"/>
      <c r="C1061" s="36"/>
      <c r="D1061" s="19">
        <f t="shared" si="52"/>
        <v>0</v>
      </c>
      <c r="E1061" s="19"/>
      <c r="F1061" s="10"/>
      <c r="G1061" s="20" t="s">
        <v>2309</v>
      </c>
    </row>
    <row r="1062" ht="15.75" hidden="1" customHeight="1">
      <c r="A1062" s="19" t="s">
        <v>2306</v>
      </c>
      <c r="B1062" s="18"/>
      <c r="C1062" s="36"/>
      <c r="D1062" s="19">
        <f t="shared" si="52"/>
        <v>0</v>
      </c>
      <c r="E1062" s="19"/>
      <c r="F1062" s="10"/>
      <c r="G1062" s="30"/>
    </row>
    <row r="1063" ht="15.75" hidden="1" customHeight="1">
      <c r="A1063" s="19" t="s">
        <v>2306</v>
      </c>
      <c r="B1063" s="18"/>
      <c r="C1063" s="36"/>
      <c r="D1063" s="19">
        <f t="shared" si="52"/>
        <v>0</v>
      </c>
      <c r="E1063" s="19"/>
      <c r="F1063" s="10"/>
      <c r="G1063" s="30"/>
    </row>
    <row r="1064" ht="15.75" hidden="1" customHeight="1">
      <c r="A1064" s="19" t="s">
        <v>2306</v>
      </c>
      <c r="B1064" s="18"/>
      <c r="C1064" s="36"/>
      <c r="D1064" s="19">
        <f t="shared" si="52"/>
        <v>0</v>
      </c>
      <c r="E1064" s="19"/>
      <c r="F1064" s="10"/>
      <c r="G1064" s="30"/>
    </row>
    <row r="1065" ht="15.75" hidden="1" customHeight="1">
      <c r="A1065" s="19" t="s">
        <v>2306</v>
      </c>
      <c r="B1065" s="18"/>
      <c r="C1065" s="36"/>
      <c r="D1065" s="19">
        <f t="shared" si="52"/>
        <v>0</v>
      </c>
      <c r="E1065" s="19"/>
      <c r="F1065" s="10"/>
    </row>
    <row r="1066" ht="15.75" hidden="1" customHeight="1">
      <c r="A1066" s="19" t="s">
        <v>2306</v>
      </c>
      <c r="B1066" s="18"/>
      <c r="C1066" s="36"/>
      <c r="D1066" s="19">
        <f t="shared" si="52"/>
        <v>0</v>
      </c>
      <c r="E1066" s="19"/>
      <c r="F1066" s="10"/>
    </row>
    <row r="1067" ht="15.75" hidden="1" customHeight="1">
      <c r="A1067" s="19" t="s">
        <v>2306</v>
      </c>
      <c r="B1067" s="18"/>
      <c r="C1067" s="36"/>
      <c r="D1067" s="19">
        <f t="shared" si="52"/>
        <v>0</v>
      </c>
      <c r="E1067" s="19"/>
      <c r="F1067" s="10"/>
    </row>
    <row r="1068" ht="15.75" hidden="1" customHeight="1">
      <c r="A1068" s="19" t="s">
        <v>2306</v>
      </c>
      <c r="B1068" s="18"/>
      <c r="C1068" s="36"/>
      <c r="D1068" s="19">
        <f t="shared" si="52"/>
        <v>0</v>
      </c>
      <c r="E1068" s="19"/>
      <c r="F1068" s="10"/>
    </row>
    <row r="1069" ht="15.75" hidden="1" customHeight="1">
      <c r="A1069" s="19" t="s">
        <v>2306</v>
      </c>
      <c r="B1069" s="18"/>
      <c r="C1069" s="36"/>
      <c r="D1069" s="19">
        <f t="shared" si="52"/>
        <v>0</v>
      </c>
      <c r="E1069" s="19"/>
      <c r="F1069" s="10"/>
    </row>
    <row r="1070" ht="15.75" hidden="1" customHeight="1">
      <c r="A1070" s="19" t="s">
        <v>2306</v>
      </c>
      <c r="B1070" s="18"/>
      <c r="C1070" s="36"/>
      <c r="D1070" s="19">
        <f t="shared" si="52"/>
        <v>0</v>
      </c>
      <c r="E1070" s="19"/>
      <c r="F1070" s="10"/>
    </row>
    <row r="1071" ht="15.75" hidden="1" customHeight="1">
      <c r="A1071" s="19"/>
      <c r="B1071" s="18"/>
      <c r="C1071" s="36"/>
      <c r="D1071" s="19">
        <f t="shared" si="52"/>
        <v>0</v>
      </c>
      <c r="E1071" s="19"/>
      <c r="F1071" s="10"/>
    </row>
    <row r="1072" ht="15.75" hidden="1" customHeight="1">
      <c r="A1072" s="19"/>
      <c r="B1072" s="18"/>
      <c r="C1072" s="36"/>
      <c r="D1072" s="19">
        <f t="shared" si="52"/>
        <v>0</v>
      </c>
      <c r="E1072" s="19"/>
      <c r="F1072" s="10"/>
    </row>
    <row r="1073" ht="15.75" hidden="1" customHeight="1">
      <c r="A1073" s="19"/>
      <c r="B1073" s="18"/>
      <c r="C1073" s="36"/>
      <c r="D1073" s="19">
        <f t="shared" si="52"/>
        <v>0</v>
      </c>
      <c r="E1073" s="19"/>
      <c r="F1073" s="10"/>
    </row>
    <row r="1074" ht="15.75" hidden="1" customHeight="1">
      <c r="A1074" s="19"/>
      <c r="B1074" s="18"/>
      <c r="C1074" s="36"/>
      <c r="D1074" s="19">
        <f t="shared" si="52"/>
        <v>0</v>
      </c>
      <c r="E1074" s="19"/>
      <c r="F1074" s="10"/>
    </row>
    <row r="1075" ht="15.75" hidden="1" customHeight="1">
      <c r="A1075" s="10"/>
      <c r="B1075" s="19"/>
      <c r="C1075" s="10"/>
      <c r="D1075" s="10"/>
      <c r="E1075" s="19"/>
      <c r="F1075" s="10"/>
    </row>
    <row r="1076" ht="15.75" hidden="1" customHeight="1">
      <c r="C1076" s="20">
        <f>SUM(C1058:C1075)</f>
        <v>1</v>
      </c>
      <c r="E1076" s="1"/>
      <c r="F1076" s="54" t="s">
        <v>14</v>
      </c>
    </row>
    <row r="1077" ht="15.75" hidden="1" customHeight="1">
      <c r="E1077" s="1"/>
    </row>
    <row r="1078" ht="15.75" hidden="1" customHeight="1">
      <c r="A1078" s="50" t="s">
        <v>698</v>
      </c>
      <c r="B1078" s="51"/>
      <c r="C1078" s="51"/>
      <c r="D1078" s="51"/>
      <c r="E1078" s="51"/>
      <c r="F1078" s="51"/>
      <c r="G1078" s="52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ht="15.75" hidden="1" customHeight="1">
      <c r="A1079" s="14" t="s">
        <v>15</v>
      </c>
      <c r="B1079" s="14" t="s">
        <v>16</v>
      </c>
      <c r="C1079" s="2" t="s">
        <v>17</v>
      </c>
      <c r="D1079" s="14" t="s">
        <v>18</v>
      </c>
      <c r="E1079" s="14" t="s">
        <v>19</v>
      </c>
      <c r="F1079" s="34" t="s">
        <v>20</v>
      </c>
      <c r="G1079" s="43">
        <v>12.0</v>
      </c>
    </row>
    <row r="1080" ht="15.75" hidden="1" customHeight="1">
      <c r="A1080" s="19" t="s">
        <v>2306</v>
      </c>
      <c r="B1080" s="18">
        <v>44105.0</v>
      </c>
      <c r="C1080" s="36">
        <v>12.0</v>
      </c>
      <c r="D1080" s="19">
        <f>G1079-C1080</f>
        <v>0</v>
      </c>
      <c r="E1080" s="19"/>
      <c r="F1080" s="10"/>
      <c r="G1080" s="76" t="s">
        <v>2307</v>
      </c>
    </row>
    <row r="1081" ht="15.75" hidden="1" customHeight="1">
      <c r="A1081" s="19" t="s">
        <v>2306</v>
      </c>
      <c r="B1081" s="18"/>
      <c r="C1081" s="36"/>
      <c r="D1081" s="19">
        <f t="shared" ref="D1081:D1096" si="53">D1080-C1081</f>
        <v>0</v>
      </c>
      <c r="E1081" s="19"/>
      <c r="F1081" s="10"/>
      <c r="G1081" s="53">
        <v>155000.0</v>
      </c>
    </row>
    <row r="1082" ht="15.75" hidden="1" customHeight="1">
      <c r="A1082" s="19" t="s">
        <v>2306</v>
      </c>
      <c r="B1082" s="18"/>
      <c r="C1082" s="36"/>
      <c r="D1082" s="19">
        <f t="shared" si="53"/>
        <v>0</v>
      </c>
      <c r="E1082" s="19"/>
      <c r="F1082" s="10"/>
      <c r="G1082" s="20" t="s">
        <v>2310</v>
      </c>
    </row>
    <row r="1083" ht="15.75" hidden="1" customHeight="1">
      <c r="A1083" s="19" t="s">
        <v>2306</v>
      </c>
      <c r="B1083" s="18"/>
      <c r="C1083" s="36"/>
      <c r="D1083" s="19">
        <f t="shared" si="53"/>
        <v>0</v>
      </c>
      <c r="E1083" s="19"/>
      <c r="F1083" s="10"/>
      <c r="G1083" s="20" t="s">
        <v>2309</v>
      </c>
    </row>
    <row r="1084" ht="15.75" hidden="1" customHeight="1">
      <c r="A1084" s="19" t="s">
        <v>2306</v>
      </c>
      <c r="B1084" s="18"/>
      <c r="C1084" s="36"/>
      <c r="D1084" s="19">
        <f t="shared" si="53"/>
        <v>0</v>
      </c>
      <c r="E1084" s="19"/>
      <c r="F1084" s="10"/>
      <c r="G1084" s="30"/>
    </row>
    <row r="1085" ht="15.75" hidden="1" customHeight="1">
      <c r="A1085" s="19" t="s">
        <v>2306</v>
      </c>
      <c r="B1085" s="18"/>
      <c r="C1085" s="36"/>
      <c r="D1085" s="19">
        <f t="shared" si="53"/>
        <v>0</v>
      </c>
      <c r="E1085" s="19"/>
      <c r="F1085" s="10"/>
      <c r="G1085" s="30"/>
    </row>
    <row r="1086" ht="15.75" hidden="1" customHeight="1">
      <c r="A1086" s="19" t="s">
        <v>2306</v>
      </c>
      <c r="B1086" s="18"/>
      <c r="C1086" s="36"/>
      <c r="D1086" s="19">
        <f t="shared" si="53"/>
        <v>0</v>
      </c>
      <c r="E1086" s="19"/>
      <c r="F1086" s="10"/>
      <c r="G1086" s="30"/>
    </row>
    <row r="1087" ht="15.75" hidden="1" customHeight="1">
      <c r="A1087" s="19" t="s">
        <v>2306</v>
      </c>
      <c r="B1087" s="18"/>
      <c r="C1087" s="36"/>
      <c r="D1087" s="19">
        <f t="shared" si="53"/>
        <v>0</v>
      </c>
      <c r="E1087" s="19"/>
      <c r="F1087" s="10"/>
    </row>
    <row r="1088" ht="15.75" hidden="1" customHeight="1">
      <c r="A1088" s="19" t="s">
        <v>2306</v>
      </c>
      <c r="B1088" s="18"/>
      <c r="C1088" s="36"/>
      <c r="D1088" s="19">
        <f t="shared" si="53"/>
        <v>0</v>
      </c>
      <c r="E1088" s="19"/>
      <c r="F1088" s="10"/>
    </row>
    <row r="1089" ht="15.75" hidden="1" customHeight="1">
      <c r="A1089" s="19" t="s">
        <v>2306</v>
      </c>
      <c r="B1089" s="18"/>
      <c r="C1089" s="36"/>
      <c r="D1089" s="19">
        <f t="shared" si="53"/>
        <v>0</v>
      </c>
      <c r="E1089" s="19"/>
      <c r="F1089" s="10"/>
    </row>
    <row r="1090" ht="15.75" hidden="1" customHeight="1">
      <c r="A1090" s="19" t="s">
        <v>2306</v>
      </c>
      <c r="B1090" s="18"/>
      <c r="C1090" s="36"/>
      <c r="D1090" s="19">
        <f t="shared" si="53"/>
        <v>0</v>
      </c>
      <c r="E1090" s="19"/>
      <c r="F1090" s="10"/>
    </row>
    <row r="1091" ht="15.75" hidden="1" customHeight="1">
      <c r="A1091" s="19" t="s">
        <v>2306</v>
      </c>
      <c r="B1091" s="18"/>
      <c r="C1091" s="36"/>
      <c r="D1091" s="19">
        <f t="shared" si="53"/>
        <v>0</v>
      </c>
      <c r="E1091" s="19"/>
      <c r="F1091" s="10"/>
    </row>
    <row r="1092" ht="15.75" hidden="1" customHeight="1">
      <c r="A1092" s="19" t="s">
        <v>2306</v>
      </c>
      <c r="B1092" s="18"/>
      <c r="C1092" s="36"/>
      <c r="D1092" s="19">
        <f t="shared" si="53"/>
        <v>0</v>
      </c>
      <c r="E1092" s="19"/>
      <c r="F1092" s="10"/>
    </row>
    <row r="1093" ht="15.75" hidden="1" customHeight="1">
      <c r="A1093" s="19"/>
      <c r="B1093" s="18"/>
      <c r="C1093" s="36"/>
      <c r="D1093" s="19">
        <f t="shared" si="53"/>
        <v>0</v>
      </c>
      <c r="E1093" s="19"/>
      <c r="F1093" s="10"/>
    </row>
    <row r="1094" ht="15.75" hidden="1" customHeight="1">
      <c r="A1094" s="19"/>
      <c r="B1094" s="18"/>
      <c r="C1094" s="36"/>
      <c r="D1094" s="19">
        <f t="shared" si="53"/>
        <v>0</v>
      </c>
      <c r="E1094" s="19"/>
      <c r="F1094" s="10"/>
    </row>
    <row r="1095" ht="15.75" hidden="1" customHeight="1">
      <c r="A1095" s="19"/>
      <c r="B1095" s="18"/>
      <c r="C1095" s="36"/>
      <c r="D1095" s="19">
        <f t="shared" si="53"/>
        <v>0</v>
      </c>
      <c r="E1095" s="19"/>
      <c r="F1095" s="10"/>
    </row>
    <row r="1096" ht="15.75" hidden="1" customHeight="1">
      <c r="A1096" s="19"/>
      <c r="B1096" s="18"/>
      <c r="C1096" s="36"/>
      <c r="D1096" s="19">
        <f t="shared" si="53"/>
        <v>0</v>
      </c>
      <c r="E1096" s="19"/>
      <c r="F1096" s="10"/>
    </row>
    <row r="1097" ht="15.75" hidden="1" customHeight="1">
      <c r="A1097" s="10"/>
      <c r="B1097" s="19"/>
      <c r="C1097" s="10"/>
      <c r="D1097" s="10"/>
      <c r="E1097" s="19"/>
      <c r="F1097" s="10"/>
    </row>
    <row r="1098" ht="15.75" hidden="1" customHeight="1">
      <c r="C1098" s="20">
        <f>SUM(C1080:C1097)</f>
        <v>12</v>
      </c>
      <c r="E1098" s="1"/>
      <c r="F1098" s="54" t="s">
        <v>14</v>
      </c>
    </row>
    <row r="1099" ht="15.75" hidden="1" customHeight="1">
      <c r="E1099" s="1"/>
    </row>
    <row r="1100" ht="15.75" hidden="1" customHeight="1">
      <c r="A1100" s="50" t="s">
        <v>698</v>
      </c>
      <c r="B1100" s="51"/>
      <c r="C1100" s="51"/>
      <c r="D1100" s="51"/>
      <c r="E1100" s="51"/>
      <c r="F1100" s="51"/>
      <c r="G1100" s="52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ht="15.75" hidden="1" customHeight="1">
      <c r="A1101" s="14" t="s">
        <v>15</v>
      </c>
      <c r="B1101" s="14" t="s">
        <v>16</v>
      </c>
      <c r="C1101" s="2" t="s">
        <v>17</v>
      </c>
      <c r="D1101" s="14" t="s">
        <v>18</v>
      </c>
      <c r="E1101" s="14" t="s">
        <v>19</v>
      </c>
      <c r="F1101" s="34" t="s">
        <v>20</v>
      </c>
      <c r="G1101" s="43">
        <v>1.0</v>
      </c>
    </row>
    <row r="1102" ht="15.75" hidden="1" customHeight="1">
      <c r="A1102" s="19" t="s">
        <v>2306</v>
      </c>
      <c r="B1102" s="18">
        <v>44105.0</v>
      </c>
      <c r="C1102" s="36">
        <v>1.0</v>
      </c>
      <c r="D1102" s="19">
        <f>G1101-C1102</f>
        <v>0</v>
      </c>
      <c r="E1102" s="19"/>
      <c r="F1102" s="10"/>
      <c r="G1102" s="76" t="s">
        <v>2307</v>
      </c>
    </row>
    <row r="1103" ht="15.75" hidden="1" customHeight="1">
      <c r="A1103" s="19" t="s">
        <v>2306</v>
      </c>
      <c r="B1103" s="18"/>
      <c r="C1103" s="36"/>
      <c r="D1103" s="19">
        <f t="shared" ref="D1103:D1118" si="54">D1102-C1103</f>
        <v>0</v>
      </c>
      <c r="E1103" s="19"/>
      <c r="F1103" s="10"/>
      <c r="G1103" s="53">
        <v>150000.0</v>
      </c>
    </row>
    <row r="1104" ht="15.75" hidden="1" customHeight="1">
      <c r="A1104" s="19" t="s">
        <v>2306</v>
      </c>
      <c r="B1104" s="18"/>
      <c r="C1104" s="36"/>
      <c r="D1104" s="19">
        <f t="shared" si="54"/>
        <v>0</v>
      </c>
      <c r="E1104" s="19"/>
      <c r="F1104" s="10"/>
      <c r="G1104" s="20" t="s">
        <v>2311</v>
      </c>
    </row>
    <row r="1105" ht="15.75" hidden="1" customHeight="1">
      <c r="A1105" s="19" t="s">
        <v>2306</v>
      </c>
      <c r="B1105" s="18"/>
      <c r="C1105" s="36"/>
      <c r="D1105" s="19">
        <f t="shared" si="54"/>
        <v>0</v>
      </c>
      <c r="E1105" s="19"/>
      <c r="F1105" s="10"/>
      <c r="G1105" s="20" t="s">
        <v>2309</v>
      </c>
    </row>
    <row r="1106" ht="15.75" hidden="1" customHeight="1">
      <c r="A1106" s="19" t="s">
        <v>2306</v>
      </c>
      <c r="B1106" s="18"/>
      <c r="C1106" s="36"/>
      <c r="D1106" s="19">
        <f t="shared" si="54"/>
        <v>0</v>
      </c>
      <c r="E1106" s="19"/>
      <c r="F1106" s="10"/>
      <c r="G1106" s="30"/>
    </row>
    <row r="1107" ht="15.75" hidden="1" customHeight="1">
      <c r="A1107" s="19" t="s">
        <v>2306</v>
      </c>
      <c r="B1107" s="18"/>
      <c r="C1107" s="36"/>
      <c r="D1107" s="19">
        <f t="shared" si="54"/>
        <v>0</v>
      </c>
      <c r="E1107" s="19"/>
      <c r="F1107" s="10"/>
      <c r="G1107" s="30"/>
    </row>
    <row r="1108" ht="15.75" hidden="1" customHeight="1">
      <c r="A1108" s="19" t="s">
        <v>2306</v>
      </c>
      <c r="B1108" s="18"/>
      <c r="C1108" s="36"/>
      <c r="D1108" s="19">
        <f t="shared" si="54"/>
        <v>0</v>
      </c>
      <c r="E1108" s="19"/>
      <c r="F1108" s="10"/>
      <c r="G1108" s="30"/>
    </row>
    <row r="1109" ht="15.75" hidden="1" customHeight="1">
      <c r="A1109" s="19" t="s">
        <v>2306</v>
      </c>
      <c r="B1109" s="18"/>
      <c r="C1109" s="36"/>
      <c r="D1109" s="19">
        <f t="shared" si="54"/>
        <v>0</v>
      </c>
      <c r="E1109" s="19"/>
      <c r="F1109" s="10"/>
    </row>
    <row r="1110" ht="15.75" hidden="1" customHeight="1">
      <c r="A1110" s="19" t="s">
        <v>2306</v>
      </c>
      <c r="B1110" s="18"/>
      <c r="C1110" s="36"/>
      <c r="D1110" s="19">
        <f t="shared" si="54"/>
        <v>0</v>
      </c>
      <c r="E1110" s="19"/>
      <c r="F1110" s="10"/>
    </row>
    <row r="1111" ht="15.75" hidden="1" customHeight="1">
      <c r="A1111" s="19" t="s">
        <v>2306</v>
      </c>
      <c r="B1111" s="18"/>
      <c r="C1111" s="36"/>
      <c r="D1111" s="19">
        <f t="shared" si="54"/>
        <v>0</v>
      </c>
      <c r="E1111" s="19"/>
      <c r="F1111" s="10"/>
    </row>
    <row r="1112" ht="15.75" hidden="1" customHeight="1">
      <c r="A1112" s="19" t="s">
        <v>2306</v>
      </c>
      <c r="B1112" s="18"/>
      <c r="C1112" s="36"/>
      <c r="D1112" s="19">
        <f t="shared" si="54"/>
        <v>0</v>
      </c>
      <c r="E1112" s="19"/>
      <c r="F1112" s="10"/>
    </row>
    <row r="1113" ht="15.75" hidden="1" customHeight="1">
      <c r="A1113" s="19" t="s">
        <v>2306</v>
      </c>
      <c r="B1113" s="18"/>
      <c r="C1113" s="36"/>
      <c r="D1113" s="19">
        <f t="shared" si="54"/>
        <v>0</v>
      </c>
      <c r="E1113" s="19"/>
      <c r="F1113" s="10"/>
    </row>
    <row r="1114" ht="15.75" hidden="1" customHeight="1">
      <c r="A1114" s="19" t="s">
        <v>2306</v>
      </c>
      <c r="B1114" s="18"/>
      <c r="C1114" s="36"/>
      <c r="D1114" s="19">
        <f t="shared" si="54"/>
        <v>0</v>
      </c>
      <c r="E1114" s="19"/>
      <c r="F1114" s="10"/>
    </row>
    <row r="1115" ht="15.75" hidden="1" customHeight="1">
      <c r="A1115" s="19"/>
      <c r="B1115" s="18"/>
      <c r="C1115" s="36"/>
      <c r="D1115" s="19">
        <f t="shared" si="54"/>
        <v>0</v>
      </c>
      <c r="E1115" s="19"/>
      <c r="F1115" s="10"/>
    </row>
    <row r="1116" ht="15.75" hidden="1" customHeight="1">
      <c r="A1116" s="19"/>
      <c r="B1116" s="18"/>
      <c r="C1116" s="36"/>
      <c r="D1116" s="19">
        <f t="shared" si="54"/>
        <v>0</v>
      </c>
      <c r="E1116" s="19"/>
      <c r="F1116" s="10"/>
    </row>
    <row r="1117" ht="15.75" hidden="1" customHeight="1">
      <c r="A1117" s="19"/>
      <c r="B1117" s="18"/>
      <c r="C1117" s="36"/>
      <c r="D1117" s="19">
        <f t="shared" si="54"/>
        <v>0</v>
      </c>
      <c r="E1117" s="19"/>
      <c r="F1117" s="10"/>
    </row>
    <row r="1118" ht="15.75" hidden="1" customHeight="1">
      <c r="A1118" s="19"/>
      <c r="B1118" s="18"/>
      <c r="C1118" s="36"/>
      <c r="D1118" s="19">
        <f t="shared" si="54"/>
        <v>0</v>
      </c>
      <c r="E1118" s="19"/>
      <c r="F1118" s="10"/>
    </row>
    <row r="1119" ht="15.75" hidden="1" customHeight="1">
      <c r="A1119" s="10"/>
      <c r="B1119" s="19"/>
      <c r="C1119" s="10"/>
      <c r="D1119" s="10"/>
      <c r="E1119" s="19"/>
      <c r="F1119" s="10"/>
    </row>
    <row r="1120" ht="15.75" hidden="1" customHeight="1">
      <c r="C1120" s="20">
        <f>SUM(C1102:C1119)</f>
        <v>1</v>
      </c>
      <c r="E1120" s="1"/>
      <c r="F1120" s="54" t="s">
        <v>14</v>
      </c>
    </row>
    <row r="1121" ht="15.75" hidden="1" customHeight="1">
      <c r="E1121" s="1"/>
    </row>
    <row r="1122" ht="15.75" hidden="1" customHeight="1">
      <c r="A1122" s="50" t="s">
        <v>698</v>
      </c>
      <c r="B1122" s="51"/>
      <c r="C1122" s="51"/>
      <c r="D1122" s="51"/>
      <c r="E1122" s="51"/>
      <c r="F1122" s="51"/>
      <c r="G1122" s="52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</row>
    <row r="1123" ht="15.75" hidden="1" customHeight="1">
      <c r="A1123" s="14" t="s">
        <v>15</v>
      </c>
      <c r="B1123" s="14" t="s">
        <v>16</v>
      </c>
      <c r="C1123" s="2" t="s">
        <v>17</v>
      </c>
      <c r="D1123" s="14" t="s">
        <v>18</v>
      </c>
      <c r="E1123" s="14" t="s">
        <v>19</v>
      </c>
      <c r="F1123" s="34" t="s">
        <v>20</v>
      </c>
      <c r="G1123" s="43">
        <v>1.0</v>
      </c>
    </row>
    <row r="1124" ht="15.75" hidden="1" customHeight="1">
      <c r="A1124" s="19" t="s">
        <v>2312</v>
      </c>
      <c r="B1124" s="18">
        <v>44112.0</v>
      </c>
      <c r="C1124" s="36">
        <v>1.0</v>
      </c>
      <c r="D1124" s="19">
        <f>G1123-C1124</f>
        <v>0</v>
      </c>
      <c r="E1124" s="19"/>
      <c r="F1124" s="10"/>
      <c r="G1124" s="76" t="s">
        <v>2313</v>
      </c>
    </row>
    <row r="1125" ht="15.75" hidden="1" customHeight="1">
      <c r="A1125" s="19" t="s">
        <v>2312</v>
      </c>
      <c r="B1125" s="18"/>
      <c r="C1125" s="36"/>
      <c r="D1125" s="19">
        <f t="shared" ref="D1125:D1140" si="55">D1124-C1125</f>
        <v>0</v>
      </c>
      <c r="E1125" s="19"/>
      <c r="F1125" s="10"/>
      <c r="G1125" s="53"/>
    </row>
    <row r="1126" ht="15.75" hidden="1" customHeight="1">
      <c r="A1126" s="19" t="s">
        <v>2312</v>
      </c>
      <c r="B1126" s="18"/>
      <c r="C1126" s="36"/>
      <c r="D1126" s="19">
        <f t="shared" si="55"/>
        <v>0</v>
      </c>
      <c r="E1126" s="19"/>
      <c r="F1126" s="10"/>
      <c r="G1126" s="20" t="s">
        <v>2308</v>
      </c>
    </row>
    <row r="1127" ht="15.75" hidden="1" customHeight="1">
      <c r="A1127" s="19" t="s">
        <v>2312</v>
      </c>
      <c r="B1127" s="18"/>
      <c r="C1127" s="36"/>
      <c r="D1127" s="19">
        <f t="shared" si="55"/>
        <v>0</v>
      </c>
      <c r="E1127" s="19"/>
      <c r="F1127" s="10"/>
      <c r="G1127" s="20" t="s">
        <v>2314</v>
      </c>
    </row>
    <row r="1128" ht="15.75" hidden="1" customHeight="1">
      <c r="A1128" s="19" t="s">
        <v>2312</v>
      </c>
      <c r="B1128" s="18"/>
      <c r="C1128" s="36"/>
      <c r="D1128" s="19">
        <f t="shared" si="55"/>
        <v>0</v>
      </c>
      <c r="E1128" s="19"/>
      <c r="F1128" s="10"/>
      <c r="G1128" s="30"/>
    </row>
    <row r="1129" ht="15.75" hidden="1" customHeight="1">
      <c r="A1129" s="19" t="s">
        <v>2312</v>
      </c>
      <c r="B1129" s="18"/>
      <c r="C1129" s="36"/>
      <c r="D1129" s="19">
        <f t="shared" si="55"/>
        <v>0</v>
      </c>
      <c r="E1129" s="19"/>
      <c r="F1129" s="10"/>
      <c r="G1129" s="30"/>
    </row>
    <row r="1130" ht="15.75" hidden="1" customHeight="1">
      <c r="A1130" s="19" t="s">
        <v>2312</v>
      </c>
      <c r="B1130" s="18"/>
      <c r="C1130" s="36"/>
      <c r="D1130" s="19">
        <f t="shared" si="55"/>
        <v>0</v>
      </c>
      <c r="E1130" s="19"/>
      <c r="F1130" s="10"/>
      <c r="G1130" s="30"/>
    </row>
    <row r="1131" ht="15.75" hidden="1" customHeight="1">
      <c r="A1131" s="19" t="s">
        <v>2312</v>
      </c>
      <c r="B1131" s="18"/>
      <c r="C1131" s="36"/>
      <c r="D1131" s="19">
        <f t="shared" si="55"/>
        <v>0</v>
      </c>
      <c r="E1131" s="19"/>
      <c r="F1131" s="10"/>
    </row>
    <row r="1132" ht="15.75" hidden="1" customHeight="1">
      <c r="A1132" s="19" t="s">
        <v>2312</v>
      </c>
      <c r="B1132" s="18"/>
      <c r="C1132" s="36"/>
      <c r="D1132" s="19">
        <f t="shared" si="55"/>
        <v>0</v>
      </c>
      <c r="E1132" s="19"/>
      <c r="F1132" s="10"/>
    </row>
    <row r="1133" ht="15.75" hidden="1" customHeight="1">
      <c r="A1133" s="19" t="s">
        <v>2312</v>
      </c>
      <c r="B1133" s="18"/>
      <c r="C1133" s="36"/>
      <c r="D1133" s="19">
        <f t="shared" si="55"/>
        <v>0</v>
      </c>
      <c r="E1133" s="19"/>
      <c r="F1133" s="10"/>
    </row>
    <row r="1134" ht="15.75" hidden="1" customHeight="1">
      <c r="A1134" s="19" t="s">
        <v>2312</v>
      </c>
      <c r="B1134" s="18"/>
      <c r="C1134" s="36"/>
      <c r="D1134" s="19">
        <f t="shared" si="55"/>
        <v>0</v>
      </c>
      <c r="E1134" s="19"/>
      <c r="F1134" s="10"/>
    </row>
    <row r="1135" ht="15.75" hidden="1" customHeight="1">
      <c r="A1135" s="19" t="s">
        <v>2312</v>
      </c>
      <c r="B1135" s="18"/>
      <c r="C1135" s="36"/>
      <c r="D1135" s="19">
        <f t="shared" si="55"/>
        <v>0</v>
      </c>
      <c r="E1135" s="19"/>
      <c r="F1135" s="10"/>
    </row>
    <row r="1136" ht="15.75" hidden="1" customHeight="1">
      <c r="A1136" s="19" t="s">
        <v>2312</v>
      </c>
      <c r="B1136" s="18"/>
      <c r="C1136" s="36"/>
      <c r="D1136" s="19">
        <f t="shared" si="55"/>
        <v>0</v>
      </c>
      <c r="E1136" s="19"/>
      <c r="F1136" s="10"/>
    </row>
    <row r="1137" ht="15.75" hidden="1" customHeight="1">
      <c r="A1137" s="19"/>
      <c r="B1137" s="18"/>
      <c r="C1137" s="36"/>
      <c r="D1137" s="19">
        <f t="shared" si="55"/>
        <v>0</v>
      </c>
      <c r="E1137" s="19"/>
      <c r="F1137" s="10"/>
    </row>
    <row r="1138" ht="15.75" hidden="1" customHeight="1">
      <c r="A1138" s="19"/>
      <c r="B1138" s="18"/>
      <c r="C1138" s="36"/>
      <c r="D1138" s="19">
        <f t="shared" si="55"/>
        <v>0</v>
      </c>
      <c r="E1138" s="19"/>
      <c r="F1138" s="10"/>
    </row>
    <row r="1139" ht="15.75" hidden="1" customHeight="1">
      <c r="A1139" s="19"/>
      <c r="B1139" s="18"/>
      <c r="C1139" s="36"/>
      <c r="D1139" s="19">
        <f t="shared" si="55"/>
        <v>0</v>
      </c>
      <c r="E1139" s="19"/>
      <c r="F1139" s="10"/>
    </row>
    <row r="1140" ht="15.75" hidden="1" customHeight="1">
      <c r="A1140" s="19"/>
      <c r="B1140" s="18"/>
      <c r="C1140" s="36"/>
      <c r="D1140" s="19">
        <f t="shared" si="55"/>
        <v>0</v>
      </c>
      <c r="E1140" s="19"/>
      <c r="F1140" s="10"/>
    </row>
    <row r="1141" ht="15.75" hidden="1" customHeight="1">
      <c r="A1141" s="10"/>
      <c r="B1141" s="19"/>
      <c r="C1141" s="10"/>
      <c r="D1141" s="10"/>
      <c r="E1141" s="19"/>
      <c r="F1141" s="10"/>
    </row>
    <row r="1142" ht="15.75" hidden="1" customHeight="1">
      <c r="C1142" s="20">
        <f>SUM(C1124:C1141)</f>
        <v>1</v>
      </c>
      <c r="E1142" s="1"/>
      <c r="F1142" s="65" t="s">
        <v>14</v>
      </c>
    </row>
    <row r="1143" ht="15.75" hidden="1" customHeight="1">
      <c r="E1143" s="1"/>
    </row>
    <row r="1144" ht="15.75" hidden="1" customHeight="1">
      <c r="A1144" s="50" t="s">
        <v>698</v>
      </c>
      <c r="B1144" s="51"/>
      <c r="C1144" s="51"/>
      <c r="D1144" s="51"/>
      <c r="E1144" s="51"/>
      <c r="F1144" s="51"/>
      <c r="G1144" s="52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</row>
    <row r="1145" ht="15.75" hidden="1" customHeight="1">
      <c r="A1145" s="14" t="s">
        <v>15</v>
      </c>
      <c r="B1145" s="14" t="s">
        <v>16</v>
      </c>
      <c r="C1145" s="2" t="s">
        <v>17</v>
      </c>
      <c r="D1145" s="14" t="s">
        <v>18</v>
      </c>
      <c r="E1145" s="14" t="s">
        <v>19</v>
      </c>
      <c r="F1145" s="34" t="s">
        <v>20</v>
      </c>
      <c r="G1145" s="43">
        <v>24.0</v>
      </c>
    </row>
    <row r="1146" ht="15.75" hidden="1" customHeight="1">
      <c r="A1146" s="19" t="s">
        <v>2312</v>
      </c>
      <c r="B1146" s="18">
        <v>44112.0</v>
      </c>
      <c r="C1146" s="36">
        <v>24.0</v>
      </c>
      <c r="D1146" s="19">
        <f>G1145-C1146</f>
        <v>0</v>
      </c>
      <c r="E1146" s="19"/>
      <c r="F1146" s="10"/>
      <c r="G1146" s="76" t="s">
        <v>2313</v>
      </c>
    </row>
    <row r="1147" ht="15.75" hidden="1" customHeight="1">
      <c r="A1147" s="19" t="s">
        <v>2312</v>
      </c>
      <c r="B1147" s="18"/>
      <c r="C1147" s="36"/>
      <c r="D1147" s="19">
        <f t="shared" ref="D1147:D1162" si="56">D1146-C1147</f>
        <v>0</v>
      </c>
      <c r="E1147" s="19"/>
      <c r="F1147" s="10"/>
      <c r="G1147" s="53">
        <v>155000.0</v>
      </c>
    </row>
    <row r="1148" ht="15.75" hidden="1" customHeight="1">
      <c r="A1148" s="19" t="s">
        <v>2312</v>
      </c>
      <c r="B1148" s="18"/>
      <c r="C1148" s="36"/>
      <c r="D1148" s="19">
        <f t="shared" si="56"/>
        <v>0</v>
      </c>
      <c r="E1148" s="19"/>
      <c r="F1148" s="10"/>
      <c r="G1148" s="20" t="s">
        <v>2291</v>
      </c>
    </row>
    <row r="1149" ht="15.75" hidden="1" customHeight="1">
      <c r="A1149" s="19" t="s">
        <v>2312</v>
      </c>
      <c r="B1149" s="18"/>
      <c r="C1149" s="36"/>
      <c r="D1149" s="19">
        <f t="shared" si="56"/>
        <v>0</v>
      </c>
      <c r="E1149" s="19"/>
      <c r="F1149" s="10"/>
      <c r="G1149" s="20" t="s">
        <v>2314</v>
      </c>
    </row>
    <row r="1150" ht="15.75" hidden="1" customHeight="1">
      <c r="A1150" s="19" t="s">
        <v>2312</v>
      </c>
      <c r="B1150" s="18"/>
      <c r="C1150" s="36"/>
      <c r="D1150" s="19">
        <f t="shared" si="56"/>
        <v>0</v>
      </c>
      <c r="E1150" s="19"/>
      <c r="F1150" s="10"/>
      <c r="G1150" s="30"/>
    </row>
    <row r="1151" ht="15.75" hidden="1" customHeight="1">
      <c r="A1151" s="19" t="s">
        <v>2312</v>
      </c>
      <c r="B1151" s="18"/>
      <c r="C1151" s="36"/>
      <c r="D1151" s="19">
        <f t="shared" si="56"/>
        <v>0</v>
      </c>
      <c r="E1151" s="19"/>
      <c r="F1151" s="10"/>
      <c r="G1151" s="30"/>
    </row>
    <row r="1152" ht="15.75" hidden="1" customHeight="1">
      <c r="A1152" s="19" t="s">
        <v>2312</v>
      </c>
      <c r="B1152" s="18"/>
      <c r="C1152" s="36"/>
      <c r="D1152" s="19">
        <f t="shared" si="56"/>
        <v>0</v>
      </c>
      <c r="E1152" s="19"/>
      <c r="F1152" s="10"/>
      <c r="G1152" s="30"/>
    </row>
    <row r="1153" ht="15.75" hidden="1" customHeight="1">
      <c r="A1153" s="19" t="s">
        <v>2312</v>
      </c>
      <c r="B1153" s="18"/>
      <c r="C1153" s="36"/>
      <c r="D1153" s="19">
        <f t="shared" si="56"/>
        <v>0</v>
      </c>
      <c r="E1153" s="19"/>
      <c r="F1153" s="10"/>
    </row>
    <row r="1154" ht="15.75" hidden="1" customHeight="1">
      <c r="A1154" s="19" t="s">
        <v>2312</v>
      </c>
      <c r="B1154" s="18"/>
      <c r="C1154" s="36"/>
      <c r="D1154" s="19">
        <f t="shared" si="56"/>
        <v>0</v>
      </c>
      <c r="E1154" s="19"/>
      <c r="F1154" s="10"/>
    </row>
    <row r="1155" ht="15.75" hidden="1" customHeight="1">
      <c r="A1155" s="19" t="s">
        <v>2312</v>
      </c>
      <c r="B1155" s="18"/>
      <c r="C1155" s="36"/>
      <c r="D1155" s="19">
        <f t="shared" si="56"/>
        <v>0</v>
      </c>
      <c r="E1155" s="19"/>
      <c r="F1155" s="10"/>
    </row>
    <row r="1156" ht="15.75" hidden="1" customHeight="1">
      <c r="A1156" s="19" t="s">
        <v>2312</v>
      </c>
      <c r="B1156" s="18"/>
      <c r="C1156" s="36"/>
      <c r="D1156" s="19">
        <f t="shared" si="56"/>
        <v>0</v>
      </c>
      <c r="E1156" s="19"/>
      <c r="F1156" s="10"/>
    </row>
    <row r="1157" ht="15.75" hidden="1" customHeight="1">
      <c r="A1157" s="19" t="s">
        <v>2312</v>
      </c>
      <c r="B1157" s="18"/>
      <c r="C1157" s="36"/>
      <c r="D1157" s="19">
        <f t="shared" si="56"/>
        <v>0</v>
      </c>
      <c r="E1157" s="19"/>
      <c r="F1157" s="10"/>
    </row>
    <row r="1158" ht="15.75" hidden="1" customHeight="1">
      <c r="A1158" s="19" t="s">
        <v>2312</v>
      </c>
      <c r="B1158" s="18"/>
      <c r="C1158" s="36"/>
      <c r="D1158" s="19">
        <f t="shared" si="56"/>
        <v>0</v>
      </c>
      <c r="E1158" s="19"/>
      <c r="F1158" s="10"/>
    </row>
    <row r="1159" ht="15.75" hidden="1" customHeight="1">
      <c r="A1159" s="19"/>
      <c r="B1159" s="18"/>
      <c r="C1159" s="36"/>
      <c r="D1159" s="19">
        <f t="shared" si="56"/>
        <v>0</v>
      </c>
      <c r="E1159" s="19"/>
      <c r="F1159" s="10"/>
    </row>
    <row r="1160" ht="15.75" hidden="1" customHeight="1">
      <c r="A1160" s="19"/>
      <c r="B1160" s="18"/>
      <c r="C1160" s="36"/>
      <c r="D1160" s="19">
        <f t="shared" si="56"/>
        <v>0</v>
      </c>
      <c r="E1160" s="19"/>
      <c r="F1160" s="10"/>
    </row>
    <row r="1161" ht="15.75" hidden="1" customHeight="1">
      <c r="A1161" s="19"/>
      <c r="B1161" s="18"/>
      <c r="C1161" s="36"/>
      <c r="D1161" s="19">
        <f t="shared" si="56"/>
        <v>0</v>
      </c>
      <c r="E1161" s="19"/>
      <c r="F1161" s="10"/>
    </row>
    <row r="1162" ht="15.75" hidden="1" customHeight="1">
      <c r="A1162" s="19"/>
      <c r="B1162" s="18"/>
      <c r="C1162" s="36"/>
      <c r="D1162" s="19">
        <f t="shared" si="56"/>
        <v>0</v>
      </c>
      <c r="E1162" s="19"/>
      <c r="F1162" s="10"/>
    </row>
    <row r="1163" ht="15.75" hidden="1" customHeight="1">
      <c r="A1163" s="10"/>
      <c r="B1163" s="19"/>
      <c r="C1163" s="10"/>
      <c r="D1163" s="10"/>
      <c r="E1163" s="19"/>
      <c r="F1163" s="10"/>
    </row>
    <row r="1164" ht="15.75" hidden="1" customHeight="1">
      <c r="C1164" s="20">
        <f>SUM(C1146:C1163)</f>
        <v>24</v>
      </c>
      <c r="E1164" s="1"/>
      <c r="F1164" s="54" t="s">
        <v>14</v>
      </c>
    </row>
    <row r="1165" ht="15.75" hidden="1" customHeight="1">
      <c r="E1165" s="1"/>
    </row>
    <row r="1166" ht="15.75" hidden="1" customHeight="1">
      <c r="A1166" s="50" t="s">
        <v>698</v>
      </c>
      <c r="B1166" s="51"/>
      <c r="C1166" s="51"/>
      <c r="D1166" s="51"/>
      <c r="E1166" s="51"/>
      <c r="F1166" s="51"/>
      <c r="G1166" s="52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</row>
    <row r="1167" ht="15.75" hidden="1" customHeight="1">
      <c r="A1167" s="14" t="s">
        <v>15</v>
      </c>
      <c r="B1167" s="14" t="s">
        <v>16</v>
      </c>
      <c r="C1167" s="2" t="s">
        <v>17</v>
      </c>
      <c r="D1167" s="14" t="s">
        <v>18</v>
      </c>
      <c r="E1167" s="14" t="s">
        <v>19</v>
      </c>
      <c r="F1167" s="34" t="s">
        <v>20</v>
      </c>
      <c r="G1167" s="43">
        <v>1.0</v>
      </c>
    </row>
    <row r="1168" ht="15.75" hidden="1" customHeight="1">
      <c r="A1168" s="19" t="s">
        <v>2312</v>
      </c>
      <c r="B1168" s="18">
        <v>44113.0</v>
      </c>
      <c r="C1168" s="36">
        <v>1.0</v>
      </c>
      <c r="D1168" s="19">
        <f>G1167-C1168</f>
        <v>0</v>
      </c>
      <c r="E1168" s="19"/>
      <c r="F1168" s="10"/>
      <c r="G1168" s="76" t="s">
        <v>2313</v>
      </c>
    </row>
    <row r="1169" ht="15.75" hidden="1" customHeight="1">
      <c r="A1169" s="19" t="s">
        <v>2312</v>
      </c>
      <c r="B1169" s="18"/>
      <c r="C1169" s="36"/>
      <c r="D1169" s="19">
        <f t="shared" ref="D1169:D1184" si="57">D1168-C1169</f>
        <v>0</v>
      </c>
      <c r="E1169" s="19"/>
      <c r="F1169" s="10"/>
      <c r="G1169" s="53">
        <v>145000.0</v>
      </c>
    </row>
    <row r="1170" ht="15.75" hidden="1" customHeight="1">
      <c r="A1170" s="19" t="s">
        <v>2312</v>
      </c>
      <c r="B1170" s="18"/>
      <c r="C1170" s="36"/>
      <c r="D1170" s="19">
        <f t="shared" si="57"/>
        <v>0</v>
      </c>
      <c r="E1170" s="19"/>
      <c r="F1170" s="10"/>
      <c r="G1170" s="20" t="s">
        <v>2315</v>
      </c>
    </row>
    <row r="1171" ht="15.75" hidden="1" customHeight="1">
      <c r="A1171" s="19" t="s">
        <v>2312</v>
      </c>
      <c r="B1171" s="18"/>
      <c r="C1171" s="36"/>
      <c r="D1171" s="19">
        <f t="shared" si="57"/>
        <v>0</v>
      </c>
      <c r="E1171" s="19"/>
      <c r="F1171" s="10"/>
      <c r="G1171" s="20" t="s">
        <v>2314</v>
      </c>
    </row>
    <row r="1172" ht="15.75" hidden="1" customHeight="1">
      <c r="A1172" s="19" t="s">
        <v>2312</v>
      </c>
      <c r="B1172" s="18"/>
      <c r="C1172" s="36"/>
      <c r="D1172" s="19">
        <f t="shared" si="57"/>
        <v>0</v>
      </c>
      <c r="E1172" s="19"/>
      <c r="F1172" s="10"/>
      <c r="G1172" s="30"/>
    </row>
    <row r="1173" ht="15.75" hidden="1" customHeight="1">
      <c r="A1173" s="19" t="s">
        <v>2312</v>
      </c>
      <c r="B1173" s="18"/>
      <c r="C1173" s="36"/>
      <c r="D1173" s="19">
        <f t="shared" si="57"/>
        <v>0</v>
      </c>
      <c r="E1173" s="19"/>
      <c r="F1173" s="10"/>
      <c r="G1173" s="30"/>
    </row>
    <row r="1174" ht="15.75" hidden="1" customHeight="1">
      <c r="A1174" s="19" t="s">
        <v>2312</v>
      </c>
      <c r="B1174" s="18"/>
      <c r="C1174" s="36"/>
      <c r="D1174" s="19">
        <f t="shared" si="57"/>
        <v>0</v>
      </c>
      <c r="E1174" s="19"/>
      <c r="F1174" s="10"/>
      <c r="G1174" s="30"/>
    </row>
    <row r="1175" ht="15.75" hidden="1" customHeight="1">
      <c r="A1175" s="19" t="s">
        <v>2312</v>
      </c>
      <c r="B1175" s="18"/>
      <c r="C1175" s="36"/>
      <c r="D1175" s="19">
        <f t="shared" si="57"/>
        <v>0</v>
      </c>
      <c r="E1175" s="19"/>
      <c r="F1175" s="10"/>
    </row>
    <row r="1176" ht="15.75" hidden="1" customHeight="1">
      <c r="A1176" s="19" t="s">
        <v>2312</v>
      </c>
      <c r="B1176" s="18"/>
      <c r="C1176" s="36"/>
      <c r="D1176" s="19">
        <f t="shared" si="57"/>
        <v>0</v>
      </c>
      <c r="E1176" s="19"/>
      <c r="F1176" s="10"/>
    </row>
    <row r="1177" ht="15.75" hidden="1" customHeight="1">
      <c r="A1177" s="19" t="s">
        <v>2312</v>
      </c>
      <c r="B1177" s="18"/>
      <c r="C1177" s="36"/>
      <c r="D1177" s="19">
        <f t="shared" si="57"/>
        <v>0</v>
      </c>
      <c r="E1177" s="19"/>
      <c r="F1177" s="10"/>
    </row>
    <row r="1178" ht="15.75" hidden="1" customHeight="1">
      <c r="A1178" s="19" t="s">
        <v>2312</v>
      </c>
      <c r="B1178" s="18"/>
      <c r="C1178" s="36"/>
      <c r="D1178" s="19">
        <f t="shared" si="57"/>
        <v>0</v>
      </c>
      <c r="E1178" s="19"/>
      <c r="F1178" s="10"/>
    </row>
    <row r="1179" ht="15.75" hidden="1" customHeight="1">
      <c r="A1179" s="19" t="s">
        <v>2312</v>
      </c>
      <c r="B1179" s="18"/>
      <c r="C1179" s="36"/>
      <c r="D1179" s="19">
        <f t="shared" si="57"/>
        <v>0</v>
      </c>
      <c r="E1179" s="19"/>
      <c r="F1179" s="10"/>
    </row>
    <row r="1180" ht="15.75" hidden="1" customHeight="1">
      <c r="A1180" s="19" t="s">
        <v>2312</v>
      </c>
      <c r="B1180" s="18"/>
      <c r="C1180" s="36"/>
      <c r="D1180" s="19">
        <f t="shared" si="57"/>
        <v>0</v>
      </c>
      <c r="E1180" s="19"/>
      <c r="F1180" s="10"/>
    </row>
    <row r="1181" ht="15.75" hidden="1" customHeight="1">
      <c r="A1181" s="19"/>
      <c r="B1181" s="18"/>
      <c r="C1181" s="36"/>
      <c r="D1181" s="19">
        <f t="shared" si="57"/>
        <v>0</v>
      </c>
      <c r="E1181" s="19"/>
      <c r="F1181" s="10"/>
    </row>
    <row r="1182" ht="15.75" hidden="1" customHeight="1">
      <c r="A1182" s="19"/>
      <c r="B1182" s="18"/>
      <c r="C1182" s="36"/>
      <c r="D1182" s="19">
        <f t="shared" si="57"/>
        <v>0</v>
      </c>
      <c r="E1182" s="19"/>
      <c r="F1182" s="10"/>
    </row>
    <row r="1183" ht="15.75" hidden="1" customHeight="1">
      <c r="A1183" s="19"/>
      <c r="B1183" s="18"/>
      <c r="C1183" s="36"/>
      <c r="D1183" s="19">
        <f t="shared" si="57"/>
        <v>0</v>
      </c>
      <c r="E1183" s="19"/>
      <c r="F1183" s="10"/>
    </row>
    <row r="1184" ht="15.75" hidden="1" customHeight="1">
      <c r="A1184" s="19"/>
      <c r="B1184" s="18"/>
      <c r="C1184" s="36"/>
      <c r="D1184" s="19">
        <f t="shared" si="57"/>
        <v>0</v>
      </c>
      <c r="E1184" s="19"/>
      <c r="F1184" s="10"/>
    </row>
    <row r="1185" ht="15.75" hidden="1" customHeight="1">
      <c r="A1185" s="10"/>
      <c r="B1185" s="19"/>
      <c r="C1185" s="10"/>
      <c r="D1185" s="10"/>
      <c r="E1185" s="19"/>
      <c r="F1185" s="10"/>
    </row>
    <row r="1186" ht="15.75" hidden="1" customHeight="1">
      <c r="C1186" s="20">
        <f>SUM(C1168:C1185)</f>
        <v>1</v>
      </c>
      <c r="E1186" s="1"/>
      <c r="F1186" s="54" t="s">
        <v>14</v>
      </c>
    </row>
    <row r="1187" ht="15.75" hidden="1" customHeight="1">
      <c r="E1187" s="1"/>
    </row>
    <row r="1188" ht="15.75" hidden="1" customHeight="1">
      <c r="A1188" s="50" t="s">
        <v>698</v>
      </c>
      <c r="B1188" s="51"/>
      <c r="C1188" s="51"/>
      <c r="D1188" s="51"/>
      <c r="E1188" s="51"/>
      <c r="F1188" s="51"/>
      <c r="G1188" s="52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</row>
    <row r="1189" ht="15.75" hidden="1" customHeight="1">
      <c r="A1189" s="14" t="s">
        <v>15</v>
      </c>
      <c r="B1189" s="14" t="s">
        <v>16</v>
      </c>
      <c r="C1189" s="2" t="s">
        <v>17</v>
      </c>
      <c r="D1189" s="14" t="s">
        <v>18</v>
      </c>
      <c r="E1189" s="14" t="s">
        <v>19</v>
      </c>
      <c r="F1189" s="34" t="s">
        <v>20</v>
      </c>
      <c r="G1189" s="43">
        <v>2.0</v>
      </c>
    </row>
    <row r="1190" ht="15.75" hidden="1" customHeight="1">
      <c r="A1190" s="19" t="s">
        <v>2316</v>
      </c>
      <c r="B1190" s="18">
        <v>44112.0</v>
      </c>
      <c r="C1190" s="36">
        <v>2.0</v>
      </c>
      <c r="D1190" s="19">
        <f>G1189-C1190</f>
        <v>0</v>
      </c>
      <c r="E1190" s="19"/>
      <c r="F1190" s="10"/>
      <c r="G1190" s="76" t="s">
        <v>2317</v>
      </c>
    </row>
    <row r="1191" ht="15.75" hidden="1" customHeight="1">
      <c r="A1191" s="19" t="s">
        <v>2316</v>
      </c>
      <c r="B1191" s="18"/>
      <c r="C1191" s="36"/>
      <c r="D1191" s="19">
        <f t="shared" ref="D1191:D1206" si="58">D1190-C1191</f>
        <v>0</v>
      </c>
      <c r="E1191" s="19"/>
      <c r="F1191" s="10"/>
      <c r="G1191" s="53">
        <v>125000.0</v>
      </c>
    </row>
    <row r="1192" ht="15.75" hidden="1" customHeight="1">
      <c r="A1192" s="19" t="s">
        <v>2316</v>
      </c>
      <c r="B1192" s="18"/>
      <c r="C1192" s="36"/>
      <c r="D1192" s="19">
        <f t="shared" si="58"/>
        <v>0</v>
      </c>
      <c r="E1192" s="19"/>
      <c r="F1192" s="10"/>
      <c r="G1192" s="20" t="s">
        <v>2318</v>
      </c>
    </row>
    <row r="1193" ht="15.75" hidden="1" customHeight="1">
      <c r="A1193" s="19" t="s">
        <v>2316</v>
      </c>
      <c r="B1193" s="18"/>
      <c r="C1193" s="36"/>
      <c r="D1193" s="19">
        <f t="shared" si="58"/>
        <v>0</v>
      </c>
      <c r="E1193" s="19"/>
      <c r="F1193" s="10"/>
      <c r="G1193" s="20" t="s">
        <v>2319</v>
      </c>
    </row>
    <row r="1194" ht="15.75" hidden="1" customHeight="1">
      <c r="A1194" s="19" t="s">
        <v>2316</v>
      </c>
      <c r="B1194" s="18"/>
      <c r="C1194" s="36"/>
      <c r="D1194" s="19">
        <f t="shared" si="58"/>
        <v>0</v>
      </c>
      <c r="E1194" s="19"/>
      <c r="F1194" s="10"/>
      <c r="G1194" s="30"/>
    </row>
    <row r="1195" ht="15.75" hidden="1" customHeight="1">
      <c r="A1195" s="19" t="s">
        <v>2316</v>
      </c>
      <c r="B1195" s="18"/>
      <c r="C1195" s="36"/>
      <c r="D1195" s="19">
        <f t="shared" si="58"/>
        <v>0</v>
      </c>
      <c r="E1195" s="19"/>
      <c r="F1195" s="10"/>
      <c r="G1195" s="30"/>
    </row>
    <row r="1196" ht="15.75" hidden="1" customHeight="1">
      <c r="A1196" s="19" t="s">
        <v>2316</v>
      </c>
      <c r="B1196" s="18"/>
      <c r="C1196" s="36"/>
      <c r="D1196" s="19">
        <f t="shared" si="58"/>
        <v>0</v>
      </c>
      <c r="E1196" s="19"/>
      <c r="F1196" s="10"/>
      <c r="G1196" s="30"/>
    </row>
    <row r="1197" ht="15.75" hidden="1" customHeight="1">
      <c r="A1197" s="19" t="s">
        <v>2316</v>
      </c>
      <c r="B1197" s="18"/>
      <c r="C1197" s="36"/>
      <c r="D1197" s="19">
        <f t="shared" si="58"/>
        <v>0</v>
      </c>
      <c r="E1197" s="19"/>
      <c r="F1197" s="10"/>
    </row>
    <row r="1198" ht="15.75" hidden="1" customHeight="1">
      <c r="A1198" s="19" t="s">
        <v>2316</v>
      </c>
      <c r="B1198" s="18"/>
      <c r="C1198" s="36"/>
      <c r="D1198" s="19">
        <f t="shared" si="58"/>
        <v>0</v>
      </c>
      <c r="E1198" s="19"/>
      <c r="F1198" s="10"/>
    </row>
    <row r="1199" ht="15.75" hidden="1" customHeight="1">
      <c r="A1199" s="19" t="s">
        <v>2316</v>
      </c>
      <c r="B1199" s="18"/>
      <c r="C1199" s="36"/>
      <c r="D1199" s="19">
        <f t="shared" si="58"/>
        <v>0</v>
      </c>
      <c r="E1199" s="19"/>
      <c r="F1199" s="10"/>
    </row>
    <row r="1200" ht="15.75" hidden="1" customHeight="1">
      <c r="A1200" s="19" t="s">
        <v>2316</v>
      </c>
      <c r="B1200" s="18"/>
      <c r="C1200" s="36"/>
      <c r="D1200" s="19">
        <f t="shared" si="58"/>
        <v>0</v>
      </c>
      <c r="E1200" s="19"/>
      <c r="F1200" s="10"/>
    </row>
    <row r="1201" ht="15.75" hidden="1" customHeight="1">
      <c r="A1201" s="19" t="s">
        <v>2316</v>
      </c>
      <c r="B1201" s="18"/>
      <c r="C1201" s="36"/>
      <c r="D1201" s="19">
        <f t="shared" si="58"/>
        <v>0</v>
      </c>
      <c r="E1201" s="19"/>
      <c r="F1201" s="10"/>
    </row>
    <row r="1202" ht="15.75" hidden="1" customHeight="1">
      <c r="A1202" s="19" t="s">
        <v>2316</v>
      </c>
      <c r="B1202" s="18"/>
      <c r="C1202" s="36"/>
      <c r="D1202" s="19">
        <f t="shared" si="58"/>
        <v>0</v>
      </c>
      <c r="E1202" s="19"/>
      <c r="F1202" s="10"/>
    </row>
    <row r="1203" ht="15.75" hidden="1" customHeight="1">
      <c r="A1203" s="19"/>
      <c r="B1203" s="18"/>
      <c r="C1203" s="36"/>
      <c r="D1203" s="19">
        <f t="shared" si="58"/>
        <v>0</v>
      </c>
      <c r="E1203" s="19"/>
      <c r="F1203" s="10"/>
    </row>
    <row r="1204" ht="15.75" hidden="1" customHeight="1">
      <c r="A1204" s="19"/>
      <c r="B1204" s="18"/>
      <c r="C1204" s="36"/>
      <c r="D1204" s="19">
        <f t="shared" si="58"/>
        <v>0</v>
      </c>
      <c r="E1204" s="19"/>
      <c r="F1204" s="10"/>
    </row>
    <row r="1205" ht="15.75" hidden="1" customHeight="1">
      <c r="A1205" s="19"/>
      <c r="B1205" s="18"/>
      <c r="C1205" s="36"/>
      <c r="D1205" s="19">
        <f t="shared" si="58"/>
        <v>0</v>
      </c>
      <c r="E1205" s="19"/>
      <c r="F1205" s="10"/>
    </row>
    <row r="1206" ht="15.75" hidden="1" customHeight="1">
      <c r="A1206" s="19"/>
      <c r="B1206" s="18"/>
      <c r="C1206" s="36"/>
      <c r="D1206" s="19">
        <f t="shared" si="58"/>
        <v>0</v>
      </c>
      <c r="E1206" s="19"/>
      <c r="F1206" s="10"/>
    </row>
    <row r="1207" ht="15.75" hidden="1" customHeight="1">
      <c r="A1207" s="10"/>
      <c r="B1207" s="19"/>
      <c r="C1207" s="10"/>
      <c r="D1207" s="10"/>
      <c r="E1207" s="19"/>
      <c r="F1207" s="10"/>
    </row>
    <row r="1208" ht="15.75" hidden="1" customHeight="1">
      <c r="C1208" s="20">
        <f>SUM(C1190:C1207)</f>
        <v>2</v>
      </c>
      <c r="E1208" s="1"/>
      <c r="F1208" s="54" t="s">
        <v>14</v>
      </c>
    </row>
    <row r="1209" ht="15.75" hidden="1" customHeight="1">
      <c r="E1209" s="1"/>
    </row>
    <row r="1210" ht="15.75" hidden="1" customHeight="1">
      <c r="A1210" s="50" t="s">
        <v>698</v>
      </c>
      <c r="B1210" s="51"/>
      <c r="C1210" s="51"/>
      <c r="D1210" s="51"/>
      <c r="E1210" s="51"/>
      <c r="F1210" s="51"/>
      <c r="G1210" s="52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</row>
    <row r="1211" ht="15.75" hidden="1" customHeight="1">
      <c r="A1211" s="14" t="s">
        <v>15</v>
      </c>
      <c r="B1211" s="14" t="s">
        <v>16</v>
      </c>
      <c r="C1211" s="2" t="s">
        <v>17</v>
      </c>
      <c r="D1211" s="14" t="s">
        <v>18</v>
      </c>
      <c r="E1211" s="14" t="s">
        <v>19</v>
      </c>
      <c r="F1211" s="34" t="s">
        <v>20</v>
      </c>
      <c r="G1211" s="43">
        <v>12.0</v>
      </c>
    </row>
    <row r="1212" ht="15.75" hidden="1" customHeight="1">
      <c r="A1212" s="19" t="s">
        <v>2316</v>
      </c>
      <c r="B1212" s="18">
        <v>44112.0</v>
      </c>
      <c r="C1212" s="36">
        <v>12.0</v>
      </c>
      <c r="D1212" s="19">
        <f>G1211-C1212</f>
        <v>0</v>
      </c>
      <c r="E1212" s="19"/>
      <c r="F1212" s="10"/>
      <c r="G1212" s="76" t="s">
        <v>2317</v>
      </c>
    </row>
    <row r="1213" ht="15.75" hidden="1" customHeight="1">
      <c r="A1213" s="19" t="s">
        <v>2316</v>
      </c>
      <c r="B1213" s="18"/>
      <c r="C1213" s="36"/>
      <c r="D1213" s="19">
        <f t="shared" ref="D1213:D1228" si="59">D1212-C1213</f>
        <v>0</v>
      </c>
      <c r="E1213" s="19"/>
      <c r="F1213" s="10"/>
      <c r="G1213" s="53">
        <v>130000.0</v>
      </c>
    </row>
    <row r="1214" ht="15.75" hidden="1" customHeight="1">
      <c r="A1214" s="19" t="s">
        <v>2316</v>
      </c>
      <c r="B1214" s="18"/>
      <c r="C1214" s="36"/>
      <c r="D1214" s="19">
        <f t="shared" si="59"/>
        <v>0</v>
      </c>
      <c r="E1214" s="19"/>
      <c r="F1214" s="10"/>
      <c r="G1214" s="20" t="s">
        <v>2291</v>
      </c>
    </row>
    <row r="1215" ht="15.75" hidden="1" customHeight="1">
      <c r="A1215" s="19" t="s">
        <v>2316</v>
      </c>
      <c r="B1215" s="18"/>
      <c r="C1215" s="36"/>
      <c r="D1215" s="19">
        <f t="shared" si="59"/>
        <v>0</v>
      </c>
      <c r="E1215" s="19"/>
      <c r="F1215" s="10"/>
      <c r="G1215" s="20" t="s">
        <v>2319</v>
      </c>
    </row>
    <row r="1216" ht="15.75" hidden="1" customHeight="1">
      <c r="A1216" s="19" t="s">
        <v>2316</v>
      </c>
      <c r="B1216" s="18"/>
      <c r="C1216" s="36"/>
      <c r="D1216" s="19">
        <f t="shared" si="59"/>
        <v>0</v>
      </c>
      <c r="E1216" s="19"/>
      <c r="F1216" s="10"/>
      <c r="G1216" s="30"/>
    </row>
    <row r="1217" ht="15.75" hidden="1" customHeight="1">
      <c r="A1217" s="19" t="s">
        <v>2316</v>
      </c>
      <c r="B1217" s="18"/>
      <c r="C1217" s="36"/>
      <c r="D1217" s="19">
        <f t="shared" si="59"/>
        <v>0</v>
      </c>
      <c r="E1217" s="19"/>
      <c r="F1217" s="10"/>
      <c r="G1217" s="30"/>
    </row>
    <row r="1218" ht="15.75" hidden="1" customHeight="1">
      <c r="A1218" s="19" t="s">
        <v>2316</v>
      </c>
      <c r="B1218" s="18"/>
      <c r="C1218" s="36"/>
      <c r="D1218" s="19">
        <f t="shared" si="59"/>
        <v>0</v>
      </c>
      <c r="E1218" s="19"/>
      <c r="F1218" s="10"/>
      <c r="G1218" s="30"/>
    </row>
    <row r="1219" ht="15.75" hidden="1" customHeight="1">
      <c r="A1219" s="19" t="s">
        <v>2316</v>
      </c>
      <c r="B1219" s="18"/>
      <c r="C1219" s="36"/>
      <c r="D1219" s="19">
        <f t="shared" si="59"/>
        <v>0</v>
      </c>
      <c r="E1219" s="19"/>
      <c r="F1219" s="10"/>
    </row>
    <row r="1220" ht="15.75" hidden="1" customHeight="1">
      <c r="A1220" s="19" t="s">
        <v>2316</v>
      </c>
      <c r="B1220" s="18"/>
      <c r="C1220" s="36"/>
      <c r="D1220" s="19">
        <f t="shared" si="59"/>
        <v>0</v>
      </c>
      <c r="E1220" s="19"/>
      <c r="F1220" s="10"/>
    </row>
    <row r="1221" ht="15.75" hidden="1" customHeight="1">
      <c r="A1221" s="19" t="s">
        <v>2316</v>
      </c>
      <c r="B1221" s="18"/>
      <c r="C1221" s="36"/>
      <c r="D1221" s="19">
        <f t="shared" si="59"/>
        <v>0</v>
      </c>
      <c r="E1221" s="19"/>
      <c r="F1221" s="10"/>
    </row>
    <row r="1222" ht="15.75" hidden="1" customHeight="1">
      <c r="A1222" s="19" t="s">
        <v>2316</v>
      </c>
      <c r="B1222" s="18"/>
      <c r="C1222" s="36"/>
      <c r="D1222" s="19">
        <f t="shared" si="59"/>
        <v>0</v>
      </c>
      <c r="E1222" s="19"/>
      <c r="F1222" s="10"/>
    </row>
    <row r="1223" ht="15.75" hidden="1" customHeight="1">
      <c r="A1223" s="19" t="s">
        <v>2316</v>
      </c>
      <c r="B1223" s="18"/>
      <c r="C1223" s="36"/>
      <c r="D1223" s="19">
        <f t="shared" si="59"/>
        <v>0</v>
      </c>
      <c r="E1223" s="19"/>
      <c r="F1223" s="10"/>
    </row>
    <row r="1224" ht="15.75" hidden="1" customHeight="1">
      <c r="A1224" s="19" t="s">
        <v>2316</v>
      </c>
      <c r="B1224" s="18"/>
      <c r="C1224" s="36"/>
      <c r="D1224" s="19">
        <f t="shared" si="59"/>
        <v>0</v>
      </c>
      <c r="E1224" s="19"/>
      <c r="F1224" s="10"/>
    </row>
    <row r="1225" ht="15.75" hidden="1" customHeight="1">
      <c r="A1225" s="19"/>
      <c r="B1225" s="18"/>
      <c r="C1225" s="36"/>
      <c r="D1225" s="19">
        <f t="shared" si="59"/>
        <v>0</v>
      </c>
      <c r="E1225" s="19"/>
      <c r="F1225" s="10"/>
    </row>
    <row r="1226" ht="15.75" hidden="1" customHeight="1">
      <c r="A1226" s="19"/>
      <c r="B1226" s="18"/>
      <c r="C1226" s="36"/>
      <c r="D1226" s="19">
        <f t="shared" si="59"/>
        <v>0</v>
      </c>
      <c r="E1226" s="19"/>
      <c r="F1226" s="10"/>
    </row>
    <row r="1227" ht="15.75" hidden="1" customHeight="1">
      <c r="A1227" s="19"/>
      <c r="B1227" s="18"/>
      <c r="C1227" s="36"/>
      <c r="D1227" s="19">
        <f t="shared" si="59"/>
        <v>0</v>
      </c>
      <c r="E1227" s="19"/>
      <c r="F1227" s="10"/>
    </row>
    <row r="1228" ht="15.75" hidden="1" customHeight="1">
      <c r="A1228" s="19"/>
      <c r="B1228" s="18"/>
      <c r="C1228" s="36"/>
      <c r="D1228" s="19">
        <f t="shared" si="59"/>
        <v>0</v>
      </c>
      <c r="E1228" s="19"/>
      <c r="F1228" s="10"/>
    </row>
    <row r="1229" ht="15.75" hidden="1" customHeight="1">
      <c r="A1229" s="10"/>
      <c r="B1229" s="19"/>
      <c r="C1229" s="10"/>
      <c r="D1229" s="10"/>
      <c r="E1229" s="19"/>
      <c r="F1229" s="10"/>
    </row>
    <row r="1230" ht="15.75" hidden="1" customHeight="1">
      <c r="C1230" s="20">
        <f>SUM(C1212:C1229)</f>
        <v>12</v>
      </c>
      <c r="E1230" s="1"/>
      <c r="F1230" s="54" t="s">
        <v>14</v>
      </c>
    </row>
    <row r="1231" ht="15.75" hidden="1" customHeight="1">
      <c r="E1231" s="1"/>
    </row>
    <row r="1232" ht="15.75" hidden="1" customHeight="1">
      <c r="A1232" s="50" t="s">
        <v>698</v>
      </c>
      <c r="B1232" s="51"/>
      <c r="C1232" s="51"/>
      <c r="D1232" s="51"/>
      <c r="E1232" s="51"/>
      <c r="F1232" s="51"/>
      <c r="G1232" s="52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</row>
    <row r="1233" ht="15.75" hidden="1" customHeight="1">
      <c r="A1233" s="14" t="s">
        <v>15</v>
      </c>
      <c r="B1233" s="14" t="s">
        <v>16</v>
      </c>
      <c r="C1233" s="2" t="s">
        <v>17</v>
      </c>
      <c r="D1233" s="14" t="s">
        <v>18</v>
      </c>
      <c r="E1233" s="14" t="s">
        <v>19</v>
      </c>
      <c r="F1233" s="34" t="s">
        <v>20</v>
      </c>
      <c r="G1233" s="43">
        <v>1.0</v>
      </c>
    </row>
    <row r="1234" ht="15.75" hidden="1" customHeight="1">
      <c r="A1234" s="19" t="s">
        <v>2320</v>
      </c>
      <c r="B1234" s="18">
        <v>44152.0</v>
      </c>
      <c r="C1234" s="36">
        <v>1.0</v>
      </c>
      <c r="D1234" s="19">
        <f>G1233-C1234</f>
        <v>0</v>
      </c>
      <c r="E1234" s="19"/>
      <c r="F1234" s="10"/>
      <c r="G1234" s="76" t="s">
        <v>2321</v>
      </c>
    </row>
    <row r="1235" ht="15.75" hidden="1" customHeight="1">
      <c r="A1235" s="19" t="s">
        <v>2320</v>
      </c>
      <c r="B1235" s="18"/>
      <c r="C1235" s="36"/>
      <c r="D1235" s="19">
        <f t="shared" ref="D1235:D1250" si="60">D1234-C1235</f>
        <v>0</v>
      </c>
      <c r="E1235" s="19"/>
      <c r="F1235" s="10"/>
      <c r="G1235" s="53"/>
    </row>
    <row r="1236" ht="15.75" hidden="1" customHeight="1">
      <c r="A1236" s="19" t="s">
        <v>2320</v>
      </c>
      <c r="B1236" s="18"/>
      <c r="C1236" s="36"/>
      <c r="D1236" s="19">
        <f t="shared" si="60"/>
        <v>0</v>
      </c>
      <c r="E1236" s="19"/>
      <c r="F1236" s="10"/>
      <c r="G1236" s="20" t="s">
        <v>2322</v>
      </c>
    </row>
    <row r="1237" ht="15.75" hidden="1" customHeight="1">
      <c r="A1237" s="19" t="s">
        <v>2320</v>
      </c>
      <c r="B1237" s="18"/>
      <c r="C1237" s="36"/>
      <c r="D1237" s="19">
        <f t="shared" si="60"/>
        <v>0</v>
      </c>
      <c r="E1237" s="19"/>
      <c r="F1237" s="10"/>
      <c r="G1237" s="20" t="s">
        <v>2323</v>
      </c>
    </row>
    <row r="1238" ht="15.75" hidden="1" customHeight="1">
      <c r="A1238" s="19" t="s">
        <v>2320</v>
      </c>
      <c r="B1238" s="18"/>
      <c r="C1238" s="36"/>
      <c r="D1238" s="19">
        <f t="shared" si="60"/>
        <v>0</v>
      </c>
      <c r="E1238" s="19"/>
      <c r="F1238" s="10"/>
      <c r="G1238" s="30"/>
    </row>
    <row r="1239" ht="15.75" hidden="1" customHeight="1">
      <c r="A1239" s="19" t="s">
        <v>2320</v>
      </c>
      <c r="B1239" s="18"/>
      <c r="C1239" s="36"/>
      <c r="D1239" s="19">
        <f t="shared" si="60"/>
        <v>0</v>
      </c>
      <c r="E1239" s="19"/>
      <c r="F1239" s="10"/>
      <c r="G1239" s="30"/>
    </row>
    <row r="1240" ht="15.75" hidden="1" customHeight="1">
      <c r="A1240" s="19" t="s">
        <v>2320</v>
      </c>
      <c r="B1240" s="18"/>
      <c r="C1240" s="36"/>
      <c r="D1240" s="19">
        <f t="shared" si="60"/>
        <v>0</v>
      </c>
      <c r="E1240" s="19"/>
      <c r="F1240" s="10"/>
      <c r="G1240" s="30"/>
    </row>
    <row r="1241" ht="15.75" hidden="1" customHeight="1">
      <c r="A1241" s="19" t="s">
        <v>2320</v>
      </c>
      <c r="B1241" s="18"/>
      <c r="C1241" s="36"/>
      <c r="D1241" s="19">
        <f t="shared" si="60"/>
        <v>0</v>
      </c>
      <c r="E1241" s="19"/>
      <c r="F1241" s="10"/>
    </row>
    <row r="1242" ht="15.75" hidden="1" customHeight="1">
      <c r="A1242" s="19" t="s">
        <v>2320</v>
      </c>
      <c r="B1242" s="18"/>
      <c r="C1242" s="36"/>
      <c r="D1242" s="19">
        <f t="shared" si="60"/>
        <v>0</v>
      </c>
      <c r="E1242" s="19"/>
      <c r="F1242" s="10"/>
    </row>
    <row r="1243" ht="15.75" hidden="1" customHeight="1">
      <c r="A1243" s="19" t="s">
        <v>2320</v>
      </c>
      <c r="B1243" s="18"/>
      <c r="C1243" s="36"/>
      <c r="D1243" s="19">
        <f t="shared" si="60"/>
        <v>0</v>
      </c>
      <c r="E1243" s="19"/>
      <c r="F1243" s="10"/>
    </row>
    <row r="1244" ht="15.75" hidden="1" customHeight="1">
      <c r="A1244" s="19" t="s">
        <v>2320</v>
      </c>
      <c r="B1244" s="18"/>
      <c r="C1244" s="36"/>
      <c r="D1244" s="19">
        <f t="shared" si="60"/>
        <v>0</v>
      </c>
      <c r="E1244" s="19"/>
      <c r="F1244" s="10"/>
    </row>
    <row r="1245" ht="15.75" hidden="1" customHeight="1">
      <c r="A1245" s="19" t="s">
        <v>2320</v>
      </c>
      <c r="B1245" s="18"/>
      <c r="C1245" s="36"/>
      <c r="D1245" s="19">
        <f t="shared" si="60"/>
        <v>0</v>
      </c>
      <c r="E1245" s="19"/>
      <c r="F1245" s="10"/>
    </row>
    <row r="1246" ht="15.75" hidden="1" customHeight="1">
      <c r="A1246" s="19" t="s">
        <v>2320</v>
      </c>
      <c r="B1246" s="18"/>
      <c r="C1246" s="36"/>
      <c r="D1246" s="19">
        <f t="shared" si="60"/>
        <v>0</v>
      </c>
      <c r="E1246" s="19"/>
      <c r="F1246" s="10"/>
    </row>
    <row r="1247" ht="15.75" hidden="1" customHeight="1">
      <c r="A1247" s="19"/>
      <c r="B1247" s="18"/>
      <c r="C1247" s="36"/>
      <c r="D1247" s="19">
        <f t="shared" si="60"/>
        <v>0</v>
      </c>
      <c r="E1247" s="19"/>
      <c r="F1247" s="10"/>
    </row>
    <row r="1248" ht="15.75" hidden="1" customHeight="1">
      <c r="A1248" s="19"/>
      <c r="B1248" s="18"/>
      <c r="C1248" s="36"/>
      <c r="D1248" s="19">
        <f t="shared" si="60"/>
        <v>0</v>
      </c>
      <c r="E1248" s="19"/>
      <c r="F1248" s="10"/>
    </row>
    <row r="1249" ht="15.75" hidden="1" customHeight="1">
      <c r="A1249" s="19"/>
      <c r="B1249" s="18"/>
      <c r="C1249" s="36"/>
      <c r="D1249" s="19">
        <f t="shared" si="60"/>
        <v>0</v>
      </c>
      <c r="E1249" s="19"/>
      <c r="F1249" s="10"/>
    </row>
    <row r="1250" ht="15.75" hidden="1" customHeight="1">
      <c r="A1250" s="19"/>
      <c r="B1250" s="18"/>
      <c r="C1250" s="36"/>
      <c r="D1250" s="19">
        <f t="shared" si="60"/>
        <v>0</v>
      </c>
      <c r="E1250" s="19"/>
      <c r="F1250" s="10"/>
    </row>
    <row r="1251" ht="15.75" hidden="1" customHeight="1">
      <c r="A1251" s="10"/>
      <c r="B1251" s="19"/>
      <c r="C1251" s="10"/>
      <c r="D1251" s="10"/>
      <c r="E1251" s="19"/>
      <c r="F1251" s="10"/>
    </row>
    <row r="1252" ht="15.75" hidden="1" customHeight="1">
      <c r="C1252" s="20">
        <f>SUM(C1234:C1251)</f>
        <v>1</v>
      </c>
      <c r="E1252" s="1"/>
      <c r="F1252" s="54" t="s">
        <v>14</v>
      </c>
    </row>
    <row r="1253" ht="15.75" hidden="1" customHeight="1">
      <c r="E1253" s="1"/>
    </row>
    <row r="1254" ht="15.75" hidden="1" customHeight="1">
      <c r="A1254" s="50" t="s">
        <v>698</v>
      </c>
      <c r="B1254" s="51"/>
      <c r="C1254" s="51"/>
      <c r="D1254" s="51"/>
      <c r="E1254" s="51"/>
      <c r="F1254" s="51"/>
      <c r="G1254" s="52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</row>
    <row r="1255" ht="15.75" hidden="1" customHeight="1">
      <c r="A1255" s="14" t="s">
        <v>15</v>
      </c>
      <c r="B1255" s="14" t="s">
        <v>16</v>
      </c>
      <c r="C1255" s="2" t="s">
        <v>17</v>
      </c>
      <c r="D1255" s="14" t="s">
        <v>18</v>
      </c>
      <c r="E1255" s="14" t="s">
        <v>19</v>
      </c>
      <c r="F1255" s="34" t="s">
        <v>20</v>
      </c>
      <c r="G1255" s="43">
        <v>2.0</v>
      </c>
    </row>
    <row r="1256" ht="15.75" hidden="1" customHeight="1">
      <c r="A1256" s="19" t="s">
        <v>2320</v>
      </c>
      <c r="B1256" s="18">
        <v>44152.0</v>
      </c>
      <c r="C1256" s="36">
        <v>2.0</v>
      </c>
      <c r="D1256" s="19">
        <f>G1255-C1256</f>
        <v>0</v>
      </c>
      <c r="E1256" s="19"/>
      <c r="F1256" s="10"/>
      <c r="G1256" s="76" t="s">
        <v>2321</v>
      </c>
    </row>
    <row r="1257" ht="15.75" hidden="1" customHeight="1">
      <c r="A1257" s="19" t="s">
        <v>2320</v>
      </c>
      <c r="B1257" s="18"/>
      <c r="C1257" s="36"/>
      <c r="D1257" s="19">
        <f t="shared" ref="D1257:D1272" si="61">D1256-C1257</f>
        <v>0</v>
      </c>
      <c r="E1257" s="19"/>
      <c r="F1257" s="10"/>
      <c r="G1257" s="53"/>
    </row>
    <row r="1258" ht="15.75" hidden="1" customHeight="1">
      <c r="A1258" s="19" t="s">
        <v>2320</v>
      </c>
      <c r="B1258" s="18"/>
      <c r="C1258" s="36"/>
      <c r="D1258" s="19">
        <f t="shared" si="61"/>
        <v>0</v>
      </c>
      <c r="E1258" s="19"/>
      <c r="F1258" s="10"/>
      <c r="G1258" s="20" t="s">
        <v>2324</v>
      </c>
    </row>
    <row r="1259" ht="15.75" hidden="1" customHeight="1">
      <c r="A1259" s="19" t="s">
        <v>2320</v>
      </c>
      <c r="B1259" s="18"/>
      <c r="C1259" s="36"/>
      <c r="D1259" s="19">
        <f t="shared" si="61"/>
        <v>0</v>
      </c>
      <c r="E1259" s="19"/>
      <c r="F1259" s="10"/>
      <c r="G1259" s="20" t="s">
        <v>2323</v>
      </c>
    </row>
    <row r="1260" ht="15.75" hidden="1" customHeight="1">
      <c r="A1260" s="19" t="s">
        <v>2320</v>
      </c>
      <c r="B1260" s="18"/>
      <c r="C1260" s="36"/>
      <c r="D1260" s="19">
        <f t="shared" si="61"/>
        <v>0</v>
      </c>
      <c r="E1260" s="19"/>
      <c r="F1260" s="10"/>
      <c r="G1260" s="30"/>
    </row>
    <row r="1261" ht="15.75" hidden="1" customHeight="1">
      <c r="A1261" s="19" t="s">
        <v>2320</v>
      </c>
      <c r="B1261" s="18"/>
      <c r="C1261" s="36"/>
      <c r="D1261" s="19">
        <f t="shared" si="61"/>
        <v>0</v>
      </c>
      <c r="E1261" s="19"/>
      <c r="F1261" s="10"/>
      <c r="G1261" s="30"/>
    </row>
    <row r="1262" ht="15.75" hidden="1" customHeight="1">
      <c r="A1262" s="19" t="s">
        <v>2320</v>
      </c>
      <c r="B1262" s="18"/>
      <c r="C1262" s="36"/>
      <c r="D1262" s="19">
        <f t="shared" si="61"/>
        <v>0</v>
      </c>
      <c r="E1262" s="19"/>
      <c r="F1262" s="10"/>
      <c r="G1262" s="30"/>
    </row>
    <row r="1263" ht="15.75" hidden="1" customHeight="1">
      <c r="A1263" s="19" t="s">
        <v>2320</v>
      </c>
      <c r="B1263" s="18"/>
      <c r="C1263" s="36"/>
      <c r="D1263" s="19">
        <f t="shared" si="61"/>
        <v>0</v>
      </c>
      <c r="E1263" s="19"/>
      <c r="F1263" s="10"/>
    </row>
    <row r="1264" ht="15.75" hidden="1" customHeight="1">
      <c r="A1264" s="19" t="s">
        <v>2320</v>
      </c>
      <c r="B1264" s="18"/>
      <c r="C1264" s="36"/>
      <c r="D1264" s="19">
        <f t="shared" si="61"/>
        <v>0</v>
      </c>
      <c r="E1264" s="19"/>
      <c r="F1264" s="10"/>
    </row>
    <row r="1265" ht="15.75" hidden="1" customHeight="1">
      <c r="A1265" s="19" t="s">
        <v>2320</v>
      </c>
      <c r="B1265" s="18"/>
      <c r="C1265" s="36"/>
      <c r="D1265" s="19">
        <f t="shared" si="61"/>
        <v>0</v>
      </c>
      <c r="E1265" s="19"/>
      <c r="F1265" s="10"/>
    </row>
    <row r="1266" ht="15.75" hidden="1" customHeight="1">
      <c r="A1266" s="19" t="s">
        <v>2320</v>
      </c>
      <c r="B1266" s="18"/>
      <c r="C1266" s="36"/>
      <c r="D1266" s="19">
        <f t="shared" si="61"/>
        <v>0</v>
      </c>
      <c r="E1266" s="19"/>
      <c r="F1266" s="10"/>
    </row>
    <row r="1267" ht="15.75" hidden="1" customHeight="1">
      <c r="A1267" s="19" t="s">
        <v>2320</v>
      </c>
      <c r="B1267" s="18"/>
      <c r="C1267" s="36"/>
      <c r="D1267" s="19">
        <f t="shared" si="61"/>
        <v>0</v>
      </c>
      <c r="E1267" s="19"/>
      <c r="F1267" s="10"/>
    </row>
    <row r="1268" ht="15.75" hidden="1" customHeight="1">
      <c r="A1268" s="19" t="s">
        <v>2320</v>
      </c>
      <c r="B1268" s="18"/>
      <c r="C1268" s="36"/>
      <c r="D1268" s="19">
        <f t="shared" si="61"/>
        <v>0</v>
      </c>
      <c r="E1268" s="19"/>
      <c r="F1268" s="10"/>
    </row>
    <row r="1269" ht="15.75" hidden="1" customHeight="1">
      <c r="A1269" s="19"/>
      <c r="B1269" s="18"/>
      <c r="C1269" s="36"/>
      <c r="D1269" s="19">
        <f t="shared" si="61"/>
        <v>0</v>
      </c>
      <c r="E1269" s="19"/>
      <c r="F1269" s="10"/>
    </row>
    <row r="1270" ht="15.75" hidden="1" customHeight="1">
      <c r="A1270" s="19"/>
      <c r="B1270" s="18"/>
      <c r="C1270" s="36"/>
      <c r="D1270" s="19">
        <f t="shared" si="61"/>
        <v>0</v>
      </c>
      <c r="E1270" s="19"/>
      <c r="F1270" s="10"/>
    </row>
    <row r="1271" ht="15.75" hidden="1" customHeight="1">
      <c r="A1271" s="19"/>
      <c r="B1271" s="18"/>
      <c r="C1271" s="36"/>
      <c r="D1271" s="19">
        <f t="shared" si="61"/>
        <v>0</v>
      </c>
      <c r="E1271" s="19"/>
      <c r="F1271" s="10"/>
    </row>
    <row r="1272" ht="15.75" hidden="1" customHeight="1">
      <c r="A1272" s="19"/>
      <c r="B1272" s="18"/>
      <c r="C1272" s="36"/>
      <c r="D1272" s="19">
        <f t="shared" si="61"/>
        <v>0</v>
      </c>
      <c r="E1272" s="19"/>
      <c r="F1272" s="10"/>
    </row>
    <row r="1273" ht="15.75" hidden="1" customHeight="1">
      <c r="A1273" s="10"/>
      <c r="B1273" s="19"/>
      <c r="C1273" s="10"/>
      <c r="D1273" s="10"/>
      <c r="E1273" s="19"/>
      <c r="F1273" s="10"/>
    </row>
    <row r="1274" ht="15.75" hidden="1" customHeight="1">
      <c r="C1274" s="20">
        <f>SUM(C1256:C1273)</f>
        <v>2</v>
      </c>
      <c r="E1274" s="1"/>
      <c r="F1274" s="54" t="s">
        <v>14</v>
      </c>
    </row>
    <row r="1275" ht="15.75" hidden="1" customHeight="1">
      <c r="E1275" s="1"/>
    </row>
    <row r="1276" ht="15.75" hidden="1" customHeight="1">
      <c r="A1276" s="50" t="s">
        <v>698</v>
      </c>
      <c r="B1276" s="51"/>
      <c r="C1276" s="51"/>
      <c r="D1276" s="51"/>
      <c r="E1276" s="51"/>
      <c r="F1276" s="51"/>
      <c r="G1276" s="52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</row>
    <row r="1277" ht="15.75" hidden="1" customHeight="1">
      <c r="A1277" s="14" t="s">
        <v>15</v>
      </c>
      <c r="B1277" s="14" t="s">
        <v>16</v>
      </c>
      <c r="C1277" s="2" t="s">
        <v>17</v>
      </c>
      <c r="D1277" s="14" t="s">
        <v>18</v>
      </c>
      <c r="E1277" s="14" t="s">
        <v>19</v>
      </c>
      <c r="F1277" s="34" t="s">
        <v>20</v>
      </c>
      <c r="G1277" s="43">
        <v>24.0</v>
      </c>
    </row>
    <row r="1278" ht="15.75" hidden="1" customHeight="1">
      <c r="A1278" s="19" t="s">
        <v>2320</v>
      </c>
      <c r="B1278" s="18">
        <v>44152.0</v>
      </c>
      <c r="C1278" s="36">
        <v>24.0</v>
      </c>
      <c r="D1278" s="19">
        <f>G1277-C1278</f>
        <v>0</v>
      </c>
      <c r="E1278" s="19"/>
      <c r="F1278" s="10"/>
      <c r="G1278" s="76" t="s">
        <v>2321</v>
      </c>
    </row>
    <row r="1279" ht="15.75" hidden="1" customHeight="1">
      <c r="A1279" s="19" t="s">
        <v>2320</v>
      </c>
      <c r="B1279" s="18"/>
      <c r="C1279" s="36"/>
      <c r="D1279" s="19">
        <f t="shared" ref="D1279:D1294" si="62">D1278-C1279</f>
        <v>0</v>
      </c>
      <c r="E1279" s="19"/>
      <c r="F1279" s="10"/>
      <c r="G1279" s="53"/>
    </row>
    <row r="1280" ht="15.75" hidden="1" customHeight="1">
      <c r="A1280" s="19" t="s">
        <v>2320</v>
      </c>
      <c r="B1280" s="18"/>
      <c r="C1280" s="36"/>
      <c r="D1280" s="19">
        <f t="shared" si="62"/>
        <v>0</v>
      </c>
      <c r="E1280" s="19"/>
      <c r="F1280" s="10"/>
      <c r="G1280" s="20" t="s">
        <v>2291</v>
      </c>
    </row>
    <row r="1281" ht="15.75" hidden="1" customHeight="1">
      <c r="A1281" s="19" t="s">
        <v>2320</v>
      </c>
      <c r="B1281" s="18"/>
      <c r="C1281" s="36"/>
      <c r="D1281" s="19">
        <f t="shared" si="62"/>
        <v>0</v>
      </c>
      <c r="E1281" s="19"/>
      <c r="F1281" s="10"/>
      <c r="G1281" s="20" t="s">
        <v>2323</v>
      </c>
    </row>
    <row r="1282" ht="15.75" hidden="1" customHeight="1">
      <c r="A1282" s="19" t="s">
        <v>2320</v>
      </c>
      <c r="B1282" s="18"/>
      <c r="C1282" s="36"/>
      <c r="D1282" s="19">
        <f t="shared" si="62"/>
        <v>0</v>
      </c>
      <c r="E1282" s="19"/>
      <c r="F1282" s="10"/>
      <c r="G1282" s="30"/>
    </row>
    <row r="1283" ht="15.75" hidden="1" customHeight="1">
      <c r="A1283" s="19" t="s">
        <v>2320</v>
      </c>
      <c r="B1283" s="18"/>
      <c r="C1283" s="36"/>
      <c r="D1283" s="19">
        <f t="shared" si="62"/>
        <v>0</v>
      </c>
      <c r="E1283" s="19"/>
      <c r="F1283" s="10"/>
      <c r="G1283" s="30"/>
    </row>
    <row r="1284" ht="15.75" hidden="1" customHeight="1">
      <c r="A1284" s="19" t="s">
        <v>2320</v>
      </c>
      <c r="B1284" s="18"/>
      <c r="C1284" s="36"/>
      <c r="D1284" s="19">
        <f t="shared" si="62"/>
        <v>0</v>
      </c>
      <c r="E1284" s="19"/>
      <c r="F1284" s="10"/>
      <c r="G1284" s="30"/>
    </row>
    <row r="1285" ht="15.75" hidden="1" customHeight="1">
      <c r="A1285" s="19" t="s">
        <v>2320</v>
      </c>
      <c r="B1285" s="18"/>
      <c r="C1285" s="36"/>
      <c r="D1285" s="19">
        <f t="shared" si="62"/>
        <v>0</v>
      </c>
      <c r="E1285" s="19"/>
      <c r="F1285" s="10"/>
    </row>
    <row r="1286" ht="15.75" hidden="1" customHeight="1">
      <c r="A1286" s="19" t="s">
        <v>2320</v>
      </c>
      <c r="B1286" s="18"/>
      <c r="C1286" s="36"/>
      <c r="D1286" s="19">
        <f t="shared" si="62"/>
        <v>0</v>
      </c>
      <c r="E1286" s="19"/>
      <c r="F1286" s="10"/>
    </row>
    <row r="1287" ht="15.75" hidden="1" customHeight="1">
      <c r="A1287" s="19" t="s">
        <v>2320</v>
      </c>
      <c r="B1287" s="18"/>
      <c r="C1287" s="36"/>
      <c r="D1287" s="19">
        <f t="shared" si="62"/>
        <v>0</v>
      </c>
      <c r="E1287" s="19"/>
      <c r="F1287" s="10"/>
    </row>
    <row r="1288" ht="15.75" hidden="1" customHeight="1">
      <c r="A1288" s="19" t="s">
        <v>2320</v>
      </c>
      <c r="B1288" s="18"/>
      <c r="C1288" s="36"/>
      <c r="D1288" s="19">
        <f t="shared" si="62"/>
        <v>0</v>
      </c>
      <c r="E1288" s="19"/>
      <c r="F1288" s="10"/>
    </row>
    <row r="1289" ht="15.75" hidden="1" customHeight="1">
      <c r="A1289" s="19" t="s">
        <v>2320</v>
      </c>
      <c r="B1289" s="18"/>
      <c r="C1289" s="36"/>
      <c r="D1289" s="19">
        <f t="shared" si="62"/>
        <v>0</v>
      </c>
      <c r="E1289" s="19"/>
      <c r="F1289" s="10"/>
    </row>
    <row r="1290" ht="15.75" hidden="1" customHeight="1">
      <c r="A1290" s="19" t="s">
        <v>2320</v>
      </c>
      <c r="B1290" s="18"/>
      <c r="C1290" s="36"/>
      <c r="D1290" s="19">
        <f t="shared" si="62"/>
        <v>0</v>
      </c>
      <c r="E1290" s="19"/>
      <c r="F1290" s="10"/>
    </row>
    <row r="1291" ht="15.75" hidden="1" customHeight="1">
      <c r="A1291" s="19"/>
      <c r="B1291" s="18"/>
      <c r="C1291" s="36"/>
      <c r="D1291" s="19">
        <f t="shared" si="62"/>
        <v>0</v>
      </c>
      <c r="E1291" s="19"/>
      <c r="F1291" s="10"/>
    </row>
    <row r="1292" ht="15.75" hidden="1" customHeight="1">
      <c r="A1292" s="19"/>
      <c r="B1292" s="18"/>
      <c r="C1292" s="36"/>
      <c r="D1292" s="19">
        <f t="shared" si="62"/>
        <v>0</v>
      </c>
      <c r="E1292" s="19"/>
      <c r="F1292" s="10"/>
    </row>
    <row r="1293" ht="15.75" hidden="1" customHeight="1">
      <c r="A1293" s="19"/>
      <c r="B1293" s="18"/>
      <c r="C1293" s="36"/>
      <c r="D1293" s="19">
        <f t="shared" si="62"/>
        <v>0</v>
      </c>
      <c r="E1293" s="19"/>
      <c r="F1293" s="10"/>
    </row>
    <row r="1294" ht="15.75" hidden="1" customHeight="1">
      <c r="A1294" s="19"/>
      <c r="B1294" s="18"/>
      <c r="C1294" s="36"/>
      <c r="D1294" s="19">
        <f t="shared" si="62"/>
        <v>0</v>
      </c>
      <c r="E1294" s="19"/>
      <c r="F1294" s="10"/>
    </row>
    <row r="1295" ht="15.75" hidden="1" customHeight="1">
      <c r="A1295" s="10"/>
      <c r="B1295" s="19"/>
      <c r="C1295" s="10"/>
      <c r="D1295" s="10"/>
      <c r="E1295" s="19"/>
      <c r="F1295" s="10"/>
    </row>
    <row r="1296" ht="15.75" hidden="1" customHeight="1">
      <c r="C1296" s="20">
        <f>SUM(C1278:C1295)</f>
        <v>24</v>
      </c>
      <c r="E1296" s="1"/>
      <c r="F1296" s="54" t="s">
        <v>14</v>
      </c>
    </row>
    <row r="1297" ht="15.75" hidden="1" customHeight="1">
      <c r="E1297" s="1"/>
    </row>
    <row r="1298" ht="15.75" hidden="1" customHeight="1">
      <c r="A1298" s="50" t="s">
        <v>698</v>
      </c>
      <c r="B1298" s="51"/>
      <c r="C1298" s="51"/>
      <c r="D1298" s="51"/>
      <c r="E1298" s="51"/>
      <c r="F1298" s="51"/>
      <c r="G1298" s="52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</row>
    <row r="1299" ht="15.75" hidden="1" customHeight="1">
      <c r="A1299" s="14" t="s">
        <v>15</v>
      </c>
      <c r="B1299" s="14" t="s">
        <v>16</v>
      </c>
      <c r="C1299" s="2" t="s">
        <v>17</v>
      </c>
      <c r="D1299" s="14" t="s">
        <v>18</v>
      </c>
      <c r="E1299" s="14" t="s">
        <v>19</v>
      </c>
      <c r="F1299" s="34" t="s">
        <v>20</v>
      </c>
      <c r="G1299" s="43">
        <v>1.0</v>
      </c>
    </row>
    <row r="1300" ht="15.75" hidden="1" customHeight="1">
      <c r="A1300" s="19" t="s">
        <v>2320</v>
      </c>
      <c r="B1300" s="18">
        <v>44152.0</v>
      </c>
      <c r="C1300" s="36">
        <v>1.0</v>
      </c>
      <c r="D1300" s="19">
        <f>G1299-C1300</f>
        <v>0</v>
      </c>
      <c r="E1300" s="19"/>
      <c r="F1300" s="10"/>
      <c r="G1300" s="76" t="s">
        <v>2321</v>
      </c>
    </row>
    <row r="1301" ht="15.75" hidden="1" customHeight="1">
      <c r="A1301" s="19" t="s">
        <v>2320</v>
      </c>
      <c r="B1301" s="18"/>
      <c r="C1301" s="36"/>
      <c r="D1301" s="19">
        <f t="shared" ref="D1301:D1316" si="63">D1300-C1301</f>
        <v>0</v>
      </c>
      <c r="E1301" s="19"/>
      <c r="F1301" s="10"/>
      <c r="G1301" s="53"/>
    </row>
    <row r="1302" ht="15.75" hidden="1" customHeight="1">
      <c r="A1302" s="19" t="s">
        <v>2320</v>
      </c>
      <c r="B1302" s="18"/>
      <c r="C1302" s="36"/>
      <c r="D1302" s="19">
        <f t="shared" si="63"/>
        <v>0</v>
      </c>
      <c r="E1302" s="19"/>
      <c r="F1302" s="10"/>
      <c r="G1302" s="20" t="s">
        <v>2315</v>
      </c>
    </row>
    <row r="1303" ht="15.75" hidden="1" customHeight="1">
      <c r="A1303" s="19" t="s">
        <v>2320</v>
      </c>
      <c r="B1303" s="18"/>
      <c r="C1303" s="36"/>
      <c r="D1303" s="19">
        <f t="shared" si="63"/>
        <v>0</v>
      </c>
      <c r="E1303" s="19"/>
      <c r="F1303" s="10"/>
      <c r="G1303" s="20" t="s">
        <v>2323</v>
      </c>
    </row>
    <row r="1304" ht="15.75" hidden="1" customHeight="1">
      <c r="A1304" s="19" t="s">
        <v>2320</v>
      </c>
      <c r="B1304" s="18"/>
      <c r="C1304" s="36"/>
      <c r="D1304" s="19">
        <f t="shared" si="63"/>
        <v>0</v>
      </c>
      <c r="E1304" s="19"/>
      <c r="F1304" s="10"/>
      <c r="G1304" s="30"/>
    </row>
    <row r="1305" ht="15.75" hidden="1" customHeight="1">
      <c r="A1305" s="19" t="s">
        <v>2320</v>
      </c>
      <c r="B1305" s="18"/>
      <c r="C1305" s="36"/>
      <c r="D1305" s="19">
        <f t="shared" si="63"/>
        <v>0</v>
      </c>
      <c r="E1305" s="19"/>
      <c r="F1305" s="10"/>
      <c r="G1305" s="30"/>
    </row>
    <row r="1306" ht="15.75" hidden="1" customHeight="1">
      <c r="A1306" s="19" t="s">
        <v>2320</v>
      </c>
      <c r="B1306" s="18"/>
      <c r="C1306" s="36"/>
      <c r="D1306" s="19">
        <f t="shared" si="63"/>
        <v>0</v>
      </c>
      <c r="E1306" s="19"/>
      <c r="F1306" s="10"/>
      <c r="G1306" s="30"/>
    </row>
    <row r="1307" ht="15.75" hidden="1" customHeight="1">
      <c r="A1307" s="19" t="s">
        <v>2320</v>
      </c>
      <c r="B1307" s="18"/>
      <c r="C1307" s="36"/>
      <c r="D1307" s="19">
        <f t="shared" si="63"/>
        <v>0</v>
      </c>
      <c r="E1307" s="19"/>
      <c r="F1307" s="10"/>
    </row>
    <row r="1308" ht="15.75" hidden="1" customHeight="1">
      <c r="A1308" s="19" t="s">
        <v>2320</v>
      </c>
      <c r="B1308" s="18"/>
      <c r="C1308" s="36"/>
      <c r="D1308" s="19">
        <f t="shared" si="63"/>
        <v>0</v>
      </c>
      <c r="E1308" s="19"/>
      <c r="F1308" s="10"/>
    </row>
    <row r="1309" ht="15.75" hidden="1" customHeight="1">
      <c r="A1309" s="19" t="s">
        <v>2320</v>
      </c>
      <c r="B1309" s="18"/>
      <c r="C1309" s="36"/>
      <c r="D1309" s="19">
        <f t="shared" si="63"/>
        <v>0</v>
      </c>
      <c r="E1309" s="19"/>
      <c r="F1309" s="10"/>
    </row>
    <row r="1310" ht="15.75" hidden="1" customHeight="1">
      <c r="A1310" s="19" t="s">
        <v>2320</v>
      </c>
      <c r="B1310" s="18"/>
      <c r="C1310" s="36"/>
      <c r="D1310" s="19">
        <f t="shared" si="63"/>
        <v>0</v>
      </c>
      <c r="E1310" s="19"/>
      <c r="F1310" s="10"/>
    </row>
    <row r="1311" ht="15.75" hidden="1" customHeight="1">
      <c r="A1311" s="19" t="s">
        <v>2320</v>
      </c>
      <c r="B1311" s="18"/>
      <c r="C1311" s="36"/>
      <c r="D1311" s="19">
        <f t="shared" si="63"/>
        <v>0</v>
      </c>
      <c r="E1311" s="19"/>
      <c r="F1311" s="10"/>
    </row>
    <row r="1312" ht="15.75" hidden="1" customHeight="1">
      <c r="A1312" s="19" t="s">
        <v>2320</v>
      </c>
      <c r="B1312" s="18"/>
      <c r="C1312" s="36"/>
      <c r="D1312" s="19">
        <f t="shared" si="63"/>
        <v>0</v>
      </c>
      <c r="E1312" s="19"/>
      <c r="F1312" s="10"/>
    </row>
    <row r="1313" ht="15.75" hidden="1" customHeight="1">
      <c r="A1313" s="19"/>
      <c r="B1313" s="18"/>
      <c r="C1313" s="36"/>
      <c r="D1313" s="19">
        <f t="shared" si="63"/>
        <v>0</v>
      </c>
      <c r="E1313" s="19"/>
      <c r="F1313" s="10"/>
    </row>
    <row r="1314" ht="15.75" hidden="1" customHeight="1">
      <c r="A1314" s="19"/>
      <c r="B1314" s="18"/>
      <c r="C1314" s="36"/>
      <c r="D1314" s="19">
        <f t="shared" si="63"/>
        <v>0</v>
      </c>
      <c r="E1314" s="19"/>
      <c r="F1314" s="10"/>
    </row>
    <row r="1315" ht="15.75" hidden="1" customHeight="1">
      <c r="A1315" s="19"/>
      <c r="B1315" s="18"/>
      <c r="C1315" s="36"/>
      <c r="D1315" s="19">
        <f t="shared" si="63"/>
        <v>0</v>
      </c>
      <c r="E1315" s="19"/>
      <c r="F1315" s="10"/>
    </row>
    <row r="1316" ht="15.75" hidden="1" customHeight="1">
      <c r="A1316" s="19"/>
      <c r="B1316" s="18"/>
      <c r="C1316" s="36"/>
      <c r="D1316" s="19">
        <f t="shared" si="63"/>
        <v>0</v>
      </c>
      <c r="E1316" s="19"/>
      <c r="F1316" s="10"/>
    </row>
    <row r="1317" ht="15.75" hidden="1" customHeight="1">
      <c r="A1317" s="10"/>
      <c r="B1317" s="19"/>
      <c r="C1317" s="10"/>
      <c r="D1317" s="10"/>
      <c r="E1317" s="19"/>
      <c r="F1317" s="10"/>
    </row>
    <row r="1318" ht="15.75" hidden="1" customHeight="1">
      <c r="C1318" s="20">
        <f>SUM(C1300:C1317)</f>
        <v>1</v>
      </c>
      <c r="E1318" s="1"/>
      <c r="F1318" s="54" t="s">
        <v>14</v>
      </c>
    </row>
    <row r="1319" ht="15.75" hidden="1" customHeight="1">
      <c r="E1319" s="1"/>
    </row>
    <row r="1320" ht="15.75" hidden="1" customHeight="1">
      <c r="A1320" s="50" t="s">
        <v>698</v>
      </c>
      <c r="B1320" s="51"/>
      <c r="C1320" s="51"/>
      <c r="D1320" s="51"/>
      <c r="E1320" s="51"/>
      <c r="F1320" s="51"/>
      <c r="G1320" s="52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</row>
    <row r="1321" ht="15.75" hidden="1" customHeight="1">
      <c r="A1321" s="14" t="s">
        <v>15</v>
      </c>
      <c r="B1321" s="14" t="s">
        <v>16</v>
      </c>
      <c r="C1321" s="2" t="s">
        <v>17</v>
      </c>
      <c r="D1321" s="14" t="s">
        <v>18</v>
      </c>
      <c r="E1321" s="14" t="s">
        <v>19</v>
      </c>
      <c r="F1321" s="34" t="s">
        <v>20</v>
      </c>
      <c r="G1321" s="43">
        <v>26.0</v>
      </c>
    </row>
    <row r="1322" ht="15.75" hidden="1" customHeight="1">
      <c r="A1322" s="19" t="s">
        <v>2325</v>
      </c>
      <c r="B1322" s="18">
        <v>44165.0</v>
      </c>
      <c r="C1322" s="36">
        <v>26.0</v>
      </c>
      <c r="D1322" s="19">
        <f>G1321-C1322</f>
        <v>0</v>
      </c>
      <c r="E1322" s="19"/>
      <c r="F1322" s="10"/>
      <c r="G1322" s="76" t="s">
        <v>2326</v>
      </c>
    </row>
    <row r="1323" ht="15.75" hidden="1" customHeight="1">
      <c r="A1323" s="19" t="s">
        <v>2325</v>
      </c>
      <c r="B1323" s="18"/>
      <c r="C1323" s="36"/>
      <c r="D1323" s="19">
        <f t="shared" ref="D1323:D1338" si="64">D1322-C1323</f>
        <v>0</v>
      </c>
      <c r="E1323" s="19"/>
      <c r="F1323" s="10"/>
      <c r="G1323" s="53"/>
    </row>
    <row r="1324" ht="15.75" hidden="1" customHeight="1">
      <c r="A1324" s="19" t="s">
        <v>2325</v>
      </c>
      <c r="B1324" s="18"/>
      <c r="C1324" s="36"/>
      <c r="D1324" s="19">
        <f t="shared" si="64"/>
        <v>0</v>
      </c>
      <c r="E1324" s="19"/>
      <c r="F1324" s="10"/>
      <c r="G1324" s="20" t="s">
        <v>2291</v>
      </c>
    </row>
    <row r="1325" ht="15.75" hidden="1" customHeight="1">
      <c r="A1325" s="19" t="s">
        <v>2325</v>
      </c>
      <c r="B1325" s="18"/>
      <c r="C1325" s="36"/>
      <c r="D1325" s="19">
        <f t="shared" si="64"/>
        <v>0</v>
      </c>
      <c r="E1325" s="19"/>
      <c r="F1325" s="10"/>
      <c r="G1325" s="20" t="s">
        <v>2327</v>
      </c>
    </row>
    <row r="1326" ht="15.75" hidden="1" customHeight="1">
      <c r="A1326" s="19" t="s">
        <v>2325</v>
      </c>
      <c r="B1326" s="18"/>
      <c r="C1326" s="36"/>
      <c r="D1326" s="19">
        <f t="shared" si="64"/>
        <v>0</v>
      </c>
      <c r="E1326" s="19"/>
      <c r="F1326" s="10"/>
      <c r="G1326" s="30"/>
    </row>
    <row r="1327" ht="15.75" hidden="1" customHeight="1">
      <c r="A1327" s="19" t="s">
        <v>2325</v>
      </c>
      <c r="B1327" s="18"/>
      <c r="C1327" s="36"/>
      <c r="D1327" s="19">
        <f t="shared" si="64"/>
        <v>0</v>
      </c>
      <c r="E1327" s="19"/>
      <c r="F1327" s="10"/>
      <c r="G1327" s="30"/>
    </row>
    <row r="1328" ht="15.75" hidden="1" customHeight="1">
      <c r="A1328" s="19" t="s">
        <v>2325</v>
      </c>
      <c r="B1328" s="18"/>
      <c r="C1328" s="36"/>
      <c r="D1328" s="19">
        <f t="shared" si="64"/>
        <v>0</v>
      </c>
      <c r="E1328" s="19"/>
      <c r="F1328" s="10"/>
      <c r="G1328" s="30"/>
    </row>
    <row r="1329" ht="15.75" hidden="1" customHeight="1">
      <c r="A1329" s="19" t="s">
        <v>2325</v>
      </c>
      <c r="B1329" s="18"/>
      <c r="C1329" s="36"/>
      <c r="D1329" s="19">
        <f t="shared" si="64"/>
        <v>0</v>
      </c>
      <c r="E1329" s="19"/>
      <c r="F1329" s="10"/>
    </row>
    <row r="1330" ht="15.75" hidden="1" customHeight="1">
      <c r="A1330" s="19" t="s">
        <v>2325</v>
      </c>
      <c r="B1330" s="18"/>
      <c r="C1330" s="36"/>
      <c r="D1330" s="19">
        <f t="shared" si="64"/>
        <v>0</v>
      </c>
      <c r="E1330" s="19"/>
      <c r="F1330" s="10"/>
    </row>
    <row r="1331" ht="15.75" hidden="1" customHeight="1">
      <c r="A1331" s="19" t="s">
        <v>2325</v>
      </c>
      <c r="B1331" s="18"/>
      <c r="C1331" s="36"/>
      <c r="D1331" s="19">
        <f t="shared" si="64"/>
        <v>0</v>
      </c>
      <c r="E1331" s="19"/>
      <c r="F1331" s="10"/>
    </row>
    <row r="1332" ht="15.75" hidden="1" customHeight="1">
      <c r="A1332" s="19" t="s">
        <v>2325</v>
      </c>
      <c r="B1332" s="18"/>
      <c r="C1332" s="36"/>
      <c r="D1332" s="19">
        <f t="shared" si="64"/>
        <v>0</v>
      </c>
      <c r="E1332" s="19"/>
      <c r="F1332" s="10"/>
    </row>
    <row r="1333" ht="15.75" hidden="1" customHeight="1">
      <c r="A1333" s="19" t="s">
        <v>2325</v>
      </c>
      <c r="B1333" s="18"/>
      <c r="C1333" s="36"/>
      <c r="D1333" s="19">
        <f t="shared" si="64"/>
        <v>0</v>
      </c>
      <c r="E1333" s="19"/>
      <c r="F1333" s="10"/>
    </row>
    <row r="1334" ht="15.75" hidden="1" customHeight="1">
      <c r="A1334" s="19" t="s">
        <v>2325</v>
      </c>
      <c r="B1334" s="18"/>
      <c r="C1334" s="36"/>
      <c r="D1334" s="19">
        <f t="shared" si="64"/>
        <v>0</v>
      </c>
      <c r="E1334" s="19"/>
      <c r="F1334" s="10"/>
    </row>
    <row r="1335" ht="15.75" hidden="1" customHeight="1">
      <c r="A1335" s="19"/>
      <c r="B1335" s="18"/>
      <c r="C1335" s="36"/>
      <c r="D1335" s="19">
        <f t="shared" si="64"/>
        <v>0</v>
      </c>
      <c r="E1335" s="19"/>
      <c r="F1335" s="10"/>
    </row>
    <row r="1336" ht="15.75" hidden="1" customHeight="1">
      <c r="A1336" s="19"/>
      <c r="B1336" s="18"/>
      <c r="C1336" s="36"/>
      <c r="D1336" s="19">
        <f t="shared" si="64"/>
        <v>0</v>
      </c>
      <c r="E1336" s="19"/>
      <c r="F1336" s="10"/>
    </row>
    <row r="1337" ht="15.75" hidden="1" customHeight="1">
      <c r="A1337" s="19"/>
      <c r="B1337" s="18"/>
      <c r="C1337" s="36"/>
      <c r="D1337" s="19">
        <f t="shared" si="64"/>
        <v>0</v>
      </c>
      <c r="E1337" s="19"/>
      <c r="F1337" s="10"/>
    </row>
    <row r="1338" ht="15.75" hidden="1" customHeight="1">
      <c r="A1338" s="19"/>
      <c r="B1338" s="18"/>
      <c r="C1338" s="36"/>
      <c r="D1338" s="19">
        <f t="shared" si="64"/>
        <v>0</v>
      </c>
      <c r="E1338" s="19"/>
      <c r="F1338" s="10"/>
    </row>
    <row r="1339" ht="15.75" hidden="1" customHeight="1">
      <c r="A1339" s="10"/>
      <c r="B1339" s="19"/>
      <c r="C1339" s="10"/>
      <c r="D1339" s="10"/>
      <c r="E1339" s="19"/>
      <c r="F1339" s="10"/>
    </row>
    <row r="1340" ht="15.75" hidden="1" customHeight="1">
      <c r="C1340" s="20">
        <f>SUM(C1322:C1339)</f>
        <v>26</v>
      </c>
      <c r="E1340" s="1"/>
      <c r="F1340" s="54" t="s">
        <v>14</v>
      </c>
    </row>
    <row r="1341" ht="15.75" hidden="1" customHeight="1">
      <c r="E1341" s="1"/>
    </row>
    <row r="1342" ht="15.75" hidden="1" customHeight="1">
      <c r="A1342" s="14" t="s">
        <v>15</v>
      </c>
      <c r="B1342" s="14" t="s">
        <v>16</v>
      </c>
      <c r="C1342" s="2" t="s">
        <v>17</v>
      </c>
      <c r="D1342" s="14" t="s">
        <v>18</v>
      </c>
      <c r="E1342" s="14" t="s">
        <v>19</v>
      </c>
      <c r="F1342" s="34" t="s">
        <v>20</v>
      </c>
      <c r="G1342" s="43">
        <v>2.0</v>
      </c>
    </row>
    <row r="1343" ht="15.75" hidden="1" customHeight="1">
      <c r="A1343" s="19" t="s">
        <v>2325</v>
      </c>
      <c r="B1343" s="18">
        <v>44165.0</v>
      </c>
      <c r="C1343" s="36">
        <v>2.0</v>
      </c>
      <c r="D1343" s="19">
        <f>G1342-C1343</f>
        <v>0</v>
      </c>
      <c r="E1343" s="19"/>
      <c r="F1343" s="10"/>
      <c r="G1343" s="76" t="s">
        <v>2326</v>
      </c>
    </row>
    <row r="1344" ht="15.75" hidden="1" customHeight="1">
      <c r="A1344" s="19" t="s">
        <v>2325</v>
      </c>
      <c r="B1344" s="18"/>
      <c r="C1344" s="36"/>
      <c r="D1344" s="19">
        <f t="shared" ref="D1344:D1359" si="65">D1343-C1344</f>
        <v>0</v>
      </c>
      <c r="E1344" s="19"/>
      <c r="F1344" s="10"/>
      <c r="G1344" s="53"/>
    </row>
    <row r="1345" ht="15.75" hidden="1" customHeight="1">
      <c r="A1345" s="19" t="s">
        <v>2325</v>
      </c>
      <c r="B1345" s="18"/>
      <c r="C1345" s="36"/>
      <c r="D1345" s="19">
        <f t="shared" si="65"/>
        <v>0</v>
      </c>
      <c r="E1345" s="19"/>
      <c r="F1345" s="10"/>
      <c r="G1345" s="20" t="s">
        <v>2308</v>
      </c>
    </row>
    <row r="1346" ht="15.75" hidden="1" customHeight="1">
      <c r="A1346" s="19" t="s">
        <v>2325</v>
      </c>
      <c r="B1346" s="18"/>
      <c r="C1346" s="36"/>
      <c r="D1346" s="19">
        <f t="shared" si="65"/>
        <v>0</v>
      </c>
      <c r="E1346" s="19"/>
      <c r="F1346" s="10"/>
      <c r="G1346" s="20" t="s">
        <v>2327</v>
      </c>
    </row>
    <row r="1347" ht="15.75" hidden="1" customHeight="1">
      <c r="A1347" s="19" t="s">
        <v>2325</v>
      </c>
      <c r="B1347" s="18"/>
      <c r="C1347" s="36"/>
      <c r="D1347" s="19">
        <f t="shared" si="65"/>
        <v>0</v>
      </c>
      <c r="E1347" s="19"/>
      <c r="F1347" s="10"/>
      <c r="G1347" s="30"/>
    </row>
    <row r="1348" ht="15.75" hidden="1" customHeight="1">
      <c r="A1348" s="19" t="s">
        <v>2325</v>
      </c>
      <c r="B1348" s="18"/>
      <c r="C1348" s="36"/>
      <c r="D1348" s="19">
        <f t="shared" si="65"/>
        <v>0</v>
      </c>
      <c r="E1348" s="19"/>
      <c r="F1348" s="10"/>
      <c r="G1348" s="30"/>
    </row>
    <row r="1349" ht="15.75" hidden="1" customHeight="1">
      <c r="A1349" s="19" t="s">
        <v>2325</v>
      </c>
      <c r="B1349" s="18"/>
      <c r="C1349" s="36"/>
      <c r="D1349" s="19">
        <f t="shared" si="65"/>
        <v>0</v>
      </c>
      <c r="E1349" s="19"/>
      <c r="F1349" s="10"/>
      <c r="G1349" s="30"/>
    </row>
    <row r="1350" ht="15.75" hidden="1" customHeight="1">
      <c r="A1350" s="19" t="s">
        <v>2325</v>
      </c>
      <c r="B1350" s="18"/>
      <c r="C1350" s="36"/>
      <c r="D1350" s="19">
        <f t="shared" si="65"/>
        <v>0</v>
      </c>
      <c r="E1350" s="19"/>
      <c r="F1350" s="10"/>
    </row>
    <row r="1351" ht="15.75" hidden="1" customHeight="1">
      <c r="A1351" s="19" t="s">
        <v>2325</v>
      </c>
      <c r="B1351" s="18"/>
      <c r="C1351" s="36"/>
      <c r="D1351" s="19">
        <f t="shared" si="65"/>
        <v>0</v>
      </c>
      <c r="E1351" s="19"/>
      <c r="F1351" s="10"/>
    </row>
    <row r="1352" ht="15.75" hidden="1" customHeight="1">
      <c r="A1352" s="19" t="s">
        <v>2325</v>
      </c>
      <c r="B1352" s="18"/>
      <c r="C1352" s="36"/>
      <c r="D1352" s="19">
        <f t="shared" si="65"/>
        <v>0</v>
      </c>
      <c r="E1352" s="19"/>
      <c r="F1352" s="10"/>
    </row>
    <row r="1353" ht="15.75" hidden="1" customHeight="1">
      <c r="A1353" s="19" t="s">
        <v>2325</v>
      </c>
      <c r="B1353" s="18"/>
      <c r="C1353" s="36"/>
      <c r="D1353" s="19">
        <f t="shared" si="65"/>
        <v>0</v>
      </c>
      <c r="E1353" s="19"/>
      <c r="F1353" s="10"/>
    </row>
    <row r="1354" ht="15.75" hidden="1" customHeight="1">
      <c r="A1354" s="19" t="s">
        <v>2325</v>
      </c>
      <c r="B1354" s="18"/>
      <c r="C1354" s="36"/>
      <c r="D1354" s="19">
        <f t="shared" si="65"/>
        <v>0</v>
      </c>
      <c r="E1354" s="19"/>
      <c r="F1354" s="10"/>
    </row>
    <row r="1355" ht="15.75" hidden="1" customHeight="1">
      <c r="A1355" s="19" t="s">
        <v>2325</v>
      </c>
      <c r="B1355" s="18"/>
      <c r="C1355" s="36"/>
      <c r="D1355" s="19">
        <f t="shared" si="65"/>
        <v>0</v>
      </c>
      <c r="E1355" s="19"/>
      <c r="F1355" s="10"/>
    </row>
    <row r="1356" ht="15.75" hidden="1" customHeight="1">
      <c r="A1356" s="19"/>
      <c r="B1356" s="18"/>
      <c r="C1356" s="36"/>
      <c r="D1356" s="19">
        <f t="shared" si="65"/>
        <v>0</v>
      </c>
      <c r="E1356" s="19"/>
      <c r="F1356" s="10"/>
    </row>
    <row r="1357" ht="15.75" hidden="1" customHeight="1">
      <c r="A1357" s="19"/>
      <c r="B1357" s="18"/>
      <c r="C1357" s="36"/>
      <c r="D1357" s="19">
        <f t="shared" si="65"/>
        <v>0</v>
      </c>
      <c r="E1357" s="19"/>
      <c r="F1357" s="10"/>
    </row>
    <row r="1358" ht="15.75" hidden="1" customHeight="1">
      <c r="A1358" s="19"/>
      <c r="B1358" s="18"/>
      <c r="C1358" s="36"/>
      <c r="D1358" s="19">
        <f t="shared" si="65"/>
        <v>0</v>
      </c>
      <c r="E1358" s="19"/>
      <c r="F1358" s="10"/>
    </row>
    <row r="1359" ht="15.75" hidden="1" customHeight="1">
      <c r="A1359" s="19"/>
      <c r="B1359" s="18"/>
      <c r="C1359" s="36"/>
      <c r="D1359" s="19">
        <f t="shared" si="65"/>
        <v>0</v>
      </c>
      <c r="E1359" s="19"/>
      <c r="F1359" s="10"/>
    </row>
    <row r="1360" ht="15.75" hidden="1" customHeight="1">
      <c r="A1360" s="10"/>
      <c r="B1360" s="19"/>
      <c r="C1360" s="10"/>
      <c r="D1360" s="10"/>
      <c r="E1360" s="19"/>
      <c r="F1360" s="10"/>
    </row>
    <row r="1361" ht="15.75" hidden="1" customHeight="1">
      <c r="C1361" s="20">
        <f>SUM(C1343:C1360)</f>
        <v>2</v>
      </c>
      <c r="E1361" s="1"/>
      <c r="F1361" s="54" t="s">
        <v>14</v>
      </c>
    </row>
    <row r="1362" ht="15.75" hidden="1" customHeight="1">
      <c r="E1362" s="1"/>
    </row>
    <row r="1363" ht="15.75" hidden="1" customHeight="1">
      <c r="A1363" s="14" t="s">
        <v>15</v>
      </c>
      <c r="B1363" s="14" t="s">
        <v>16</v>
      </c>
      <c r="C1363" s="2" t="s">
        <v>17</v>
      </c>
      <c r="D1363" s="14" t="s">
        <v>18</v>
      </c>
      <c r="E1363" s="14" t="s">
        <v>19</v>
      </c>
      <c r="F1363" s="34" t="s">
        <v>20</v>
      </c>
      <c r="G1363" s="43">
        <v>1.0</v>
      </c>
    </row>
    <row r="1364" ht="15.75" hidden="1" customHeight="1">
      <c r="A1364" s="19" t="s">
        <v>2328</v>
      </c>
      <c r="B1364" s="18">
        <v>44165.0</v>
      </c>
      <c r="C1364" s="36">
        <v>1.0</v>
      </c>
      <c r="D1364" s="19">
        <f>G1363-C1364</f>
        <v>0</v>
      </c>
      <c r="E1364" s="19"/>
      <c r="F1364" s="10"/>
      <c r="G1364" s="76" t="s">
        <v>2024</v>
      </c>
    </row>
    <row r="1365" ht="15.75" hidden="1" customHeight="1">
      <c r="A1365" s="19" t="s">
        <v>2328</v>
      </c>
      <c r="B1365" s="18"/>
      <c r="C1365" s="36"/>
      <c r="D1365" s="19">
        <f t="shared" ref="D1365:D1380" si="66">D1364-C1365</f>
        <v>0</v>
      </c>
      <c r="E1365" s="19"/>
      <c r="F1365" s="10"/>
      <c r="G1365" s="53"/>
    </row>
    <row r="1366" ht="15.75" hidden="1" customHeight="1">
      <c r="A1366" s="19" t="s">
        <v>2328</v>
      </c>
      <c r="B1366" s="18"/>
      <c r="C1366" s="36"/>
      <c r="D1366" s="19">
        <f t="shared" si="66"/>
        <v>0</v>
      </c>
      <c r="E1366" s="19"/>
      <c r="F1366" s="10"/>
      <c r="G1366" s="20" t="s">
        <v>2308</v>
      </c>
    </row>
    <row r="1367" ht="15.75" hidden="1" customHeight="1">
      <c r="A1367" s="19" t="s">
        <v>2328</v>
      </c>
      <c r="B1367" s="18"/>
      <c r="C1367" s="36"/>
      <c r="D1367" s="19">
        <f t="shared" si="66"/>
        <v>0</v>
      </c>
      <c r="E1367" s="19"/>
      <c r="F1367" s="10"/>
      <c r="G1367" s="20" t="s">
        <v>2329</v>
      </c>
    </row>
    <row r="1368" ht="15.75" hidden="1" customHeight="1">
      <c r="A1368" s="19" t="s">
        <v>2328</v>
      </c>
      <c r="B1368" s="18"/>
      <c r="C1368" s="36"/>
      <c r="D1368" s="19">
        <f t="shared" si="66"/>
        <v>0</v>
      </c>
      <c r="E1368" s="19"/>
      <c r="F1368" s="10"/>
      <c r="G1368" s="30"/>
    </row>
    <row r="1369" ht="15.75" hidden="1" customHeight="1">
      <c r="A1369" s="19" t="s">
        <v>2328</v>
      </c>
      <c r="B1369" s="18"/>
      <c r="C1369" s="36"/>
      <c r="D1369" s="19">
        <f t="shared" si="66"/>
        <v>0</v>
      </c>
      <c r="E1369" s="19"/>
      <c r="F1369" s="10"/>
      <c r="G1369" s="30"/>
    </row>
    <row r="1370" ht="15.75" hidden="1" customHeight="1">
      <c r="A1370" s="19" t="s">
        <v>2328</v>
      </c>
      <c r="B1370" s="18"/>
      <c r="C1370" s="36"/>
      <c r="D1370" s="19">
        <f t="shared" si="66"/>
        <v>0</v>
      </c>
      <c r="E1370" s="19"/>
      <c r="F1370" s="10"/>
      <c r="G1370" s="30"/>
    </row>
    <row r="1371" ht="15.75" hidden="1" customHeight="1">
      <c r="A1371" s="19" t="s">
        <v>2328</v>
      </c>
      <c r="B1371" s="18"/>
      <c r="C1371" s="36"/>
      <c r="D1371" s="19">
        <f t="shared" si="66"/>
        <v>0</v>
      </c>
      <c r="E1371" s="19"/>
      <c r="F1371" s="10"/>
    </row>
    <row r="1372" ht="15.75" hidden="1" customHeight="1">
      <c r="A1372" s="19" t="s">
        <v>2328</v>
      </c>
      <c r="B1372" s="18"/>
      <c r="C1372" s="36"/>
      <c r="D1372" s="19">
        <f t="shared" si="66"/>
        <v>0</v>
      </c>
      <c r="E1372" s="19"/>
      <c r="F1372" s="10"/>
    </row>
    <row r="1373" ht="15.75" hidden="1" customHeight="1">
      <c r="A1373" s="19" t="s">
        <v>2328</v>
      </c>
      <c r="B1373" s="18"/>
      <c r="C1373" s="36"/>
      <c r="D1373" s="19">
        <f t="shared" si="66"/>
        <v>0</v>
      </c>
      <c r="E1373" s="19"/>
      <c r="F1373" s="10"/>
    </row>
    <row r="1374" ht="15.75" hidden="1" customHeight="1">
      <c r="A1374" s="19" t="s">
        <v>2328</v>
      </c>
      <c r="B1374" s="18"/>
      <c r="C1374" s="36"/>
      <c r="D1374" s="19">
        <f t="shared" si="66"/>
        <v>0</v>
      </c>
      <c r="E1374" s="19"/>
      <c r="F1374" s="10"/>
    </row>
    <row r="1375" ht="15.75" hidden="1" customHeight="1">
      <c r="A1375" s="19" t="s">
        <v>2328</v>
      </c>
      <c r="B1375" s="18"/>
      <c r="C1375" s="36"/>
      <c r="D1375" s="19">
        <f t="shared" si="66"/>
        <v>0</v>
      </c>
      <c r="E1375" s="19"/>
      <c r="F1375" s="10"/>
    </row>
    <row r="1376" ht="15.75" hidden="1" customHeight="1">
      <c r="A1376" s="19" t="s">
        <v>2328</v>
      </c>
      <c r="B1376" s="18"/>
      <c r="C1376" s="36"/>
      <c r="D1376" s="19">
        <f t="shared" si="66"/>
        <v>0</v>
      </c>
      <c r="E1376" s="19"/>
      <c r="F1376" s="10"/>
    </row>
    <row r="1377" ht="15.75" hidden="1" customHeight="1">
      <c r="A1377" s="19"/>
      <c r="B1377" s="18"/>
      <c r="C1377" s="36"/>
      <c r="D1377" s="19">
        <f t="shared" si="66"/>
        <v>0</v>
      </c>
      <c r="E1377" s="19"/>
      <c r="F1377" s="10"/>
    </row>
    <row r="1378" ht="15.75" hidden="1" customHeight="1">
      <c r="A1378" s="19"/>
      <c r="B1378" s="18"/>
      <c r="C1378" s="36"/>
      <c r="D1378" s="19">
        <f t="shared" si="66"/>
        <v>0</v>
      </c>
      <c r="E1378" s="19"/>
      <c r="F1378" s="10"/>
    </row>
    <row r="1379" ht="15.75" hidden="1" customHeight="1">
      <c r="A1379" s="19"/>
      <c r="B1379" s="18"/>
      <c r="C1379" s="36"/>
      <c r="D1379" s="19">
        <f t="shared" si="66"/>
        <v>0</v>
      </c>
      <c r="E1379" s="19"/>
      <c r="F1379" s="10"/>
    </row>
    <row r="1380" ht="15.75" hidden="1" customHeight="1">
      <c r="A1380" s="19"/>
      <c r="B1380" s="18"/>
      <c r="C1380" s="36"/>
      <c r="D1380" s="19">
        <f t="shared" si="66"/>
        <v>0</v>
      </c>
      <c r="E1380" s="19"/>
      <c r="F1380" s="10"/>
    </row>
    <row r="1381" ht="15.75" hidden="1" customHeight="1">
      <c r="A1381" s="10"/>
      <c r="B1381" s="19"/>
      <c r="C1381" s="10"/>
      <c r="D1381" s="10"/>
      <c r="E1381" s="19"/>
      <c r="F1381" s="10"/>
    </row>
    <row r="1382" ht="15.75" hidden="1" customHeight="1">
      <c r="C1382" s="20">
        <f>SUM(C1364:C1381)</f>
        <v>1</v>
      </c>
      <c r="E1382" s="1"/>
      <c r="F1382" s="54" t="s">
        <v>14</v>
      </c>
    </row>
    <row r="1383" ht="15.75" hidden="1" customHeight="1">
      <c r="E1383" s="1"/>
    </row>
    <row r="1384" ht="15.75" hidden="1" customHeight="1">
      <c r="A1384" s="14" t="s">
        <v>15</v>
      </c>
      <c r="B1384" s="14" t="s">
        <v>16</v>
      </c>
      <c r="C1384" s="2" t="s">
        <v>17</v>
      </c>
      <c r="D1384" s="14" t="s">
        <v>18</v>
      </c>
      <c r="E1384" s="14" t="s">
        <v>19</v>
      </c>
      <c r="F1384" s="34" t="s">
        <v>20</v>
      </c>
      <c r="G1384" s="43">
        <v>26.0</v>
      </c>
    </row>
    <row r="1385" ht="15.75" hidden="1" customHeight="1">
      <c r="A1385" s="19" t="s">
        <v>2328</v>
      </c>
      <c r="B1385" s="18">
        <v>44165.0</v>
      </c>
      <c r="C1385" s="36">
        <v>26.0</v>
      </c>
      <c r="D1385" s="19">
        <f>G1384-C1385</f>
        <v>0</v>
      </c>
      <c r="E1385" s="19"/>
      <c r="F1385" s="10"/>
      <c r="G1385" s="76" t="s">
        <v>2024</v>
      </c>
    </row>
    <row r="1386" ht="15.75" hidden="1" customHeight="1">
      <c r="A1386" s="19" t="s">
        <v>2328</v>
      </c>
      <c r="B1386" s="18"/>
      <c r="C1386" s="36"/>
      <c r="D1386" s="19">
        <f t="shared" ref="D1386:D1401" si="67">D1385-C1386</f>
        <v>0</v>
      </c>
      <c r="E1386" s="19"/>
      <c r="F1386" s="10"/>
      <c r="G1386" s="53"/>
    </row>
    <row r="1387" ht="15.75" hidden="1" customHeight="1">
      <c r="A1387" s="19" t="s">
        <v>2328</v>
      </c>
      <c r="B1387" s="18"/>
      <c r="C1387" s="36"/>
      <c r="D1387" s="19">
        <f t="shared" si="67"/>
        <v>0</v>
      </c>
      <c r="E1387" s="19"/>
      <c r="F1387" s="10"/>
      <c r="G1387" s="20" t="s">
        <v>2291</v>
      </c>
    </row>
    <row r="1388" ht="15.75" hidden="1" customHeight="1">
      <c r="A1388" s="19" t="s">
        <v>2328</v>
      </c>
      <c r="B1388" s="18"/>
      <c r="C1388" s="36"/>
      <c r="D1388" s="19">
        <f t="shared" si="67"/>
        <v>0</v>
      </c>
      <c r="E1388" s="19"/>
      <c r="F1388" s="10"/>
      <c r="G1388" s="20" t="s">
        <v>2329</v>
      </c>
    </row>
    <row r="1389" ht="15.75" hidden="1" customHeight="1">
      <c r="A1389" s="19" t="s">
        <v>2328</v>
      </c>
      <c r="B1389" s="18"/>
      <c r="C1389" s="36"/>
      <c r="D1389" s="19">
        <f t="shared" si="67"/>
        <v>0</v>
      </c>
      <c r="E1389" s="19"/>
      <c r="F1389" s="10"/>
      <c r="G1389" s="30"/>
    </row>
    <row r="1390" ht="15.75" hidden="1" customHeight="1">
      <c r="A1390" s="19" t="s">
        <v>2328</v>
      </c>
      <c r="B1390" s="18"/>
      <c r="C1390" s="36"/>
      <c r="D1390" s="19">
        <f t="shared" si="67"/>
        <v>0</v>
      </c>
      <c r="E1390" s="19"/>
      <c r="F1390" s="10"/>
      <c r="G1390" s="30"/>
    </row>
    <row r="1391" ht="15.75" hidden="1" customHeight="1">
      <c r="A1391" s="19" t="s">
        <v>2328</v>
      </c>
      <c r="B1391" s="18"/>
      <c r="C1391" s="36"/>
      <c r="D1391" s="19">
        <f t="shared" si="67"/>
        <v>0</v>
      </c>
      <c r="E1391" s="19"/>
      <c r="F1391" s="10"/>
      <c r="G1391" s="30"/>
    </row>
    <row r="1392" ht="15.75" hidden="1" customHeight="1">
      <c r="A1392" s="19" t="s">
        <v>2328</v>
      </c>
      <c r="B1392" s="18"/>
      <c r="C1392" s="36"/>
      <c r="D1392" s="19">
        <f t="shared" si="67"/>
        <v>0</v>
      </c>
      <c r="E1392" s="19"/>
      <c r="F1392" s="10"/>
    </row>
    <row r="1393" ht="15.75" hidden="1" customHeight="1">
      <c r="A1393" s="19" t="s">
        <v>2328</v>
      </c>
      <c r="B1393" s="18"/>
      <c r="C1393" s="36"/>
      <c r="D1393" s="19">
        <f t="shared" si="67"/>
        <v>0</v>
      </c>
      <c r="E1393" s="19"/>
      <c r="F1393" s="10"/>
    </row>
    <row r="1394" ht="15.75" hidden="1" customHeight="1">
      <c r="A1394" s="19" t="s">
        <v>2328</v>
      </c>
      <c r="B1394" s="18"/>
      <c r="C1394" s="36"/>
      <c r="D1394" s="19">
        <f t="shared" si="67"/>
        <v>0</v>
      </c>
      <c r="E1394" s="19"/>
      <c r="F1394" s="10"/>
    </row>
    <row r="1395" ht="15.75" hidden="1" customHeight="1">
      <c r="A1395" s="19" t="s">
        <v>2328</v>
      </c>
      <c r="B1395" s="18"/>
      <c r="C1395" s="36"/>
      <c r="D1395" s="19">
        <f t="shared" si="67"/>
        <v>0</v>
      </c>
      <c r="E1395" s="19"/>
      <c r="F1395" s="10"/>
    </row>
    <row r="1396" ht="15.75" hidden="1" customHeight="1">
      <c r="A1396" s="19" t="s">
        <v>2328</v>
      </c>
      <c r="B1396" s="18"/>
      <c r="C1396" s="36"/>
      <c r="D1396" s="19">
        <f t="shared" si="67"/>
        <v>0</v>
      </c>
      <c r="E1396" s="19"/>
      <c r="F1396" s="10"/>
    </row>
    <row r="1397" ht="15.75" hidden="1" customHeight="1">
      <c r="A1397" s="19" t="s">
        <v>2328</v>
      </c>
      <c r="B1397" s="18"/>
      <c r="C1397" s="36"/>
      <c r="D1397" s="19">
        <f t="shared" si="67"/>
        <v>0</v>
      </c>
      <c r="E1397" s="19"/>
      <c r="F1397" s="10"/>
    </row>
    <row r="1398" ht="15.75" hidden="1" customHeight="1">
      <c r="A1398" s="19"/>
      <c r="B1398" s="18"/>
      <c r="C1398" s="36"/>
      <c r="D1398" s="19">
        <f t="shared" si="67"/>
        <v>0</v>
      </c>
      <c r="E1398" s="19"/>
      <c r="F1398" s="10"/>
    </row>
    <row r="1399" ht="15.75" hidden="1" customHeight="1">
      <c r="A1399" s="19"/>
      <c r="B1399" s="18"/>
      <c r="C1399" s="36"/>
      <c r="D1399" s="19">
        <f t="shared" si="67"/>
        <v>0</v>
      </c>
      <c r="E1399" s="19"/>
      <c r="F1399" s="10"/>
    </row>
    <row r="1400" ht="15.75" hidden="1" customHeight="1">
      <c r="A1400" s="19"/>
      <c r="B1400" s="18"/>
      <c r="C1400" s="36"/>
      <c r="D1400" s="19">
        <f t="shared" si="67"/>
        <v>0</v>
      </c>
      <c r="E1400" s="19"/>
      <c r="F1400" s="10"/>
    </row>
    <row r="1401" ht="15.75" hidden="1" customHeight="1">
      <c r="A1401" s="19"/>
      <c r="B1401" s="18"/>
      <c r="C1401" s="36"/>
      <c r="D1401" s="19">
        <f t="shared" si="67"/>
        <v>0</v>
      </c>
      <c r="E1401" s="19"/>
      <c r="F1401" s="10"/>
    </row>
    <row r="1402" ht="15.75" hidden="1" customHeight="1">
      <c r="A1402" s="10"/>
      <c r="B1402" s="19"/>
      <c r="C1402" s="10"/>
      <c r="D1402" s="10"/>
      <c r="E1402" s="19"/>
      <c r="F1402" s="10"/>
    </row>
    <row r="1403" ht="15.75" hidden="1" customHeight="1">
      <c r="C1403" s="20">
        <f>SUM(C1385:C1402)</f>
        <v>26</v>
      </c>
      <c r="E1403" s="1"/>
      <c r="F1403" s="54" t="s">
        <v>14</v>
      </c>
    </row>
    <row r="1404" ht="15.75" hidden="1" customHeight="1">
      <c r="E1404" s="1"/>
    </row>
    <row r="1405" ht="15.75" customHeight="1">
      <c r="A1405" s="14" t="s">
        <v>15</v>
      </c>
      <c r="B1405" s="14" t="s">
        <v>16</v>
      </c>
      <c r="C1405" s="2" t="s">
        <v>17</v>
      </c>
      <c r="D1405" s="14" t="s">
        <v>18</v>
      </c>
      <c r="E1405" s="14" t="s">
        <v>19</v>
      </c>
      <c r="F1405" s="34" t="s">
        <v>20</v>
      </c>
      <c r="G1405" s="43">
        <v>50.0</v>
      </c>
    </row>
    <row r="1406" ht="15.75" customHeight="1">
      <c r="A1406" s="19" t="s">
        <v>2335</v>
      </c>
      <c r="B1406" s="18">
        <v>45449.0</v>
      </c>
      <c r="C1406" s="36">
        <v>20.0</v>
      </c>
      <c r="D1406" s="19">
        <f>G1405-C1406</f>
        <v>30</v>
      </c>
      <c r="E1406" s="19"/>
      <c r="F1406" s="10"/>
      <c r="G1406" s="76" t="s">
        <v>2336</v>
      </c>
    </row>
    <row r="1407" ht="15.75" customHeight="1">
      <c r="A1407" s="19" t="str">
        <f t="shared" ref="A1407:A1411" si="68">A1406</f>
        <v>PMM/PCO/SBPPM/24/00016</v>
      </c>
      <c r="B1407" s="18">
        <v>45462.0</v>
      </c>
      <c r="C1407" s="36">
        <v>30.0</v>
      </c>
      <c r="D1407" s="19">
        <f t="shared" ref="D1407:D1411" si="69">D1406-C1407</f>
        <v>0</v>
      </c>
      <c r="E1407" s="19"/>
      <c r="F1407" s="10"/>
      <c r="G1407" s="53"/>
    </row>
    <row r="1408" ht="15.75" customHeight="1">
      <c r="A1408" s="19" t="str">
        <f t="shared" si="68"/>
        <v>PMM/PCO/SBPPM/24/00016</v>
      </c>
      <c r="B1408" s="18"/>
      <c r="C1408" s="36"/>
      <c r="D1408" s="19">
        <f t="shared" si="69"/>
        <v>0</v>
      </c>
      <c r="E1408" s="19"/>
      <c r="F1408" s="10"/>
      <c r="G1408" s="20" t="s">
        <v>1267</v>
      </c>
    </row>
    <row r="1409" ht="15.75" customHeight="1">
      <c r="A1409" s="19" t="str">
        <f t="shared" si="68"/>
        <v>PMM/PCO/SBPPM/24/00016</v>
      </c>
      <c r="B1409" s="18"/>
      <c r="C1409" s="36"/>
      <c r="D1409" s="19">
        <f t="shared" si="69"/>
        <v>0</v>
      </c>
      <c r="E1409" s="19"/>
      <c r="F1409" s="10"/>
    </row>
    <row r="1410" ht="15.75" customHeight="1">
      <c r="A1410" s="19" t="str">
        <f t="shared" si="68"/>
        <v>PMM/PCO/SBPPM/24/00016</v>
      </c>
      <c r="B1410" s="18"/>
      <c r="C1410" s="36"/>
      <c r="D1410" s="19">
        <f t="shared" si="69"/>
        <v>0</v>
      </c>
      <c r="E1410" s="19"/>
      <c r="F1410" s="10"/>
      <c r="G1410" s="30"/>
    </row>
    <row r="1411" ht="15.75" customHeight="1">
      <c r="A1411" s="19" t="str">
        <f t="shared" si="68"/>
        <v>PMM/PCO/SBPPM/24/00016</v>
      </c>
      <c r="B1411" s="18"/>
      <c r="C1411" s="36"/>
      <c r="D1411" s="19">
        <f t="shared" si="69"/>
        <v>0</v>
      </c>
      <c r="E1411" s="19"/>
      <c r="F1411" s="10"/>
      <c r="G1411" s="30"/>
    </row>
    <row r="1412" ht="15.75" customHeight="1">
      <c r="E1412" s="1"/>
    </row>
    <row r="1413" ht="15.75" customHeight="1">
      <c r="E1413" s="1"/>
    </row>
    <row r="1414" ht="15.75" customHeight="1">
      <c r="A1414" s="14" t="s">
        <v>15</v>
      </c>
      <c r="B1414" s="14" t="s">
        <v>16</v>
      </c>
      <c r="C1414" s="2" t="s">
        <v>17</v>
      </c>
      <c r="D1414" s="14" t="s">
        <v>18</v>
      </c>
      <c r="E1414" s="14" t="s">
        <v>19</v>
      </c>
      <c r="F1414" s="34" t="s">
        <v>20</v>
      </c>
      <c r="G1414" s="43">
        <v>50.0</v>
      </c>
    </row>
    <row r="1415" ht="15.75" customHeight="1">
      <c r="A1415" s="19" t="s">
        <v>2337</v>
      </c>
      <c r="B1415" s="18">
        <v>45491.0</v>
      </c>
      <c r="C1415" s="36">
        <v>50.0</v>
      </c>
      <c r="D1415" s="19">
        <f>G1414-C1415</f>
        <v>0</v>
      </c>
      <c r="E1415" s="19"/>
      <c r="F1415" s="10"/>
      <c r="G1415" s="76" t="s">
        <v>2338</v>
      </c>
    </row>
    <row r="1416" ht="15.75" customHeight="1">
      <c r="A1416" s="19" t="str">
        <f t="shared" ref="A1416:A1418" si="70">A1415</f>
        <v>PMM/PCO/SBPPM/24/00036</v>
      </c>
      <c r="B1416" s="18"/>
      <c r="C1416" s="36"/>
      <c r="D1416" s="19">
        <f t="shared" ref="D1416:D1418" si="71">D1415-C1416</f>
        <v>0</v>
      </c>
      <c r="E1416" s="19"/>
      <c r="F1416" s="10"/>
      <c r="G1416" s="53"/>
    </row>
    <row r="1417" ht="15.75" customHeight="1">
      <c r="A1417" s="19" t="str">
        <f t="shared" si="70"/>
        <v>PMM/PCO/SBPPM/24/00036</v>
      </c>
      <c r="B1417" s="18"/>
      <c r="C1417" s="36"/>
      <c r="D1417" s="19">
        <f t="shared" si="71"/>
        <v>0</v>
      </c>
      <c r="E1417" s="19"/>
      <c r="F1417" s="10"/>
      <c r="G1417" s="20" t="s">
        <v>1267</v>
      </c>
    </row>
    <row r="1418" ht="15.75" customHeight="1">
      <c r="A1418" s="19" t="str">
        <f t="shared" si="70"/>
        <v>PMM/PCO/SBPPM/24/00036</v>
      </c>
      <c r="B1418" s="18"/>
      <c r="C1418" s="36"/>
      <c r="D1418" s="19">
        <f t="shared" si="71"/>
        <v>0</v>
      </c>
      <c r="E1418" s="19"/>
      <c r="F1418" s="10"/>
    </row>
    <row r="1419" ht="15.75" customHeight="1">
      <c r="E1419" s="1"/>
    </row>
    <row r="1420" ht="15.75" customHeight="1">
      <c r="E1420" s="1"/>
    </row>
    <row r="1421" ht="15.75" customHeight="1">
      <c r="A1421" s="2" t="s">
        <v>0</v>
      </c>
      <c r="B1421" s="2" t="s">
        <v>1</v>
      </c>
      <c r="C1421" s="3" t="s">
        <v>2</v>
      </c>
      <c r="D1421" s="3" t="s">
        <v>3</v>
      </c>
      <c r="E1421" s="3" t="s">
        <v>4</v>
      </c>
      <c r="F1421" s="3" t="s">
        <v>5</v>
      </c>
      <c r="G1421" s="3" t="s">
        <v>6</v>
      </c>
      <c r="H1421" s="3" t="s">
        <v>7</v>
      </c>
      <c r="I1421" s="3" t="s">
        <v>8</v>
      </c>
    </row>
    <row r="1422" ht="15.75" customHeight="1">
      <c r="A1422" s="4" t="s">
        <v>2339</v>
      </c>
      <c r="B1422" s="4" t="s">
        <v>2340</v>
      </c>
      <c r="C1422" s="6"/>
      <c r="D1422" s="7">
        <v>40.0</v>
      </c>
      <c r="E1422" s="8" t="s">
        <v>1150</v>
      </c>
      <c r="F1422" s="9">
        <v>45771.0</v>
      </c>
      <c r="G1422" s="10">
        <v>40.0</v>
      </c>
      <c r="H1422" s="8">
        <f>D1422-G1422</f>
        <v>0</v>
      </c>
      <c r="I1422" s="10"/>
    </row>
    <row r="1423" ht="15.75" customHeight="1">
      <c r="A1423" s="11"/>
      <c r="B1423" s="11"/>
      <c r="C1423" s="11"/>
      <c r="D1423" s="11"/>
      <c r="E1423" s="8" t="s">
        <v>2341</v>
      </c>
      <c r="F1423" s="9"/>
      <c r="G1423" s="10"/>
      <c r="H1423" s="8">
        <f t="shared" ref="H1423:H1427" si="72">H1422-G1423</f>
        <v>0</v>
      </c>
      <c r="I1423" s="10"/>
    </row>
    <row r="1424" ht="15.75" customHeight="1">
      <c r="A1424" s="11"/>
      <c r="B1424" s="11"/>
      <c r="C1424" s="11"/>
      <c r="D1424" s="11"/>
      <c r="E1424" s="8" t="s">
        <v>2342</v>
      </c>
      <c r="F1424" s="10"/>
      <c r="G1424" s="10"/>
      <c r="H1424" s="8">
        <f t="shared" si="72"/>
        <v>0</v>
      </c>
      <c r="I1424" s="10"/>
    </row>
    <row r="1425" ht="15.75" customHeight="1">
      <c r="A1425" s="11"/>
      <c r="B1425" s="11"/>
      <c r="C1425" s="11"/>
      <c r="D1425" s="11"/>
      <c r="E1425" s="8"/>
      <c r="F1425" s="10"/>
      <c r="G1425" s="10"/>
      <c r="H1425" s="8">
        <f t="shared" si="72"/>
        <v>0</v>
      </c>
      <c r="I1425" s="10"/>
    </row>
    <row r="1426" ht="15.75" customHeight="1">
      <c r="A1426" s="11"/>
      <c r="B1426" s="11"/>
      <c r="C1426" s="11"/>
      <c r="D1426" s="11"/>
      <c r="E1426" s="10"/>
      <c r="F1426" s="10"/>
      <c r="G1426" s="10"/>
      <c r="H1426" s="8">
        <f t="shared" si="72"/>
        <v>0</v>
      </c>
      <c r="I1426" s="10"/>
    </row>
    <row r="1427" ht="15.75" customHeight="1">
      <c r="A1427" s="12"/>
      <c r="B1427" s="12"/>
      <c r="C1427" s="12"/>
      <c r="D1427" s="12"/>
      <c r="E1427" s="10"/>
      <c r="F1427" s="10"/>
      <c r="G1427" s="10"/>
      <c r="H1427" s="8">
        <f t="shared" si="72"/>
        <v>0</v>
      </c>
      <c r="I1427" s="10"/>
    </row>
    <row r="1428" ht="15.75" customHeight="1">
      <c r="E1428" s="1"/>
    </row>
    <row r="1429" ht="15.75" customHeight="1">
      <c r="A1429" s="2" t="s">
        <v>0</v>
      </c>
      <c r="B1429" s="2" t="s">
        <v>1</v>
      </c>
      <c r="C1429" s="3" t="s">
        <v>2</v>
      </c>
      <c r="D1429" s="3" t="s">
        <v>3</v>
      </c>
      <c r="E1429" s="3" t="s">
        <v>4</v>
      </c>
      <c r="F1429" s="3" t="s">
        <v>5</v>
      </c>
      <c r="G1429" s="3" t="s">
        <v>6</v>
      </c>
      <c r="H1429" s="3" t="s">
        <v>7</v>
      </c>
      <c r="I1429" s="3" t="s">
        <v>8</v>
      </c>
    </row>
    <row r="1430" ht="15.75" customHeight="1">
      <c r="A1430" s="4" t="s">
        <v>2343</v>
      </c>
      <c r="B1430" s="4" t="s">
        <v>2340</v>
      </c>
      <c r="C1430" s="6"/>
      <c r="D1430" s="7">
        <v>20.0</v>
      </c>
      <c r="E1430" s="8" t="s">
        <v>1150</v>
      </c>
      <c r="F1430" s="9">
        <v>45771.0</v>
      </c>
      <c r="G1430" s="10">
        <v>20.0</v>
      </c>
      <c r="H1430" s="8">
        <f>D1430-G1430</f>
        <v>0</v>
      </c>
      <c r="I1430" s="10"/>
    </row>
    <row r="1431" ht="15.75" customHeight="1">
      <c r="A1431" s="11"/>
      <c r="B1431" s="11"/>
      <c r="C1431" s="11"/>
      <c r="D1431" s="11"/>
      <c r="E1431" s="8" t="s">
        <v>2341</v>
      </c>
      <c r="F1431" s="9"/>
      <c r="G1431" s="10"/>
      <c r="H1431" s="8">
        <f t="shared" ref="H1431:H1435" si="73">H1430-G1431</f>
        <v>0</v>
      </c>
      <c r="I1431" s="10"/>
    </row>
    <row r="1432" ht="15.75" customHeight="1">
      <c r="A1432" s="11"/>
      <c r="B1432" s="11"/>
      <c r="C1432" s="11"/>
      <c r="D1432" s="11"/>
      <c r="E1432" s="8" t="s">
        <v>2342</v>
      </c>
      <c r="F1432" s="10"/>
      <c r="G1432" s="10"/>
      <c r="H1432" s="8">
        <f t="shared" si="73"/>
        <v>0</v>
      </c>
      <c r="I1432" s="10"/>
    </row>
    <row r="1433" ht="15.75" customHeight="1">
      <c r="A1433" s="11"/>
      <c r="B1433" s="11"/>
      <c r="C1433" s="11"/>
      <c r="D1433" s="11"/>
      <c r="E1433" s="8"/>
      <c r="F1433" s="10"/>
      <c r="G1433" s="10"/>
      <c r="H1433" s="8">
        <f t="shared" si="73"/>
        <v>0</v>
      </c>
      <c r="I1433" s="10"/>
    </row>
    <row r="1434" ht="15.75" customHeight="1">
      <c r="A1434" s="11"/>
      <c r="B1434" s="11"/>
      <c r="C1434" s="11"/>
      <c r="D1434" s="11"/>
      <c r="E1434" s="10"/>
      <c r="F1434" s="10"/>
      <c r="G1434" s="10"/>
      <c r="H1434" s="8">
        <f t="shared" si="73"/>
        <v>0</v>
      </c>
      <c r="I1434" s="10"/>
    </row>
    <row r="1435" ht="15.75" customHeight="1">
      <c r="A1435" s="12"/>
      <c r="B1435" s="12"/>
      <c r="C1435" s="12"/>
      <c r="D1435" s="12"/>
      <c r="E1435" s="10"/>
      <c r="F1435" s="10"/>
      <c r="G1435" s="10"/>
      <c r="H1435" s="8">
        <f t="shared" si="73"/>
        <v>0</v>
      </c>
      <c r="I1435" s="10"/>
    </row>
  </sheetData>
  <mergeCells count="35">
    <mergeCell ref="G38:H38"/>
    <mergeCell ref="G41:H41"/>
    <mergeCell ref="A791:G791"/>
    <mergeCell ref="A813:G813"/>
    <mergeCell ref="A835:G835"/>
    <mergeCell ref="A857:G857"/>
    <mergeCell ref="A879:G879"/>
    <mergeCell ref="A902:G902"/>
    <mergeCell ref="A924:G924"/>
    <mergeCell ref="A946:G946"/>
    <mergeCell ref="A968:G968"/>
    <mergeCell ref="A990:G990"/>
    <mergeCell ref="A1012:G1012"/>
    <mergeCell ref="A1034:G1034"/>
    <mergeCell ref="A1056:G1056"/>
    <mergeCell ref="A1078:G1078"/>
    <mergeCell ref="A1100:G1100"/>
    <mergeCell ref="A1122:G1122"/>
    <mergeCell ref="A1144:G1144"/>
    <mergeCell ref="A1166:G1166"/>
    <mergeCell ref="A1188:G1188"/>
    <mergeCell ref="B1422:B1427"/>
    <mergeCell ref="C1422:C1427"/>
    <mergeCell ref="A1430:A1435"/>
    <mergeCell ref="B1430:B1435"/>
    <mergeCell ref="C1430:C1435"/>
    <mergeCell ref="D1430:D1435"/>
    <mergeCell ref="A1210:G1210"/>
    <mergeCell ref="A1232:G1232"/>
    <mergeCell ref="A1254:G1254"/>
    <mergeCell ref="A1276:G1276"/>
    <mergeCell ref="A1298:G1298"/>
    <mergeCell ref="A1320:G1320"/>
    <mergeCell ref="A1422:A1427"/>
    <mergeCell ref="D1422:D1427"/>
  </mergeCells>
  <printOptions/>
  <pageMargins bottom="0.58" footer="0.0" header="0.0" left="0.7" right="0.7" top="0.47"/>
  <pageSetup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29"/>
    <col customWidth="1" min="3" max="3" width="11.57"/>
    <col customWidth="1" min="4" max="4" width="8.29"/>
    <col customWidth="1" min="5" max="5" width="10.57"/>
    <col customWidth="1" min="6" max="6" width="15.0"/>
    <col customWidth="1" min="7" max="7" width="15.29"/>
    <col customWidth="1" min="8" max="26" width="8.71"/>
  </cols>
  <sheetData>
    <row r="1">
      <c r="A1" s="50" t="s">
        <v>739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48.0</v>
      </c>
    </row>
    <row r="3">
      <c r="A3" s="19" t="s">
        <v>2344</v>
      </c>
      <c r="B3" s="18">
        <v>44673.0</v>
      </c>
      <c r="C3" s="36">
        <v>44.0</v>
      </c>
      <c r="D3" s="19">
        <f>G2-C3</f>
        <v>4</v>
      </c>
      <c r="E3" s="19"/>
      <c r="F3" s="10"/>
      <c r="G3" s="1" t="s">
        <v>2345</v>
      </c>
    </row>
    <row r="4">
      <c r="A4" s="19" t="s">
        <v>2344</v>
      </c>
      <c r="B4" s="18">
        <v>44694.0</v>
      </c>
      <c r="C4" s="36">
        <v>4.0</v>
      </c>
      <c r="D4" s="19">
        <f t="shared" ref="D4:D19" si="1">D3-C4</f>
        <v>0</v>
      </c>
      <c r="E4" s="19"/>
      <c r="F4" s="10"/>
      <c r="G4" s="20" t="s">
        <v>2346</v>
      </c>
    </row>
    <row r="5">
      <c r="A5" s="19" t="s">
        <v>2344</v>
      </c>
      <c r="B5" s="18"/>
      <c r="C5" s="36"/>
      <c r="D5" s="19">
        <f t="shared" si="1"/>
        <v>0</v>
      </c>
      <c r="E5" s="19"/>
      <c r="F5" s="10"/>
      <c r="G5" s="53"/>
    </row>
    <row r="6">
      <c r="A6" s="19" t="s">
        <v>2344</v>
      </c>
      <c r="B6" s="18"/>
      <c r="C6" s="36"/>
      <c r="D6" s="19">
        <f t="shared" si="1"/>
        <v>0</v>
      </c>
      <c r="E6" s="19"/>
      <c r="F6" s="10"/>
    </row>
    <row r="7">
      <c r="A7" s="19" t="s">
        <v>2344</v>
      </c>
      <c r="B7" s="18"/>
      <c r="C7" s="36"/>
      <c r="D7" s="19">
        <f t="shared" si="1"/>
        <v>0</v>
      </c>
      <c r="E7" s="19"/>
      <c r="F7" s="10"/>
      <c r="G7" s="30"/>
    </row>
    <row r="8">
      <c r="A8" s="19" t="s">
        <v>2344</v>
      </c>
      <c r="B8" s="18"/>
      <c r="C8" s="36"/>
      <c r="D8" s="19">
        <f t="shared" si="1"/>
        <v>0</v>
      </c>
      <c r="E8" s="19"/>
      <c r="F8" s="10"/>
      <c r="G8" s="30"/>
    </row>
    <row r="9">
      <c r="A9" s="19" t="s">
        <v>2344</v>
      </c>
      <c r="B9" s="18"/>
      <c r="C9" s="36"/>
      <c r="D9" s="19">
        <f t="shared" si="1"/>
        <v>0</v>
      </c>
      <c r="E9" s="19"/>
      <c r="F9" s="10"/>
      <c r="G9" s="30"/>
    </row>
    <row r="10">
      <c r="A10" s="19" t="s">
        <v>2344</v>
      </c>
      <c r="B10" s="18"/>
      <c r="C10" s="36"/>
      <c r="D10" s="19">
        <f t="shared" si="1"/>
        <v>0</v>
      </c>
      <c r="E10" s="19"/>
      <c r="F10" s="10"/>
    </row>
    <row r="11">
      <c r="A11" s="19" t="s">
        <v>2344</v>
      </c>
      <c r="B11" s="18"/>
      <c r="C11" s="36"/>
      <c r="D11" s="19">
        <f t="shared" si="1"/>
        <v>0</v>
      </c>
      <c r="E11" s="19"/>
      <c r="F11" s="10"/>
    </row>
    <row r="12">
      <c r="A12" s="19" t="s">
        <v>2344</v>
      </c>
      <c r="B12" s="18"/>
      <c r="C12" s="36"/>
      <c r="D12" s="19">
        <f t="shared" si="1"/>
        <v>0</v>
      </c>
      <c r="E12" s="19"/>
      <c r="F12" s="10"/>
    </row>
    <row r="13">
      <c r="A13" s="19" t="s">
        <v>2344</v>
      </c>
      <c r="B13" s="18"/>
      <c r="C13" s="36"/>
      <c r="D13" s="19">
        <f t="shared" si="1"/>
        <v>0</v>
      </c>
      <c r="E13" s="19"/>
      <c r="F13" s="10"/>
    </row>
    <row r="14">
      <c r="A14" s="19" t="s">
        <v>2344</v>
      </c>
      <c r="B14" s="18"/>
      <c r="C14" s="36"/>
      <c r="D14" s="19">
        <f t="shared" si="1"/>
        <v>0</v>
      </c>
      <c r="E14" s="19"/>
      <c r="F14" s="10"/>
    </row>
    <row r="15">
      <c r="A15" s="19" t="s">
        <v>2344</v>
      </c>
      <c r="B15" s="18"/>
      <c r="C15" s="36"/>
      <c r="D15" s="19">
        <f t="shared" si="1"/>
        <v>0</v>
      </c>
      <c r="E15" s="19"/>
      <c r="F15" s="10"/>
    </row>
    <row r="16">
      <c r="A16" s="19" t="s">
        <v>2344</v>
      </c>
      <c r="B16" s="18"/>
      <c r="C16" s="36"/>
      <c r="D16" s="19">
        <f t="shared" si="1"/>
        <v>0</v>
      </c>
      <c r="E16" s="19"/>
      <c r="F16" s="10"/>
    </row>
    <row r="17">
      <c r="A17" s="19" t="s">
        <v>2344</v>
      </c>
      <c r="B17" s="18"/>
      <c r="C17" s="36"/>
      <c r="D17" s="19">
        <f t="shared" si="1"/>
        <v>0</v>
      </c>
      <c r="E17" s="19"/>
      <c r="F17" s="10"/>
    </row>
    <row r="18">
      <c r="A18" s="19" t="s">
        <v>2344</v>
      </c>
      <c r="B18" s="18"/>
      <c r="C18" s="36"/>
      <c r="D18" s="19">
        <f t="shared" si="1"/>
        <v>0</v>
      </c>
      <c r="E18" s="19"/>
      <c r="F18" s="10"/>
    </row>
    <row r="19">
      <c r="A19" s="19" t="s">
        <v>2344</v>
      </c>
      <c r="B19" s="18"/>
      <c r="C19" s="36"/>
      <c r="D19" s="19">
        <f t="shared" si="1"/>
        <v>0</v>
      </c>
      <c r="E19" s="19"/>
      <c r="F19" s="10"/>
    </row>
    <row r="20">
      <c r="A20" s="19" t="s">
        <v>2344</v>
      </c>
      <c r="B20" s="19"/>
      <c r="C20" s="10"/>
      <c r="D20" s="10"/>
      <c r="E20" s="19"/>
      <c r="F20" s="10"/>
    </row>
    <row r="21" ht="15.75" customHeight="1">
      <c r="C21" s="20">
        <f>SUM(C3:C20)</f>
        <v>48</v>
      </c>
      <c r="E21" s="1"/>
      <c r="F21" s="54"/>
    </row>
    <row r="22" ht="15.75" customHeight="1">
      <c r="E22" s="1"/>
    </row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48.0</v>
      </c>
    </row>
    <row r="24" ht="15.75" customHeight="1">
      <c r="A24" s="19" t="s">
        <v>2347</v>
      </c>
      <c r="B24" s="18">
        <v>44694.0</v>
      </c>
      <c r="C24" s="36">
        <v>13.0</v>
      </c>
      <c r="D24" s="19">
        <f>G23-C24</f>
        <v>35</v>
      </c>
      <c r="E24" s="19"/>
      <c r="F24" s="10"/>
      <c r="G24" s="1" t="s">
        <v>2348</v>
      </c>
    </row>
    <row r="25" ht="15.75" customHeight="1">
      <c r="A25" s="19" t="str">
        <f t="shared" ref="A25:A41" si="2">A24</f>
        <v>PO5100004188</v>
      </c>
      <c r="B25" s="18">
        <v>44700.0</v>
      </c>
      <c r="C25" s="36">
        <v>35.0</v>
      </c>
      <c r="D25" s="19">
        <f t="shared" ref="D25:D40" si="3">D24-C25</f>
        <v>0</v>
      </c>
      <c r="E25" s="19"/>
      <c r="F25" s="10"/>
      <c r="G25" s="20" t="s">
        <v>2346</v>
      </c>
    </row>
    <row r="26" ht="15.75" customHeight="1">
      <c r="A26" s="19" t="str">
        <f t="shared" si="2"/>
        <v>PO5100004188</v>
      </c>
      <c r="B26" s="18"/>
      <c r="C26" s="36"/>
      <c r="D26" s="19">
        <f t="shared" si="3"/>
        <v>0</v>
      </c>
      <c r="E26" s="19"/>
      <c r="F26" s="10"/>
      <c r="G26" s="53"/>
    </row>
    <row r="27" ht="15.75" customHeight="1">
      <c r="A27" s="19" t="str">
        <f t="shared" si="2"/>
        <v>PO5100004188</v>
      </c>
      <c r="B27" s="18"/>
      <c r="C27" s="36"/>
      <c r="D27" s="19">
        <f t="shared" si="3"/>
        <v>0</v>
      </c>
      <c r="E27" s="19"/>
      <c r="F27" s="10"/>
    </row>
    <row r="28" ht="15.75" customHeight="1">
      <c r="A28" s="19" t="str">
        <f t="shared" si="2"/>
        <v>PO5100004188</v>
      </c>
      <c r="B28" s="18"/>
      <c r="C28" s="36"/>
      <c r="D28" s="19">
        <f t="shared" si="3"/>
        <v>0</v>
      </c>
      <c r="E28" s="19"/>
      <c r="F28" s="10"/>
      <c r="G28" s="30"/>
    </row>
    <row r="29" ht="15.75" customHeight="1">
      <c r="A29" s="19" t="str">
        <f t="shared" si="2"/>
        <v>PO5100004188</v>
      </c>
      <c r="B29" s="18"/>
      <c r="C29" s="36"/>
      <c r="D29" s="19">
        <f t="shared" si="3"/>
        <v>0</v>
      </c>
      <c r="E29" s="19"/>
      <c r="F29" s="10"/>
      <c r="G29" s="30"/>
    </row>
    <row r="30" ht="15.75" customHeight="1">
      <c r="A30" s="19" t="str">
        <f t="shared" si="2"/>
        <v>PO5100004188</v>
      </c>
      <c r="B30" s="18"/>
      <c r="C30" s="36"/>
      <c r="D30" s="19">
        <f t="shared" si="3"/>
        <v>0</v>
      </c>
      <c r="E30" s="19"/>
      <c r="F30" s="10"/>
      <c r="G30" s="30"/>
    </row>
    <row r="31" ht="15.75" customHeight="1">
      <c r="A31" s="19" t="str">
        <f t="shared" si="2"/>
        <v>PO5100004188</v>
      </c>
      <c r="B31" s="18"/>
      <c r="C31" s="36"/>
      <c r="D31" s="19">
        <f t="shared" si="3"/>
        <v>0</v>
      </c>
      <c r="E31" s="19"/>
      <c r="F31" s="10"/>
    </row>
    <row r="32" ht="15.75" customHeight="1">
      <c r="A32" s="19" t="str">
        <f t="shared" si="2"/>
        <v>PO5100004188</v>
      </c>
      <c r="B32" s="18"/>
      <c r="C32" s="36"/>
      <c r="D32" s="19">
        <f t="shared" si="3"/>
        <v>0</v>
      </c>
      <c r="E32" s="19"/>
      <c r="F32" s="10"/>
    </row>
    <row r="33" ht="15.75" customHeight="1">
      <c r="A33" s="19" t="str">
        <f t="shared" si="2"/>
        <v>PO5100004188</v>
      </c>
      <c r="B33" s="18"/>
      <c r="C33" s="36"/>
      <c r="D33" s="19">
        <f t="shared" si="3"/>
        <v>0</v>
      </c>
      <c r="E33" s="19"/>
      <c r="F33" s="10"/>
    </row>
    <row r="34" ht="15.75" customHeight="1">
      <c r="A34" s="19" t="str">
        <f t="shared" si="2"/>
        <v>PO5100004188</v>
      </c>
      <c r="B34" s="18"/>
      <c r="C34" s="36"/>
      <c r="D34" s="19">
        <f t="shared" si="3"/>
        <v>0</v>
      </c>
      <c r="E34" s="19"/>
      <c r="F34" s="10"/>
    </row>
    <row r="35" ht="15.75" customHeight="1">
      <c r="A35" s="19" t="str">
        <f t="shared" si="2"/>
        <v>PO5100004188</v>
      </c>
      <c r="B35" s="18"/>
      <c r="C35" s="36"/>
      <c r="D35" s="19">
        <f t="shared" si="3"/>
        <v>0</v>
      </c>
      <c r="E35" s="19"/>
      <c r="F35" s="10"/>
    </row>
    <row r="36" ht="15.75" customHeight="1">
      <c r="A36" s="19" t="str">
        <f t="shared" si="2"/>
        <v>PO5100004188</v>
      </c>
      <c r="B36" s="18"/>
      <c r="C36" s="36"/>
      <c r="D36" s="19">
        <f t="shared" si="3"/>
        <v>0</v>
      </c>
      <c r="E36" s="19"/>
      <c r="F36" s="10"/>
    </row>
    <row r="37" ht="15.75" customHeight="1">
      <c r="A37" s="19" t="str">
        <f t="shared" si="2"/>
        <v>PO5100004188</v>
      </c>
      <c r="B37" s="18"/>
      <c r="C37" s="36"/>
      <c r="D37" s="19">
        <f t="shared" si="3"/>
        <v>0</v>
      </c>
      <c r="E37" s="19"/>
      <c r="F37" s="10"/>
    </row>
    <row r="38" ht="15.75" customHeight="1">
      <c r="A38" s="19" t="str">
        <f t="shared" si="2"/>
        <v>PO5100004188</v>
      </c>
      <c r="B38" s="18"/>
      <c r="C38" s="36"/>
      <c r="D38" s="19">
        <f t="shared" si="3"/>
        <v>0</v>
      </c>
      <c r="E38" s="19"/>
      <c r="F38" s="10"/>
    </row>
    <row r="39" ht="15.75" customHeight="1">
      <c r="A39" s="19" t="str">
        <f t="shared" si="2"/>
        <v>PO5100004188</v>
      </c>
      <c r="B39" s="18"/>
      <c r="C39" s="36"/>
      <c r="D39" s="19">
        <f t="shared" si="3"/>
        <v>0</v>
      </c>
      <c r="E39" s="19"/>
      <c r="F39" s="10"/>
    </row>
    <row r="40" ht="15.75" customHeight="1">
      <c r="A40" s="19" t="str">
        <f t="shared" si="2"/>
        <v>PO5100004188</v>
      </c>
      <c r="B40" s="18"/>
      <c r="C40" s="36"/>
      <c r="D40" s="19">
        <f t="shared" si="3"/>
        <v>0</v>
      </c>
      <c r="E40" s="19"/>
      <c r="F40" s="10"/>
    </row>
    <row r="41" ht="15.75" customHeight="1">
      <c r="A41" s="19" t="str">
        <f t="shared" si="2"/>
        <v>PO5100004188</v>
      </c>
      <c r="B41" s="19"/>
      <c r="C41" s="10"/>
      <c r="D41" s="10"/>
      <c r="E41" s="19"/>
      <c r="F41" s="10"/>
    </row>
    <row r="42" ht="15.75" customHeight="1">
      <c r="E42" s="1"/>
      <c r="F42" s="54"/>
    </row>
    <row r="43" ht="15.75" customHeight="1">
      <c r="E43" s="1"/>
    </row>
    <row r="44" ht="15.75" customHeight="1">
      <c r="A44" s="14" t="s">
        <v>15</v>
      </c>
      <c r="B44" s="14" t="s">
        <v>16</v>
      </c>
      <c r="C44" s="2" t="s">
        <v>17</v>
      </c>
      <c r="D44" s="14" t="s">
        <v>18</v>
      </c>
      <c r="E44" s="14" t="s">
        <v>19</v>
      </c>
      <c r="F44" s="34" t="s">
        <v>20</v>
      </c>
      <c r="G44" s="43">
        <v>35.0</v>
      </c>
    </row>
    <row r="45" ht="15.75" customHeight="1">
      <c r="A45" s="19">
        <v>5.100004694E9</v>
      </c>
      <c r="B45" s="18">
        <v>44720.0</v>
      </c>
      <c r="C45" s="36">
        <v>35.0</v>
      </c>
      <c r="D45" s="19">
        <f>G44-C45</f>
        <v>0</v>
      </c>
      <c r="E45" s="19"/>
      <c r="F45" s="10"/>
      <c r="G45" s="1" t="s">
        <v>2349</v>
      </c>
    </row>
    <row r="46" ht="15.75" customHeight="1">
      <c r="A46" s="19">
        <f t="shared" ref="A46:A62" si="4">A45</f>
        <v>5100004694</v>
      </c>
      <c r="B46" s="18"/>
      <c r="C46" s="36"/>
      <c r="D46" s="19">
        <f t="shared" ref="D46:D61" si="5">D45-C46</f>
        <v>0</v>
      </c>
      <c r="E46" s="19"/>
      <c r="F46" s="10"/>
      <c r="G46" s="20" t="s">
        <v>2346</v>
      </c>
    </row>
    <row r="47" ht="15.75" customHeight="1">
      <c r="A47" s="19">
        <f t="shared" si="4"/>
        <v>5100004694</v>
      </c>
      <c r="B47" s="18"/>
      <c r="C47" s="36"/>
      <c r="D47" s="19">
        <f t="shared" si="5"/>
        <v>0</v>
      </c>
      <c r="E47" s="19"/>
      <c r="F47" s="10"/>
      <c r="G47" s="53"/>
    </row>
    <row r="48" ht="15.75" customHeight="1">
      <c r="A48" s="19">
        <f t="shared" si="4"/>
        <v>5100004694</v>
      </c>
      <c r="B48" s="18"/>
      <c r="C48" s="36"/>
      <c r="D48" s="19">
        <f t="shared" si="5"/>
        <v>0</v>
      </c>
      <c r="E48" s="19"/>
      <c r="F48" s="10"/>
    </row>
    <row r="49" ht="15.75" customHeight="1">
      <c r="A49" s="19">
        <f t="shared" si="4"/>
        <v>5100004694</v>
      </c>
      <c r="B49" s="18"/>
      <c r="C49" s="36"/>
      <c r="D49" s="19">
        <f t="shared" si="5"/>
        <v>0</v>
      </c>
      <c r="E49" s="19"/>
      <c r="F49" s="10"/>
      <c r="G49" s="30"/>
    </row>
    <row r="50" ht="15.75" customHeight="1">
      <c r="A50" s="19">
        <f t="shared" si="4"/>
        <v>5100004694</v>
      </c>
      <c r="B50" s="18"/>
      <c r="C50" s="36"/>
      <c r="D50" s="19">
        <f t="shared" si="5"/>
        <v>0</v>
      </c>
      <c r="E50" s="19"/>
      <c r="F50" s="10"/>
      <c r="G50" s="30"/>
    </row>
    <row r="51" ht="15.75" customHeight="1">
      <c r="A51" s="19">
        <f t="shared" si="4"/>
        <v>5100004694</v>
      </c>
      <c r="B51" s="18"/>
      <c r="C51" s="36"/>
      <c r="D51" s="19">
        <f t="shared" si="5"/>
        <v>0</v>
      </c>
      <c r="E51" s="19"/>
      <c r="F51" s="10"/>
      <c r="G51" s="30"/>
    </row>
    <row r="52" ht="15.75" customHeight="1">
      <c r="A52" s="19">
        <f t="shared" si="4"/>
        <v>5100004694</v>
      </c>
      <c r="B52" s="18"/>
      <c r="C52" s="36"/>
      <c r="D52" s="19">
        <f t="shared" si="5"/>
        <v>0</v>
      </c>
      <c r="E52" s="19"/>
      <c r="F52" s="10"/>
    </row>
    <row r="53" ht="15.75" customHeight="1">
      <c r="A53" s="19">
        <f t="shared" si="4"/>
        <v>5100004694</v>
      </c>
      <c r="B53" s="18"/>
      <c r="C53" s="36"/>
      <c r="D53" s="19">
        <f t="shared" si="5"/>
        <v>0</v>
      </c>
      <c r="E53" s="19"/>
      <c r="F53" s="10"/>
    </row>
    <row r="54" ht="15.75" customHeight="1">
      <c r="A54" s="19">
        <f t="shared" si="4"/>
        <v>5100004694</v>
      </c>
      <c r="B54" s="18"/>
      <c r="C54" s="36"/>
      <c r="D54" s="19">
        <f t="shared" si="5"/>
        <v>0</v>
      </c>
      <c r="E54" s="19"/>
      <c r="F54" s="10"/>
    </row>
    <row r="55" ht="15.75" customHeight="1">
      <c r="A55" s="19">
        <f t="shared" si="4"/>
        <v>5100004694</v>
      </c>
      <c r="B55" s="18"/>
      <c r="C55" s="36"/>
      <c r="D55" s="19">
        <f t="shared" si="5"/>
        <v>0</v>
      </c>
      <c r="E55" s="19"/>
      <c r="F55" s="10"/>
    </row>
    <row r="56" ht="15.75" customHeight="1">
      <c r="A56" s="19">
        <f t="shared" si="4"/>
        <v>5100004694</v>
      </c>
      <c r="B56" s="18"/>
      <c r="C56" s="36"/>
      <c r="D56" s="19">
        <f t="shared" si="5"/>
        <v>0</v>
      </c>
      <c r="E56" s="19"/>
      <c r="F56" s="10"/>
    </row>
    <row r="57" ht="15.75" customHeight="1">
      <c r="A57" s="19">
        <f t="shared" si="4"/>
        <v>5100004694</v>
      </c>
      <c r="B57" s="18"/>
      <c r="C57" s="36"/>
      <c r="D57" s="19">
        <f t="shared" si="5"/>
        <v>0</v>
      </c>
      <c r="E57" s="19"/>
      <c r="F57" s="10"/>
    </row>
    <row r="58" ht="15.75" customHeight="1">
      <c r="A58" s="19">
        <f t="shared" si="4"/>
        <v>5100004694</v>
      </c>
      <c r="B58" s="18"/>
      <c r="C58" s="36"/>
      <c r="D58" s="19">
        <f t="shared" si="5"/>
        <v>0</v>
      </c>
      <c r="E58" s="19"/>
      <c r="F58" s="10"/>
    </row>
    <row r="59" ht="15.75" customHeight="1">
      <c r="A59" s="19">
        <f t="shared" si="4"/>
        <v>5100004694</v>
      </c>
      <c r="B59" s="18"/>
      <c r="C59" s="36"/>
      <c r="D59" s="19">
        <f t="shared" si="5"/>
        <v>0</v>
      </c>
      <c r="E59" s="19"/>
      <c r="F59" s="10"/>
    </row>
    <row r="60" ht="15.75" customHeight="1">
      <c r="A60" s="19">
        <f t="shared" si="4"/>
        <v>5100004694</v>
      </c>
      <c r="B60" s="18"/>
      <c r="C60" s="36"/>
      <c r="D60" s="19">
        <f t="shared" si="5"/>
        <v>0</v>
      </c>
      <c r="E60" s="19"/>
      <c r="F60" s="10"/>
    </row>
    <row r="61" ht="15.75" customHeight="1">
      <c r="A61" s="19">
        <f t="shared" si="4"/>
        <v>5100004694</v>
      </c>
      <c r="B61" s="18"/>
      <c r="C61" s="36"/>
      <c r="D61" s="19">
        <f t="shared" si="5"/>
        <v>0</v>
      </c>
      <c r="E61" s="19"/>
      <c r="F61" s="10"/>
    </row>
    <row r="62" ht="15.75" customHeight="1">
      <c r="A62" s="19">
        <f t="shared" si="4"/>
        <v>5100004694</v>
      </c>
      <c r="B62" s="19"/>
      <c r="C62" s="10"/>
      <c r="D62" s="10"/>
      <c r="E62" s="19"/>
      <c r="F62" s="10"/>
    </row>
    <row r="63" ht="15.75" customHeight="1">
      <c r="E63" s="1"/>
      <c r="F63" s="54" t="s">
        <v>14</v>
      </c>
    </row>
    <row r="64" ht="15.75" customHeight="1">
      <c r="E64" s="1"/>
    </row>
    <row r="65" ht="15.75" customHeight="1">
      <c r="A65" s="14" t="s">
        <v>15</v>
      </c>
      <c r="B65" s="14" t="s">
        <v>16</v>
      </c>
      <c r="C65" s="2" t="s">
        <v>17</v>
      </c>
      <c r="D65" s="14" t="s">
        <v>18</v>
      </c>
      <c r="E65" s="14" t="s">
        <v>19</v>
      </c>
      <c r="F65" s="34" t="s">
        <v>20</v>
      </c>
      <c r="G65" s="43">
        <v>92.0</v>
      </c>
    </row>
    <row r="66" ht="15.75" customHeight="1">
      <c r="A66" s="61" t="s">
        <v>2350</v>
      </c>
      <c r="B66" s="18">
        <v>44742.0</v>
      </c>
      <c r="C66" s="36">
        <v>40.0</v>
      </c>
      <c r="D66" s="19">
        <f>G65-C66</f>
        <v>52</v>
      </c>
      <c r="E66" s="19"/>
      <c r="F66" s="10"/>
      <c r="G66" s="1" t="s">
        <v>2351</v>
      </c>
    </row>
    <row r="67" ht="15.75" customHeight="1">
      <c r="A67" s="19" t="str">
        <f t="shared" ref="A67:A83" si="6">A66</f>
        <v>5100005369</v>
      </c>
      <c r="B67" s="18">
        <v>44768.0</v>
      </c>
      <c r="C67" s="36">
        <v>26.0</v>
      </c>
      <c r="D67" s="19">
        <f t="shared" ref="D67:D82" si="7">D66-C67</f>
        <v>26</v>
      </c>
      <c r="E67" s="19"/>
      <c r="F67" s="10"/>
      <c r="G67" s="20" t="s">
        <v>2346</v>
      </c>
    </row>
    <row r="68" ht="15.75" customHeight="1">
      <c r="A68" s="19" t="str">
        <f t="shared" si="6"/>
        <v>5100005369</v>
      </c>
      <c r="B68" s="18">
        <v>44781.0</v>
      </c>
      <c r="C68" s="36">
        <v>26.0</v>
      </c>
      <c r="D68" s="19">
        <f t="shared" si="7"/>
        <v>0</v>
      </c>
      <c r="E68" s="19"/>
      <c r="F68" s="10"/>
      <c r="G68" s="53"/>
    </row>
    <row r="69" ht="15.75" customHeight="1">
      <c r="A69" s="19" t="str">
        <f t="shared" si="6"/>
        <v>5100005369</v>
      </c>
      <c r="B69" s="18"/>
      <c r="C69" s="36"/>
      <c r="D69" s="19">
        <f t="shared" si="7"/>
        <v>0</v>
      </c>
      <c r="E69" s="19"/>
      <c r="F69" s="10"/>
    </row>
    <row r="70" ht="15.75" customHeight="1">
      <c r="A70" s="19" t="str">
        <f t="shared" si="6"/>
        <v>5100005369</v>
      </c>
      <c r="B70" s="18"/>
      <c r="C70" s="36"/>
      <c r="D70" s="19">
        <f t="shared" si="7"/>
        <v>0</v>
      </c>
      <c r="E70" s="19"/>
      <c r="F70" s="10"/>
      <c r="G70" s="30"/>
    </row>
    <row r="71" ht="15.75" customHeight="1">
      <c r="A71" s="19" t="str">
        <f t="shared" si="6"/>
        <v>5100005369</v>
      </c>
      <c r="B71" s="18"/>
      <c r="C71" s="36"/>
      <c r="D71" s="19">
        <f t="shared" si="7"/>
        <v>0</v>
      </c>
      <c r="E71" s="19"/>
      <c r="F71" s="10"/>
      <c r="G71" s="30"/>
    </row>
    <row r="72" ht="15.75" customHeight="1">
      <c r="A72" s="19" t="str">
        <f t="shared" si="6"/>
        <v>5100005369</v>
      </c>
      <c r="B72" s="18"/>
      <c r="C72" s="36"/>
      <c r="D72" s="19">
        <f t="shared" si="7"/>
        <v>0</v>
      </c>
      <c r="E72" s="19"/>
      <c r="F72" s="10"/>
      <c r="G72" s="30"/>
    </row>
    <row r="73" ht="15.75" customHeight="1">
      <c r="A73" s="19" t="str">
        <f t="shared" si="6"/>
        <v>5100005369</v>
      </c>
      <c r="B73" s="18"/>
      <c r="C73" s="36"/>
      <c r="D73" s="19">
        <f t="shared" si="7"/>
        <v>0</v>
      </c>
      <c r="E73" s="19"/>
      <c r="F73" s="10"/>
    </row>
    <row r="74" ht="15.75" customHeight="1">
      <c r="A74" s="19" t="str">
        <f t="shared" si="6"/>
        <v>5100005369</v>
      </c>
      <c r="B74" s="18"/>
      <c r="C74" s="36"/>
      <c r="D74" s="19">
        <f t="shared" si="7"/>
        <v>0</v>
      </c>
      <c r="E74" s="19"/>
      <c r="F74" s="10"/>
    </row>
    <row r="75" ht="15.75" customHeight="1">
      <c r="A75" s="19" t="str">
        <f t="shared" si="6"/>
        <v>5100005369</v>
      </c>
      <c r="B75" s="18"/>
      <c r="C75" s="36"/>
      <c r="D75" s="19">
        <f t="shared" si="7"/>
        <v>0</v>
      </c>
      <c r="E75" s="19"/>
      <c r="F75" s="10"/>
    </row>
    <row r="76" ht="15.75" customHeight="1">
      <c r="A76" s="19" t="str">
        <f t="shared" si="6"/>
        <v>5100005369</v>
      </c>
      <c r="B76" s="18"/>
      <c r="C76" s="36"/>
      <c r="D76" s="19">
        <f t="shared" si="7"/>
        <v>0</v>
      </c>
      <c r="E76" s="19"/>
      <c r="F76" s="10"/>
    </row>
    <row r="77" ht="15.75" customHeight="1">
      <c r="A77" s="19" t="str">
        <f t="shared" si="6"/>
        <v>5100005369</v>
      </c>
      <c r="B77" s="18"/>
      <c r="C77" s="36"/>
      <c r="D77" s="19">
        <f t="shared" si="7"/>
        <v>0</v>
      </c>
      <c r="E77" s="19"/>
      <c r="F77" s="10"/>
    </row>
    <row r="78" ht="15.75" customHeight="1">
      <c r="A78" s="19" t="str">
        <f t="shared" si="6"/>
        <v>5100005369</v>
      </c>
      <c r="B78" s="18"/>
      <c r="C78" s="36"/>
      <c r="D78" s="19">
        <f t="shared" si="7"/>
        <v>0</v>
      </c>
      <c r="E78" s="19"/>
      <c r="F78" s="10"/>
    </row>
    <row r="79" ht="15.75" customHeight="1">
      <c r="A79" s="19" t="str">
        <f t="shared" si="6"/>
        <v>5100005369</v>
      </c>
      <c r="B79" s="18"/>
      <c r="C79" s="36"/>
      <c r="D79" s="19">
        <f t="shared" si="7"/>
        <v>0</v>
      </c>
      <c r="E79" s="19"/>
      <c r="F79" s="10"/>
    </row>
    <row r="80" ht="15.75" customHeight="1">
      <c r="A80" s="19" t="str">
        <f t="shared" si="6"/>
        <v>5100005369</v>
      </c>
      <c r="B80" s="18"/>
      <c r="C80" s="36"/>
      <c r="D80" s="19">
        <f t="shared" si="7"/>
        <v>0</v>
      </c>
      <c r="E80" s="19"/>
      <c r="F80" s="10"/>
    </row>
    <row r="81" ht="15.75" customHeight="1">
      <c r="A81" s="19" t="str">
        <f t="shared" si="6"/>
        <v>5100005369</v>
      </c>
      <c r="B81" s="18"/>
      <c r="C81" s="36"/>
      <c r="D81" s="19">
        <f t="shared" si="7"/>
        <v>0</v>
      </c>
      <c r="E81" s="19"/>
      <c r="F81" s="10"/>
    </row>
    <row r="82" ht="15.75" customHeight="1">
      <c r="A82" s="19" t="str">
        <f t="shared" si="6"/>
        <v>5100005369</v>
      </c>
      <c r="B82" s="18"/>
      <c r="C82" s="36"/>
      <c r="D82" s="19">
        <f t="shared" si="7"/>
        <v>0</v>
      </c>
      <c r="E82" s="19"/>
      <c r="F82" s="10"/>
    </row>
    <row r="83" ht="15.75" customHeight="1">
      <c r="A83" s="19" t="str">
        <f t="shared" si="6"/>
        <v>5100005369</v>
      </c>
      <c r="B83" s="19"/>
      <c r="C83" s="10"/>
      <c r="D83" s="10"/>
      <c r="E83" s="19"/>
      <c r="F83" s="10"/>
    </row>
    <row r="84" ht="15.75" customHeight="1">
      <c r="E84" s="1"/>
      <c r="F84" s="54" t="s">
        <v>14</v>
      </c>
    </row>
    <row r="85" ht="15.75" customHeight="1">
      <c r="E85" s="1"/>
    </row>
    <row r="86" ht="15.75" customHeight="1">
      <c r="E86" s="1"/>
    </row>
    <row r="87" ht="15.75" customHeight="1">
      <c r="A87" s="14" t="s">
        <v>15</v>
      </c>
      <c r="B87" s="14" t="s">
        <v>16</v>
      </c>
      <c r="C87" s="2" t="s">
        <v>17</v>
      </c>
      <c r="D87" s="14" t="s">
        <v>18</v>
      </c>
      <c r="E87" s="14" t="s">
        <v>19</v>
      </c>
      <c r="F87" s="34" t="s">
        <v>20</v>
      </c>
      <c r="G87" s="43">
        <v>100.0</v>
      </c>
    </row>
    <row r="88" ht="15.75" customHeight="1">
      <c r="A88" s="19">
        <v>5.10000657E9</v>
      </c>
      <c r="B88" s="18">
        <v>44816.0</v>
      </c>
      <c r="C88" s="36">
        <v>100.0</v>
      </c>
      <c r="D88" s="19">
        <f>G87-C88</f>
        <v>0</v>
      </c>
      <c r="E88" s="19"/>
      <c r="F88" s="10"/>
      <c r="G88" s="1" t="s">
        <v>2352</v>
      </c>
    </row>
    <row r="89" ht="15.75" customHeight="1">
      <c r="A89" s="19">
        <f t="shared" ref="A89:A95" si="8">A88</f>
        <v>5100006570</v>
      </c>
      <c r="B89" s="18"/>
      <c r="C89" s="36"/>
      <c r="D89" s="19">
        <f t="shared" ref="D89:D95" si="9">D88-C89</f>
        <v>0</v>
      </c>
      <c r="E89" s="19"/>
      <c r="F89" s="10"/>
      <c r="G89" s="20" t="s">
        <v>2353</v>
      </c>
    </row>
    <row r="90" ht="15.75" customHeight="1">
      <c r="A90" s="19">
        <f t="shared" si="8"/>
        <v>5100006570</v>
      </c>
      <c r="B90" s="18"/>
      <c r="C90" s="36"/>
      <c r="D90" s="19">
        <f t="shared" si="9"/>
        <v>0</v>
      </c>
      <c r="E90" s="19"/>
      <c r="F90" s="10"/>
      <c r="G90" s="53"/>
    </row>
    <row r="91" ht="15.75" customHeight="1">
      <c r="A91" s="19">
        <f t="shared" si="8"/>
        <v>5100006570</v>
      </c>
      <c r="B91" s="18"/>
      <c r="C91" s="36"/>
      <c r="D91" s="19">
        <f t="shared" si="9"/>
        <v>0</v>
      </c>
      <c r="E91" s="19"/>
      <c r="F91" s="10"/>
    </row>
    <row r="92" ht="15.75" customHeight="1">
      <c r="A92" s="19">
        <f t="shared" si="8"/>
        <v>5100006570</v>
      </c>
      <c r="B92" s="18"/>
      <c r="C92" s="36"/>
      <c r="D92" s="19">
        <f t="shared" si="9"/>
        <v>0</v>
      </c>
      <c r="E92" s="19"/>
      <c r="F92" s="10"/>
      <c r="G92" s="30"/>
    </row>
    <row r="93" ht="15.75" customHeight="1">
      <c r="A93" s="19">
        <f t="shared" si="8"/>
        <v>5100006570</v>
      </c>
      <c r="B93" s="18"/>
      <c r="C93" s="36"/>
      <c r="D93" s="19">
        <f t="shared" si="9"/>
        <v>0</v>
      </c>
      <c r="E93" s="19"/>
      <c r="F93" s="10"/>
      <c r="G93" s="30"/>
    </row>
    <row r="94" ht="15.75" customHeight="1">
      <c r="A94" s="19">
        <f t="shared" si="8"/>
        <v>5100006570</v>
      </c>
      <c r="B94" s="18"/>
      <c r="C94" s="36"/>
      <c r="D94" s="19">
        <f t="shared" si="9"/>
        <v>0</v>
      </c>
      <c r="E94" s="19"/>
      <c r="F94" s="10"/>
      <c r="G94" s="30"/>
    </row>
    <row r="95" ht="15.75" customHeight="1">
      <c r="A95" s="19">
        <f t="shared" si="8"/>
        <v>5100006570</v>
      </c>
      <c r="B95" s="18"/>
      <c r="C95" s="36"/>
      <c r="D95" s="19">
        <f t="shared" si="9"/>
        <v>0</v>
      </c>
      <c r="E95" s="19"/>
      <c r="F95" s="10"/>
    </row>
    <row r="96" ht="15.75" customHeight="1">
      <c r="E96" s="1"/>
      <c r="F96" s="54" t="s">
        <v>14</v>
      </c>
    </row>
    <row r="97" ht="15.75" customHeight="1">
      <c r="E97" s="1"/>
    </row>
    <row r="98" ht="15.75" customHeight="1">
      <c r="A98" s="14" t="s">
        <v>15</v>
      </c>
      <c r="B98" s="14" t="s">
        <v>16</v>
      </c>
      <c r="C98" s="2" t="s">
        <v>17</v>
      </c>
      <c r="D98" s="14" t="s">
        <v>18</v>
      </c>
      <c r="E98" s="14" t="s">
        <v>19</v>
      </c>
      <c r="F98" s="34" t="s">
        <v>20</v>
      </c>
      <c r="G98" s="43">
        <v>64.0</v>
      </c>
    </row>
    <row r="99" ht="15.75" customHeight="1">
      <c r="A99" s="19">
        <v>5.100007453E9</v>
      </c>
      <c r="B99" s="18">
        <v>44862.0</v>
      </c>
      <c r="C99" s="36">
        <v>40.0</v>
      </c>
      <c r="D99" s="19">
        <f>G98-C99</f>
        <v>24</v>
      </c>
      <c r="E99" s="19"/>
      <c r="F99" s="10"/>
      <c r="G99" s="1" t="s">
        <v>2354</v>
      </c>
    </row>
    <row r="100" ht="15.75" customHeight="1">
      <c r="A100" s="19">
        <f t="shared" ref="A100:A106" si="10">A99</f>
        <v>5100007453</v>
      </c>
      <c r="B100" s="18">
        <v>44876.0</v>
      </c>
      <c r="C100" s="36">
        <v>24.0</v>
      </c>
      <c r="D100" s="19">
        <f t="shared" ref="D100:D106" si="11">D99-C100</f>
        <v>0</v>
      </c>
      <c r="E100" s="19"/>
      <c r="F100" s="10"/>
      <c r="G100" s="20" t="s">
        <v>2355</v>
      </c>
    </row>
    <row r="101" ht="15.75" customHeight="1">
      <c r="A101" s="19">
        <f t="shared" si="10"/>
        <v>5100007453</v>
      </c>
      <c r="B101" s="18"/>
      <c r="C101" s="36"/>
      <c r="D101" s="19">
        <f t="shared" si="11"/>
        <v>0</v>
      </c>
      <c r="E101" s="19"/>
      <c r="F101" s="10"/>
      <c r="G101" s="53"/>
    </row>
    <row r="102" ht="15.75" customHeight="1">
      <c r="A102" s="19">
        <f t="shared" si="10"/>
        <v>5100007453</v>
      </c>
      <c r="B102" s="18"/>
      <c r="C102" s="36"/>
      <c r="D102" s="19">
        <f t="shared" si="11"/>
        <v>0</v>
      </c>
      <c r="E102" s="19"/>
      <c r="F102" s="10"/>
    </row>
    <row r="103" ht="15.75" customHeight="1">
      <c r="A103" s="19">
        <f t="shared" si="10"/>
        <v>5100007453</v>
      </c>
      <c r="B103" s="18"/>
      <c r="C103" s="36"/>
      <c r="D103" s="19">
        <f t="shared" si="11"/>
        <v>0</v>
      </c>
      <c r="E103" s="19"/>
      <c r="F103" s="10"/>
      <c r="G103" s="30"/>
    </row>
    <row r="104" ht="15.75" customHeight="1">
      <c r="A104" s="19">
        <f t="shared" si="10"/>
        <v>5100007453</v>
      </c>
      <c r="B104" s="18"/>
      <c r="C104" s="36"/>
      <c r="D104" s="19">
        <f t="shared" si="11"/>
        <v>0</v>
      </c>
      <c r="E104" s="19"/>
      <c r="F104" s="10"/>
      <c r="G104" s="30"/>
    </row>
    <row r="105" ht="15.75" customHeight="1">
      <c r="A105" s="19">
        <f t="shared" si="10"/>
        <v>5100007453</v>
      </c>
      <c r="B105" s="18"/>
      <c r="C105" s="36"/>
      <c r="D105" s="19">
        <f t="shared" si="11"/>
        <v>0</v>
      </c>
      <c r="E105" s="19"/>
      <c r="F105" s="10"/>
      <c r="G105" s="30"/>
    </row>
    <row r="106" ht="15.75" customHeight="1">
      <c r="A106" s="19">
        <f t="shared" si="10"/>
        <v>5100007453</v>
      </c>
      <c r="B106" s="18"/>
      <c r="C106" s="36"/>
      <c r="D106" s="19">
        <f t="shared" si="11"/>
        <v>0</v>
      </c>
      <c r="E106" s="19"/>
      <c r="F106" s="10"/>
    </row>
    <row r="107" ht="15.75" customHeight="1">
      <c r="E107" s="1"/>
      <c r="F107" s="54" t="s">
        <v>14</v>
      </c>
    </row>
    <row r="108" ht="15.75" customHeight="1">
      <c r="E108" s="1"/>
    </row>
    <row r="109" ht="15.75" customHeight="1">
      <c r="A109" s="14" t="s">
        <v>15</v>
      </c>
      <c r="B109" s="14" t="s">
        <v>16</v>
      </c>
      <c r="C109" s="2" t="s">
        <v>17</v>
      </c>
      <c r="D109" s="14" t="s">
        <v>18</v>
      </c>
      <c r="E109" s="14" t="s">
        <v>19</v>
      </c>
      <c r="F109" s="34" t="s">
        <v>20</v>
      </c>
      <c r="G109" s="43">
        <v>56.0</v>
      </c>
    </row>
    <row r="110" ht="15.75" customHeight="1">
      <c r="A110" s="19">
        <v>5.100007921E9</v>
      </c>
      <c r="B110" s="18">
        <v>44901.0</v>
      </c>
      <c r="C110" s="36">
        <v>32.0</v>
      </c>
      <c r="D110" s="19">
        <f>G109-C110</f>
        <v>24</v>
      </c>
      <c r="E110" s="19"/>
      <c r="F110" s="10"/>
      <c r="G110" s="1" t="s">
        <v>2356</v>
      </c>
    </row>
    <row r="111" ht="15.75" customHeight="1">
      <c r="A111" s="19">
        <f t="shared" ref="A111:A113" si="12">A110</f>
        <v>5100007921</v>
      </c>
      <c r="B111" s="18">
        <v>44909.0</v>
      </c>
      <c r="C111" s="36">
        <v>24.0</v>
      </c>
      <c r="D111" s="19">
        <f t="shared" ref="D111:D113" si="13">D110-C111</f>
        <v>0</v>
      </c>
      <c r="E111" s="19"/>
      <c r="F111" s="10"/>
      <c r="G111" s="20" t="s">
        <v>2355</v>
      </c>
    </row>
    <row r="112" ht="15.75" customHeight="1">
      <c r="A112" s="19">
        <f t="shared" si="12"/>
        <v>5100007921</v>
      </c>
      <c r="B112" s="18"/>
      <c r="C112" s="36"/>
      <c r="D112" s="19">
        <f t="shared" si="13"/>
        <v>0</v>
      </c>
      <c r="E112" s="19"/>
      <c r="F112" s="10"/>
      <c r="G112" s="53"/>
    </row>
    <row r="113" ht="15.75" customHeight="1">
      <c r="A113" s="19">
        <f t="shared" si="12"/>
        <v>5100007921</v>
      </c>
      <c r="B113" s="18"/>
      <c r="C113" s="36"/>
      <c r="D113" s="19">
        <f t="shared" si="13"/>
        <v>0</v>
      </c>
      <c r="E113" s="19"/>
      <c r="F113" s="10"/>
    </row>
    <row r="114" ht="15.75" customHeight="1">
      <c r="E114" s="1"/>
      <c r="F114" s="54" t="s">
        <v>14</v>
      </c>
    </row>
    <row r="115" ht="15.75" customHeight="1">
      <c r="E115" s="1"/>
    </row>
    <row r="116" ht="15.75" customHeight="1">
      <c r="A116" s="14" t="s">
        <v>15</v>
      </c>
      <c r="B116" s="14" t="s">
        <v>16</v>
      </c>
      <c r="C116" s="2" t="s">
        <v>17</v>
      </c>
      <c r="D116" s="14" t="s">
        <v>18</v>
      </c>
      <c r="E116" s="14" t="s">
        <v>19</v>
      </c>
      <c r="F116" s="34" t="s">
        <v>20</v>
      </c>
      <c r="G116" s="43">
        <v>32.0</v>
      </c>
    </row>
    <row r="117" ht="15.75" customHeight="1">
      <c r="A117" s="19">
        <v>5.100008109E9</v>
      </c>
      <c r="B117" s="18">
        <v>44924.0</v>
      </c>
      <c r="C117" s="36">
        <v>32.0</v>
      </c>
      <c r="D117" s="19">
        <f>G116-C117</f>
        <v>0</v>
      </c>
      <c r="E117" s="19"/>
      <c r="F117" s="10"/>
      <c r="G117" s="1" t="s">
        <v>2357</v>
      </c>
    </row>
    <row r="118" ht="15.75" customHeight="1">
      <c r="A118" s="19">
        <f t="shared" ref="A118:A120" si="14">A117</f>
        <v>5100008109</v>
      </c>
      <c r="B118" s="18"/>
      <c r="C118" s="36"/>
      <c r="D118" s="19">
        <f t="shared" ref="D118:D120" si="15">D117-C118</f>
        <v>0</v>
      </c>
      <c r="E118" s="19"/>
      <c r="F118" s="10"/>
      <c r="G118" s="20" t="s">
        <v>2355</v>
      </c>
    </row>
    <row r="119" ht="15.75" customHeight="1">
      <c r="A119" s="19">
        <f t="shared" si="14"/>
        <v>5100008109</v>
      </c>
      <c r="B119" s="18"/>
      <c r="C119" s="36"/>
      <c r="D119" s="19">
        <f t="shared" si="15"/>
        <v>0</v>
      </c>
      <c r="E119" s="19"/>
      <c r="F119" s="10"/>
      <c r="G119" s="53"/>
      <c r="K119" s="20">
        <f>32+32+24</f>
        <v>88</v>
      </c>
    </row>
    <row r="120" ht="15.75" customHeight="1">
      <c r="A120" s="19">
        <f t="shared" si="14"/>
        <v>5100008109</v>
      </c>
      <c r="B120" s="18"/>
      <c r="C120" s="36"/>
      <c r="D120" s="19">
        <f t="shared" si="15"/>
        <v>0</v>
      </c>
      <c r="E120" s="19"/>
      <c r="F120" s="10"/>
    </row>
    <row r="121" ht="15.75" customHeight="1">
      <c r="E121" s="1"/>
      <c r="F121" s="54" t="s">
        <v>14</v>
      </c>
    </row>
    <row r="122" ht="15.75" customHeight="1">
      <c r="E122" s="1"/>
    </row>
    <row r="123" ht="15.75" customHeight="1">
      <c r="A123" s="14" t="s">
        <v>15</v>
      </c>
      <c r="B123" s="14" t="s">
        <v>16</v>
      </c>
      <c r="C123" s="2" t="s">
        <v>17</v>
      </c>
      <c r="D123" s="14" t="s">
        <v>18</v>
      </c>
      <c r="E123" s="14" t="s">
        <v>19</v>
      </c>
      <c r="F123" s="34" t="s">
        <v>20</v>
      </c>
      <c r="G123" s="43">
        <v>32.0</v>
      </c>
    </row>
    <row r="124" ht="15.75" customHeight="1">
      <c r="A124" s="19">
        <v>5.100008393E9</v>
      </c>
      <c r="B124" s="18">
        <v>44942.0</v>
      </c>
      <c r="C124" s="36">
        <v>32.0</v>
      </c>
      <c r="D124" s="19">
        <f>G123-C124</f>
        <v>0</v>
      </c>
      <c r="E124" s="19"/>
      <c r="F124" s="10"/>
      <c r="G124" s="1" t="s">
        <v>2358</v>
      </c>
    </row>
    <row r="125" ht="15.75" customHeight="1">
      <c r="A125" s="19">
        <f t="shared" ref="A125:A127" si="16">A124</f>
        <v>5100008393</v>
      </c>
      <c r="B125" s="18"/>
      <c r="C125" s="36"/>
      <c r="D125" s="19">
        <f t="shared" ref="D125:D127" si="17">D124-C125</f>
        <v>0</v>
      </c>
      <c r="E125" s="19"/>
      <c r="F125" s="10"/>
      <c r="G125" s="20" t="s">
        <v>2355</v>
      </c>
    </row>
    <row r="126" ht="15.75" customHeight="1">
      <c r="A126" s="19">
        <f t="shared" si="16"/>
        <v>5100008393</v>
      </c>
      <c r="B126" s="18"/>
      <c r="C126" s="36"/>
      <c r="D126" s="19">
        <f t="shared" si="17"/>
        <v>0</v>
      </c>
      <c r="E126" s="19"/>
      <c r="F126" s="10"/>
      <c r="G126" s="53"/>
    </row>
    <row r="127" ht="15.75" customHeight="1">
      <c r="A127" s="19">
        <f t="shared" si="16"/>
        <v>5100008393</v>
      </c>
      <c r="B127" s="18"/>
      <c r="C127" s="36"/>
      <c r="D127" s="19">
        <f t="shared" si="17"/>
        <v>0</v>
      </c>
      <c r="E127" s="19"/>
      <c r="F127" s="10"/>
    </row>
    <row r="128" ht="15.75" customHeight="1">
      <c r="E128" s="1"/>
      <c r="F128" s="54" t="s">
        <v>14</v>
      </c>
    </row>
    <row r="129" ht="15.75" customHeight="1">
      <c r="E129" s="1"/>
    </row>
    <row r="130" ht="15.75" customHeight="1">
      <c r="A130" s="14" t="s">
        <v>15</v>
      </c>
      <c r="B130" s="14" t="s">
        <v>16</v>
      </c>
      <c r="C130" s="2" t="s">
        <v>17</v>
      </c>
      <c r="D130" s="14" t="s">
        <v>18</v>
      </c>
      <c r="E130" s="14" t="s">
        <v>19</v>
      </c>
      <c r="F130" s="34" t="s">
        <v>20</v>
      </c>
      <c r="G130" s="43">
        <v>24.0</v>
      </c>
    </row>
    <row r="131" ht="15.75" customHeight="1">
      <c r="A131" s="19">
        <v>5.100008754E9</v>
      </c>
      <c r="B131" s="18">
        <v>44950.0</v>
      </c>
      <c r="C131" s="36">
        <v>18.0</v>
      </c>
      <c r="D131" s="19">
        <f>G130-C131</f>
        <v>6</v>
      </c>
      <c r="E131" s="19"/>
      <c r="F131" s="10"/>
      <c r="G131" s="1" t="s">
        <v>2359</v>
      </c>
    </row>
    <row r="132" ht="15.75" customHeight="1">
      <c r="A132" s="19">
        <f t="shared" ref="A132:A134" si="18">A131</f>
        <v>5100008754</v>
      </c>
      <c r="B132" s="18">
        <v>44959.0</v>
      </c>
      <c r="C132" s="36">
        <v>6.0</v>
      </c>
      <c r="D132" s="19">
        <f t="shared" ref="D132:D134" si="19">D131-C132</f>
        <v>0</v>
      </c>
      <c r="E132" s="19"/>
      <c r="F132" s="10"/>
      <c r="G132" s="20" t="s">
        <v>2355</v>
      </c>
    </row>
    <row r="133" ht="15.75" customHeight="1">
      <c r="A133" s="19">
        <f t="shared" si="18"/>
        <v>5100008754</v>
      </c>
      <c r="B133" s="18"/>
      <c r="C133" s="36"/>
      <c r="D133" s="19">
        <f t="shared" si="19"/>
        <v>0</v>
      </c>
      <c r="E133" s="19"/>
      <c r="F133" s="10"/>
      <c r="G133" s="53"/>
    </row>
    <row r="134" ht="15.75" customHeight="1">
      <c r="A134" s="19">
        <f t="shared" si="18"/>
        <v>5100008754</v>
      </c>
      <c r="B134" s="18"/>
      <c r="C134" s="36"/>
      <c r="D134" s="19">
        <f t="shared" si="19"/>
        <v>0</v>
      </c>
      <c r="E134" s="19"/>
      <c r="F134" s="10"/>
    </row>
    <row r="135" ht="15.75" customHeight="1">
      <c r="E135" s="1"/>
      <c r="F135" s="54" t="s">
        <v>14</v>
      </c>
    </row>
    <row r="136" ht="15.75" customHeight="1">
      <c r="E136" s="1"/>
    </row>
    <row r="137" ht="15.75" customHeight="1">
      <c r="A137" s="14" t="s">
        <v>15</v>
      </c>
      <c r="B137" s="14" t="s">
        <v>16</v>
      </c>
      <c r="C137" s="2" t="s">
        <v>17</v>
      </c>
      <c r="D137" s="14" t="s">
        <v>18</v>
      </c>
      <c r="E137" s="14" t="s">
        <v>19</v>
      </c>
      <c r="F137" s="34" t="s">
        <v>20</v>
      </c>
      <c r="G137" s="43">
        <v>40.0</v>
      </c>
    </row>
    <row r="138" ht="15.75" customHeight="1">
      <c r="A138" s="19">
        <v>5.100009245E9</v>
      </c>
      <c r="B138" s="18">
        <v>44959.0</v>
      </c>
      <c r="C138" s="36">
        <v>36.0</v>
      </c>
      <c r="D138" s="19">
        <f>G137-C138</f>
        <v>4</v>
      </c>
      <c r="E138" s="19"/>
      <c r="F138" s="10"/>
      <c r="G138" s="1" t="s">
        <v>2360</v>
      </c>
    </row>
    <row r="139" ht="15.75" customHeight="1">
      <c r="A139" s="19">
        <f t="shared" ref="A139:A141" si="20">A138</f>
        <v>5100009245</v>
      </c>
      <c r="B139" s="18">
        <v>44967.0</v>
      </c>
      <c r="C139" s="36">
        <v>4.0</v>
      </c>
      <c r="D139" s="19">
        <f t="shared" ref="D139:D141" si="21">D138-C139</f>
        <v>0</v>
      </c>
      <c r="E139" s="19"/>
      <c r="F139" s="10"/>
      <c r="G139" s="20" t="s">
        <v>2355</v>
      </c>
    </row>
    <row r="140" ht="15.75" customHeight="1">
      <c r="A140" s="19">
        <f t="shared" si="20"/>
        <v>5100009245</v>
      </c>
      <c r="B140" s="18"/>
      <c r="C140" s="36"/>
      <c r="D140" s="19">
        <f t="shared" si="21"/>
        <v>0</v>
      </c>
      <c r="E140" s="19"/>
      <c r="F140" s="10"/>
      <c r="G140" s="53"/>
    </row>
    <row r="141" ht="15.75" customHeight="1">
      <c r="A141" s="19">
        <f t="shared" si="20"/>
        <v>5100009245</v>
      </c>
      <c r="B141" s="18"/>
      <c r="C141" s="36"/>
      <c r="D141" s="19">
        <f t="shared" si="21"/>
        <v>0</v>
      </c>
      <c r="E141" s="19"/>
      <c r="F141" s="10"/>
    </row>
    <row r="142" ht="15.75" customHeight="1">
      <c r="E142" s="1"/>
      <c r="F142" s="54" t="s">
        <v>14</v>
      </c>
    </row>
    <row r="143" ht="15.75" customHeight="1">
      <c r="E143" s="1"/>
    </row>
    <row r="144" ht="15.75" customHeight="1">
      <c r="A144" s="14" t="s">
        <v>15</v>
      </c>
      <c r="B144" s="14" t="s">
        <v>16</v>
      </c>
      <c r="C144" s="2" t="s">
        <v>17</v>
      </c>
      <c r="D144" s="14" t="s">
        <v>18</v>
      </c>
      <c r="E144" s="14" t="s">
        <v>19</v>
      </c>
      <c r="F144" s="34" t="s">
        <v>20</v>
      </c>
      <c r="G144" s="43">
        <v>44.0</v>
      </c>
    </row>
    <row r="145" ht="15.75" customHeight="1">
      <c r="A145" s="19">
        <v>5.10000994E9</v>
      </c>
      <c r="B145" s="18">
        <v>44988.0</v>
      </c>
      <c r="C145" s="36">
        <v>19.0</v>
      </c>
      <c r="D145" s="19">
        <f>G144-C145</f>
        <v>25</v>
      </c>
      <c r="E145" s="19"/>
      <c r="F145" s="10"/>
      <c r="G145" s="1" t="s">
        <v>2361</v>
      </c>
    </row>
    <row r="146" ht="15.75" customHeight="1">
      <c r="A146" s="19">
        <f t="shared" ref="A146:A148" si="22">A145</f>
        <v>5100009940</v>
      </c>
      <c r="B146" s="18">
        <v>44994.0</v>
      </c>
      <c r="C146" s="36">
        <v>25.0</v>
      </c>
      <c r="D146" s="19">
        <f t="shared" ref="D146:D148" si="23">D145-C146</f>
        <v>0</v>
      </c>
      <c r="E146" s="19"/>
      <c r="F146" s="10"/>
      <c r="G146" s="20" t="s">
        <v>2355</v>
      </c>
    </row>
    <row r="147" ht="15.75" customHeight="1">
      <c r="A147" s="19">
        <f t="shared" si="22"/>
        <v>5100009940</v>
      </c>
      <c r="B147" s="18"/>
      <c r="C147" s="36"/>
      <c r="D147" s="19">
        <f t="shared" si="23"/>
        <v>0</v>
      </c>
      <c r="E147" s="19"/>
      <c r="F147" s="10"/>
      <c r="G147" s="53"/>
    </row>
    <row r="148" ht="15.75" customHeight="1">
      <c r="A148" s="19">
        <f t="shared" si="22"/>
        <v>5100009940</v>
      </c>
      <c r="B148" s="18"/>
      <c r="C148" s="36"/>
      <c r="D148" s="19">
        <f t="shared" si="23"/>
        <v>0</v>
      </c>
      <c r="E148" s="19"/>
      <c r="F148" s="10"/>
    </row>
    <row r="149" ht="15.75" customHeight="1">
      <c r="E149" s="1"/>
      <c r="F149" s="54" t="s">
        <v>14</v>
      </c>
    </row>
    <row r="150" ht="15.75" customHeight="1">
      <c r="E150" s="1"/>
    </row>
    <row r="151" ht="15.75" customHeight="1">
      <c r="A151" s="14" t="s">
        <v>15</v>
      </c>
      <c r="B151" s="14" t="s">
        <v>16</v>
      </c>
      <c r="C151" s="2" t="s">
        <v>17</v>
      </c>
      <c r="D151" s="14" t="s">
        <v>18</v>
      </c>
      <c r="E151" s="14" t="s">
        <v>19</v>
      </c>
      <c r="F151" s="34" t="s">
        <v>20</v>
      </c>
      <c r="G151" s="43">
        <v>48.0</v>
      </c>
    </row>
    <row r="152" ht="15.75" customHeight="1">
      <c r="A152" s="19">
        <v>5.100010327E9</v>
      </c>
      <c r="B152" s="18">
        <v>45012.0</v>
      </c>
      <c r="C152" s="36">
        <v>24.0</v>
      </c>
      <c r="D152" s="19">
        <f>G151-C152</f>
        <v>24</v>
      </c>
      <c r="E152" s="19"/>
      <c r="F152" s="10"/>
      <c r="G152" s="1" t="s">
        <v>2362</v>
      </c>
    </row>
    <row r="153" ht="15.75" customHeight="1">
      <c r="A153" s="19">
        <f t="shared" ref="A153:A155" si="24">A152</f>
        <v>5100010327</v>
      </c>
      <c r="B153" s="18">
        <v>45019.0</v>
      </c>
      <c r="C153" s="36">
        <v>24.0</v>
      </c>
      <c r="D153" s="19">
        <f t="shared" ref="D153:D155" si="25">D152-C153</f>
        <v>0</v>
      </c>
      <c r="E153" s="19"/>
      <c r="F153" s="10"/>
      <c r="G153" s="20" t="s">
        <v>2355</v>
      </c>
    </row>
    <row r="154" ht="15.75" customHeight="1">
      <c r="A154" s="19">
        <f t="shared" si="24"/>
        <v>5100010327</v>
      </c>
      <c r="B154" s="18"/>
      <c r="C154" s="36"/>
      <c r="D154" s="19">
        <f t="shared" si="25"/>
        <v>0</v>
      </c>
      <c r="E154" s="19"/>
      <c r="F154" s="10"/>
      <c r="G154" s="53"/>
    </row>
    <row r="155" ht="15.75" customHeight="1">
      <c r="A155" s="19">
        <f t="shared" si="24"/>
        <v>5100010327</v>
      </c>
      <c r="B155" s="18"/>
      <c r="C155" s="36"/>
      <c r="D155" s="19">
        <f t="shared" si="25"/>
        <v>0</v>
      </c>
      <c r="E155" s="19"/>
      <c r="F155" s="10"/>
    </row>
    <row r="156" ht="15.75" customHeight="1">
      <c r="E156" s="1"/>
      <c r="F156" s="54" t="s">
        <v>14</v>
      </c>
    </row>
    <row r="157" ht="15.75" customHeight="1">
      <c r="E157" s="1"/>
    </row>
    <row r="158" ht="15.75" customHeight="1">
      <c r="A158" s="14" t="s">
        <v>15</v>
      </c>
      <c r="B158" s="14" t="s">
        <v>16</v>
      </c>
      <c r="C158" s="2" t="s">
        <v>17</v>
      </c>
      <c r="D158" s="14" t="s">
        <v>18</v>
      </c>
      <c r="E158" s="14" t="s">
        <v>19</v>
      </c>
      <c r="F158" s="34" t="s">
        <v>20</v>
      </c>
      <c r="G158" s="43">
        <v>56.0</v>
      </c>
    </row>
    <row r="159" ht="15.75" customHeight="1">
      <c r="A159" s="19">
        <v>5.100011099E9</v>
      </c>
      <c r="B159" s="18">
        <v>45054.0</v>
      </c>
      <c r="C159" s="36">
        <v>24.0</v>
      </c>
      <c r="D159" s="19">
        <f>G158-C159</f>
        <v>32</v>
      </c>
      <c r="E159" s="19"/>
      <c r="F159" s="10"/>
      <c r="G159" s="1" t="s">
        <v>2363</v>
      </c>
    </row>
    <row r="160" ht="15.75" customHeight="1">
      <c r="A160" s="19">
        <f t="shared" ref="A160:A162" si="26">A159</f>
        <v>5100011099</v>
      </c>
      <c r="B160" s="18">
        <v>45065.0</v>
      </c>
      <c r="C160" s="36">
        <v>32.0</v>
      </c>
      <c r="D160" s="19">
        <f t="shared" ref="D160:D162" si="27">D159-C160</f>
        <v>0</v>
      </c>
      <c r="E160" s="19"/>
      <c r="F160" s="10"/>
      <c r="G160" s="20" t="s">
        <v>2355</v>
      </c>
    </row>
    <row r="161" ht="15.75" customHeight="1">
      <c r="A161" s="19">
        <f t="shared" si="26"/>
        <v>5100011099</v>
      </c>
      <c r="B161" s="18"/>
      <c r="C161" s="36"/>
      <c r="D161" s="19">
        <f t="shared" si="27"/>
        <v>0</v>
      </c>
      <c r="E161" s="19"/>
      <c r="F161" s="10"/>
      <c r="G161" s="53"/>
    </row>
    <row r="162" ht="15.75" customHeight="1">
      <c r="A162" s="19">
        <f t="shared" si="26"/>
        <v>5100011099</v>
      </c>
      <c r="B162" s="18"/>
      <c r="C162" s="36"/>
      <c r="D162" s="19">
        <f t="shared" si="27"/>
        <v>0</v>
      </c>
      <c r="E162" s="19"/>
      <c r="F162" s="10"/>
    </row>
    <row r="163" ht="15.75" customHeight="1">
      <c r="E163" s="1"/>
    </row>
    <row r="164" ht="15.75" customHeight="1">
      <c r="A164" s="14" t="s">
        <v>15</v>
      </c>
      <c r="B164" s="14" t="s">
        <v>16</v>
      </c>
      <c r="C164" s="2" t="s">
        <v>17</v>
      </c>
      <c r="D164" s="14" t="s">
        <v>18</v>
      </c>
      <c r="E164" s="14" t="s">
        <v>19</v>
      </c>
      <c r="F164" s="34" t="s">
        <v>20</v>
      </c>
      <c r="G164" s="43">
        <v>27.0</v>
      </c>
    </row>
    <row r="165" ht="15.75" customHeight="1">
      <c r="A165" s="19">
        <v>5.100011099E9</v>
      </c>
      <c r="B165" s="18">
        <v>45054.0</v>
      </c>
      <c r="C165" s="36">
        <v>27.0</v>
      </c>
      <c r="D165" s="19">
        <f>G164-C165</f>
        <v>0</v>
      </c>
      <c r="E165" s="19"/>
      <c r="F165" s="10"/>
      <c r="G165" s="1" t="s">
        <v>2363</v>
      </c>
    </row>
    <row r="166" ht="15.75" customHeight="1">
      <c r="A166" s="19">
        <f t="shared" ref="A166:A168" si="28">A165</f>
        <v>5100011099</v>
      </c>
      <c r="B166" s="18"/>
      <c r="C166" s="36"/>
      <c r="D166" s="19">
        <f t="shared" ref="D166:D168" si="29">D165-C166</f>
        <v>0</v>
      </c>
      <c r="E166" s="19"/>
      <c r="F166" s="10"/>
      <c r="G166" s="20" t="s">
        <v>2353</v>
      </c>
    </row>
    <row r="167" ht="15.75" customHeight="1">
      <c r="A167" s="19">
        <f t="shared" si="28"/>
        <v>5100011099</v>
      </c>
      <c r="B167" s="18"/>
      <c r="C167" s="36"/>
      <c r="D167" s="19">
        <f t="shared" si="29"/>
        <v>0</v>
      </c>
      <c r="E167" s="19"/>
      <c r="F167" s="10"/>
      <c r="G167" s="53"/>
    </row>
    <row r="168" ht="15.75" customHeight="1">
      <c r="A168" s="19">
        <f t="shared" si="28"/>
        <v>5100011099</v>
      </c>
      <c r="B168" s="18"/>
      <c r="C168" s="36"/>
      <c r="D168" s="19">
        <f t="shared" si="29"/>
        <v>0</v>
      </c>
      <c r="E168" s="19"/>
      <c r="F168" s="10"/>
    </row>
    <row r="169" ht="15.75" customHeight="1">
      <c r="E169" s="1"/>
      <c r="F169" s="54" t="s">
        <v>14</v>
      </c>
    </row>
    <row r="170" ht="15.75" customHeight="1">
      <c r="E170" s="1"/>
    </row>
    <row r="171" ht="15.75" customHeight="1">
      <c r="A171" s="14" t="s">
        <v>15</v>
      </c>
      <c r="B171" s="14" t="s">
        <v>16</v>
      </c>
      <c r="C171" s="2" t="s">
        <v>17</v>
      </c>
      <c r="D171" s="14" t="s">
        <v>18</v>
      </c>
      <c r="E171" s="14" t="s">
        <v>19</v>
      </c>
      <c r="F171" s="34" t="s">
        <v>20</v>
      </c>
      <c r="G171" s="43">
        <v>41.0</v>
      </c>
    </row>
    <row r="172" ht="15.75" customHeight="1">
      <c r="A172" s="19">
        <v>5.100011219E9</v>
      </c>
      <c r="B172" s="18">
        <v>45065.0</v>
      </c>
      <c r="C172" s="36">
        <v>41.0</v>
      </c>
      <c r="D172" s="19">
        <f>G171-C172</f>
        <v>0</v>
      </c>
      <c r="E172" s="19"/>
      <c r="F172" s="10"/>
      <c r="G172" s="1" t="s">
        <v>2364</v>
      </c>
    </row>
    <row r="173" ht="15.75" customHeight="1">
      <c r="A173" s="19">
        <f t="shared" ref="A173:A175" si="30">A172</f>
        <v>5100011219</v>
      </c>
      <c r="B173" s="18"/>
      <c r="C173" s="36"/>
      <c r="D173" s="19">
        <f t="shared" ref="D173:D175" si="31">D172-C173</f>
        <v>0</v>
      </c>
      <c r="E173" s="19"/>
      <c r="F173" s="10"/>
      <c r="G173" s="20" t="s">
        <v>2353</v>
      </c>
    </row>
    <row r="174" ht="15.75" customHeight="1">
      <c r="A174" s="19">
        <f t="shared" si="30"/>
        <v>5100011219</v>
      </c>
      <c r="B174" s="18"/>
      <c r="C174" s="36"/>
      <c r="D174" s="19">
        <f t="shared" si="31"/>
        <v>0</v>
      </c>
      <c r="E174" s="19"/>
      <c r="F174" s="10"/>
      <c r="G174" s="53"/>
    </row>
    <row r="175" ht="15.75" customHeight="1">
      <c r="A175" s="19">
        <f t="shared" si="30"/>
        <v>5100011219</v>
      </c>
      <c r="B175" s="18"/>
      <c r="C175" s="36"/>
      <c r="D175" s="19">
        <f t="shared" si="31"/>
        <v>0</v>
      </c>
      <c r="E175" s="19"/>
      <c r="F175" s="10"/>
    </row>
    <row r="176" ht="15.75" customHeight="1">
      <c r="E176" s="1"/>
      <c r="F176" s="54" t="s">
        <v>14</v>
      </c>
    </row>
    <row r="177" ht="15.75" customHeight="1">
      <c r="E177" s="1"/>
    </row>
    <row r="178" ht="15.75" customHeight="1">
      <c r="A178" s="14" t="s">
        <v>15</v>
      </c>
      <c r="B178" s="14" t="s">
        <v>16</v>
      </c>
      <c r="C178" s="2" t="s">
        <v>17</v>
      </c>
      <c r="D178" s="14" t="s">
        <v>18</v>
      </c>
      <c r="E178" s="14" t="s">
        <v>19</v>
      </c>
      <c r="F178" s="34" t="s">
        <v>20</v>
      </c>
      <c r="G178" s="43">
        <v>64.0</v>
      </c>
    </row>
    <row r="179" ht="15.75" customHeight="1">
      <c r="A179" s="19">
        <v>5.100011503E9</v>
      </c>
      <c r="B179" s="18">
        <v>45075.0</v>
      </c>
      <c r="C179" s="36">
        <v>24.0</v>
      </c>
      <c r="D179" s="19">
        <f>G178-C179</f>
        <v>40</v>
      </c>
      <c r="E179" s="19"/>
      <c r="F179" s="10"/>
      <c r="G179" s="1" t="s">
        <v>2365</v>
      </c>
    </row>
    <row r="180" ht="15.75" customHeight="1">
      <c r="A180" s="19">
        <f t="shared" ref="A180:A182" si="32">A179</f>
        <v>5100011503</v>
      </c>
      <c r="B180" s="18">
        <v>45082.0</v>
      </c>
      <c r="C180" s="36">
        <v>8.0</v>
      </c>
      <c r="D180" s="19">
        <f t="shared" ref="D180:D182" si="33">D179-C180</f>
        <v>32</v>
      </c>
      <c r="E180" s="19"/>
      <c r="F180" s="10"/>
      <c r="G180" s="20" t="s">
        <v>2355</v>
      </c>
    </row>
    <row r="181" ht="15.75" customHeight="1">
      <c r="A181" s="19">
        <f t="shared" si="32"/>
        <v>5100011503</v>
      </c>
      <c r="B181" s="18">
        <v>45089.0</v>
      </c>
      <c r="C181" s="36">
        <v>32.0</v>
      </c>
      <c r="D181" s="19">
        <f t="shared" si="33"/>
        <v>0</v>
      </c>
      <c r="E181" s="19"/>
      <c r="F181" s="10"/>
      <c r="G181" s="53"/>
    </row>
    <row r="182" ht="15.75" customHeight="1">
      <c r="A182" s="19">
        <f t="shared" si="32"/>
        <v>5100011503</v>
      </c>
      <c r="B182" s="18"/>
      <c r="C182" s="36"/>
      <c r="D182" s="19">
        <f t="shared" si="33"/>
        <v>0</v>
      </c>
      <c r="E182" s="19"/>
      <c r="F182" s="10"/>
    </row>
    <row r="183" ht="15.75" customHeight="1">
      <c r="E183" s="1"/>
      <c r="F183" s="54" t="s">
        <v>14</v>
      </c>
    </row>
    <row r="184" ht="15.75" customHeight="1">
      <c r="E184" s="1"/>
    </row>
    <row r="185" ht="15.75" customHeight="1">
      <c r="A185" s="14" t="s">
        <v>15</v>
      </c>
      <c r="B185" s="14" t="s">
        <v>16</v>
      </c>
      <c r="C185" s="2" t="s">
        <v>17</v>
      </c>
      <c r="D185" s="14" t="s">
        <v>18</v>
      </c>
      <c r="E185" s="14" t="s">
        <v>19</v>
      </c>
      <c r="F185" s="34" t="s">
        <v>20</v>
      </c>
      <c r="G185" s="43">
        <v>48.0</v>
      </c>
    </row>
    <row r="186" ht="15.75" customHeight="1">
      <c r="A186" s="19">
        <v>5.100012055E9</v>
      </c>
      <c r="B186" s="18">
        <v>45119.0</v>
      </c>
      <c r="C186" s="36">
        <v>24.0</v>
      </c>
      <c r="D186" s="19">
        <f>G185-C186</f>
        <v>24</v>
      </c>
      <c r="E186" s="19"/>
      <c r="F186" s="10"/>
      <c r="G186" s="1" t="s">
        <v>2366</v>
      </c>
    </row>
    <row r="187" ht="15.75" customHeight="1">
      <c r="A187" s="19">
        <f t="shared" ref="A187:A189" si="34">A186</f>
        <v>5100012055</v>
      </c>
      <c r="B187" s="18">
        <v>45124.0</v>
      </c>
      <c r="C187" s="36">
        <v>24.0</v>
      </c>
      <c r="D187" s="19">
        <f t="shared" ref="D187:D189" si="35">D186-C187</f>
        <v>0</v>
      </c>
      <c r="E187" s="19"/>
      <c r="F187" s="10"/>
      <c r="G187" s="20" t="s">
        <v>2355</v>
      </c>
    </row>
    <row r="188" ht="15.75" customHeight="1">
      <c r="A188" s="19">
        <f t="shared" si="34"/>
        <v>5100012055</v>
      </c>
      <c r="B188" s="18"/>
      <c r="C188" s="36"/>
      <c r="D188" s="19">
        <f t="shared" si="35"/>
        <v>0</v>
      </c>
      <c r="E188" s="19"/>
      <c r="F188" s="10"/>
      <c r="G188" s="53"/>
    </row>
    <row r="189" ht="15.75" customHeight="1">
      <c r="A189" s="19">
        <f t="shared" si="34"/>
        <v>5100012055</v>
      </c>
      <c r="B189" s="18"/>
      <c r="C189" s="36"/>
      <c r="D189" s="19">
        <f t="shared" si="35"/>
        <v>0</v>
      </c>
      <c r="E189" s="19"/>
      <c r="F189" s="10"/>
    </row>
    <row r="190" ht="15.75" customHeight="1">
      <c r="E190" s="1"/>
      <c r="F190" s="54" t="s">
        <v>14</v>
      </c>
    </row>
    <row r="191" ht="15.75" customHeight="1">
      <c r="E191" s="1"/>
    </row>
    <row r="192" ht="15.75" customHeight="1">
      <c r="A192" s="14" t="s">
        <v>15</v>
      </c>
      <c r="B192" s="14" t="s">
        <v>16</v>
      </c>
      <c r="C192" s="2" t="s">
        <v>17</v>
      </c>
      <c r="D192" s="14" t="s">
        <v>18</v>
      </c>
      <c r="E192" s="14" t="s">
        <v>19</v>
      </c>
      <c r="F192" s="34" t="s">
        <v>20</v>
      </c>
      <c r="G192" s="43">
        <v>24.0</v>
      </c>
    </row>
    <row r="193" ht="15.75" customHeight="1">
      <c r="A193" s="19">
        <v>5.100012784E9</v>
      </c>
      <c r="B193" s="18">
        <v>45134.0</v>
      </c>
      <c r="C193" s="36">
        <v>24.0</v>
      </c>
      <c r="D193" s="19">
        <f>G192-C193</f>
        <v>0</v>
      </c>
      <c r="E193" s="19"/>
      <c r="F193" s="10"/>
      <c r="G193" s="1" t="s">
        <v>2367</v>
      </c>
    </row>
    <row r="194" ht="15.75" customHeight="1">
      <c r="A194" s="19">
        <f t="shared" ref="A194:A196" si="36">A193</f>
        <v>5100012784</v>
      </c>
      <c r="B194" s="18"/>
      <c r="C194" s="36"/>
      <c r="D194" s="19">
        <f t="shared" ref="D194:D196" si="37">D193-C194</f>
        <v>0</v>
      </c>
      <c r="E194" s="19"/>
      <c r="F194" s="10"/>
      <c r="G194" s="20" t="s">
        <v>2355</v>
      </c>
    </row>
    <row r="195" ht="15.75" customHeight="1">
      <c r="A195" s="19">
        <f t="shared" si="36"/>
        <v>5100012784</v>
      </c>
      <c r="B195" s="18"/>
      <c r="C195" s="36"/>
      <c r="D195" s="19">
        <f t="shared" si="37"/>
        <v>0</v>
      </c>
      <c r="E195" s="19"/>
      <c r="F195" s="10"/>
      <c r="G195" s="53"/>
    </row>
    <row r="196" ht="15.75" customHeight="1">
      <c r="A196" s="19">
        <f t="shared" si="36"/>
        <v>5100012784</v>
      </c>
      <c r="B196" s="18"/>
      <c r="C196" s="36"/>
      <c r="D196" s="19">
        <f t="shared" si="37"/>
        <v>0</v>
      </c>
      <c r="E196" s="19"/>
      <c r="F196" s="10"/>
    </row>
    <row r="197" ht="15.75" customHeight="1">
      <c r="E197" s="1"/>
      <c r="F197" s="54" t="s">
        <v>14</v>
      </c>
    </row>
    <row r="198" ht="15.75" customHeight="1">
      <c r="E198" s="1"/>
    </row>
    <row r="199" ht="15.75" customHeight="1">
      <c r="A199" s="14" t="s">
        <v>15</v>
      </c>
      <c r="B199" s="14" t="s">
        <v>16</v>
      </c>
      <c r="C199" s="2" t="s">
        <v>17</v>
      </c>
      <c r="D199" s="14" t="s">
        <v>18</v>
      </c>
      <c r="E199" s="14" t="s">
        <v>19</v>
      </c>
      <c r="F199" s="34" t="s">
        <v>20</v>
      </c>
      <c r="G199" s="43">
        <v>54.0</v>
      </c>
    </row>
    <row r="200" ht="15.75" customHeight="1">
      <c r="A200" s="19">
        <v>5.100013606E9</v>
      </c>
      <c r="B200" s="18">
        <v>45169.0</v>
      </c>
      <c r="C200" s="36">
        <v>54.0</v>
      </c>
      <c r="D200" s="19">
        <f>G199-C200</f>
        <v>0</v>
      </c>
      <c r="E200" s="19"/>
      <c r="F200" s="10"/>
      <c r="G200" s="1" t="s">
        <v>2368</v>
      </c>
    </row>
    <row r="201" ht="15.75" customHeight="1">
      <c r="A201" s="19">
        <f t="shared" ref="A201:A203" si="38">A200</f>
        <v>5100013606</v>
      </c>
      <c r="B201" s="18"/>
      <c r="C201" s="36"/>
      <c r="D201" s="19">
        <f t="shared" ref="D201:D203" si="39">D200-C201</f>
        <v>0</v>
      </c>
      <c r="E201" s="19"/>
      <c r="F201" s="10"/>
      <c r="G201" s="20" t="s">
        <v>2369</v>
      </c>
    </row>
    <row r="202" ht="15.75" customHeight="1">
      <c r="A202" s="19">
        <f t="shared" si="38"/>
        <v>5100013606</v>
      </c>
      <c r="B202" s="18"/>
      <c r="C202" s="36"/>
      <c r="D202" s="19">
        <f t="shared" si="39"/>
        <v>0</v>
      </c>
      <c r="E202" s="19"/>
      <c r="F202" s="10"/>
      <c r="G202" s="53"/>
    </row>
    <row r="203" ht="15.75" customHeight="1">
      <c r="A203" s="19">
        <f t="shared" si="38"/>
        <v>5100013606</v>
      </c>
      <c r="B203" s="18"/>
      <c r="C203" s="36"/>
      <c r="D203" s="19">
        <f t="shared" si="39"/>
        <v>0</v>
      </c>
      <c r="E203" s="19"/>
      <c r="F203" s="10"/>
    </row>
    <row r="204" ht="15.75" customHeight="1">
      <c r="E204" s="1"/>
      <c r="F204" s="54" t="s">
        <v>14</v>
      </c>
    </row>
    <row r="205" ht="15.75" customHeight="1">
      <c r="E205" s="1"/>
    </row>
    <row r="206" ht="15.75" customHeight="1">
      <c r="A206" s="14" t="s">
        <v>15</v>
      </c>
      <c r="B206" s="14" t="s">
        <v>16</v>
      </c>
      <c r="C206" s="2" t="s">
        <v>17</v>
      </c>
      <c r="D206" s="14" t="s">
        <v>18</v>
      </c>
      <c r="E206" s="14" t="s">
        <v>19</v>
      </c>
      <c r="F206" s="34" t="s">
        <v>20</v>
      </c>
      <c r="G206" s="43">
        <v>54.0</v>
      </c>
    </row>
    <row r="207" ht="15.75" customHeight="1">
      <c r="A207" s="19">
        <v>5.100013922E9</v>
      </c>
      <c r="B207" s="18">
        <v>45181.0</v>
      </c>
      <c r="C207" s="36">
        <v>54.0</v>
      </c>
      <c r="D207" s="19">
        <f>G206-C207</f>
        <v>0</v>
      </c>
      <c r="E207" s="19"/>
      <c r="F207" s="10"/>
      <c r="G207" s="1" t="s">
        <v>2370</v>
      </c>
    </row>
    <row r="208" ht="15.75" customHeight="1">
      <c r="A208" s="19">
        <f t="shared" ref="A208:A209" si="40">A207</f>
        <v>5100013922</v>
      </c>
      <c r="B208" s="18"/>
      <c r="C208" s="36"/>
      <c r="D208" s="19">
        <f t="shared" ref="D208:D209" si="41">D207-C208</f>
        <v>0</v>
      </c>
      <c r="E208" s="19"/>
      <c r="F208" s="10"/>
      <c r="G208" s="20" t="s">
        <v>2369</v>
      </c>
    </row>
    <row r="209" ht="15.75" customHeight="1">
      <c r="A209" s="19">
        <f t="shared" si="40"/>
        <v>5100013922</v>
      </c>
      <c r="B209" s="18"/>
      <c r="C209" s="36"/>
      <c r="D209" s="19">
        <f t="shared" si="41"/>
        <v>0</v>
      </c>
      <c r="E209" s="19"/>
      <c r="F209" s="10"/>
      <c r="G209" s="53"/>
    </row>
    <row r="210" ht="15.75" customHeight="1">
      <c r="E210" s="1"/>
      <c r="F210" s="54" t="s">
        <v>14</v>
      </c>
    </row>
    <row r="211" ht="15.75" customHeight="1">
      <c r="E211" s="1"/>
    </row>
    <row r="212" ht="15.75" customHeight="1">
      <c r="A212" s="14" t="s">
        <v>15</v>
      </c>
      <c r="B212" s="14" t="s">
        <v>16</v>
      </c>
      <c r="C212" s="2" t="s">
        <v>17</v>
      </c>
      <c r="D212" s="14" t="s">
        <v>18</v>
      </c>
      <c r="E212" s="14" t="s">
        <v>19</v>
      </c>
      <c r="F212" s="34" t="s">
        <v>20</v>
      </c>
      <c r="G212" s="43">
        <v>24.0</v>
      </c>
    </row>
    <row r="213" ht="15.75" customHeight="1">
      <c r="A213" s="19">
        <v>5.100014256E9</v>
      </c>
      <c r="B213" s="18">
        <v>45194.0</v>
      </c>
      <c r="C213" s="36">
        <v>24.0</v>
      </c>
      <c r="D213" s="19">
        <f>G212-C213</f>
        <v>0</v>
      </c>
      <c r="E213" s="19"/>
      <c r="F213" s="10"/>
      <c r="G213" s="1" t="s">
        <v>2371</v>
      </c>
    </row>
    <row r="214" ht="15.75" customHeight="1">
      <c r="A214" s="19">
        <f t="shared" ref="A214:A215" si="42">A213</f>
        <v>5100014256</v>
      </c>
      <c r="B214" s="18"/>
      <c r="C214" s="36"/>
      <c r="D214" s="19">
        <f t="shared" ref="D214:D215" si="43">D213-C214</f>
        <v>0</v>
      </c>
      <c r="E214" s="19"/>
      <c r="F214" s="10"/>
      <c r="G214" s="20" t="s">
        <v>2355</v>
      </c>
    </row>
    <row r="215" ht="15.75" customHeight="1">
      <c r="A215" s="19">
        <f t="shared" si="42"/>
        <v>5100014256</v>
      </c>
      <c r="B215" s="18"/>
      <c r="C215" s="36"/>
      <c r="D215" s="19">
        <f t="shared" si="43"/>
        <v>0</v>
      </c>
      <c r="E215" s="19"/>
      <c r="F215" s="10"/>
      <c r="G215" s="53"/>
    </row>
    <row r="216" ht="15.75" customHeight="1">
      <c r="E216" s="1"/>
      <c r="F216" s="54" t="s">
        <v>14</v>
      </c>
    </row>
    <row r="217" ht="15.75" customHeight="1">
      <c r="A217" s="14" t="s">
        <v>15</v>
      </c>
      <c r="B217" s="14" t="s">
        <v>16</v>
      </c>
      <c r="C217" s="2" t="s">
        <v>17</v>
      </c>
      <c r="D217" s="14" t="s">
        <v>18</v>
      </c>
      <c r="E217" s="14" t="s">
        <v>19</v>
      </c>
      <c r="F217" s="34" t="s">
        <v>20</v>
      </c>
      <c r="G217" s="43">
        <v>24.0</v>
      </c>
    </row>
    <row r="218" ht="15.75" customHeight="1">
      <c r="A218" s="19">
        <v>5.100014853E9</v>
      </c>
      <c r="B218" s="18">
        <v>45226.0</v>
      </c>
      <c r="C218" s="36">
        <v>24.0</v>
      </c>
      <c r="D218" s="19">
        <f>G217-C218</f>
        <v>0</v>
      </c>
      <c r="E218" s="19"/>
      <c r="F218" s="10"/>
      <c r="G218" s="1" t="s">
        <v>2372</v>
      </c>
    </row>
    <row r="219" ht="15.75" customHeight="1">
      <c r="A219" s="19">
        <f t="shared" ref="A219:A220" si="44">A218</f>
        <v>5100014853</v>
      </c>
      <c r="B219" s="18"/>
      <c r="C219" s="36"/>
      <c r="D219" s="19">
        <f t="shared" ref="D219:D220" si="45">D218-C219</f>
        <v>0</v>
      </c>
      <c r="E219" s="19"/>
      <c r="F219" s="10"/>
      <c r="G219" s="20" t="s">
        <v>2355</v>
      </c>
    </row>
    <row r="220" ht="15.75" customHeight="1">
      <c r="A220" s="19">
        <f t="shared" si="44"/>
        <v>5100014853</v>
      </c>
      <c r="B220" s="18"/>
      <c r="C220" s="36"/>
      <c r="D220" s="19">
        <f t="shared" si="45"/>
        <v>0</v>
      </c>
      <c r="E220" s="19"/>
      <c r="F220" s="10"/>
      <c r="G220" s="53"/>
    </row>
    <row r="221" ht="15.75" customHeight="1">
      <c r="E221" s="1"/>
      <c r="F221" s="54" t="s">
        <v>14</v>
      </c>
    </row>
    <row r="222" ht="15.75" customHeight="1">
      <c r="E222" s="1"/>
    </row>
    <row r="223" ht="15.75" customHeight="1">
      <c r="A223" s="14" t="s">
        <v>15</v>
      </c>
      <c r="B223" s="14" t="s">
        <v>16</v>
      </c>
      <c r="C223" s="2" t="s">
        <v>17</v>
      </c>
      <c r="D223" s="14" t="s">
        <v>18</v>
      </c>
      <c r="E223" s="14" t="s">
        <v>19</v>
      </c>
      <c r="F223" s="34" t="s">
        <v>20</v>
      </c>
      <c r="G223" s="43">
        <v>24.0</v>
      </c>
    </row>
    <row r="224" ht="15.75" customHeight="1">
      <c r="A224" s="19">
        <v>5.100015288E9</v>
      </c>
      <c r="B224" s="18">
        <v>45268.0</v>
      </c>
      <c r="C224" s="36">
        <v>24.0</v>
      </c>
      <c r="D224" s="19">
        <f>G223-C224</f>
        <v>0</v>
      </c>
      <c r="E224" s="19"/>
      <c r="F224" s="10"/>
      <c r="G224" s="1" t="s">
        <v>2373</v>
      </c>
    </row>
    <row r="225" ht="15.75" customHeight="1">
      <c r="A225" s="19">
        <f t="shared" ref="A225:A226" si="46">A224</f>
        <v>5100015288</v>
      </c>
      <c r="B225" s="18"/>
      <c r="C225" s="36"/>
      <c r="D225" s="19">
        <f t="shared" ref="D225:D226" si="47">D224-C225</f>
        <v>0</v>
      </c>
      <c r="E225" s="19"/>
      <c r="F225" s="10"/>
      <c r="G225" s="20" t="s">
        <v>2355</v>
      </c>
    </row>
    <row r="226" ht="15.75" customHeight="1">
      <c r="A226" s="19">
        <f t="shared" si="46"/>
        <v>5100015288</v>
      </c>
      <c r="B226" s="18"/>
      <c r="C226" s="36"/>
      <c r="D226" s="19">
        <f t="shared" si="47"/>
        <v>0</v>
      </c>
      <c r="E226" s="19"/>
      <c r="F226" s="10"/>
      <c r="G226" s="53"/>
    </row>
    <row r="227" ht="15.75" customHeight="1">
      <c r="E227" s="1"/>
      <c r="F227" s="54" t="s">
        <v>14</v>
      </c>
    </row>
    <row r="228" ht="15.75" customHeight="1">
      <c r="A228" s="14" t="s">
        <v>15</v>
      </c>
      <c r="B228" s="14" t="s">
        <v>16</v>
      </c>
      <c r="C228" s="2" t="s">
        <v>17</v>
      </c>
      <c r="D228" s="14" t="s">
        <v>18</v>
      </c>
      <c r="E228" s="14" t="s">
        <v>19</v>
      </c>
      <c r="F228" s="34" t="s">
        <v>20</v>
      </c>
      <c r="G228" s="43">
        <v>24.0</v>
      </c>
    </row>
    <row r="229" ht="15.75" customHeight="1">
      <c r="A229" s="19">
        <v>5.100016754E9</v>
      </c>
      <c r="B229" s="18">
        <v>45328.0</v>
      </c>
      <c r="C229" s="36">
        <v>24.0</v>
      </c>
      <c r="D229" s="19">
        <f>G228-C229</f>
        <v>0</v>
      </c>
      <c r="E229" s="19"/>
      <c r="F229" s="10"/>
      <c r="G229" s="1" t="s">
        <v>2374</v>
      </c>
    </row>
    <row r="230" ht="15.75" customHeight="1">
      <c r="A230" s="19">
        <f t="shared" ref="A230:A231" si="48">A229</f>
        <v>5100016754</v>
      </c>
      <c r="B230" s="18"/>
      <c r="C230" s="36"/>
      <c r="D230" s="19">
        <f t="shared" ref="D230:D231" si="49">D229-C230</f>
        <v>0</v>
      </c>
      <c r="E230" s="19"/>
      <c r="F230" s="10"/>
      <c r="G230" s="20" t="s">
        <v>2355</v>
      </c>
    </row>
    <row r="231" ht="15.75" customHeight="1">
      <c r="A231" s="19">
        <f t="shared" si="48"/>
        <v>5100016754</v>
      </c>
      <c r="B231" s="18"/>
      <c r="C231" s="36"/>
      <c r="D231" s="19">
        <f t="shared" si="49"/>
        <v>0</v>
      </c>
      <c r="E231" s="19"/>
      <c r="F231" s="10"/>
      <c r="G231" s="53"/>
    </row>
    <row r="232" ht="15.75" customHeight="1">
      <c r="E232" s="1"/>
      <c r="F232" s="54" t="s">
        <v>14</v>
      </c>
    </row>
    <row r="233" ht="15.75" customHeight="1">
      <c r="E233" s="1"/>
    </row>
    <row r="234" ht="15.75" customHeight="1">
      <c r="A234" s="14" t="s">
        <v>15</v>
      </c>
      <c r="B234" s="14" t="s">
        <v>16</v>
      </c>
      <c r="C234" s="2" t="s">
        <v>17</v>
      </c>
      <c r="D234" s="14" t="s">
        <v>18</v>
      </c>
      <c r="E234" s="14" t="s">
        <v>19</v>
      </c>
      <c r="F234" s="34" t="s">
        <v>20</v>
      </c>
      <c r="G234" s="43">
        <v>24.0</v>
      </c>
    </row>
    <row r="235" ht="15.75" customHeight="1">
      <c r="A235" s="19">
        <v>5.100017461E9</v>
      </c>
      <c r="B235" s="18">
        <v>45358.0</v>
      </c>
      <c r="C235" s="36">
        <v>24.0</v>
      </c>
      <c r="D235" s="19">
        <f>G234-C235</f>
        <v>0</v>
      </c>
      <c r="E235" s="19"/>
      <c r="F235" s="10"/>
      <c r="G235" s="1" t="s">
        <v>2375</v>
      </c>
    </row>
    <row r="236" ht="15.75" customHeight="1">
      <c r="A236" s="19">
        <f t="shared" ref="A236:A237" si="50">A235</f>
        <v>5100017461</v>
      </c>
      <c r="B236" s="18"/>
      <c r="C236" s="36"/>
      <c r="D236" s="19">
        <f t="shared" ref="D236:D237" si="51">D235-C236</f>
        <v>0</v>
      </c>
      <c r="E236" s="19"/>
      <c r="F236" s="10"/>
      <c r="G236" s="20" t="s">
        <v>2355</v>
      </c>
    </row>
    <row r="237" ht="15.75" customHeight="1">
      <c r="A237" s="19">
        <f t="shared" si="50"/>
        <v>5100017461</v>
      </c>
      <c r="B237" s="18"/>
      <c r="C237" s="36"/>
      <c r="D237" s="19">
        <f t="shared" si="51"/>
        <v>0</v>
      </c>
      <c r="E237" s="19"/>
      <c r="F237" s="10"/>
      <c r="G237" s="53"/>
    </row>
    <row r="238" ht="15.75" customHeight="1">
      <c r="E238" s="1"/>
      <c r="F238" s="54" t="s">
        <v>14</v>
      </c>
    </row>
    <row r="239" ht="15.75" customHeight="1">
      <c r="A239" s="14" t="s">
        <v>15</v>
      </c>
      <c r="B239" s="14" t="s">
        <v>16</v>
      </c>
      <c r="C239" s="2" t="s">
        <v>17</v>
      </c>
      <c r="D239" s="14" t="s">
        <v>18</v>
      </c>
      <c r="E239" s="14" t="s">
        <v>19</v>
      </c>
      <c r="F239" s="34" t="s">
        <v>20</v>
      </c>
      <c r="G239" s="43">
        <v>108.0</v>
      </c>
    </row>
    <row r="240" ht="15.75" customHeight="1">
      <c r="A240" s="19">
        <v>5.100017619E9</v>
      </c>
      <c r="B240" s="18">
        <v>45356.0</v>
      </c>
      <c r="C240" s="36">
        <v>108.0</v>
      </c>
      <c r="D240" s="19">
        <f>G239-C240</f>
        <v>0</v>
      </c>
      <c r="E240" s="19"/>
      <c r="F240" s="10"/>
      <c r="G240" s="1" t="s">
        <v>2376</v>
      </c>
    </row>
    <row r="241" ht="15.75" customHeight="1">
      <c r="A241" s="19">
        <f t="shared" ref="A241:A242" si="52">A240</f>
        <v>5100017619</v>
      </c>
      <c r="B241" s="18"/>
      <c r="C241" s="36"/>
      <c r="D241" s="19">
        <f t="shared" ref="D241:D242" si="53">D240-C241</f>
        <v>0</v>
      </c>
      <c r="E241" s="19"/>
      <c r="F241" s="10"/>
      <c r="G241" s="20" t="s">
        <v>2353</v>
      </c>
    </row>
    <row r="242" ht="15.75" customHeight="1">
      <c r="A242" s="19">
        <f t="shared" si="52"/>
        <v>5100017619</v>
      </c>
      <c r="B242" s="18"/>
      <c r="C242" s="36"/>
      <c r="D242" s="19">
        <f t="shared" si="53"/>
        <v>0</v>
      </c>
      <c r="E242" s="19"/>
      <c r="F242" s="10"/>
      <c r="G242" s="53"/>
    </row>
    <row r="243" ht="15.75" customHeight="1">
      <c r="E243" s="1"/>
      <c r="F243" s="54" t="s">
        <v>14</v>
      </c>
    </row>
    <row r="244" ht="15.75" customHeight="1">
      <c r="A244" s="14" t="s">
        <v>15</v>
      </c>
      <c r="B244" s="14" t="s">
        <v>16</v>
      </c>
      <c r="C244" s="2" t="s">
        <v>17</v>
      </c>
      <c r="D244" s="14" t="s">
        <v>18</v>
      </c>
      <c r="E244" s="14" t="s">
        <v>19</v>
      </c>
      <c r="F244" s="34" t="s">
        <v>20</v>
      </c>
      <c r="G244" s="43">
        <v>27.0</v>
      </c>
    </row>
    <row r="245" ht="15.75" customHeight="1">
      <c r="A245" s="19">
        <v>5.100017665E9</v>
      </c>
      <c r="B245" s="18">
        <v>45358.0</v>
      </c>
      <c r="C245" s="36">
        <v>27.0</v>
      </c>
      <c r="D245" s="19">
        <f>G244-C245</f>
        <v>0</v>
      </c>
      <c r="E245" s="19"/>
      <c r="F245" s="10"/>
      <c r="G245" s="1" t="s">
        <v>2377</v>
      </c>
    </row>
    <row r="246" ht="15.75" customHeight="1">
      <c r="A246" s="19">
        <f t="shared" ref="A246:A247" si="54">A245</f>
        <v>5100017665</v>
      </c>
      <c r="B246" s="18"/>
      <c r="C246" s="36"/>
      <c r="D246" s="19">
        <f t="shared" ref="D246:D247" si="55">D245-C246</f>
        <v>0</v>
      </c>
      <c r="E246" s="19"/>
      <c r="F246" s="10"/>
      <c r="G246" s="20" t="s">
        <v>2353</v>
      </c>
    </row>
    <row r="247" ht="15.75" customHeight="1">
      <c r="A247" s="19">
        <f t="shared" si="54"/>
        <v>5100017665</v>
      </c>
      <c r="B247" s="18"/>
      <c r="C247" s="36"/>
      <c r="D247" s="19">
        <f t="shared" si="55"/>
        <v>0</v>
      </c>
      <c r="E247" s="19"/>
      <c r="F247" s="10"/>
      <c r="G247" s="53"/>
    </row>
    <row r="248" ht="15.75" customHeight="1">
      <c r="E248" s="1"/>
      <c r="F248" s="54" t="s">
        <v>14</v>
      </c>
    </row>
    <row r="249" ht="15.75" customHeight="1">
      <c r="E249" s="1"/>
    </row>
    <row r="250" ht="15.75" customHeight="1">
      <c r="A250" s="14" t="s">
        <v>15</v>
      </c>
      <c r="B250" s="14" t="s">
        <v>16</v>
      </c>
      <c r="C250" s="2" t="s">
        <v>17</v>
      </c>
      <c r="D250" s="14" t="s">
        <v>18</v>
      </c>
      <c r="E250" s="14" t="s">
        <v>19</v>
      </c>
      <c r="F250" s="34" t="s">
        <v>20</v>
      </c>
      <c r="G250" s="43">
        <v>48.0</v>
      </c>
    </row>
    <row r="251" ht="15.75" customHeight="1">
      <c r="A251" s="19">
        <v>5.100018692E9</v>
      </c>
      <c r="B251" s="18">
        <v>45422.0</v>
      </c>
      <c r="C251" s="36">
        <v>48.0</v>
      </c>
      <c r="D251" s="19">
        <f>G250-C251</f>
        <v>0</v>
      </c>
      <c r="E251" s="19"/>
      <c r="F251" s="10"/>
      <c r="G251" s="1" t="s">
        <v>2378</v>
      </c>
    </row>
    <row r="252" ht="15.75" customHeight="1">
      <c r="A252" s="19">
        <f t="shared" ref="A252:A253" si="56">A251</f>
        <v>5100018692</v>
      </c>
      <c r="B252" s="18"/>
      <c r="C252" s="36"/>
      <c r="D252" s="19">
        <f t="shared" ref="D252:D253" si="57">D251-C252</f>
        <v>0</v>
      </c>
      <c r="E252" s="19"/>
      <c r="F252" s="10"/>
      <c r="G252" s="20" t="s">
        <v>2379</v>
      </c>
    </row>
    <row r="253" ht="15.75" customHeight="1">
      <c r="A253" s="19">
        <f t="shared" si="56"/>
        <v>5100018692</v>
      </c>
      <c r="B253" s="18"/>
      <c r="C253" s="36"/>
      <c r="D253" s="19">
        <f t="shared" si="57"/>
        <v>0</v>
      </c>
      <c r="E253" s="19"/>
      <c r="F253" s="10"/>
      <c r="G253" s="53"/>
    </row>
    <row r="254" ht="15.75" customHeight="1">
      <c r="E254" s="1"/>
      <c r="F254" s="46" t="s">
        <v>2380</v>
      </c>
    </row>
    <row r="255" ht="15.75" customHeight="1">
      <c r="A255" s="14" t="s">
        <v>15</v>
      </c>
      <c r="B255" s="14" t="s">
        <v>16</v>
      </c>
      <c r="C255" s="2" t="s">
        <v>17</v>
      </c>
      <c r="D255" s="14" t="s">
        <v>18</v>
      </c>
      <c r="E255" s="14" t="s">
        <v>19</v>
      </c>
      <c r="F255" s="34" t="s">
        <v>20</v>
      </c>
      <c r="G255" s="43">
        <v>54.0</v>
      </c>
    </row>
    <row r="256" ht="15.75" customHeight="1">
      <c r="A256" s="19">
        <v>5.100019137E9</v>
      </c>
      <c r="B256" s="18" t="s">
        <v>2381</v>
      </c>
      <c r="C256" s="36">
        <v>54.0</v>
      </c>
      <c r="D256" s="19">
        <f>G255-C256</f>
        <v>0</v>
      </c>
      <c r="E256" s="19"/>
      <c r="F256" s="10"/>
      <c r="G256" s="1" t="s">
        <v>2382</v>
      </c>
    </row>
    <row r="257" ht="15.75" customHeight="1">
      <c r="A257" s="19">
        <f t="shared" ref="A257:A258" si="58">A256</f>
        <v>5100019137</v>
      </c>
      <c r="B257" s="18"/>
      <c r="C257" s="36"/>
      <c r="D257" s="19">
        <f t="shared" ref="D257:D258" si="59">D256-C257</f>
        <v>0</v>
      </c>
      <c r="E257" s="19"/>
      <c r="F257" s="10"/>
      <c r="G257" s="20" t="s">
        <v>2353</v>
      </c>
    </row>
    <row r="258" ht="15.75" customHeight="1">
      <c r="A258" s="19">
        <f t="shared" si="58"/>
        <v>5100019137</v>
      </c>
      <c r="B258" s="18"/>
      <c r="C258" s="36"/>
      <c r="D258" s="19">
        <f t="shared" si="59"/>
        <v>0</v>
      </c>
      <c r="E258" s="19"/>
      <c r="F258" s="10"/>
      <c r="G258" s="53"/>
    </row>
    <row r="259" ht="15.75" customHeight="1">
      <c r="E259" s="1"/>
      <c r="F259" s="46" t="s">
        <v>2380</v>
      </c>
    </row>
    <row r="260" ht="15.75" customHeight="1">
      <c r="A260" s="14" t="s">
        <v>15</v>
      </c>
      <c r="B260" s="14" t="s">
        <v>16</v>
      </c>
      <c r="C260" s="2" t="s">
        <v>17</v>
      </c>
      <c r="D260" s="14" t="s">
        <v>18</v>
      </c>
      <c r="E260" s="14" t="s">
        <v>19</v>
      </c>
      <c r="F260" s="34" t="s">
        <v>20</v>
      </c>
      <c r="G260" s="43">
        <v>40.0</v>
      </c>
    </row>
    <row r="261" ht="15.75" customHeight="1">
      <c r="A261" s="19">
        <v>5.100020461E9</v>
      </c>
      <c r="B261" s="18">
        <v>45488.0</v>
      </c>
      <c r="C261" s="36">
        <v>40.0</v>
      </c>
      <c r="D261" s="19">
        <f>G260-C261</f>
        <v>0</v>
      </c>
      <c r="E261" s="19"/>
      <c r="F261" s="10"/>
      <c r="G261" s="1" t="s">
        <v>2383</v>
      </c>
    </row>
    <row r="262" ht="15.75" customHeight="1">
      <c r="A262" s="19">
        <f t="shared" ref="A262:A263" si="60">A261</f>
        <v>5100020461</v>
      </c>
      <c r="B262" s="18"/>
      <c r="C262" s="36"/>
      <c r="D262" s="19">
        <f t="shared" ref="D262:D263" si="61">D261-C262</f>
        <v>0</v>
      </c>
      <c r="E262" s="19"/>
      <c r="F262" s="10"/>
      <c r="G262" s="20" t="s">
        <v>2353</v>
      </c>
    </row>
    <row r="263" ht="15.75" customHeight="1">
      <c r="A263" s="19">
        <f t="shared" si="60"/>
        <v>5100020461</v>
      </c>
      <c r="B263" s="18"/>
      <c r="C263" s="36"/>
      <c r="D263" s="19">
        <f t="shared" si="61"/>
        <v>0</v>
      </c>
      <c r="E263" s="19"/>
      <c r="F263" s="10"/>
      <c r="G263" s="53"/>
    </row>
    <row r="264" ht="15.75" customHeight="1">
      <c r="E264" s="1"/>
      <c r="F264" s="46" t="s">
        <v>2380</v>
      </c>
    </row>
    <row r="265" ht="15.75" customHeight="1">
      <c r="A265" s="14" t="s">
        <v>15</v>
      </c>
      <c r="B265" s="14" t="s">
        <v>16</v>
      </c>
      <c r="C265" s="2" t="s">
        <v>17</v>
      </c>
      <c r="D265" s="14" t="s">
        <v>18</v>
      </c>
      <c r="E265" s="14" t="s">
        <v>19</v>
      </c>
      <c r="F265" s="34" t="s">
        <v>20</v>
      </c>
      <c r="G265" s="43">
        <v>135.0</v>
      </c>
    </row>
    <row r="266" ht="15.75" customHeight="1">
      <c r="A266" s="19">
        <v>5.1000216111E10</v>
      </c>
      <c r="B266" s="18">
        <v>45544.0</v>
      </c>
      <c r="C266" s="36">
        <v>55.0</v>
      </c>
      <c r="D266" s="19">
        <f>G265-C266</f>
        <v>80</v>
      </c>
      <c r="E266" s="19"/>
      <c r="F266" s="10"/>
      <c r="G266" s="1" t="s">
        <v>2384</v>
      </c>
    </row>
    <row r="267" ht="15.75" customHeight="1">
      <c r="A267" s="19">
        <f t="shared" ref="A267:A268" si="62">A266</f>
        <v>51000216111</v>
      </c>
      <c r="B267" s="18">
        <v>45548.0</v>
      </c>
      <c r="C267" s="36">
        <v>20.0</v>
      </c>
      <c r="D267" s="19">
        <f t="shared" ref="D267:D268" si="63">D266-C267</f>
        <v>60</v>
      </c>
      <c r="E267" s="19"/>
      <c r="F267" s="10"/>
      <c r="G267" s="20" t="s">
        <v>2353</v>
      </c>
    </row>
    <row r="268" ht="15.75" customHeight="1">
      <c r="A268" s="19">
        <f t="shared" si="62"/>
        <v>51000216111</v>
      </c>
      <c r="B268" s="18">
        <v>45555.0</v>
      </c>
      <c r="C268" s="36">
        <v>60.0</v>
      </c>
      <c r="D268" s="19">
        <f t="shared" si="63"/>
        <v>0</v>
      </c>
      <c r="E268" s="19"/>
      <c r="F268" s="10"/>
      <c r="G268" s="53"/>
    </row>
    <row r="269" ht="15.75" customHeight="1">
      <c r="E269" s="1"/>
      <c r="F269" s="46" t="s">
        <v>2380</v>
      </c>
    </row>
    <row r="270" ht="15.75" customHeight="1">
      <c r="A270" s="14" t="s">
        <v>15</v>
      </c>
      <c r="B270" s="14" t="s">
        <v>16</v>
      </c>
      <c r="C270" s="2" t="s">
        <v>17</v>
      </c>
      <c r="D270" s="14" t="s">
        <v>18</v>
      </c>
      <c r="E270" s="14" t="s">
        <v>19</v>
      </c>
      <c r="F270" s="34" t="s">
        <v>20</v>
      </c>
      <c r="G270" s="43">
        <v>100.0</v>
      </c>
    </row>
    <row r="271" ht="15.75" customHeight="1">
      <c r="A271" s="19">
        <v>5.100022599E9</v>
      </c>
      <c r="B271" s="18">
        <v>45597.0</v>
      </c>
      <c r="C271" s="36">
        <v>60.0</v>
      </c>
      <c r="D271" s="19">
        <f>G270-C271</f>
        <v>40</v>
      </c>
      <c r="E271" s="19"/>
      <c r="F271" s="10"/>
      <c r="G271" s="1" t="s">
        <v>2385</v>
      </c>
    </row>
    <row r="272" ht="15.75" customHeight="1">
      <c r="A272" s="19">
        <f t="shared" ref="A272:A273" si="64">A271</f>
        <v>5100022599</v>
      </c>
      <c r="B272" s="18">
        <v>45600.0</v>
      </c>
      <c r="C272" s="36">
        <v>40.0</v>
      </c>
      <c r="D272" s="19">
        <f t="shared" ref="D272:D273" si="65">D271-C272</f>
        <v>0</v>
      </c>
      <c r="E272" s="19"/>
      <c r="F272" s="10"/>
      <c r="G272" s="20" t="s">
        <v>2353</v>
      </c>
    </row>
    <row r="273" ht="15.75" customHeight="1">
      <c r="A273" s="19">
        <f t="shared" si="64"/>
        <v>5100022599</v>
      </c>
      <c r="B273" s="18"/>
      <c r="C273" s="36"/>
      <c r="D273" s="19">
        <f t="shared" si="65"/>
        <v>0</v>
      </c>
      <c r="E273" s="19"/>
      <c r="F273" s="10"/>
      <c r="G273" s="53"/>
    </row>
    <row r="274" ht="15.75" customHeight="1">
      <c r="E274" s="1"/>
      <c r="F274" s="46" t="s">
        <v>14</v>
      </c>
    </row>
    <row r="275" ht="15.75" customHeight="1">
      <c r="A275" s="14" t="s">
        <v>15</v>
      </c>
      <c r="B275" s="14" t="s">
        <v>16</v>
      </c>
      <c r="C275" s="2" t="s">
        <v>17</v>
      </c>
      <c r="D275" s="14" t="s">
        <v>18</v>
      </c>
      <c r="E275" s="14" t="s">
        <v>19</v>
      </c>
      <c r="F275" s="34" t="s">
        <v>20</v>
      </c>
      <c r="G275" s="43">
        <v>100.0</v>
      </c>
    </row>
    <row r="276" ht="15.75" customHeight="1">
      <c r="A276" s="19">
        <v>5.100023085E9</v>
      </c>
      <c r="B276" s="18">
        <v>45622.0</v>
      </c>
      <c r="C276" s="36">
        <v>50.0</v>
      </c>
      <c r="D276" s="19">
        <f>G275-C276</f>
        <v>50</v>
      </c>
      <c r="E276" s="19"/>
      <c r="F276" s="10"/>
      <c r="G276" s="1" t="s">
        <v>2386</v>
      </c>
    </row>
    <row r="277" ht="15.75" customHeight="1">
      <c r="A277" s="19">
        <f t="shared" ref="A277:A278" si="66">A276</f>
        <v>5100023085</v>
      </c>
      <c r="B277" s="18">
        <v>45632.0</v>
      </c>
      <c r="C277" s="36">
        <v>50.0</v>
      </c>
      <c r="D277" s="19">
        <f t="shared" ref="D277:D278" si="67">D276-C277</f>
        <v>0</v>
      </c>
      <c r="E277" s="19"/>
      <c r="F277" s="10"/>
      <c r="G277" s="20" t="s">
        <v>2353</v>
      </c>
    </row>
    <row r="278" ht="15.75" customHeight="1">
      <c r="A278" s="19">
        <f t="shared" si="66"/>
        <v>5100023085</v>
      </c>
      <c r="B278" s="18"/>
      <c r="C278" s="36"/>
      <c r="D278" s="19">
        <f t="shared" si="67"/>
        <v>0</v>
      </c>
      <c r="E278" s="19"/>
      <c r="F278" s="10"/>
      <c r="G278" s="53"/>
    </row>
    <row r="279" ht="15.75" customHeight="1">
      <c r="E279" s="1"/>
      <c r="F279" s="46" t="s">
        <v>14</v>
      </c>
    </row>
    <row r="280" ht="15.75" customHeight="1">
      <c r="E280" s="1"/>
    </row>
    <row r="281" ht="15.75" customHeight="1">
      <c r="E281" s="1"/>
    </row>
    <row r="282" ht="15.75" customHeight="1">
      <c r="A282" s="2" t="s">
        <v>0</v>
      </c>
      <c r="B282" s="2" t="s">
        <v>1</v>
      </c>
      <c r="C282" s="3" t="s">
        <v>2</v>
      </c>
      <c r="D282" s="3" t="s">
        <v>3</v>
      </c>
      <c r="E282" s="3" t="s">
        <v>4</v>
      </c>
      <c r="F282" s="3" t="s">
        <v>5</v>
      </c>
      <c r="G282" s="3" t="s">
        <v>6</v>
      </c>
      <c r="H282" s="3" t="s">
        <v>7</v>
      </c>
      <c r="I282" s="3" t="s">
        <v>8</v>
      </c>
    </row>
    <row r="283" ht="15.75" customHeight="1">
      <c r="A283" s="4" t="s">
        <v>2355</v>
      </c>
      <c r="B283" s="5">
        <v>5.100024522E9</v>
      </c>
      <c r="C283" s="6">
        <v>45673.0</v>
      </c>
      <c r="D283" s="7">
        <v>24.0</v>
      </c>
      <c r="E283" s="8" t="s">
        <v>2387</v>
      </c>
      <c r="F283" s="9">
        <v>45698.0</v>
      </c>
      <c r="G283" s="10">
        <v>7.0</v>
      </c>
      <c r="H283" s="8">
        <f>D283-G283</f>
        <v>17</v>
      </c>
      <c r="I283" s="10"/>
    </row>
    <row r="284" ht="15.75" customHeight="1">
      <c r="A284" s="11"/>
      <c r="B284" s="11"/>
      <c r="C284" s="11"/>
      <c r="D284" s="11"/>
      <c r="E284" s="8" t="s">
        <v>2388</v>
      </c>
      <c r="F284" s="9">
        <v>45701.0</v>
      </c>
      <c r="G284" s="10">
        <v>7.0</v>
      </c>
      <c r="H284" s="8">
        <f t="shared" ref="H284:H288" si="68">H283-G284</f>
        <v>10</v>
      </c>
      <c r="I284" s="10"/>
    </row>
    <row r="285" ht="15.75" customHeight="1">
      <c r="A285" s="11"/>
      <c r="B285" s="11"/>
      <c r="C285" s="11"/>
      <c r="D285" s="11"/>
      <c r="E285" s="8" t="s">
        <v>2389</v>
      </c>
      <c r="F285" s="57">
        <v>45743.0</v>
      </c>
      <c r="G285" s="10">
        <v>7.0</v>
      </c>
      <c r="H285" s="8">
        <f t="shared" si="68"/>
        <v>3</v>
      </c>
      <c r="I285" s="10"/>
    </row>
    <row r="286" ht="15.75" customHeight="1">
      <c r="A286" s="11"/>
      <c r="B286" s="11"/>
      <c r="C286" s="11"/>
      <c r="D286" s="11"/>
      <c r="E286" s="8" t="s">
        <v>2390</v>
      </c>
      <c r="F286" s="57">
        <v>45734.0</v>
      </c>
      <c r="G286" s="10">
        <v>3.0</v>
      </c>
      <c r="H286" s="8">
        <f t="shared" si="68"/>
        <v>0</v>
      </c>
      <c r="I286" s="10"/>
    </row>
    <row r="287" ht="15.75" customHeight="1">
      <c r="A287" s="11"/>
      <c r="B287" s="11"/>
      <c r="C287" s="11"/>
      <c r="D287" s="11"/>
      <c r="E287" s="10"/>
      <c r="F287" s="10"/>
      <c r="G287" s="10"/>
      <c r="H287" s="8">
        <f t="shared" si="68"/>
        <v>0</v>
      </c>
      <c r="I287" s="10"/>
    </row>
    <row r="288" ht="15.75" customHeight="1">
      <c r="A288" s="12"/>
      <c r="B288" s="12"/>
      <c r="C288" s="12"/>
      <c r="D288" s="12"/>
      <c r="E288" s="10"/>
      <c r="F288" s="10"/>
      <c r="G288" s="10"/>
      <c r="H288" s="8">
        <f t="shared" si="68"/>
        <v>0</v>
      </c>
      <c r="I288" s="10"/>
    </row>
    <row r="289" ht="15.75" customHeight="1">
      <c r="E289" s="1"/>
      <c r="H289" s="46" t="s">
        <v>14</v>
      </c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5">
    <mergeCell ref="A1:G1"/>
    <mergeCell ref="A283:A288"/>
    <mergeCell ref="B283:B288"/>
    <mergeCell ref="C283:C288"/>
    <mergeCell ref="D283:D288"/>
  </mergeCells>
  <printOptions/>
  <pageMargins bottom="0.58" footer="0.0" header="0.0" left="0.7" right="0.7" top="0.47"/>
  <pageSetup scale="6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7.57"/>
    <col customWidth="1" min="3" max="3" width="10.29"/>
    <col customWidth="1" min="4" max="4" width="9.14"/>
    <col customWidth="1" min="5" max="5" width="16.86"/>
    <col customWidth="1" min="6" max="6" width="15.0"/>
    <col customWidth="1" min="7" max="7" width="20.14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>
        <v>4.400044175E9</v>
      </c>
      <c r="B3" s="18">
        <v>45640.0</v>
      </c>
      <c r="C3" s="36">
        <v>50.0</v>
      </c>
      <c r="D3" s="19">
        <f>G2-C3</f>
        <v>0</v>
      </c>
      <c r="E3" s="19"/>
      <c r="F3" s="10"/>
      <c r="G3" s="1" t="s">
        <v>2391</v>
      </c>
    </row>
    <row r="4">
      <c r="A4" s="19">
        <f t="shared" ref="A4:A6" si="1">A3</f>
        <v>4400044175</v>
      </c>
      <c r="B4" s="18"/>
      <c r="C4" s="36"/>
      <c r="D4" s="19">
        <f t="shared" ref="D4:D6" si="2">D3-C4</f>
        <v>0</v>
      </c>
      <c r="E4" s="19"/>
      <c r="F4" s="10"/>
      <c r="G4" s="20" t="s">
        <v>2392</v>
      </c>
    </row>
    <row r="5">
      <c r="A5" s="19">
        <f t="shared" si="1"/>
        <v>4400044175</v>
      </c>
      <c r="B5" s="18"/>
      <c r="C5" s="36"/>
      <c r="D5" s="19">
        <f t="shared" si="2"/>
        <v>0</v>
      </c>
      <c r="E5" s="19"/>
      <c r="F5" s="10"/>
      <c r="G5" s="53"/>
    </row>
    <row r="6">
      <c r="A6" s="19">
        <f t="shared" si="1"/>
        <v>4400044175</v>
      </c>
      <c r="B6" s="18"/>
      <c r="C6" s="36"/>
      <c r="D6" s="19">
        <f t="shared" si="2"/>
        <v>0</v>
      </c>
      <c r="E6" s="19"/>
      <c r="F6" s="10"/>
    </row>
    <row r="7">
      <c r="E7" s="1"/>
      <c r="F7" s="62" t="s">
        <v>14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2393</v>
      </c>
      <c r="B9" s="4">
        <v>4.400048554E9</v>
      </c>
      <c r="C9" s="6"/>
      <c r="D9" s="7">
        <v>50.0</v>
      </c>
      <c r="E9" s="8" t="s">
        <v>2394</v>
      </c>
      <c r="F9" s="9">
        <v>45824.0</v>
      </c>
      <c r="G9" s="10">
        <v>50.0</v>
      </c>
      <c r="H9" s="8">
        <f>D9-G9</f>
        <v>0</v>
      </c>
      <c r="I9" s="10"/>
    </row>
    <row r="10">
      <c r="A10" s="11"/>
      <c r="B10" s="11"/>
      <c r="C10" s="11"/>
      <c r="D10" s="11"/>
      <c r="E10" s="8" t="s">
        <v>2395</v>
      </c>
      <c r="F10" s="9"/>
      <c r="G10" s="10"/>
      <c r="H10" s="8">
        <f t="shared" ref="H10:H14" si="3">H9-G10</f>
        <v>0</v>
      </c>
      <c r="I10" s="10"/>
    </row>
    <row r="11">
      <c r="A11" s="11"/>
      <c r="B11" s="11"/>
      <c r="C11" s="11"/>
      <c r="D11" s="11"/>
      <c r="E11" s="8" t="s">
        <v>2396</v>
      </c>
      <c r="F11" s="10"/>
      <c r="G11" s="10"/>
      <c r="H11" s="8">
        <f t="shared" si="3"/>
        <v>0</v>
      </c>
      <c r="I11" s="10"/>
    </row>
    <row r="12">
      <c r="A12" s="11"/>
      <c r="B12" s="11"/>
      <c r="C12" s="11"/>
      <c r="D12" s="11"/>
      <c r="E12" s="8"/>
      <c r="F12" s="10"/>
      <c r="G12" s="10"/>
      <c r="H12" s="8">
        <f t="shared" si="3"/>
        <v>0</v>
      </c>
      <c r="I12" s="10"/>
    </row>
    <row r="13">
      <c r="A13" s="11"/>
      <c r="B13" s="11"/>
      <c r="C13" s="11"/>
      <c r="D13" s="11"/>
      <c r="E13" s="10"/>
      <c r="F13" s="10"/>
      <c r="G13" s="10"/>
      <c r="H13" s="8">
        <f t="shared" si="3"/>
        <v>0</v>
      </c>
      <c r="I13" s="10"/>
    </row>
    <row r="14">
      <c r="A14" s="12"/>
      <c r="B14" s="12"/>
      <c r="C14" s="12"/>
      <c r="D14" s="12"/>
      <c r="E14" s="10"/>
      <c r="F14" s="10"/>
      <c r="G14" s="10"/>
      <c r="H14" s="8">
        <f t="shared" si="3"/>
        <v>0</v>
      </c>
      <c r="I14" s="10"/>
    </row>
    <row r="15">
      <c r="E15" s="1"/>
      <c r="H15" s="62" t="s">
        <v>14</v>
      </c>
    </row>
    <row r="16">
      <c r="A16" s="2" t="s">
        <v>0</v>
      </c>
      <c r="B16" s="2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</row>
    <row r="17">
      <c r="A17" s="4" t="s">
        <v>2397</v>
      </c>
      <c r="B17" s="4" t="s">
        <v>2398</v>
      </c>
      <c r="C17" s="6">
        <v>46120.0</v>
      </c>
      <c r="D17" s="7">
        <v>5.0</v>
      </c>
      <c r="E17" s="8" t="s">
        <v>2399</v>
      </c>
      <c r="F17" s="9">
        <v>46126.0</v>
      </c>
      <c r="G17" s="10">
        <v>5.0</v>
      </c>
      <c r="H17" s="8">
        <f>D17-G17</f>
        <v>0</v>
      </c>
      <c r="I17" s="10"/>
    </row>
    <row r="18">
      <c r="A18" s="11"/>
      <c r="B18" s="11"/>
      <c r="C18" s="11"/>
      <c r="D18" s="11"/>
      <c r="E18" s="8"/>
      <c r="F18" s="9"/>
      <c r="G18" s="10"/>
      <c r="H18" s="8">
        <f t="shared" ref="H18:H22" si="4">H17-G18</f>
        <v>0</v>
      </c>
      <c r="I18" s="10"/>
    </row>
    <row r="19">
      <c r="A19" s="11"/>
      <c r="B19" s="11"/>
      <c r="C19" s="11"/>
      <c r="D19" s="11"/>
      <c r="E19" s="8"/>
      <c r="F19" s="10"/>
      <c r="G19" s="10"/>
      <c r="H19" s="8">
        <f t="shared" si="4"/>
        <v>0</v>
      </c>
      <c r="I19" s="10"/>
    </row>
    <row r="20">
      <c r="A20" s="11"/>
      <c r="B20" s="11"/>
      <c r="C20" s="11"/>
      <c r="D20" s="11"/>
      <c r="E20" s="8"/>
      <c r="F20" s="10"/>
      <c r="G20" s="10"/>
      <c r="H20" s="8">
        <f t="shared" si="4"/>
        <v>0</v>
      </c>
      <c r="I20" s="10"/>
    </row>
    <row r="21" ht="15.75" customHeight="1">
      <c r="A21" s="11"/>
      <c r="B21" s="11"/>
      <c r="C21" s="11"/>
      <c r="D21" s="11"/>
      <c r="E21" s="10"/>
      <c r="F21" s="10"/>
      <c r="G21" s="10"/>
      <c r="H21" s="8">
        <f t="shared" si="4"/>
        <v>0</v>
      </c>
      <c r="I21" s="10"/>
    </row>
    <row r="22" ht="15.75" customHeight="1">
      <c r="A22" s="12"/>
      <c r="B22" s="12"/>
      <c r="C22" s="12"/>
      <c r="D22" s="12"/>
      <c r="E22" s="10"/>
      <c r="F22" s="10"/>
      <c r="G22" s="10"/>
      <c r="H22" s="8">
        <f t="shared" si="4"/>
        <v>0</v>
      </c>
      <c r="I22" s="10"/>
    </row>
    <row r="23" ht="15.75" customHeight="1">
      <c r="E23" s="1"/>
      <c r="H23" s="62" t="s">
        <v>14</v>
      </c>
    </row>
    <row r="24" ht="15.75" customHeight="1">
      <c r="A24" s="2" t="s">
        <v>0</v>
      </c>
      <c r="B24" s="2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</row>
    <row r="25" ht="15.75" customHeight="1">
      <c r="A25" s="4" t="s">
        <v>2397</v>
      </c>
      <c r="B25" s="4">
        <v>4.400123009E9</v>
      </c>
      <c r="C25" s="6">
        <v>46167.0</v>
      </c>
      <c r="D25" s="7">
        <v>5.0</v>
      </c>
      <c r="E25" s="8" t="s">
        <v>2400</v>
      </c>
      <c r="F25" s="9">
        <v>46167.0</v>
      </c>
      <c r="G25" s="10">
        <v>5.0</v>
      </c>
      <c r="H25" s="8">
        <f>D25-G25</f>
        <v>0</v>
      </c>
      <c r="I25" s="10"/>
    </row>
    <row r="26" ht="15.75" customHeight="1">
      <c r="A26" s="11"/>
      <c r="B26" s="11"/>
      <c r="C26" s="11"/>
      <c r="D26" s="11"/>
      <c r="E26" s="8"/>
      <c r="F26" s="9"/>
      <c r="G26" s="10"/>
      <c r="H26" s="8">
        <f t="shared" ref="H26:H30" si="5">H25-G26</f>
        <v>0</v>
      </c>
      <c r="I26" s="10"/>
    </row>
    <row r="27" ht="15.75" customHeight="1">
      <c r="A27" s="11"/>
      <c r="B27" s="11"/>
      <c r="C27" s="11"/>
      <c r="D27" s="11"/>
      <c r="E27" s="8"/>
      <c r="F27" s="10"/>
      <c r="G27" s="10"/>
      <c r="H27" s="8">
        <f t="shared" si="5"/>
        <v>0</v>
      </c>
      <c r="I27" s="10"/>
    </row>
    <row r="28" ht="15.75" customHeight="1">
      <c r="A28" s="11"/>
      <c r="B28" s="11"/>
      <c r="C28" s="11"/>
      <c r="D28" s="11"/>
      <c r="E28" s="8"/>
      <c r="F28" s="10"/>
      <c r="G28" s="10"/>
      <c r="H28" s="8">
        <f t="shared" si="5"/>
        <v>0</v>
      </c>
      <c r="I28" s="10"/>
    </row>
    <row r="29" ht="15.75" customHeight="1">
      <c r="A29" s="11"/>
      <c r="B29" s="11"/>
      <c r="C29" s="11"/>
      <c r="D29" s="11"/>
      <c r="E29" s="10"/>
      <c r="F29" s="10"/>
      <c r="G29" s="10"/>
      <c r="H29" s="8">
        <f t="shared" si="5"/>
        <v>0</v>
      </c>
      <c r="I29" s="10"/>
    </row>
    <row r="30" ht="15.75" customHeight="1">
      <c r="A30" s="12"/>
      <c r="B30" s="12"/>
      <c r="C30" s="12"/>
      <c r="D30" s="12"/>
      <c r="E30" s="10"/>
      <c r="F30" s="10"/>
      <c r="G30" s="10"/>
      <c r="H30" s="8">
        <f t="shared" si="5"/>
        <v>0</v>
      </c>
      <c r="I30" s="10"/>
    </row>
    <row r="31" ht="15.75" customHeight="1">
      <c r="E31" s="1"/>
      <c r="H31" s="62" t="s">
        <v>14</v>
      </c>
    </row>
    <row r="32" ht="15.75" customHeight="1">
      <c r="A32" s="2" t="s">
        <v>0</v>
      </c>
      <c r="B32" s="2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</row>
    <row r="33" ht="15.75" customHeight="1">
      <c r="A33" s="4" t="s">
        <v>2393</v>
      </c>
      <c r="B33" s="4">
        <v>4.400123009E9</v>
      </c>
      <c r="C33" s="6">
        <v>46167.0</v>
      </c>
      <c r="D33" s="7">
        <v>5.0</v>
      </c>
      <c r="E33" s="8" t="s">
        <v>2400</v>
      </c>
      <c r="F33" s="9">
        <v>46167.0</v>
      </c>
      <c r="G33" s="10">
        <v>5.0</v>
      </c>
      <c r="H33" s="8">
        <f>D33-G33</f>
        <v>0</v>
      </c>
      <c r="I33" s="10"/>
    </row>
    <row r="34" ht="15.75" customHeight="1">
      <c r="A34" s="11"/>
      <c r="B34" s="11"/>
      <c r="C34" s="11"/>
      <c r="D34" s="11"/>
      <c r="E34" s="8"/>
      <c r="F34" s="9"/>
      <c r="G34" s="10"/>
      <c r="H34" s="8">
        <f t="shared" ref="H34:H38" si="6">H33-G34</f>
        <v>0</v>
      </c>
      <c r="I34" s="10"/>
    </row>
    <row r="35" ht="15.75" customHeight="1">
      <c r="A35" s="11"/>
      <c r="B35" s="11"/>
      <c r="C35" s="11"/>
      <c r="D35" s="11"/>
      <c r="E35" s="8"/>
      <c r="F35" s="10"/>
      <c r="G35" s="10"/>
      <c r="H35" s="8">
        <f t="shared" si="6"/>
        <v>0</v>
      </c>
      <c r="I35" s="10"/>
    </row>
    <row r="36" ht="15.75" customHeight="1">
      <c r="A36" s="11"/>
      <c r="B36" s="11"/>
      <c r="C36" s="11"/>
      <c r="D36" s="11"/>
      <c r="E36" s="8"/>
      <c r="F36" s="10"/>
      <c r="G36" s="10"/>
      <c r="H36" s="8">
        <f t="shared" si="6"/>
        <v>0</v>
      </c>
      <c r="I36" s="10"/>
    </row>
    <row r="37" ht="15.75" customHeight="1">
      <c r="A37" s="11"/>
      <c r="B37" s="11"/>
      <c r="C37" s="11"/>
      <c r="D37" s="11"/>
      <c r="E37" s="10"/>
      <c r="F37" s="10"/>
      <c r="G37" s="10"/>
      <c r="H37" s="8">
        <f t="shared" si="6"/>
        <v>0</v>
      </c>
      <c r="I37" s="10"/>
    </row>
    <row r="38" ht="15.75" customHeight="1">
      <c r="A38" s="12"/>
      <c r="B38" s="12"/>
      <c r="C38" s="12"/>
      <c r="D38" s="12"/>
      <c r="E38" s="10"/>
      <c r="F38" s="10"/>
      <c r="G38" s="10"/>
      <c r="H38" s="8">
        <f t="shared" si="6"/>
        <v>0</v>
      </c>
      <c r="I38" s="10"/>
    </row>
    <row r="39" ht="15.75" customHeight="1">
      <c r="E39" s="1"/>
      <c r="H39" s="62" t="s">
        <v>14</v>
      </c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7">
    <mergeCell ref="A1:G1"/>
    <mergeCell ref="A9:A14"/>
    <mergeCell ref="B9:B14"/>
    <mergeCell ref="C9:C14"/>
    <mergeCell ref="D9:D14"/>
    <mergeCell ref="A17:A22"/>
    <mergeCell ref="B17:B22"/>
    <mergeCell ref="B33:B38"/>
    <mergeCell ref="C33:C38"/>
    <mergeCell ref="C17:C22"/>
    <mergeCell ref="D17:D22"/>
    <mergeCell ref="A25:A30"/>
    <mergeCell ref="B25:B30"/>
    <mergeCell ref="C25:C30"/>
    <mergeCell ref="D25:D30"/>
    <mergeCell ref="A33:A38"/>
    <mergeCell ref="D33:D38"/>
  </mergeCells>
  <printOptions/>
  <pageMargins bottom="0.58" footer="0.0" header="0.0" left="0.7" right="0.7" top="0.47"/>
  <pageSetup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26" width="8.71"/>
  </cols>
  <sheetData>
    <row r="1">
      <c r="A1" s="50" t="s">
        <v>811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2401</v>
      </c>
      <c r="B3" s="18">
        <v>44973.0</v>
      </c>
      <c r="C3" s="36">
        <v>50.0</v>
      </c>
      <c r="D3" s="19">
        <f>G2-C3</f>
        <v>0</v>
      </c>
      <c r="E3" s="19"/>
      <c r="F3" s="10"/>
      <c r="G3" s="1" t="s">
        <v>2402</v>
      </c>
    </row>
    <row r="4">
      <c r="A4" s="19" t="str">
        <f t="shared" ref="A4:A6" si="1">A3</f>
        <v>SC20221004</v>
      </c>
      <c r="B4" s="18"/>
      <c r="C4" s="36"/>
      <c r="D4" s="19">
        <f t="shared" ref="D4:D6" si="2">D3-C4</f>
        <v>0</v>
      </c>
      <c r="E4" s="19"/>
      <c r="F4" s="10"/>
      <c r="G4" s="20" t="s">
        <v>2403</v>
      </c>
    </row>
    <row r="5">
      <c r="A5" s="19" t="str">
        <f t="shared" si="1"/>
        <v>SC20221004</v>
      </c>
      <c r="B5" s="18"/>
      <c r="C5" s="36"/>
      <c r="D5" s="19">
        <f t="shared" si="2"/>
        <v>0</v>
      </c>
      <c r="E5" s="19"/>
      <c r="F5" s="10"/>
      <c r="G5" s="53"/>
    </row>
    <row r="6">
      <c r="A6" s="19" t="str">
        <f t="shared" si="1"/>
        <v>SC20221004</v>
      </c>
      <c r="B6" s="18"/>
      <c r="C6" s="36"/>
      <c r="D6" s="19">
        <f t="shared" si="2"/>
        <v>0</v>
      </c>
      <c r="E6" s="19"/>
      <c r="F6" s="10"/>
    </row>
    <row r="7">
      <c r="E7" s="1"/>
      <c r="F7" s="62" t="s">
        <v>14</v>
      </c>
    </row>
    <row r="8">
      <c r="E8" s="1"/>
    </row>
    <row r="9">
      <c r="E9" s="1"/>
    </row>
    <row r="10">
      <c r="E10" s="1"/>
    </row>
    <row r="11">
      <c r="E11" s="1"/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">
    <mergeCell ref="A1:G1"/>
  </mergeCells>
  <printOptions/>
  <pageMargins bottom="0.58" footer="0.0" header="0.0" left="0.7" right="0.7" top="0.47"/>
  <pageSetup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2.86"/>
    <col customWidth="1" min="3" max="3" width="9.71"/>
    <col customWidth="1" min="4" max="4" width="8.71"/>
    <col customWidth="1" min="5" max="5" width="10.57"/>
    <col customWidth="1" min="6" max="6" width="10.0"/>
    <col customWidth="1" min="7" max="7" width="10.29"/>
    <col customWidth="1" min="8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2404</v>
      </c>
      <c r="B3" s="5" t="s">
        <v>2405</v>
      </c>
      <c r="C3" s="6">
        <v>45923.0</v>
      </c>
      <c r="D3" s="7">
        <v>25.0</v>
      </c>
      <c r="E3" s="8" t="s">
        <v>2406</v>
      </c>
      <c r="F3" s="9">
        <v>45944.0</v>
      </c>
      <c r="G3" s="10">
        <v>25.0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2407</v>
      </c>
      <c r="F4" s="9"/>
      <c r="G4" s="10"/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2408</v>
      </c>
      <c r="F5" s="57"/>
      <c r="G5" s="10"/>
      <c r="H5" s="8">
        <f t="shared" si="1"/>
        <v>0</v>
      </c>
      <c r="I5" s="10"/>
    </row>
    <row r="6">
      <c r="H6" s="20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B3:B5"/>
    <mergeCell ref="C3:C5"/>
    <mergeCell ref="D3:D5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71"/>
    <col customWidth="1" min="3" max="3" width="9.57"/>
    <col customWidth="1" min="4" max="4" width="9.14"/>
    <col customWidth="1" min="5" max="5" width="16.86"/>
    <col customWidth="1" min="6" max="6" width="15.0"/>
    <col customWidth="1" min="7" max="7" width="20.14"/>
    <col customWidth="1" min="8" max="26" width="8.71"/>
  </cols>
  <sheetData>
    <row r="1">
      <c r="A1" s="50" t="s">
        <v>2409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E2" s="1"/>
    </row>
    <row r="3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>
      <c r="A4" s="4" t="s">
        <v>1699</v>
      </c>
      <c r="B4" s="5" t="s">
        <v>2410</v>
      </c>
      <c r="C4" s="6">
        <v>46119.0</v>
      </c>
      <c r="D4" s="7">
        <v>150.0</v>
      </c>
      <c r="E4" s="8" t="s">
        <v>2411</v>
      </c>
      <c r="F4" s="9">
        <v>46129.0</v>
      </c>
      <c r="G4" s="10"/>
      <c r="H4" s="8">
        <f>D4-G4</f>
        <v>150</v>
      </c>
      <c r="I4" s="10"/>
    </row>
    <row r="5">
      <c r="A5" s="11"/>
      <c r="B5" s="11"/>
      <c r="C5" s="11"/>
      <c r="D5" s="11"/>
      <c r="E5" s="8" t="s">
        <v>2411</v>
      </c>
      <c r="F5" s="9">
        <v>46136.0</v>
      </c>
      <c r="G5" s="10">
        <v>17.0</v>
      </c>
      <c r="H5" s="8">
        <f t="shared" ref="H5:H9" si="1">H4-G5</f>
        <v>133</v>
      </c>
      <c r="I5" s="10"/>
    </row>
    <row r="6">
      <c r="A6" s="11"/>
      <c r="B6" s="11"/>
      <c r="C6" s="11"/>
      <c r="D6" s="11"/>
      <c r="E6" s="8" t="s">
        <v>2412</v>
      </c>
      <c r="F6" s="57">
        <v>46150.0</v>
      </c>
      <c r="G6" s="10">
        <v>33.0</v>
      </c>
      <c r="H6" s="8">
        <f t="shared" si="1"/>
        <v>100</v>
      </c>
      <c r="I6" s="10">
        <v>17.0</v>
      </c>
    </row>
    <row r="7">
      <c r="A7" s="11"/>
      <c r="B7" s="11"/>
      <c r="C7" s="11"/>
      <c r="D7" s="11"/>
      <c r="E7" s="8" t="s">
        <v>2413</v>
      </c>
      <c r="F7" s="57">
        <v>46160.0</v>
      </c>
      <c r="G7" s="10">
        <v>20.0</v>
      </c>
      <c r="H7" s="8">
        <f t="shared" si="1"/>
        <v>80</v>
      </c>
      <c r="I7" s="10"/>
    </row>
    <row r="8">
      <c r="A8" s="11"/>
      <c r="B8" s="11"/>
      <c r="C8" s="11"/>
      <c r="D8" s="11"/>
      <c r="E8" s="8"/>
      <c r="F8" s="57"/>
      <c r="G8" s="10"/>
      <c r="H8" s="8">
        <f t="shared" si="1"/>
        <v>80</v>
      </c>
      <c r="I8" s="10"/>
    </row>
    <row r="9">
      <c r="A9" s="12"/>
      <c r="B9" s="12"/>
      <c r="C9" s="12"/>
      <c r="D9" s="12"/>
      <c r="E9" s="8"/>
      <c r="F9" s="57"/>
      <c r="G9" s="10"/>
      <c r="H9" s="8">
        <f t="shared" si="1"/>
        <v>80</v>
      </c>
      <c r="I9" s="10"/>
    </row>
    <row r="10">
      <c r="E10" s="1"/>
    </row>
    <row r="11">
      <c r="A11" s="2" t="s">
        <v>0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</row>
    <row r="12">
      <c r="A12" s="4" t="s">
        <v>1699</v>
      </c>
      <c r="B12" s="5" t="s">
        <v>2414</v>
      </c>
      <c r="C12" s="6">
        <v>46135.0</v>
      </c>
      <c r="D12" s="7">
        <v>300.0</v>
      </c>
      <c r="E12" s="8" t="s">
        <v>1317</v>
      </c>
      <c r="F12" s="9">
        <v>46160.0</v>
      </c>
      <c r="G12" s="10">
        <v>35.0</v>
      </c>
      <c r="H12" s="8">
        <f>D12-G12</f>
        <v>265</v>
      </c>
      <c r="I12" s="10"/>
    </row>
    <row r="13">
      <c r="A13" s="11"/>
      <c r="B13" s="11"/>
      <c r="C13" s="11"/>
      <c r="D13" s="11"/>
      <c r="E13" s="8" t="s">
        <v>1318</v>
      </c>
      <c r="F13" s="9">
        <v>46176.0</v>
      </c>
      <c r="G13" s="10">
        <v>48.0</v>
      </c>
      <c r="H13" s="8">
        <f t="shared" ref="H13:H17" si="2">H12-G13</f>
        <v>217</v>
      </c>
      <c r="I13" s="10"/>
    </row>
    <row r="14">
      <c r="A14" s="11"/>
      <c r="B14" s="11"/>
      <c r="C14" s="11"/>
      <c r="D14" s="11"/>
      <c r="E14" s="8"/>
      <c r="F14" s="57"/>
      <c r="G14" s="10"/>
      <c r="H14" s="8">
        <f t="shared" si="2"/>
        <v>217</v>
      </c>
      <c r="I14" s="10"/>
    </row>
    <row r="15">
      <c r="A15" s="11"/>
      <c r="B15" s="11"/>
      <c r="C15" s="11"/>
      <c r="D15" s="11"/>
      <c r="E15" s="8"/>
      <c r="F15" s="57"/>
      <c r="G15" s="10"/>
      <c r="H15" s="8">
        <f t="shared" si="2"/>
        <v>217</v>
      </c>
      <c r="I15" s="10"/>
    </row>
    <row r="16">
      <c r="A16" s="11"/>
      <c r="B16" s="11"/>
      <c r="C16" s="11"/>
      <c r="D16" s="11"/>
      <c r="E16" s="8"/>
      <c r="F16" s="57"/>
      <c r="G16" s="10"/>
      <c r="H16" s="8">
        <f t="shared" si="2"/>
        <v>217</v>
      </c>
      <c r="I16" s="10"/>
    </row>
    <row r="17">
      <c r="A17" s="12"/>
      <c r="B17" s="12"/>
      <c r="C17" s="12"/>
      <c r="D17" s="12"/>
      <c r="E17" s="8"/>
      <c r="F17" s="57"/>
      <c r="G17" s="10"/>
      <c r="H17" s="8">
        <f t="shared" si="2"/>
        <v>217</v>
      </c>
      <c r="I17" s="10"/>
    </row>
    <row r="18">
      <c r="E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9">
    <mergeCell ref="C12:C17"/>
    <mergeCell ref="D12:D17"/>
    <mergeCell ref="A1:G1"/>
    <mergeCell ref="A4:A9"/>
    <mergeCell ref="B4:B9"/>
    <mergeCell ref="C4:C9"/>
    <mergeCell ref="D4:D9"/>
    <mergeCell ref="A12:A17"/>
    <mergeCell ref="B12:B17"/>
  </mergeCells>
  <printOptions/>
  <pageMargins bottom="0.58" footer="0.0" header="0.0" left="0.7" right="0.7" top="0.47"/>
  <pageSetup scale="65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26" width="8.71"/>
  </cols>
  <sheetData>
    <row r="1">
      <c r="A1" s="50" t="s">
        <v>739</v>
      </c>
      <c r="B1" s="51"/>
      <c r="C1" s="51"/>
      <c r="D1" s="51"/>
      <c r="E1" s="51"/>
      <c r="F1" s="51"/>
      <c r="G1" s="5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2415</v>
      </c>
      <c r="B3" s="18">
        <v>44754.0</v>
      </c>
      <c r="C3" s="36">
        <v>29.0</v>
      </c>
      <c r="D3" s="19">
        <f>G2-C3</f>
        <v>21</v>
      </c>
      <c r="E3" s="19"/>
      <c r="F3" s="10"/>
      <c r="G3" s="1" t="s">
        <v>2416</v>
      </c>
    </row>
    <row r="4">
      <c r="A4" s="19" t="str">
        <f t="shared" ref="A4:A20" si="1">A3</f>
        <v>MMP/PO.2022.06.0090</v>
      </c>
      <c r="B4" s="18">
        <v>44764.0</v>
      </c>
      <c r="C4" s="36">
        <v>21.0</v>
      </c>
      <c r="D4" s="19">
        <f t="shared" ref="D4:D19" si="2">D3-C4</f>
        <v>0</v>
      </c>
      <c r="E4" s="19"/>
      <c r="F4" s="10"/>
      <c r="G4" s="20" t="s">
        <v>2417</v>
      </c>
    </row>
    <row r="5">
      <c r="A5" s="19" t="str">
        <f t="shared" si="1"/>
        <v>MMP/PO.2022.06.0090</v>
      </c>
      <c r="B5" s="18"/>
      <c r="C5" s="36"/>
      <c r="D5" s="19">
        <f t="shared" si="2"/>
        <v>0</v>
      </c>
      <c r="E5" s="19"/>
      <c r="F5" s="10"/>
      <c r="G5" s="53"/>
    </row>
    <row r="6">
      <c r="A6" s="19" t="str">
        <f t="shared" si="1"/>
        <v>MMP/PO.2022.06.0090</v>
      </c>
      <c r="B6" s="18"/>
      <c r="C6" s="36"/>
      <c r="D6" s="19">
        <f t="shared" si="2"/>
        <v>0</v>
      </c>
      <c r="E6" s="19"/>
      <c r="F6" s="10"/>
    </row>
    <row r="7">
      <c r="A7" s="19" t="str">
        <f t="shared" si="1"/>
        <v>MMP/PO.2022.06.0090</v>
      </c>
      <c r="B7" s="18"/>
      <c r="C7" s="36"/>
      <c r="D7" s="19">
        <f t="shared" si="2"/>
        <v>0</v>
      </c>
      <c r="E7" s="19"/>
      <c r="F7" s="10"/>
      <c r="G7" s="30"/>
    </row>
    <row r="8">
      <c r="A8" s="19" t="str">
        <f t="shared" si="1"/>
        <v>MMP/PO.2022.06.0090</v>
      </c>
      <c r="B8" s="18"/>
      <c r="C8" s="36"/>
      <c r="D8" s="19">
        <f t="shared" si="2"/>
        <v>0</v>
      </c>
      <c r="E8" s="19"/>
      <c r="F8" s="10"/>
      <c r="G8" s="30"/>
    </row>
    <row r="9">
      <c r="A9" s="19" t="str">
        <f t="shared" si="1"/>
        <v>MMP/PO.2022.06.0090</v>
      </c>
      <c r="B9" s="18"/>
      <c r="C9" s="36"/>
      <c r="D9" s="19">
        <f t="shared" si="2"/>
        <v>0</v>
      </c>
      <c r="E9" s="19"/>
      <c r="F9" s="10"/>
      <c r="G9" s="30"/>
    </row>
    <row r="10">
      <c r="A10" s="19" t="str">
        <f t="shared" si="1"/>
        <v>MMP/PO.2022.06.0090</v>
      </c>
      <c r="B10" s="18"/>
      <c r="C10" s="36"/>
      <c r="D10" s="19">
        <f t="shared" si="2"/>
        <v>0</v>
      </c>
      <c r="E10" s="19"/>
      <c r="F10" s="10"/>
    </row>
    <row r="11">
      <c r="A11" s="19" t="str">
        <f t="shared" si="1"/>
        <v>MMP/PO.2022.06.0090</v>
      </c>
      <c r="B11" s="18"/>
      <c r="C11" s="36"/>
      <c r="D11" s="19">
        <f t="shared" si="2"/>
        <v>0</v>
      </c>
      <c r="E11" s="19"/>
      <c r="F11" s="10"/>
    </row>
    <row r="12">
      <c r="A12" s="19" t="str">
        <f t="shared" si="1"/>
        <v>MMP/PO.2022.06.0090</v>
      </c>
      <c r="B12" s="18"/>
      <c r="C12" s="36"/>
      <c r="D12" s="19">
        <f t="shared" si="2"/>
        <v>0</v>
      </c>
      <c r="E12" s="19"/>
      <c r="F12" s="10"/>
    </row>
    <row r="13">
      <c r="A13" s="19" t="str">
        <f t="shared" si="1"/>
        <v>MMP/PO.2022.06.0090</v>
      </c>
      <c r="B13" s="18"/>
      <c r="C13" s="36"/>
      <c r="D13" s="19">
        <f t="shared" si="2"/>
        <v>0</v>
      </c>
      <c r="E13" s="19"/>
      <c r="F13" s="10"/>
    </row>
    <row r="14">
      <c r="A14" s="19" t="str">
        <f t="shared" si="1"/>
        <v>MMP/PO.2022.06.0090</v>
      </c>
      <c r="B14" s="18"/>
      <c r="C14" s="36"/>
      <c r="D14" s="19">
        <f t="shared" si="2"/>
        <v>0</v>
      </c>
      <c r="E14" s="19"/>
      <c r="F14" s="10"/>
    </row>
    <row r="15">
      <c r="A15" s="19" t="str">
        <f t="shared" si="1"/>
        <v>MMP/PO.2022.06.0090</v>
      </c>
      <c r="B15" s="18"/>
      <c r="C15" s="36"/>
      <c r="D15" s="19">
        <f t="shared" si="2"/>
        <v>0</v>
      </c>
      <c r="E15" s="19"/>
      <c r="F15" s="10"/>
    </row>
    <row r="16">
      <c r="A16" s="19" t="str">
        <f t="shared" si="1"/>
        <v>MMP/PO.2022.06.0090</v>
      </c>
      <c r="B16" s="18"/>
      <c r="C16" s="36"/>
      <c r="D16" s="19">
        <f t="shared" si="2"/>
        <v>0</v>
      </c>
      <c r="E16" s="19"/>
      <c r="F16" s="10"/>
    </row>
    <row r="17">
      <c r="A17" s="19" t="str">
        <f t="shared" si="1"/>
        <v>MMP/PO.2022.06.0090</v>
      </c>
      <c r="B17" s="18"/>
      <c r="C17" s="36"/>
      <c r="D17" s="19">
        <f t="shared" si="2"/>
        <v>0</v>
      </c>
      <c r="E17" s="19"/>
      <c r="F17" s="10"/>
    </row>
    <row r="18">
      <c r="A18" s="19" t="str">
        <f t="shared" si="1"/>
        <v>MMP/PO.2022.06.0090</v>
      </c>
      <c r="B18" s="18"/>
      <c r="C18" s="36"/>
      <c r="D18" s="19">
        <f t="shared" si="2"/>
        <v>0</v>
      </c>
      <c r="E18" s="19"/>
      <c r="F18" s="10"/>
    </row>
    <row r="19">
      <c r="A19" s="19" t="str">
        <f t="shared" si="1"/>
        <v>MMP/PO.2022.06.0090</v>
      </c>
      <c r="B19" s="18"/>
      <c r="C19" s="36"/>
      <c r="D19" s="19">
        <f t="shared" si="2"/>
        <v>0</v>
      </c>
      <c r="E19" s="19"/>
      <c r="F19" s="10"/>
    </row>
    <row r="20">
      <c r="A20" s="19" t="str">
        <f t="shared" si="1"/>
        <v>MMP/PO.2022.06.0090</v>
      </c>
      <c r="B20" s="19"/>
      <c r="C20" s="10"/>
      <c r="D20" s="10"/>
      <c r="E20" s="19"/>
      <c r="F20" s="10"/>
    </row>
    <row r="21" ht="15.75" customHeight="1">
      <c r="C21" s="20">
        <f>SUM(C3:C20)</f>
        <v>50</v>
      </c>
      <c r="E21" s="1"/>
      <c r="F21" s="54" t="s">
        <v>14</v>
      </c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">
    <mergeCell ref="A1:G1"/>
  </mergeCells>
  <printOptions/>
  <pageMargins bottom="0.58" footer="0.0" header="0.0" left="0.7" right="0.7" top="0.47"/>
  <pageSetup scale="65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100.0</v>
      </c>
    </row>
    <row r="793" ht="15.75" hidden="1" customHeight="1">
      <c r="A793" s="19" t="s">
        <v>2418</v>
      </c>
      <c r="B793" s="18">
        <v>44018.0</v>
      </c>
      <c r="C793" s="36">
        <v>44.0</v>
      </c>
      <c r="D793" s="19">
        <f>G792-C793</f>
        <v>56</v>
      </c>
      <c r="E793" s="19"/>
      <c r="F793" s="10"/>
      <c r="G793" s="1" t="s">
        <v>2419</v>
      </c>
    </row>
    <row r="794" ht="15.75" hidden="1" customHeight="1">
      <c r="A794" s="19" t="s">
        <v>2418</v>
      </c>
      <c r="B794" s="18">
        <v>44023.0</v>
      </c>
      <c r="C794" s="36">
        <v>30.0</v>
      </c>
      <c r="D794" s="19">
        <f t="shared" ref="D794:D809" si="40">D793-C794</f>
        <v>26</v>
      </c>
      <c r="E794" s="19"/>
      <c r="F794" s="10"/>
      <c r="G794" s="20" t="s">
        <v>977</v>
      </c>
    </row>
    <row r="795" ht="15.75" hidden="1" customHeight="1">
      <c r="A795" s="19" t="s">
        <v>2418</v>
      </c>
      <c r="B795" s="18">
        <v>44030.0</v>
      </c>
      <c r="C795" s="36">
        <v>26.0</v>
      </c>
      <c r="D795" s="19">
        <f t="shared" si="40"/>
        <v>0</v>
      </c>
      <c r="E795" s="19"/>
      <c r="F795" s="10"/>
    </row>
    <row r="796" ht="15.75" hidden="1" customHeight="1">
      <c r="A796" s="19" t="s">
        <v>2418</v>
      </c>
      <c r="B796" s="18"/>
      <c r="C796" s="36"/>
      <c r="D796" s="19">
        <f t="shared" si="40"/>
        <v>0</v>
      </c>
      <c r="E796" s="19"/>
      <c r="F796" s="10"/>
      <c r="G796" s="30"/>
    </row>
    <row r="797" ht="15.75" hidden="1" customHeight="1">
      <c r="A797" s="19" t="s">
        <v>2418</v>
      </c>
      <c r="B797" s="18"/>
      <c r="C797" s="36"/>
      <c r="D797" s="19">
        <f t="shared" si="40"/>
        <v>0</v>
      </c>
      <c r="E797" s="19"/>
      <c r="F797" s="10"/>
      <c r="G797" s="30"/>
    </row>
    <row r="798" ht="15.75" hidden="1" customHeight="1">
      <c r="A798" s="19" t="s">
        <v>2418</v>
      </c>
      <c r="B798" s="18"/>
      <c r="C798" s="36"/>
      <c r="D798" s="19">
        <f t="shared" si="40"/>
        <v>0</v>
      </c>
      <c r="E798" s="19"/>
      <c r="F798" s="10"/>
      <c r="G798" s="30"/>
    </row>
    <row r="799" ht="15.75" hidden="1" customHeight="1">
      <c r="A799" s="19" t="s">
        <v>2418</v>
      </c>
      <c r="B799" s="18"/>
      <c r="C799" s="36"/>
      <c r="D799" s="19">
        <f t="shared" si="40"/>
        <v>0</v>
      </c>
      <c r="E799" s="19"/>
      <c r="F799" s="10"/>
      <c r="G799" s="30"/>
    </row>
    <row r="800" ht="15.75" hidden="1" customHeight="1">
      <c r="A800" s="19" t="s">
        <v>2418</v>
      </c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 t="s">
        <v>2418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 t="s">
        <v>2418</v>
      </c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hidden="1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hidden="1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100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100.0</v>
      </c>
    </row>
    <row r="815" ht="15.75" hidden="1" customHeight="1">
      <c r="A815" s="19" t="s">
        <v>2420</v>
      </c>
      <c r="B815" s="18">
        <v>43990.0</v>
      </c>
      <c r="C815" s="36">
        <v>2.0</v>
      </c>
      <c r="D815" s="19">
        <f>G814-C815</f>
        <v>98</v>
      </c>
      <c r="E815" s="19"/>
      <c r="F815" s="10"/>
      <c r="G815" s="1" t="s">
        <v>2421</v>
      </c>
    </row>
    <row r="816" ht="15.75" hidden="1" customHeight="1">
      <c r="A816" s="19" t="s">
        <v>2420</v>
      </c>
      <c r="B816" s="18">
        <v>43998.0</v>
      </c>
      <c r="C816" s="36">
        <v>20.0</v>
      </c>
      <c r="D816" s="19">
        <f t="shared" ref="D816:D831" si="41">D815-C816</f>
        <v>78</v>
      </c>
      <c r="E816" s="19"/>
      <c r="F816" s="10"/>
      <c r="G816" s="20" t="s">
        <v>977</v>
      </c>
    </row>
    <row r="817" ht="15.75" hidden="1" customHeight="1">
      <c r="A817" s="19" t="s">
        <v>2420</v>
      </c>
      <c r="B817" s="18">
        <v>43999.0</v>
      </c>
      <c r="C817" s="36">
        <v>47.0</v>
      </c>
      <c r="D817" s="19">
        <f t="shared" si="41"/>
        <v>31</v>
      </c>
      <c r="E817" s="19"/>
      <c r="F817" s="10"/>
    </row>
    <row r="818" ht="15.75" hidden="1" customHeight="1">
      <c r="A818" s="19" t="s">
        <v>2420</v>
      </c>
      <c r="B818" s="18">
        <v>44006.0</v>
      </c>
      <c r="C818" s="36">
        <v>31.0</v>
      </c>
      <c r="D818" s="19">
        <f t="shared" si="41"/>
        <v>0</v>
      </c>
      <c r="E818" s="19"/>
      <c r="F818" s="10"/>
      <c r="G818" s="30"/>
    </row>
    <row r="819" ht="15.75" hidden="1" customHeight="1">
      <c r="A819" s="19" t="s">
        <v>2420</v>
      </c>
      <c r="B819" s="18"/>
      <c r="C819" s="36"/>
      <c r="D819" s="19">
        <f t="shared" si="41"/>
        <v>0</v>
      </c>
      <c r="E819" s="19"/>
      <c r="F819" s="10"/>
      <c r="G819" s="30"/>
    </row>
    <row r="820" ht="15.75" hidden="1" customHeight="1">
      <c r="A820" s="19" t="s">
        <v>2420</v>
      </c>
      <c r="B820" s="18"/>
      <c r="C820" s="36"/>
      <c r="D820" s="19">
        <f t="shared" si="41"/>
        <v>0</v>
      </c>
      <c r="E820" s="19"/>
      <c r="F820" s="10"/>
      <c r="G820" s="30"/>
    </row>
    <row r="821" ht="15.75" hidden="1" customHeight="1">
      <c r="A821" s="19" t="s">
        <v>2420</v>
      </c>
      <c r="B821" s="18"/>
      <c r="C821" s="36"/>
      <c r="D821" s="19">
        <f t="shared" si="41"/>
        <v>0</v>
      </c>
      <c r="E821" s="19"/>
      <c r="F821" s="10"/>
      <c r="G821" s="30"/>
    </row>
    <row r="822" ht="15.75" hidden="1" customHeight="1">
      <c r="A822" s="19" t="s">
        <v>2420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2420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 t="s">
        <v>2420</v>
      </c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/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/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/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>
        <f t="shared" si="41"/>
        <v>0</v>
      </c>
      <c r="E829" s="19"/>
      <c r="F829" s="10"/>
    </row>
    <row r="830" ht="15.75" hidden="1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hidden="1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100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100.0</v>
      </c>
    </row>
    <row r="837" ht="15.75" hidden="1" customHeight="1">
      <c r="A837" s="19" t="s">
        <v>2422</v>
      </c>
      <c r="B837" s="18">
        <v>44058.0</v>
      </c>
      <c r="C837" s="36">
        <v>23.0</v>
      </c>
      <c r="D837" s="19">
        <f>G836-C837</f>
        <v>77</v>
      </c>
      <c r="E837" s="19"/>
      <c r="F837" s="10"/>
      <c r="G837" s="1" t="s">
        <v>2423</v>
      </c>
    </row>
    <row r="838" ht="15.75" hidden="1" customHeight="1">
      <c r="A838" s="19" t="s">
        <v>2422</v>
      </c>
      <c r="B838" s="18">
        <v>44064.0</v>
      </c>
      <c r="C838" s="36">
        <v>56.0</v>
      </c>
      <c r="D838" s="19">
        <f t="shared" ref="D838:D853" si="42">D837-C838</f>
        <v>21</v>
      </c>
      <c r="E838" s="19"/>
      <c r="F838" s="10"/>
      <c r="G838" s="20" t="s">
        <v>977</v>
      </c>
    </row>
    <row r="839" ht="15.75" hidden="1" customHeight="1">
      <c r="A839" s="19" t="s">
        <v>2422</v>
      </c>
      <c r="B839" s="18">
        <v>44071.0</v>
      </c>
      <c r="C839" s="36">
        <v>21.0</v>
      </c>
      <c r="D839" s="19">
        <f t="shared" si="42"/>
        <v>0</v>
      </c>
      <c r="E839" s="19"/>
      <c r="F839" s="10"/>
    </row>
    <row r="840" ht="15.75" hidden="1" customHeight="1">
      <c r="A840" s="19" t="s">
        <v>2422</v>
      </c>
      <c r="B840" s="18"/>
      <c r="C840" s="36"/>
      <c r="D840" s="19">
        <f t="shared" si="42"/>
        <v>0</v>
      </c>
      <c r="E840" s="19"/>
      <c r="F840" s="10"/>
      <c r="G840" s="30"/>
    </row>
    <row r="841" ht="15.75" hidden="1" customHeight="1">
      <c r="A841" s="19" t="s">
        <v>2422</v>
      </c>
      <c r="B841" s="18"/>
      <c r="C841" s="36"/>
      <c r="D841" s="19">
        <f t="shared" si="42"/>
        <v>0</v>
      </c>
      <c r="E841" s="19"/>
      <c r="F841" s="10"/>
      <c r="G841" s="30"/>
    </row>
    <row r="842" ht="15.75" hidden="1" customHeight="1">
      <c r="A842" s="19" t="s">
        <v>2422</v>
      </c>
      <c r="B842" s="18"/>
      <c r="C842" s="36"/>
      <c r="D842" s="19">
        <f t="shared" si="42"/>
        <v>0</v>
      </c>
      <c r="E842" s="19"/>
      <c r="F842" s="10"/>
      <c r="G842" s="30"/>
    </row>
    <row r="843" ht="15.75" hidden="1" customHeight="1">
      <c r="A843" s="19" t="s">
        <v>2422</v>
      </c>
      <c r="B843" s="18"/>
      <c r="C843" s="36"/>
      <c r="D843" s="19">
        <f t="shared" si="42"/>
        <v>0</v>
      </c>
      <c r="E843" s="19"/>
      <c r="F843" s="10"/>
      <c r="G843" s="30"/>
    </row>
    <row r="844" ht="15.75" hidden="1" customHeight="1">
      <c r="A844" s="19" t="s">
        <v>2422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2422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 t="s">
        <v>2422</v>
      </c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 t="s">
        <v>2422</v>
      </c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 t="s">
        <v>2422</v>
      </c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 t="s">
        <v>2422</v>
      </c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 t="s">
        <v>2422</v>
      </c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 t="s">
        <v>2422</v>
      </c>
      <c r="B851" s="18"/>
      <c r="C851" s="36"/>
      <c r="D851" s="19">
        <f t="shared" si="42"/>
        <v>0</v>
      </c>
      <c r="E851" s="19"/>
      <c r="F851" s="10"/>
    </row>
    <row r="852" ht="15.75" hidden="1" customHeight="1">
      <c r="A852" s="19" t="s">
        <v>2422</v>
      </c>
      <c r="B852" s="18"/>
      <c r="C852" s="36"/>
      <c r="D852" s="19">
        <f t="shared" si="42"/>
        <v>0</v>
      </c>
      <c r="E852" s="19"/>
      <c r="F852" s="10"/>
    </row>
    <row r="853" ht="15.75" hidden="1" customHeight="1">
      <c r="A853" s="19" t="s">
        <v>2422</v>
      </c>
      <c r="B853" s="18"/>
      <c r="C853" s="36"/>
      <c r="D853" s="19">
        <f t="shared" si="42"/>
        <v>0</v>
      </c>
      <c r="E853" s="19"/>
      <c r="F853" s="10"/>
    </row>
    <row r="854" ht="15.75" hidden="1" customHeight="1">
      <c r="A854" s="19" t="s">
        <v>2422</v>
      </c>
      <c r="B854" s="19"/>
      <c r="C854" s="10"/>
      <c r="D854" s="10"/>
      <c r="E854" s="19"/>
      <c r="F854" s="10"/>
    </row>
    <row r="855" ht="15.75" hidden="1" customHeight="1">
      <c r="C855" s="20">
        <f>SUM(C837:C854)</f>
        <v>100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100.0</v>
      </c>
    </row>
    <row r="859" ht="15.75" hidden="1" customHeight="1">
      <c r="A859" s="19" t="s">
        <v>2424</v>
      </c>
      <c r="B859" s="18">
        <v>44088.0</v>
      </c>
      <c r="C859" s="36">
        <v>20.0</v>
      </c>
      <c r="D859" s="19">
        <f>G858-C859</f>
        <v>80</v>
      </c>
      <c r="E859" s="19"/>
      <c r="F859" s="10"/>
      <c r="G859" s="1" t="s">
        <v>2425</v>
      </c>
    </row>
    <row r="860" ht="15.75" hidden="1" customHeight="1">
      <c r="A860" s="19" t="s">
        <v>2424</v>
      </c>
      <c r="B860" s="18">
        <v>44095.0</v>
      </c>
      <c r="C860" s="36">
        <v>59.0</v>
      </c>
      <c r="D860" s="19">
        <f t="shared" ref="D860:D875" si="43">D859-C860</f>
        <v>21</v>
      </c>
      <c r="E860" s="19"/>
      <c r="F860" s="10"/>
      <c r="G860" s="20" t="s">
        <v>977</v>
      </c>
    </row>
    <row r="861" ht="15.75" hidden="1" customHeight="1">
      <c r="A861" s="19" t="s">
        <v>2424</v>
      </c>
      <c r="B861" s="18">
        <v>44102.0</v>
      </c>
      <c r="C861" s="36">
        <v>21.0</v>
      </c>
      <c r="D861" s="19">
        <f t="shared" si="43"/>
        <v>0</v>
      </c>
      <c r="E861" s="19"/>
      <c r="F861" s="10"/>
      <c r="G861" s="53"/>
    </row>
    <row r="862" ht="15.75" hidden="1" customHeight="1">
      <c r="A862" s="19" t="s">
        <v>2424</v>
      </c>
      <c r="B862" s="18"/>
      <c r="C862" s="36"/>
      <c r="D862" s="19">
        <f t="shared" si="43"/>
        <v>0</v>
      </c>
      <c r="E862" s="19"/>
      <c r="F862" s="10"/>
      <c r="G862" s="20" t="s">
        <v>2426</v>
      </c>
    </row>
    <row r="863" ht="15.75" hidden="1" customHeight="1">
      <c r="A863" s="19" t="s">
        <v>2424</v>
      </c>
      <c r="B863" s="18"/>
      <c r="C863" s="36"/>
      <c r="D863" s="19">
        <f t="shared" si="43"/>
        <v>0</v>
      </c>
      <c r="E863" s="19"/>
      <c r="F863" s="10"/>
      <c r="G863" s="30"/>
    </row>
    <row r="864" ht="15.75" hidden="1" customHeight="1">
      <c r="A864" s="19" t="s">
        <v>2424</v>
      </c>
      <c r="B864" s="18"/>
      <c r="C864" s="36"/>
      <c r="D864" s="19">
        <f t="shared" si="43"/>
        <v>0</v>
      </c>
      <c r="E864" s="19"/>
      <c r="F864" s="10"/>
      <c r="G864" s="30"/>
    </row>
    <row r="865" ht="15.75" hidden="1" customHeight="1">
      <c r="A865" s="19" t="s">
        <v>2424</v>
      </c>
      <c r="B865" s="18"/>
      <c r="C865" s="36"/>
      <c r="D865" s="19">
        <f t="shared" si="43"/>
        <v>0</v>
      </c>
      <c r="E865" s="19"/>
      <c r="F865" s="10"/>
      <c r="G865" s="30"/>
    </row>
    <row r="866" ht="15.75" hidden="1" customHeight="1">
      <c r="A866" s="19" t="s">
        <v>2424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2424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2424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2424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2424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2424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2424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 t="s">
        <v>2424</v>
      </c>
      <c r="B873" s="18"/>
      <c r="C873" s="36"/>
      <c r="D873" s="19">
        <f t="shared" si="43"/>
        <v>0</v>
      </c>
      <c r="E873" s="19"/>
      <c r="F873" s="10"/>
    </row>
    <row r="874" ht="15.75" hidden="1" customHeight="1">
      <c r="A874" s="19" t="s">
        <v>2424</v>
      </c>
      <c r="B874" s="18"/>
      <c r="C874" s="36"/>
      <c r="D874" s="19">
        <f t="shared" si="43"/>
        <v>0</v>
      </c>
      <c r="E874" s="19"/>
      <c r="F874" s="10"/>
    </row>
    <row r="875" ht="15.75" hidden="1" customHeight="1">
      <c r="A875" s="19" t="s">
        <v>2424</v>
      </c>
      <c r="B875" s="18"/>
      <c r="C875" s="36"/>
      <c r="D875" s="19">
        <f t="shared" si="43"/>
        <v>0</v>
      </c>
      <c r="E875" s="19"/>
      <c r="F875" s="10"/>
    </row>
    <row r="876" ht="15.75" hidden="1" customHeight="1">
      <c r="A876" s="19" t="s">
        <v>2424</v>
      </c>
      <c r="B876" s="19"/>
      <c r="C876" s="10"/>
      <c r="D876" s="10"/>
      <c r="E876" s="19"/>
      <c r="F876" s="10"/>
    </row>
    <row r="877" ht="15.75" hidden="1" customHeight="1">
      <c r="C877" s="20">
        <f>SUM(C859:C876)</f>
        <v>100</v>
      </c>
      <c r="E877" s="1"/>
      <c r="F877" s="54" t="s">
        <v>14</v>
      </c>
    </row>
    <row r="878" ht="15.75" hidden="1" customHeight="1">
      <c r="E878" s="1"/>
    </row>
    <row r="879" ht="15.75" hidden="1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hidden="1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200.0</v>
      </c>
    </row>
    <row r="881" ht="15.75" hidden="1" customHeight="1">
      <c r="A881" s="19" t="s">
        <v>2427</v>
      </c>
      <c r="B881" s="18">
        <v>44109.0</v>
      </c>
      <c r="C881" s="36">
        <v>100.0</v>
      </c>
      <c r="D881" s="19">
        <f>G880-C881</f>
        <v>100</v>
      </c>
      <c r="E881" s="19"/>
      <c r="F881" s="10"/>
      <c r="G881" s="1" t="s">
        <v>2428</v>
      </c>
    </row>
    <row r="882" ht="15.75" hidden="1" customHeight="1">
      <c r="A882" s="19" t="s">
        <v>2427</v>
      </c>
      <c r="B882" s="18">
        <v>44117.0</v>
      </c>
      <c r="C882" s="36">
        <v>18.0</v>
      </c>
      <c r="D882" s="19">
        <f t="shared" ref="D882:D897" si="44">D881-C882</f>
        <v>82</v>
      </c>
      <c r="E882" s="19"/>
      <c r="F882" s="10"/>
      <c r="G882" s="20" t="s">
        <v>977</v>
      </c>
    </row>
    <row r="883" ht="15.75" hidden="1" customHeight="1">
      <c r="A883" s="19" t="s">
        <v>2427</v>
      </c>
      <c r="B883" s="18">
        <v>44118.0</v>
      </c>
      <c r="C883" s="36">
        <v>30.0</v>
      </c>
      <c r="D883" s="19">
        <f t="shared" si="44"/>
        <v>52</v>
      </c>
      <c r="E883" s="19"/>
      <c r="F883" s="10"/>
      <c r="G883" s="53"/>
    </row>
    <row r="884" ht="15.75" hidden="1" customHeight="1">
      <c r="A884" s="19" t="s">
        <v>2427</v>
      </c>
      <c r="B884" s="18">
        <v>44121.0</v>
      </c>
      <c r="C884" s="36">
        <v>49.0</v>
      </c>
      <c r="D884" s="19">
        <f t="shared" si="44"/>
        <v>3</v>
      </c>
      <c r="E884" s="19"/>
      <c r="F884" s="10"/>
      <c r="G884" s="20" t="s">
        <v>2429</v>
      </c>
    </row>
    <row r="885" ht="15.75" hidden="1" customHeight="1">
      <c r="A885" s="19" t="s">
        <v>2427</v>
      </c>
      <c r="B885" s="18">
        <v>44142.0</v>
      </c>
      <c r="C885" s="36">
        <v>3.0</v>
      </c>
      <c r="D885" s="19">
        <f t="shared" si="44"/>
        <v>0</v>
      </c>
      <c r="E885" s="19"/>
      <c r="F885" s="10"/>
      <c r="G885" s="30"/>
    </row>
    <row r="886" ht="15.75" hidden="1" customHeight="1">
      <c r="A886" s="19" t="s">
        <v>2427</v>
      </c>
      <c r="B886" s="18"/>
      <c r="C886" s="36"/>
      <c r="D886" s="19">
        <f t="shared" si="44"/>
        <v>0</v>
      </c>
      <c r="E886" s="19"/>
      <c r="F886" s="10"/>
      <c r="G886" s="30"/>
    </row>
    <row r="887" ht="15.75" hidden="1" customHeight="1">
      <c r="A887" s="19" t="s">
        <v>2427</v>
      </c>
      <c r="B887" s="18"/>
      <c r="C887" s="36"/>
      <c r="D887" s="19">
        <f t="shared" si="44"/>
        <v>0</v>
      </c>
      <c r="E887" s="19"/>
      <c r="F887" s="10"/>
      <c r="G887" s="30"/>
    </row>
    <row r="888" ht="15.75" hidden="1" customHeight="1">
      <c r="A888" s="19" t="s">
        <v>2427</v>
      </c>
      <c r="B888" s="18"/>
      <c r="C888" s="36"/>
      <c r="D888" s="19">
        <f t="shared" si="44"/>
        <v>0</v>
      </c>
      <c r="E888" s="19"/>
      <c r="F888" s="10"/>
    </row>
    <row r="889" ht="15.75" hidden="1" customHeight="1">
      <c r="A889" s="19" t="s">
        <v>2427</v>
      </c>
      <c r="B889" s="18"/>
      <c r="C889" s="36"/>
      <c r="D889" s="19">
        <f t="shared" si="44"/>
        <v>0</v>
      </c>
      <c r="E889" s="19"/>
      <c r="F889" s="10"/>
    </row>
    <row r="890" ht="15.75" hidden="1" customHeight="1">
      <c r="A890" s="19" t="s">
        <v>2427</v>
      </c>
      <c r="B890" s="18"/>
      <c r="C890" s="36"/>
      <c r="D890" s="19">
        <f t="shared" si="44"/>
        <v>0</v>
      </c>
      <c r="E890" s="19"/>
      <c r="F890" s="10"/>
    </row>
    <row r="891" ht="15.75" hidden="1" customHeight="1">
      <c r="A891" s="19" t="s">
        <v>2427</v>
      </c>
      <c r="B891" s="18"/>
      <c r="C891" s="36"/>
      <c r="D891" s="19">
        <f t="shared" si="44"/>
        <v>0</v>
      </c>
      <c r="E891" s="19"/>
      <c r="F891" s="10"/>
    </row>
    <row r="892" ht="15.75" hidden="1" customHeight="1">
      <c r="A892" s="19" t="s">
        <v>2427</v>
      </c>
      <c r="B892" s="18"/>
      <c r="C892" s="36"/>
      <c r="D892" s="19">
        <f t="shared" si="44"/>
        <v>0</v>
      </c>
      <c r="E892" s="19"/>
      <c r="F892" s="10"/>
    </row>
    <row r="893" ht="15.75" hidden="1" customHeight="1">
      <c r="A893" s="19" t="s">
        <v>2427</v>
      </c>
      <c r="B893" s="18"/>
      <c r="C893" s="36"/>
      <c r="D893" s="19">
        <f t="shared" si="44"/>
        <v>0</v>
      </c>
      <c r="E893" s="19"/>
      <c r="F893" s="10"/>
    </row>
    <row r="894" ht="15.75" hidden="1" customHeight="1">
      <c r="A894" s="19" t="s">
        <v>2427</v>
      </c>
      <c r="B894" s="18"/>
      <c r="C894" s="36"/>
      <c r="D894" s="19">
        <f t="shared" si="44"/>
        <v>0</v>
      </c>
      <c r="E894" s="19"/>
      <c r="F894" s="10"/>
    </row>
    <row r="895" ht="15.75" hidden="1" customHeight="1">
      <c r="A895" s="19" t="s">
        <v>2427</v>
      </c>
      <c r="B895" s="18"/>
      <c r="C895" s="36"/>
      <c r="D895" s="19">
        <f t="shared" si="44"/>
        <v>0</v>
      </c>
      <c r="E895" s="19"/>
      <c r="F895" s="10"/>
    </row>
    <row r="896" ht="15.75" hidden="1" customHeight="1">
      <c r="A896" s="19" t="s">
        <v>2427</v>
      </c>
      <c r="B896" s="18"/>
      <c r="C896" s="36"/>
      <c r="D896" s="19">
        <f t="shared" si="44"/>
        <v>0</v>
      </c>
      <c r="E896" s="19"/>
      <c r="F896" s="10"/>
    </row>
    <row r="897" ht="15.75" hidden="1" customHeight="1">
      <c r="A897" s="19" t="s">
        <v>2427</v>
      </c>
      <c r="B897" s="18"/>
      <c r="C897" s="36"/>
      <c r="D897" s="19">
        <f t="shared" si="44"/>
        <v>0</v>
      </c>
      <c r="E897" s="19"/>
      <c r="F897" s="10"/>
    </row>
    <row r="898" ht="15.75" hidden="1" customHeight="1">
      <c r="A898" s="19" t="s">
        <v>2427</v>
      </c>
      <c r="B898" s="19"/>
      <c r="C898" s="10"/>
      <c r="D898" s="10"/>
      <c r="E898" s="19"/>
      <c r="F898" s="10"/>
    </row>
    <row r="899" ht="15.75" hidden="1" customHeight="1">
      <c r="C899" s="20">
        <f>SUM(C881:C898)</f>
        <v>200</v>
      </c>
      <c r="E899" s="1"/>
      <c r="F899" s="54" t="s">
        <v>738</v>
      </c>
    </row>
    <row r="900" ht="15.75" hidden="1" customHeight="1">
      <c r="E900" s="1"/>
    </row>
    <row r="901" ht="15.75" hidden="1" customHeight="1">
      <c r="A901" s="50" t="s">
        <v>698</v>
      </c>
      <c r="B901" s="51"/>
      <c r="C901" s="51"/>
      <c r="D901" s="51"/>
      <c r="E901" s="51"/>
      <c r="F901" s="51"/>
      <c r="G901" s="52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hidden="1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100.0</v>
      </c>
    </row>
    <row r="903" ht="15.75" hidden="1" customHeight="1">
      <c r="A903" s="19" t="s">
        <v>2430</v>
      </c>
      <c r="B903" s="18">
        <v>44142.0</v>
      </c>
      <c r="C903" s="36">
        <v>100.0</v>
      </c>
      <c r="D903" s="19">
        <f>G902-C903</f>
        <v>0</v>
      </c>
      <c r="E903" s="19"/>
      <c r="F903" s="10"/>
      <c r="G903" s="1" t="s">
        <v>2431</v>
      </c>
    </row>
    <row r="904" ht="15.75" hidden="1" customHeight="1">
      <c r="A904" s="19" t="s">
        <v>2430</v>
      </c>
      <c r="B904" s="18"/>
      <c r="C904" s="36"/>
      <c r="D904" s="19">
        <f t="shared" ref="D904:D919" si="45">D903-C904</f>
        <v>0</v>
      </c>
      <c r="E904" s="19"/>
      <c r="F904" s="10"/>
      <c r="G904" s="20" t="s">
        <v>977</v>
      </c>
    </row>
    <row r="905" ht="15.75" hidden="1" customHeight="1">
      <c r="A905" s="19" t="s">
        <v>2430</v>
      </c>
      <c r="B905" s="18"/>
      <c r="C905" s="36"/>
      <c r="D905" s="19">
        <f t="shared" si="45"/>
        <v>0</v>
      </c>
      <c r="E905" s="19"/>
      <c r="F905" s="10"/>
      <c r="G905" s="53"/>
    </row>
    <row r="906" ht="15.75" hidden="1" customHeight="1">
      <c r="A906" s="19" t="s">
        <v>2430</v>
      </c>
      <c r="B906" s="18"/>
      <c r="C906" s="36"/>
      <c r="D906" s="19">
        <f t="shared" si="45"/>
        <v>0</v>
      </c>
      <c r="E906" s="19"/>
      <c r="F906" s="10"/>
      <c r="G906" s="20" t="s">
        <v>2432</v>
      </c>
    </row>
    <row r="907" ht="15.75" hidden="1" customHeight="1">
      <c r="A907" s="19" t="s">
        <v>2430</v>
      </c>
      <c r="B907" s="18"/>
      <c r="C907" s="36"/>
      <c r="D907" s="19">
        <f t="shared" si="45"/>
        <v>0</v>
      </c>
      <c r="E907" s="19"/>
      <c r="F907" s="10"/>
      <c r="G907" s="30"/>
    </row>
    <row r="908" ht="15.75" hidden="1" customHeight="1">
      <c r="A908" s="19" t="s">
        <v>2430</v>
      </c>
      <c r="B908" s="18"/>
      <c r="C908" s="36"/>
      <c r="D908" s="19">
        <f t="shared" si="45"/>
        <v>0</v>
      </c>
      <c r="E908" s="19"/>
      <c r="F908" s="10"/>
      <c r="G908" s="30"/>
    </row>
    <row r="909" ht="15.75" hidden="1" customHeight="1">
      <c r="A909" s="19" t="s">
        <v>2430</v>
      </c>
      <c r="B909" s="18"/>
      <c r="C909" s="36"/>
      <c r="D909" s="19">
        <f t="shared" si="45"/>
        <v>0</v>
      </c>
      <c r="E909" s="19"/>
      <c r="F909" s="10"/>
      <c r="G909" s="30"/>
    </row>
    <row r="910" ht="15.75" hidden="1" customHeight="1">
      <c r="A910" s="19" t="s">
        <v>2430</v>
      </c>
      <c r="B910" s="18"/>
      <c r="C910" s="36"/>
      <c r="D910" s="19">
        <f t="shared" si="45"/>
        <v>0</v>
      </c>
      <c r="E910" s="19"/>
      <c r="F910" s="10"/>
    </row>
    <row r="911" ht="15.75" hidden="1" customHeight="1">
      <c r="A911" s="19" t="s">
        <v>2430</v>
      </c>
      <c r="B911" s="18"/>
      <c r="C911" s="36"/>
      <c r="D911" s="19">
        <f t="shared" si="45"/>
        <v>0</v>
      </c>
      <c r="E911" s="19"/>
      <c r="F911" s="10"/>
    </row>
    <row r="912" ht="15.75" hidden="1" customHeight="1">
      <c r="A912" s="19" t="s">
        <v>2430</v>
      </c>
      <c r="B912" s="18"/>
      <c r="C912" s="36"/>
      <c r="D912" s="19">
        <f t="shared" si="45"/>
        <v>0</v>
      </c>
      <c r="E912" s="19"/>
      <c r="F912" s="10"/>
    </row>
    <row r="913" ht="15.75" hidden="1" customHeight="1">
      <c r="A913" s="19" t="s">
        <v>2430</v>
      </c>
      <c r="B913" s="18"/>
      <c r="C913" s="36"/>
      <c r="D913" s="19">
        <f t="shared" si="45"/>
        <v>0</v>
      </c>
      <c r="E913" s="19"/>
      <c r="F913" s="10"/>
    </row>
    <row r="914" ht="15.75" hidden="1" customHeight="1">
      <c r="A914" s="19" t="s">
        <v>2430</v>
      </c>
      <c r="B914" s="18"/>
      <c r="C914" s="36"/>
      <c r="D914" s="19">
        <f t="shared" si="45"/>
        <v>0</v>
      </c>
      <c r="E914" s="19"/>
      <c r="F914" s="10"/>
    </row>
    <row r="915" ht="15.75" hidden="1" customHeight="1">
      <c r="A915" s="19" t="s">
        <v>2430</v>
      </c>
      <c r="B915" s="18"/>
      <c r="C915" s="36"/>
      <c r="D915" s="19">
        <f t="shared" si="45"/>
        <v>0</v>
      </c>
      <c r="E915" s="19"/>
      <c r="F915" s="10"/>
    </row>
    <row r="916" ht="15.75" hidden="1" customHeight="1">
      <c r="A916" s="19" t="s">
        <v>2430</v>
      </c>
      <c r="B916" s="18"/>
      <c r="C916" s="36"/>
      <c r="D916" s="19">
        <f t="shared" si="45"/>
        <v>0</v>
      </c>
      <c r="E916" s="19"/>
      <c r="F916" s="10"/>
    </row>
    <row r="917" ht="15.75" hidden="1" customHeight="1">
      <c r="A917" s="19" t="s">
        <v>2430</v>
      </c>
      <c r="B917" s="18"/>
      <c r="C917" s="36"/>
      <c r="D917" s="19">
        <f t="shared" si="45"/>
        <v>0</v>
      </c>
      <c r="E917" s="19"/>
      <c r="F917" s="10"/>
    </row>
    <row r="918" ht="15.75" hidden="1" customHeight="1">
      <c r="A918" s="19" t="s">
        <v>2430</v>
      </c>
      <c r="B918" s="18"/>
      <c r="C918" s="36"/>
      <c r="D918" s="19">
        <f t="shared" si="45"/>
        <v>0</v>
      </c>
      <c r="E918" s="19"/>
      <c r="F918" s="10"/>
    </row>
    <row r="919" ht="15.75" hidden="1" customHeight="1">
      <c r="A919" s="19" t="s">
        <v>2430</v>
      </c>
      <c r="B919" s="18"/>
      <c r="C919" s="36"/>
      <c r="D919" s="19">
        <f t="shared" si="45"/>
        <v>0</v>
      </c>
      <c r="E919" s="19"/>
      <c r="F919" s="10"/>
    </row>
    <row r="920" ht="15.75" hidden="1" customHeight="1">
      <c r="A920" s="19" t="s">
        <v>2430</v>
      </c>
      <c r="B920" s="19"/>
      <c r="C920" s="10"/>
      <c r="D920" s="10"/>
      <c r="E920" s="19"/>
      <c r="F920" s="10"/>
    </row>
    <row r="921" ht="15.75" hidden="1" customHeight="1">
      <c r="C921" s="20">
        <f>SUM(C903:C920)</f>
        <v>100</v>
      </c>
      <c r="E921" s="1"/>
      <c r="F921" s="54" t="s">
        <v>14</v>
      </c>
    </row>
    <row r="922" ht="15.75" hidden="1" customHeight="1">
      <c r="E922" s="1"/>
    </row>
    <row r="923" ht="15.75" hidden="1" customHeight="1">
      <c r="A923" s="50" t="s">
        <v>698</v>
      </c>
      <c r="B923" s="51"/>
      <c r="C923" s="51"/>
      <c r="D923" s="51"/>
      <c r="E923" s="51"/>
      <c r="F923" s="51"/>
      <c r="G923" s="52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hidden="1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100.0</v>
      </c>
    </row>
    <row r="925" ht="15.75" hidden="1" customHeight="1">
      <c r="A925" s="19" t="s">
        <v>2433</v>
      </c>
      <c r="B925" s="18">
        <v>44203.0</v>
      </c>
      <c r="C925" s="36">
        <v>50.0</v>
      </c>
      <c r="D925" s="19">
        <f>G924-C925</f>
        <v>50</v>
      </c>
      <c r="E925" s="19"/>
      <c r="F925" s="10"/>
      <c r="G925" s="1" t="s">
        <v>2434</v>
      </c>
    </row>
    <row r="926" ht="15.75" hidden="1" customHeight="1">
      <c r="A926" s="19" t="s">
        <v>2433</v>
      </c>
      <c r="B926" s="18">
        <v>44215.0</v>
      </c>
      <c r="C926" s="36">
        <v>50.0</v>
      </c>
      <c r="D926" s="19">
        <f t="shared" ref="D926:D941" si="46">D925-C926</f>
        <v>0</v>
      </c>
      <c r="E926" s="19"/>
      <c r="F926" s="10"/>
      <c r="G926" s="20" t="s">
        <v>977</v>
      </c>
    </row>
    <row r="927" ht="15.75" hidden="1" customHeight="1">
      <c r="A927" s="19" t="s">
        <v>2433</v>
      </c>
      <c r="B927" s="18"/>
      <c r="C927" s="36"/>
      <c r="D927" s="19">
        <f t="shared" si="46"/>
        <v>0</v>
      </c>
      <c r="E927" s="19"/>
      <c r="F927" s="10"/>
      <c r="G927" s="53"/>
    </row>
    <row r="928" ht="15.75" hidden="1" customHeight="1">
      <c r="A928" s="19" t="s">
        <v>2433</v>
      </c>
      <c r="B928" s="18"/>
      <c r="C928" s="36"/>
      <c r="D928" s="19">
        <f t="shared" si="46"/>
        <v>0</v>
      </c>
      <c r="E928" s="19"/>
      <c r="F928" s="10"/>
      <c r="G928" s="20" t="s">
        <v>2435</v>
      </c>
    </row>
    <row r="929" ht="15.75" hidden="1" customHeight="1">
      <c r="A929" s="19" t="s">
        <v>2433</v>
      </c>
      <c r="B929" s="18"/>
      <c r="C929" s="36"/>
      <c r="D929" s="19">
        <f t="shared" si="46"/>
        <v>0</v>
      </c>
      <c r="E929" s="19"/>
      <c r="F929" s="10"/>
      <c r="G929" s="30"/>
    </row>
    <row r="930" ht="15.75" hidden="1" customHeight="1">
      <c r="A930" s="19" t="s">
        <v>2433</v>
      </c>
      <c r="B930" s="18"/>
      <c r="C930" s="36"/>
      <c r="D930" s="19">
        <f t="shared" si="46"/>
        <v>0</v>
      </c>
      <c r="E930" s="19"/>
      <c r="F930" s="10"/>
      <c r="G930" s="30"/>
    </row>
    <row r="931" ht="15.75" hidden="1" customHeight="1">
      <c r="A931" s="19" t="s">
        <v>2433</v>
      </c>
      <c r="B931" s="18"/>
      <c r="C931" s="36"/>
      <c r="D931" s="19">
        <f t="shared" si="46"/>
        <v>0</v>
      </c>
      <c r="E931" s="19"/>
      <c r="F931" s="10"/>
      <c r="G931" s="30"/>
    </row>
    <row r="932" ht="15.75" hidden="1" customHeight="1">
      <c r="A932" s="19" t="s">
        <v>2433</v>
      </c>
      <c r="B932" s="18"/>
      <c r="C932" s="36"/>
      <c r="D932" s="19">
        <f t="shared" si="46"/>
        <v>0</v>
      </c>
      <c r="E932" s="19"/>
      <c r="F932" s="10"/>
    </row>
    <row r="933" ht="15.75" hidden="1" customHeight="1">
      <c r="A933" s="19" t="s">
        <v>2433</v>
      </c>
      <c r="B933" s="18"/>
      <c r="C933" s="36"/>
      <c r="D933" s="19">
        <f t="shared" si="46"/>
        <v>0</v>
      </c>
      <c r="E933" s="19"/>
      <c r="F933" s="10"/>
    </row>
    <row r="934" ht="15.75" hidden="1" customHeight="1">
      <c r="A934" s="19" t="s">
        <v>2433</v>
      </c>
      <c r="B934" s="18"/>
      <c r="C934" s="36"/>
      <c r="D934" s="19">
        <f t="shared" si="46"/>
        <v>0</v>
      </c>
      <c r="E934" s="19"/>
      <c r="F934" s="10"/>
    </row>
    <row r="935" ht="15.75" hidden="1" customHeight="1">
      <c r="A935" s="19" t="s">
        <v>2433</v>
      </c>
      <c r="B935" s="18"/>
      <c r="C935" s="36"/>
      <c r="D935" s="19">
        <f t="shared" si="46"/>
        <v>0</v>
      </c>
      <c r="E935" s="19"/>
      <c r="F935" s="10"/>
    </row>
    <row r="936" ht="15.75" hidden="1" customHeight="1">
      <c r="A936" s="19" t="s">
        <v>2433</v>
      </c>
      <c r="B936" s="18"/>
      <c r="C936" s="36"/>
      <c r="D936" s="19">
        <f t="shared" si="46"/>
        <v>0</v>
      </c>
      <c r="E936" s="19"/>
      <c r="F936" s="10"/>
    </row>
    <row r="937" ht="15.75" hidden="1" customHeight="1">
      <c r="A937" s="19" t="s">
        <v>2433</v>
      </c>
      <c r="B937" s="18"/>
      <c r="C937" s="36"/>
      <c r="D937" s="19">
        <f t="shared" si="46"/>
        <v>0</v>
      </c>
      <c r="E937" s="19"/>
      <c r="F937" s="10"/>
    </row>
    <row r="938" ht="15.75" hidden="1" customHeight="1">
      <c r="A938" s="19" t="s">
        <v>2433</v>
      </c>
      <c r="B938" s="18"/>
      <c r="C938" s="36"/>
      <c r="D938" s="19">
        <f t="shared" si="46"/>
        <v>0</v>
      </c>
      <c r="E938" s="19"/>
      <c r="F938" s="10"/>
    </row>
    <row r="939" ht="15.75" hidden="1" customHeight="1">
      <c r="A939" s="19" t="s">
        <v>2433</v>
      </c>
      <c r="B939" s="18"/>
      <c r="C939" s="36"/>
      <c r="D939" s="19">
        <f t="shared" si="46"/>
        <v>0</v>
      </c>
      <c r="E939" s="19"/>
      <c r="F939" s="10"/>
    </row>
    <row r="940" ht="15.75" hidden="1" customHeight="1">
      <c r="A940" s="19" t="s">
        <v>2433</v>
      </c>
      <c r="B940" s="18"/>
      <c r="C940" s="36"/>
      <c r="D940" s="19">
        <f t="shared" si="46"/>
        <v>0</v>
      </c>
      <c r="E940" s="19"/>
      <c r="F940" s="10"/>
    </row>
    <row r="941" ht="15.75" hidden="1" customHeight="1">
      <c r="A941" s="19" t="s">
        <v>2433</v>
      </c>
      <c r="B941" s="18"/>
      <c r="C941" s="36"/>
      <c r="D941" s="19">
        <f t="shared" si="46"/>
        <v>0</v>
      </c>
      <c r="E941" s="19"/>
      <c r="F941" s="10"/>
    </row>
    <row r="942" ht="15.75" hidden="1" customHeight="1">
      <c r="A942" s="19" t="s">
        <v>2433</v>
      </c>
      <c r="B942" s="19"/>
      <c r="C942" s="10"/>
      <c r="D942" s="10"/>
      <c r="E942" s="19"/>
      <c r="F942" s="10"/>
    </row>
    <row r="943" ht="15.75" hidden="1" customHeight="1">
      <c r="C943" s="20">
        <f>SUM(C925:C942)</f>
        <v>100</v>
      </c>
      <c r="E943" s="1"/>
      <c r="F943" s="54" t="s">
        <v>14</v>
      </c>
    </row>
    <row r="944" ht="15.75" hidden="1" customHeight="1">
      <c r="E944" s="1"/>
    </row>
    <row r="945" ht="15.75" hidden="1" customHeight="1">
      <c r="A945" s="50" t="s">
        <v>698</v>
      </c>
      <c r="B945" s="51"/>
      <c r="C945" s="51"/>
      <c r="D945" s="51"/>
      <c r="E945" s="51"/>
      <c r="F945" s="51"/>
      <c r="G945" s="52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hidden="1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v>100.0</v>
      </c>
    </row>
    <row r="947" ht="15.75" hidden="1" customHeight="1">
      <c r="A947" s="19" t="s">
        <v>2436</v>
      </c>
      <c r="B947" s="18">
        <v>44274.0</v>
      </c>
      <c r="C947" s="36">
        <v>43.0</v>
      </c>
      <c r="D947" s="19">
        <f>G946-C947</f>
        <v>57</v>
      </c>
      <c r="E947" s="19"/>
      <c r="F947" s="10"/>
      <c r="G947" s="1" t="s">
        <v>2437</v>
      </c>
    </row>
    <row r="948" ht="15.75" hidden="1" customHeight="1">
      <c r="A948" s="19" t="s">
        <v>2436</v>
      </c>
      <c r="B948" s="18">
        <v>44285.0</v>
      </c>
      <c r="C948" s="36">
        <v>51.0</v>
      </c>
      <c r="D948" s="19">
        <f t="shared" ref="D948:D963" si="47">D947-C948</f>
        <v>6</v>
      </c>
      <c r="E948" s="19"/>
      <c r="F948" s="10"/>
      <c r="G948" s="20" t="s">
        <v>977</v>
      </c>
    </row>
    <row r="949" ht="15.75" hidden="1" customHeight="1">
      <c r="A949" s="19" t="s">
        <v>2436</v>
      </c>
      <c r="B949" s="18">
        <v>44296.0</v>
      </c>
      <c r="C949" s="36">
        <v>6.0</v>
      </c>
      <c r="D949" s="19">
        <f t="shared" si="47"/>
        <v>0</v>
      </c>
      <c r="E949" s="19"/>
      <c r="F949" s="10"/>
      <c r="G949" s="53"/>
    </row>
    <row r="950" ht="15.75" hidden="1" customHeight="1">
      <c r="A950" s="19" t="s">
        <v>2436</v>
      </c>
      <c r="B950" s="18"/>
      <c r="C950" s="36"/>
      <c r="D950" s="19">
        <f t="shared" si="47"/>
        <v>0</v>
      </c>
      <c r="E950" s="19"/>
      <c r="F950" s="10"/>
      <c r="G950" s="20" t="s">
        <v>2438</v>
      </c>
    </row>
    <row r="951" ht="15.75" hidden="1" customHeight="1">
      <c r="A951" s="19" t="s">
        <v>2436</v>
      </c>
      <c r="B951" s="18"/>
      <c r="C951" s="36"/>
      <c r="D951" s="19">
        <f t="shared" si="47"/>
        <v>0</v>
      </c>
      <c r="E951" s="19"/>
      <c r="F951" s="10"/>
      <c r="G951" s="30"/>
    </row>
    <row r="952" ht="15.75" hidden="1" customHeight="1">
      <c r="A952" s="19" t="s">
        <v>2436</v>
      </c>
      <c r="B952" s="18"/>
      <c r="C952" s="36"/>
      <c r="D952" s="19">
        <f t="shared" si="47"/>
        <v>0</v>
      </c>
      <c r="E952" s="19"/>
      <c r="F952" s="10"/>
      <c r="G952" s="30"/>
    </row>
    <row r="953" ht="15.75" hidden="1" customHeight="1">
      <c r="A953" s="19" t="s">
        <v>2436</v>
      </c>
      <c r="B953" s="18"/>
      <c r="C953" s="36"/>
      <c r="D953" s="19">
        <f t="shared" si="47"/>
        <v>0</v>
      </c>
      <c r="E953" s="19"/>
      <c r="F953" s="10"/>
      <c r="G953" s="30"/>
    </row>
    <row r="954" ht="15.75" hidden="1" customHeight="1">
      <c r="A954" s="19" t="s">
        <v>2436</v>
      </c>
      <c r="B954" s="18"/>
      <c r="C954" s="36"/>
      <c r="D954" s="19">
        <f t="shared" si="47"/>
        <v>0</v>
      </c>
      <c r="E954" s="19"/>
      <c r="F954" s="10"/>
    </row>
    <row r="955" ht="15.75" hidden="1" customHeight="1">
      <c r="A955" s="19" t="s">
        <v>2436</v>
      </c>
      <c r="B955" s="18"/>
      <c r="C955" s="36"/>
      <c r="D955" s="19">
        <f t="shared" si="47"/>
        <v>0</v>
      </c>
      <c r="E955" s="19"/>
      <c r="F955" s="10"/>
    </row>
    <row r="956" ht="15.75" hidden="1" customHeight="1">
      <c r="A956" s="19" t="s">
        <v>2436</v>
      </c>
      <c r="B956" s="18"/>
      <c r="C956" s="36"/>
      <c r="D956" s="19">
        <f t="shared" si="47"/>
        <v>0</v>
      </c>
      <c r="E956" s="19"/>
      <c r="F956" s="10"/>
    </row>
    <row r="957" ht="15.75" hidden="1" customHeight="1">
      <c r="A957" s="19" t="s">
        <v>2436</v>
      </c>
      <c r="B957" s="18"/>
      <c r="C957" s="36"/>
      <c r="D957" s="19">
        <f t="shared" si="47"/>
        <v>0</v>
      </c>
      <c r="E957" s="19"/>
      <c r="F957" s="10"/>
    </row>
    <row r="958" ht="15.75" hidden="1" customHeight="1">
      <c r="A958" s="19" t="s">
        <v>2436</v>
      </c>
      <c r="B958" s="18"/>
      <c r="C958" s="36"/>
      <c r="D958" s="19">
        <f t="shared" si="47"/>
        <v>0</v>
      </c>
      <c r="E958" s="19"/>
      <c r="F958" s="10"/>
    </row>
    <row r="959" ht="15.75" hidden="1" customHeight="1">
      <c r="A959" s="19" t="s">
        <v>2436</v>
      </c>
      <c r="B959" s="18"/>
      <c r="C959" s="36"/>
      <c r="D959" s="19">
        <f t="shared" si="47"/>
        <v>0</v>
      </c>
      <c r="E959" s="19"/>
      <c r="F959" s="10"/>
    </row>
    <row r="960" ht="15.75" hidden="1" customHeight="1">
      <c r="A960" s="19" t="s">
        <v>2436</v>
      </c>
      <c r="B960" s="18"/>
      <c r="C960" s="36"/>
      <c r="D960" s="19">
        <f t="shared" si="47"/>
        <v>0</v>
      </c>
      <c r="E960" s="19"/>
      <c r="F960" s="10"/>
    </row>
    <row r="961" ht="15.75" hidden="1" customHeight="1">
      <c r="A961" s="19" t="s">
        <v>2436</v>
      </c>
      <c r="B961" s="18"/>
      <c r="C961" s="36"/>
      <c r="D961" s="19">
        <f t="shared" si="47"/>
        <v>0</v>
      </c>
      <c r="E961" s="19"/>
      <c r="F961" s="10"/>
    </row>
    <row r="962" ht="15.75" hidden="1" customHeight="1">
      <c r="A962" s="19" t="s">
        <v>2436</v>
      </c>
      <c r="B962" s="18"/>
      <c r="C962" s="36"/>
      <c r="D962" s="19">
        <f t="shared" si="47"/>
        <v>0</v>
      </c>
      <c r="E962" s="19"/>
      <c r="F962" s="10"/>
    </row>
    <row r="963" ht="15.75" hidden="1" customHeight="1">
      <c r="A963" s="19" t="s">
        <v>2436</v>
      </c>
      <c r="B963" s="18"/>
      <c r="C963" s="36"/>
      <c r="D963" s="19">
        <f t="shared" si="47"/>
        <v>0</v>
      </c>
      <c r="E963" s="19"/>
      <c r="F963" s="10"/>
    </row>
    <row r="964" ht="15.75" hidden="1" customHeight="1">
      <c r="A964" s="19" t="s">
        <v>2436</v>
      </c>
      <c r="B964" s="19"/>
      <c r="C964" s="10"/>
      <c r="D964" s="10"/>
      <c r="E964" s="19"/>
      <c r="F964" s="10"/>
    </row>
    <row r="965" ht="15.75" hidden="1" customHeight="1">
      <c r="C965" s="20">
        <f>SUM(C947:C964)</f>
        <v>100</v>
      </c>
      <c r="E965" s="1"/>
      <c r="F965" s="54" t="s">
        <v>14</v>
      </c>
    </row>
    <row r="966" ht="15.75" hidden="1" customHeight="1">
      <c r="E966" s="1"/>
    </row>
    <row r="967" ht="15.75" customHeight="1">
      <c r="A967" s="14" t="s">
        <v>15</v>
      </c>
      <c r="B967" s="14" t="s">
        <v>16</v>
      </c>
      <c r="C967" s="2" t="s">
        <v>17</v>
      </c>
      <c r="D967" s="14" t="s">
        <v>18</v>
      </c>
      <c r="E967" s="14" t="s">
        <v>19</v>
      </c>
      <c r="F967" s="34" t="s">
        <v>20</v>
      </c>
      <c r="G967" s="43">
        <v>100.0</v>
      </c>
    </row>
    <row r="968" ht="15.75" customHeight="1">
      <c r="A968" s="19" t="s">
        <v>2439</v>
      </c>
      <c r="B968" s="18">
        <v>44296.0</v>
      </c>
      <c r="C968" s="36">
        <v>23.0</v>
      </c>
      <c r="D968" s="19">
        <f>G967-C968</f>
        <v>77</v>
      </c>
      <c r="E968" s="19"/>
      <c r="F968" s="10"/>
      <c r="G968" s="1" t="s">
        <v>2440</v>
      </c>
    </row>
    <row r="969" ht="15.75" customHeight="1">
      <c r="A969" s="19" t="s">
        <v>2439</v>
      </c>
      <c r="B969" s="18">
        <v>44296.0</v>
      </c>
      <c r="C969" s="36">
        <v>25.0</v>
      </c>
      <c r="D969" s="19">
        <f t="shared" ref="D969:D984" si="48">D968-C969</f>
        <v>52</v>
      </c>
      <c r="E969" s="19"/>
      <c r="F969" s="10"/>
      <c r="G969" s="20" t="s">
        <v>977</v>
      </c>
    </row>
    <row r="970" ht="15.75" customHeight="1">
      <c r="A970" s="19" t="s">
        <v>2439</v>
      </c>
      <c r="B970" s="18">
        <v>44309.0</v>
      </c>
      <c r="C970" s="36">
        <v>52.0</v>
      </c>
      <c r="D970" s="19">
        <f t="shared" si="48"/>
        <v>0</v>
      </c>
      <c r="E970" s="19"/>
      <c r="F970" s="10"/>
      <c r="G970" s="53"/>
    </row>
    <row r="971" ht="15.75" customHeight="1">
      <c r="A971" s="19" t="s">
        <v>2439</v>
      </c>
      <c r="B971" s="18"/>
      <c r="C971" s="36"/>
      <c r="D971" s="19">
        <f t="shared" si="48"/>
        <v>0</v>
      </c>
      <c r="E971" s="19"/>
      <c r="F971" s="10"/>
      <c r="G971" s="20" t="s">
        <v>2441</v>
      </c>
    </row>
    <row r="972" ht="15.75" customHeight="1">
      <c r="A972" s="19" t="s">
        <v>2439</v>
      </c>
      <c r="B972" s="18"/>
      <c r="C972" s="36"/>
      <c r="D972" s="19">
        <f t="shared" si="48"/>
        <v>0</v>
      </c>
      <c r="E972" s="19"/>
      <c r="F972" s="10"/>
      <c r="G972" s="30"/>
    </row>
    <row r="973" ht="15.75" customHeight="1">
      <c r="A973" s="19" t="s">
        <v>2439</v>
      </c>
      <c r="B973" s="18"/>
      <c r="C973" s="36"/>
      <c r="D973" s="19">
        <f t="shared" si="48"/>
        <v>0</v>
      </c>
      <c r="E973" s="19"/>
      <c r="F973" s="10"/>
      <c r="G973" s="30"/>
    </row>
    <row r="974" ht="15.75" customHeight="1">
      <c r="A974" s="19" t="s">
        <v>2439</v>
      </c>
      <c r="B974" s="18"/>
      <c r="C974" s="36"/>
      <c r="D974" s="19">
        <f t="shared" si="48"/>
        <v>0</v>
      </c>
      <c r="E974" s="19"/>
      <c r="F974" s="10"/>
      <c r="G974" s="30"/>
    </row>
    <row r="975" ht="15.75" customHeight="1">
      <c r="A975" s="19" t="s">
        <v>2439</v>
      </c>
      <c r="B975" s="18"/>
      <c r="C975" s="36"/>
      <c r="D975" s="19">
        <f t="shared" si="48"/>
        <v>0</v>
      </c>
      <c r="E975" s="19"/>
      <c r="F975" s="10"/>
    </row>
    <row r="976" ht="15.75" customHeight="1">
      <c r="A976" s="19" t="s">
        <v>2439</v>
      </c>
      <c r="B976" s="18"/>
      <c r="C976" s="36"/>
      <c r="D976" s="19">
        <f t="shared" si="48"/>
        <v>0</v>
      </c>
      <c r="E976" s="19"/>
      <c r="F976" s="10"/>
    </row>
    <row r="977" ht="15.75" customHeight="1">
      <c r="A977" s="19" t="s">
        <v>2439</v>
      </c>
      <c r="B977" s="18"/>
      <c r="C977" s="36"/>
      <c r="D977" s="19">
        <f t="shared" si="48"/>
        <v>0</v>
      </c>
      <c r="E977" s="19"/>
      <c r="F977" s="10"/>
    </row>
    <row r="978" ht="15.75" customHeight="1">
      <c r="A978" s="19" t="s">
        <v>2439</v>
      </c>
      <c r="B978" s="18"/>
      <c r="C978" s="36"/>
      <c r="D978" s="19">
        <f t="shared" si="48"/>
        <v>0</v>
      </c>
      <c r="E978" s="19"/>
      <c r="F978" s="10"/>
    </row>
    <row r="979" ht="15.75" customHeight="1">
      <c r="A979" s="19" t="s">
        <v>2439</v>
      </c>
      <c r="B979" s="18"/>
      <c r="C979" s="36"/>
      <c r="D979" s="19">
        <f t="shared" si="48"/>
        <v>0</v>
      </c>
      <c r="E979" s="19"/>
      <c r="F979" s="10"/>
    </row>
    <row r="980" ht="15.75" customHeight="1">
      <c r="A980" s="19" t="s">
        <v>2439</v>
      </c>
      <c r="B980" s="18"/>
      <c r="C980" s="36"/>
      <c r="D980" s="19">
        <f t="shared" si="48"/>
        <v>0</v>
      </c>
      <c r="E980" s="19"/>
      <c r="F980" s="10"/>
    </row>
    <row r="981" ht="15.75" customHeight="1">
      <c r="A981" s="19" t="s">
        <v>2439</v>
      </c>
      <c r="B981" s="18"/>
      <c r="C981" s="36"/>
      <c r="D981" s="19">
        <f t="shared" si="48"/>
        <v>0</v>
      </c>
      <c r="E981" s="19"/>
      <c r="F981" s="10"/>
    </row>
    <row r="982" ht="15.75" customHeight="1">
      <c r="A982" s="19" t="s">
        <v>2439</v>
      </c>
      <c r="B982" s="18"/>
      <c r="C982" s="36"/>
      <c r="D982" s="19">
        <f t="shared" si="48"/>
        <v>0</v>
      </c>
      <c r="E982" s="19"/>
      <c r="F982" s="10"/>
    </row>
    <row r="983" ht="15.75" customHeight="1">
      <c r="A983" s="19" t="s">
        <v>2439</v>
      </c>
      <c r="B983" s="18"/>
      <c r="C983" s="36"/>
      <c r="D983" s="19">
        <f t="shared" si="48"/>
        <v>0</v>
      </c>
      <c r="E983" s="19"/>
      <c r="F983" s="10"/>
    </row>
    <row r="984" ht="15.75" customHeight="1">
      <c r="A984" s="19" t="s">
        <v>2439</v>
      </c>
      <c r="B984" s="18"/>
      <c r="C984" s="36"/>
      <c r="D984" s="19">
        <f t="shared" si="48"/>
        <v>0</v>
      </c>
      <c r="E984" s="19"/>
      <c r="F984" s="10"/>
    </row>
    <row r="985" ht="15.75" customHeight="1">
      <c r="A985" s="19" t="s">
        <v>2439</v>
      </c>
      <c r="B985" s="19"/>
      <c r="C985" s="10"/>
      <c r="D985" s="10"/>
      <c r="E985" s="19"/>
      <c r="F985" s="10"/>
    </row>
    <row r="986" ht="15.75" customHeight="1">
      <c r="C986" s="20">
        <f>SUM(C968:C985)</f>
        <v>100</v>
      </c>
      <c r="E986" s="1"/>
      <c r="F986" s="54" t="s">
        <v>14</v>
      </c>
    </row>
    <row r="987" ht="15.75" customHeight="1">
      <c r="A987" s="14" t="s">
        <v>15</v>
      </c>
      <c r="B987" s="14" t="s">
        <v>16</v>
      </c>
      <c r="C987" s="2" t="s">
        <v>17</v>
      </c>
      <c r="D987" s="14" t="s">
        <v>18</v>
      </c>
      <c r="E987" s="14" t="s">
        <v>19</v>
      </c>
      <c r="F987" s="34" t="s">
        <v>20</v>
      </c>
      <c r="G987" s="43">
        <v>100.0</v>
      </c>
    </row>
    <row r="988" ht="15.75" customHeight="1">
      <c r="A988" s="19" t="s">
        <v>2442</v>
      </c>
      <c r="B988" s="18">
        <v>44368.0</v>
      </c>
      <c r="C988" s="36">
        <v>60.0</v>
      </c>
      <c r="D988" s="19">
        <f>G987-C988</f>
        <v>40</v>
      </c>
      <c r="E988" s="19"/>
      <c r="F988" s="10"/>
      <c r="G988" s="63" t="s">
        <v>2443</v>
      </c>
    </row>
    <row r="989" ht="15.75" customHeight="1">
      <c r="A989" s="19" t="s">
        <v>2442</v>
      </c>
      <c r="B989" s="18">
        <v>44371.0</v>
      </c>
      <c r="C989" s="36">
        <v>40.0</v>
      </c>
      <c r="D989" s="19">
        <f>D988-C989</f>
        <v>0</v>
      </c>
      <c r="E989" s="19"/>
      <c r="F989" s="10"/>
      <c r="G989" s="63" t="s">
        <v>977</v>
      </c>
    </row>
    <row r="990" ht="15.75" customHeight="1">
      <c r="A990" s="19" t="s">
        <v>2442</v>
      </c>
      <c r="B990" s="18"/>
      <c r="C990" s="36"/>
      <c r="D990" s="19"/>
      <c r="E990" s="19"/>
      <c r="F990" s="10"/>
      <c r="G990" s="64"/>
    </row>
    <row r="991" ht="15.75" customHeight="1">
      <c r="A991" s="19" t="s">
        <v>2442</v>
      </c>
      <c r="B991" s="18"/>
      <c r="C991" s="36"/>
      <c r="D991" s="19"/>
      <c r="E991" s="19"/>
      <c r="F991" s="10"/>
      <c r="G991" s="63" t="s">
        <v>2441</v>
      </c>
    </row>
    <row r="992" ht="15.75" customHeight="1">
      <c r="A992" s="19"/>
      <c r="B992" s="18"/>
      <c r="C992" s="36"/>
      <c r="D992" s="19"/>
      <c r="E992" s="19"/>
      <c r="F992" s="10"/>
      <c r="G992" s="30"/>
    </row>
    <row r="993" ht="15.75" customHeight="1">
      <c r="A993" s="19"/>
      <c r="B993" s="18"/>
      <c r="C993" s="36"/>
      <c r="D993" s="19"/>
      <c r="E993" s="19"/>
      <c r="F993" s="10"/>
      <c r="G993" s="30"/>
    </row>
    <row r="994" ht="15.75" customHeight="1">
      <c r="A994" s="19"/>
      <c r="B994" s="18"/>
      <c r="C994" s="36"/>
      <c r="D994" s="19"/>
      <c r="E994" s="19"/>
      <c r="F994" s="10"/>
      <c r="G994" s="30"/>
    </row>
    <row r="995" ht="15.75" customHeight="1">
      <c r="A995" s="19"/>
      <c r="B995" s="18"/>
      <c r="C995" s="36"/>
      <c r="D995" s="19"/>
      <c r="E995" s="19"/>
      <c r="F995" s="10"/>
    </row>
    <row r="996" ht="15.75" customHeight="1">
      <c r="A996" s="19"/>
      <c r="B996" s="18"/>
      <c r="C996" s="36"/>
      <c r="D996" s="19"/>
      <c r="E996" s="19"/>
      <c r="F996" s="10"/>
    </row>
    <row r="997" ht="15.75" customHeight="1">
      <c r="A997" s="19"/>
      <c r="B997" s="18"/>
      <c r="C997" s="36"/>
      <c r="D997" s="19"/>
      <c r="E997" s="19"/>
      <c r="F997" s="10"/>
    </row>
    <row r="998" ht="15.75" customHeight="1">
      <c r="A998" s="19"/>
      <c r="B998" s="18"/>
      <c r="C998" s="36"/>
      <c r="D998" s="19"/>
      <c r="E998" s="19"/>
      <c r="F998" s="10"/>
    </row>
    <row r="999" ht="15.75" customHeight="1">
      <c r="A999" s="19"/>
      <c r="B999" s="18"/>
      <c r="C999" s="36"/>
      <c r="D999" s="19"/>
      <c r="E999" s="19"/>
      <c r="F999" s="10"/>
    </row>
    <row r="1000" ht="15.75" customHeight="1">
      <c r="A1000" s="19"/>
      <c r="B1000" s="18"/>
      <c r="C1000" s="36"/>
      <c r="D1000" s="19"/>
      <c r="E1000" s="19"/>
      <c r="F1000" s="10"/>
    </row>
    <row r="1001" ht="15.75" customHeight="1">
      <c r="A1001" s="19"/>
      <c r="B1001" s="18"/>
      <c r="C1001" s="36"/>
      <c r="D1001" s="19"/>
      <c r="E1001" s="19"/>
      <c r="F1001" s="10"/>
    </row>
    <row r="1002" ht="15.75" customHeight="1">
      <c r="A1002" s="19"/>
      <c r="B1002" s="18"/>
      <c r="C1002" s="36"/>
      <c r="D1002" s="19"/>
      <c r="E1002" s="19"/>
      <c r="F1002" s="10"/>
    </row>
    <row r="1003" ht="15.75" customHeight="1">
      <c r="A1003" s="19"/>
      <c r="B1003" s="18"/>
      <c r="C1003" s="36"/>
      <c r="D1003" s="19"/>
      <c r="E1003" s="19"/>
      <c r="F1003" s="10"/>
    </row>
    <row r="1004" ht="15.75" customHeight="1">
      <c r="A1004" s="19"/>
      <c r="B1004" s="18"/>
      <c r="C1004" s="36"/>
      <c r="D1004" s="19"/>
      <c r="E1004" s="19"/>
      <c r="F1004" s="10"/>
    </row>
    <row r="1005" ht="15.75" customHeight="1">
      <c r="A1005" s="19"/>
      <c r="B1005" s="19"/>
      <c r="C1005" s="10"/>
      <c r="D1005" s="10"/>
      <c r="E1005" s="19"/>
      <c r="F1005" s="10"/>
    </row>
    <row r="1006" ht="15.75" customHeight="1">
      <c r="E1006" s="1"/>
    </row>
    <row r="1007" ht="15.75" customHeight="1">
      <c r="A1007" s="14" t="s">
        <v>15</v>
      </c>
      <c r="B1007" s="14" t="s">
        <v>16</v>
      </c>
      <c r="C1007" s="2" t="s">
        <v>17</v>
      </c>
      <c r="D1007" s="14" t="s">
        <v>18</v>
      </c>
      <c r="E1007" s="14" t="s">
        <v>19</v>
      </c>
      <c r="F1007" s="34" t="s">
        <v>20</v>
      </c>
      <c r="G1007" s="43">
        <v>300.0</v>
      </c>
    </row>
    <row r="1008" ht="15.75" customHeight="1">
      <c r="A1008" s="19" t="s">
        <v>2444</v>
      </c>
      <c r="B1008" s="18">
        <v>44371.0</v>
      </c>
      <c r="C1008" s="36">
        <v>60.0</v>
      </c>
      <c r="D1008" s="19">
        <f>G1007-C1008</f>
        <v>240</v>
      </c>
      <c r="E1008" s="19"/>
      <c r="F1008" s="10"/>
      <c r="G1008" s="1" t="s">
        <v>2445</v>
      </c>
    </row>
    <row r="1009" ht="15.75" customHeight="1">
      <c r="A1009" s="19" t="s">
        <v>2444</v>
      </c>
      <c r="B1009" s="18">
        <v>44385.0</v>
      </c>
      <c r="C1009" s="36">
        <v>70.0</v>
      </c>
      <c r="D1009" s="19">
        <f t="shared" ref="D1009:D1024" si="49">D1008-C1009</f>
        <v>170</v>
      </c>
      <c r="E1009" s="19"/>
      <c r="F1009" s="10"/>
      <c r="G1009" s="20" t="s">
        <v>977</v>
      </c>
    </row>
    <row r="1010" ht="15.75" customHeight="1">
      <c r="A1010" s="19" t="s">
        <v>2444</v>
      </c>
      <c r="B1010" s="18">
        <v>44454.0</v>
      </c>
      <c r="C1010" s="36">
        <v>100.0</v>
      </c>
      <c r="D1010" s="19">
        <f t="shared" si="49"/>
        <v>70</v>
      </c>
      <c r="E1010" s="19"/>
      <c r="F1010" s="10"/>
      <c r="G1010" s="53">
        <v>114000.0</v>
      </c>
    </row>
    <row r="1011" ht="15.75" customHeight="1">
      <c r="A1011" s="19" t="s">
        <v>2444</v>
      </c>
      <c r="B1011" s="18">
        <v>44466.0</v>
      </c>
      <c r="C1011" s="36">
        <v>70.0</v>
      </c>
      <c r="D1011" s="19">
        <f t="shared" si="49"/>
        <v>0</v>
      </c>
      <c r="E1011" s="19"/>
      <c r="F1011" s="10"/>
      <c r="G1011" s="20" t="s">
        <v>2446</v>
      </c>
    </row>
    <row r="1012" ht="15.75" customHeight="1">
      <c r="A1012" s="19" t="s">
        <v>2444</v>
      </c>
      <c r="B1012" s="18"/>
      <c r="C1012" s="36"/>
      <c r="D1012" s="19">
        <f t="shared" si="49"/>
        <v>0</v>
      </c>
      <c r="E1012" s="19"/>
      <c r="F1012" s="10"/>
      <c r="G1012" s="30"/>
    </row>
    <row r="1013" ht="15.75" customHeight="1">
      <c r="A1013" s="19" t="s">
        <v>2444</v>
      </c>
      <c r="B1013" s="18"/>
      <c r="C1013" s="36"/>
      <c r="D1013" s="19">
        <f t="shared" si="49"/>
        <v>0</v>
      </c>
      <c r="E1013" s="19"/>
      <c r="F1013" s="10"/>
      <c r="G1013" s="30"/>
    </row>
    <row r="1014" ht="15.75" customHeight="1">
      <c r="A1014" s="19" t="s">
        <v>2444</v>
      </c>
      <c r="B1014" s="18"/>
      <c r="C1014" s="36"/>
      <c r="D1014" s="19">
        <f t="shared" si="49"/>
        <v>0</v>
      </c>
      <c r="E1014" s="19"/>
      <c r="F1014" s="10"/>
      <c r="G1014" s="30"/>
    </row>
    <row r="1015" ht="15.75" customHeight="1">
      <c r="A1015" s="19" t="s">
        <v>2444</v>
      </c>
      <c r="B1015" s="18"/>
      <c r="C1015" s="36"/>
      <c r="D1015" s="19">
        <f t="shared" si="49"/>
        <v>0</v>
      </c>
      <c r="E1015" s="19"/>
      <c r="F1015" s="10"/>
    </row>
    <row r="1016" ht="15.75" customHeight="1">
      <c r="A1016" s="19" t="s">
        <v>2444</v>
      </c>
      <c r="B1016" s="18"/>
      <c r="C1016" s="36"/>
      <c r="D1016" s="19">
        <f t="shared" si="49"/>
        <v>0</v>
      </c>
      <c r="E1016" s="19"/>
      <c r="F1016" s="10"/>
    </row>
    <row r="1017" ht="15.75" customHeight="1">
      <c r="A1017" s="19" t="s">
        <v>2444</v>
      </c>
      <c r="B1017" s="18"/>
      <c r="C1017" s="36"/>
      <c r="D1017" s="19">
        <f t="shared" si="49"/>
        <v>0</v>
      </c>
      <c r="E1017" s="19"/>
      <c r="F1017" s="10"/>
    </row>
    <row r="1018" ht="15.75" customHeight="1">
      <c r="A1018" s="19" t="s">
        <v>2444</v>
      </c>
      <c r="B1018" s="18"/>
      <c r="C1018" s="36"/>
      <c r="D1018" s="19">
        <f t="shared" si="49"/>
        <v>0</v>
      </c>
      <c r="E1018" s="19"/>
      <c r="F1018" s="10"/>
    </row>
    <row r="1019" ht="15.75" customHeight="1">
      <c r="A1019" s="19" t="s">
        <v>2444</v>
      </c>
      <c r="B1019" s="18"/>
      <c r="C1019" s="36"/>
      <c r="D1019" s="19">
        <f t="shared" si="49"/>
        <v>0</v>
      </c>
      <c r="E1019" s="19"/>
      <c r="F1019" s="10"/>
    </row>
    <row r="1020" ht="15.75" customHeight="1">
      <c r="A1020" s="19" t="s">
        <v>2444</v>
      </c>
      <c r="B1020" s="18"/>
      <c r="C1020" s="36"/>
      <c r="D1020" s="19">
        <f t="shared" si="49"/>
        <v>0</v>
      </c>
      <c r="E1020" s="19"/>
      <c r="F1020" s="10"/>
    </row>
    <row r="1021" ht="15.75" customHeight="1">
      <c r="A1021" s="19" t="s">
        <v>2444</v>
      </c>
      <c r="B1021" s="18"/>
      <c r="C1021" s="36"/>
      <c r="D1021" s="19">
        <f t="shared" si="49"/>
        <v>0</v>
      </c>
      <c r="E1021" s="19"/>
      <c r="F1021" s="10"/>
    </row>
    <row r="1022" ht="15.75" customHeight="1">
      <c r="A1022" s="19" t="s">
        <v>2444</v>
      </c>
      <c r="B1022" s="18"/>
      <c r="C1022" s="36"/>
      <c r="D1022" s="19">
        <f t="shared" si="49"/>
        <v>0</v>
      </c>
      <c r="E1022" s="19"/>
      <c r="F1022" s="10"/>
    </row>
    <row r="1023" ht="15.75" customHeight="1">
      <c r="A1023" s="19" t="s">
        <v>2444</v>
      </c>
      <c r="B1023" s="18"/>
      <c r="C1023" s="36"/>
      <c r="D1023" s="19">
        <f t="shared" si="49"/>
        <v>0</v>
      </c>
      <c r="E1023" s="19"/>
      <c r="F1023" s="10"/>
    </row>
    <row r="1024" ht="15.75" customHeight="1">
      <c r="A1024" s="19" t="s">
        <v>2444</v>
      </c>
      <c r="B1024" s="18"/>
      <c r="C1024" s="36"/>
      <c r="D1024" s="19">
        <f t="shared" si="49"/>
        <v>0</v>
      </c>
      <c r="E1024" s="19"/>
      <c r="F1024" s="10"/>
    </row>
    <row r="1025" ht="15.75" customHeight="1">
      <c r="A1025" s="19"/>
      <c r="B1025" s="19"/>
      <c r="C1025" s="10"/>
      <c r="D1025" s="10"/>
      <c r="E1025" s="19"/>
      <c r="F1025" s="10"/>
    </row>
    <row r="1026" ht="15.75" customHeight="1">
      <c r="C1026" s="20">
        <f>SUM(C1008:C1025)</f>
        <v>300</v>
      </c>
      <c r="E1026" s="1"/>
      <c r="F1026" s="65"/>
    </row>
    <row r="1027" ht="15.75" customHeight="1">
      <c r="E1027" s="1"/>
    </row>
    <row r="1028" ht="15.75" customHeight="1">
      <c r="A1028" s="14" t="s">
        <v>15</v>
      </c>
      <c r="B1028" s="14" t="s">
        <v>16</v>
      </c>
      <c r="C1028" s="2" t="s">
        <v>17</v>
      </c>
      <c r="D1028" s="14" t="s">
        <v>18</v>
      </c>
      <c r="E1028" s="14" t="s">
        <v>19</v>
      </c>
      <c r="F1028" s="34" t="s">
        <v>20</v>
      </c>
      <c r="G1028" s="43">
        <v>50.0</v>
      </c>
    </row>
    <row r="1029" ht="15.75" customHeight="1">
      <c r="A1029" s="19" t="s">
        <v>2447</v>
      </c>
      <c r="B1029" s="18">
        <v>44880.0</v>
      </c>
      <c r="C1029" s="36">
        <v>50.0</v>
      </c>
      <c r="D1029" s="19">
        <f>G1028-C1029</f>
        <v>0</v>
      </c>
      <c r="E1029" s="19"/>
      <c r="F1029" s="10"/>
      <c r="G1029" s="1" t="s">
        <v>2448</v>
      </c>
    </row>
    <row r="1030" ht="15.75" customHeight="1">
      <c r="A1030" s="19" t="str">
        <f t="shared" ref="A1030:A1038" si="50">A1029</f>
        <v>05/XI/MMM/2022</v>
      </c>
      <c r="B1030" s="18"/>
      <c r="C1030" s="36"/>
      <c r="D1030" s="19">
        <f t="shared" ref="D1030:D1038" si="51">D1029-C1030</f>
        <v>0</v>
      </c>
      <c r="E1030" s="19"/>
      <c r="F1030" s="10"/>
      <c r="G1030" s="20" t="s">
        <v>977</v>
      </c>
    </row>
    <row r="1031" ht="15.75" customHeight="1">
      <c r="A1031" s="19" t="str">
        <f t="shared" si="50"/>
        <v>05/XI/MMM/2022</v>
      </c>
      <c r="B1031" s="18"/>
      <c r="C1031" s="36"/>
      <c r="D1031" s="19">
        <f t="shared" si="51"/>
        <v>0</v>
      </c>
      <c r="E1031" s="19"/>
      <c r="F1031" s="10"/>
      <c r="G1031" s="53">
        <v>160000.0</v>
      </c>
    </row>
    <row r="1032" ht="15.75" customHeight="1">
      <c r="A1032" s="19" t="str">
        <f t="shared" si="50"/>
        <v>05/XI/MMM/2022</v>
      </c>
      <c r="B1032" s="18"/>
      <c r="C1032" s="36"/>
      <c r="D1032" s="19">
        <f t="shared" si="51"/>
        <v>0</v>
      </c>
      <c r="E1032" s="19"/>
      <c r="F1032" s="10"/>
    </row>
    <row r="1033" ht="15.75" customHeight="1">
      <c r="A1033" s="19" t="str">
        <f t="shared" si="50"/>
        <v>05/XI/MMM/2022</v>
      </c>
      <c r="B1033" s="18"/>
      <c r="C1033" s="36"/>
      <c r="D1033" s="19">
        <f t="shared" si="51"/>
        <v>0</v>
      </c>
      <c r="E1033" s="19"/>
      <c r="F1033" s="10"/>
      <c r="G1033" s="30"/>
    </row>
    <row r="1034" ht="15.75" customHeight="1">
      <c r="A1034" s="19" t="str">
        <f t="shared" si="50"/>
        <v>05/XI/MMM/2022</v>
      </c>
      <c r="B1034" s="18"/>
      <c r="C1034" s="36"/>
      <c r="D1034" s="19">
        <f t="shared" si="51"/>
        <v>0</v>
      </c>
      <c r="E1034" s="19"/>
      <c r="F1034" s="10"/>
      <c r="G1034" s="30"/>
    </row>
    <row r="1035" ht="15.75" customHeight="1">
      <c r="A1035" s="19" t="str">
        <f t="shared" si="50"/>
        <v>05/XI/MMM/2022</v>
      </c>
      <c r="B1035" s="18"/>
      <c r="C1035" s="36"/>
      <c r="D1035" s="19">
        <f t="shared" si="51"/>
        <v>0</v>
      </c>
      <c r="E1035" s="19"/>
      <c r="F1035" s="10"/>
      <c r="G1035" s="30"/>
    </row>
    <row r="1036" ht="15.75" customHeight="1">
      <c r="A1036" s="19" t="str">
        <f t="shared" si="50"/>
        <v>05/XI/MMM/2022</v>
      </c>
      <c r="B1036" s="18"/>
      <c r="C1036" s="36"/>
      <c r="D1036" s="19">
        <f t="shared" si="51"/>
        <v>0</v>
      </c>
      <c r="E1036" s="19"/>
      <c r="F1036" s="10"/>
    </row>
    <row r="1037" ht="15.75" customHeight="1">
      <c r="A1037" s="19" t="str">
        <f t="shared" si="50"/>
        <v>05/XI/MMM/2022</v>
      </c>
      <c r="B1037" s="18"/>
      <c r="C1037" s="36"/>
      <c r="D1037" s="19">
        <f t="shared" si="51"/>
        <v>0</v>
      </c>
      <c r="E1037" s="19"/>
      <c r="F1037" s="10"/>
    </row>
    <row r="1038" ht="15.75" customHeight="1">
      <c r="A1038" s="19" t="str">
        <f t="shared" si="50"/>
        <v>05/XI/MMM/2022</v>
      </c>
      <c r="B1038" s="18"/>
      <c r="C1038" s="36"/>
      <c r="D1038" s="19">
        <f t="shared" si="51"/>
        <v>0</v>
      </c>
      <c r="E1038" s="19"/>
      <c r="F1038" s="10"/>
    </row>
    <row r="1039" ht="15.75" customHeight="1">
      <c r="E1039" s="1"/>
    </row>
    <row r="1040" ht="15.75" customHeight="1">
      <c r="E1040" s="1"/>
    </row>
    <row r="1041" ht="15.75" customHeight="1">
      <c r="A1041" s="14" t="s">
        <v>15</v>
      </c>
      <c r="B1041" s="14" t="s">
        <v>16</v>
      </c>
      <c r="C1041" s="2" t="s">
        <v>17</v>
      </c>
      <c r="D1041" s="14" t="s">
        <v>18</v>
      </c>
      <c r="E1041" s="14" t="s">
        <v>19</v>
      </c>
      <c r="F1041" s="34" t="s">
        <v>20</v>
      </c>
      <c r="G1041" s="43">
        <v>7.0</v>
      </c>
    </row>
    <row r="1042" ht="15.75" customHeight="1">
      <c r="A1042" s="19" t="s">
        <v>2449</v>
      </c>
      <c r="B1042" s="18">
        <v>44887.0</v>
      </c>
      <c r="C1042" s="36">
        <v>7.0</v>
      </c>
      <c r="D1042" s="19">
        <f>G1041-C1042</f>
        <v>0</v>
      </c>
      <c r="E1042" s="19"/>
      <c r="F1042" s="10"/>
      <c r="G1042" s="1" t="s">
        <v>2450</v>
      </c>
    </row>
    <row r="1043" ht="15.75" customHeight="1">
      <c r="A1043" s="19" t="str">
        <f t="shared" ref="A1043:A1046" si="52">A1042</f>
        <v>28/XI/MMM/2022</v>
      </c>
      <c r="B1043" s="18"/>
      <c r="C1043" s="36"/>
      <c r="D1043" s="19">
        <f t="shared" ref="D1043:D1046" si="53">D1042-C1043</f>
        <v>0</v>
      </c>
      <c r="E1043" s="19"/>
      <c r="F1043" s="10"/>
      <c r="G1043" s="20" t="s">
        <v>1082</v>
      </c>
    </row>
    <row r="1044" ht="15.75" customHeight="1">
      <c r="A1044" s="19" t="str">
        <f t="shared" si="52"/>
        <v>28/XI/MMM/2022</v>
      </c>
      <c r="B1044" s="18"/>
      <c r="C1044" s="36"/>
      <c r="D1044" s="19">
        <f t="shared" si="53"/>
        <v>0</v>
      </c>
      <c r="E1044" s="19"/>
      <c r="F1044" s="10"/>
      <c r="G1044" s="53">
        <v>50000.0</v>
      </c>
    </row>
    <row r="1045" ht="15.75" customHeight="1">
      <c r="A1045" s="19" t="str">
        <f t="shared" si="52"/>
        <v>28/XI/MMM/2022</v>
      </c>
      <c r="B1045" s="18"/>
      <c r="C1045" s="36"/>
      <c r="D1045" s="19">
        <f t="shared" si="53"/>
        <v>0</v>
      </c>
      <c r="E1045" s="19"/>
      <c r="F1045" s="10"/>
      <c r="G1045" s="20" t="s">
        <v>2451</v>
      </c>
    </row>
    <row r="1046" ht="15.75" customHeight="1">
      <c r="A1046" s="19" t="str">
        <f t="shared" si="52"/>
        <v>28/XI/MMM/2022</v>
      </c>
      <c r="B1046" s="18"/>
      <c r="C1046" s="36"/>
      <c r="D1046" s="19">
        <f t="shared" si="53"/>
        <v>0</v>
      </c>
      <c r="E1046" s="19"/>
      <c r="F1046" s="10"/>
      <c r="G1046" s="30"/>
    </row>
    <row r="1047" ht="15.75" customHeight="1">
      <c r="E1047" s="1"/>
    </row>
    <row r="1048" ht="15.75" customHeight="1">
      <c r="E1048" s="1"/>
    </row>
    <row r="1049" ht="15.75" customHeight="1">
      <c r="A1049" s="14" t="s">
        <v>15</v>
      </c>
      <c r="B1049" s="14" t="s">
        <v>16</v>
      </c>
      <c r="C1049" s="2" t="s">
        <v>17</v>
      </c>
      <c r="D1049" s="14" t="s">
        <v>18</v>
      </c>
      <c r="E1049" s="14" t="s">
        <v>19</v>
      </c>
      <c r="F1049" s="34" t="s">
        <v>20</v>
      </c>
      <c r="G1049" s="43">
        <v>28.0</v>
      </c>
    </row>
    <row r="1050" ht="15.75" customHeight="1">
      <c r="A1050" s="19" t="s">
        <v>2449</v>
      </c>
      <c r="B1050" s="18">
        <v>44887.0</v>
      </c>
      <c r="C1050" s="36">
        <v>4.0</v>
      </c>
      <c r="D1050" s="19">
        <f>G1049-C1050</f>
        <v>24</v>
      </c>
      <c r="E1050" s="19"/>
      <c r="F1050" s="10"/>
      <c r="G1050" s="1" t="s">
        <v>2450</v>
      </c>
    </row>
    <row r="1051" ht="15.75" customHeight="1">
      <c r="A1051" s="19" t="str">
        <f t="shared" ref="A1051:A1054" si="54">A1050</f>
        <v>28/XI/MMM/2022</v>
      </c>
      <c r="B1051" s="18">
        <v>44889.0</v>
      </c>
      <c r="C1051" s="36">
        <v>24.0</v>
      </c>
      <c r="D1051" s="19">
        <f t="shared" ref="D1051:D1054" si="55">D1050-C1051</f>
        <v>0</v>
      </c>
      <c r="E1051" s="19"/>
      <c r="F1051" s="10"/>
      <c r="G1051" s="20" t="s">
        <v>2452</v>
      </c>
    </row>
    <row r="1052" ht="15.75" customHeight="1">
      <c r="A1052" s="19" t="str">
        <f t="shared" si="54"/>
        <v>28/XI/MMM/2022</v>
      </c>
      <c r="B1052" s="18"/>
      <c r="C1052" s="36"/>
      <c r="D1052" s="19">
        <f t="shared" si="55"/>
        <v>0</v>
      </c>
      <c r="E1052" s="19"/>
      <c r="F1052" s="10"/>
      <c r="G1052" s="53">
        <v>50000.0</v>
      </c>
    </row>
    <row r="1053" ht="15.75" customHeight="1">
      <c r="A1053" s="19" t="str">
        <f t="shared" si="54"/>
        <v>28/XI/MMM/2022</v>
      </c>
      <c r="B1053" s="18"/>
      <c r="C1053" s="36"/>
      <c r="D1053" s="19">
        <f t="shared" si="55"/>
        <v>0</v>
      </c>
      <c r="E1053" s="19"/>
      <c r="F1053" s="10"/>
      <c r="G1053" s="20" t="s">
        <v>2451</v>
      </c>
    </row>
    <row r="1054" ht="15.75" customHeight="1">
      <c r="A1054" s="19" t="str">
        <f t="shared" si="54"/>
        <v>28/XI/MMM/2022</v>
      </c>
      <c r="B1054" s="18"/>
      <c r="C1054" s="36"/>
      <c r="D1054" s="19">
        <f t="shared" si="55"/>
        <v>0</v>
      </c>
      <c r="E1054" s="19"/>
      <c r="F1054" s="10"/>
      <c r="G1054" s="30"/>
    </row>
    <row r="1055" ht="15.75" customHeight="1">
      <c r="E1055" s="1"/>
    </row>
    <row r="1056" ht="15.75" customHeight="1">
      <c r="A1056" s="14" t="s">
        <v>15</v>
      </c>
      <c r="B1056" s="14" t="s">
        <v>16</v>
      </c>
      <c r="C1056" s="2" t="s">
        <v>17</v>
      </c>
      <c r="D1056" s="14" t="s">
        <v>18</v>
      </c>
      <c r="E1056" s="14" t="s">
        <v>19</v>
      </c>
      <c r="F1056" s="34" t="s">
        <v>20</v>
      </c>
      <c r="G1056" s="43">
        <v>20.0</v>
      </c>
    </row>
    <row r="1057" ht="15.75" customHeight="1">
      <c r="A1057" s="19" t="s">
        <v>2449</v>
      </c>
      <c r="B1057" s="18">
        <v>44889.0</v>
      </c>
      <c r="C1057" s="36">
        <v>20.0</v>
      </c>
      <c r="D1057" s="19">
        <f>G1056-C1057</f>
        <v>0</v>
      </c>
      <c r="E1057" s="19"/>
      <c r="F1057" s="10"/>
      <c r="G1057" s="1" t="s">
        <v>2450</v>
      </c>
    </row>
    <row r="1058" ht="15.75" customHeight="1">
      <c r="A1058" s="19" t="str">
        <f t="shared" ref="A1058:A1061" si="56">A1057</f>
        <v>28/XI/MMM/2022</v>
      </c>
      <c r="B1058" s="18"/>
      <c r="C1058" s="36"/>
      <c r="D1058" s="19">
        <f t="shared" ref="D1058:D1061" si="57">D1057-C1058</f>
        <v>0</v>
      </c>
      <c r="E1058" s="19"/>
      <c r="F1058" s="10"/>
      <c r="G1058" s="20" t="s">
        <v>1048</v>
      </c>
    </row>
    <row r="1059" ht="15.75" customHeight="1">
      <c r="A1059" s="19" t="str">
        <f t="shared" si="56"/>
        <v>28/XI/MMM/2022</v>
      </c>
      <c r="B1059" s="18"/>
      <c r="C1059" s="36"/>
      <c r="D1059" s="19">
        <f t="shared" si="57"/>
        <v>0</v>
      </c>
      <c r="E1059" s="19"/>
      <c r="F1059" s="10"/>
      <c r="G1059" s="53">
        <v>50000.0</v>
      </c>
    </row>
    <row r="1060" ht="15.75" customHeight="1">
      <c r="A1060" s="19" t="str">
        <f t="shared" si="56"/>
        <v>28/XI/MMM/2022</v>
      </c>
      <c r="B1060" s="18"/>
      <c r="C1060" s="36"/>
      <c r="D1060" s="19">
        <f t="shared" si="57"/>
        <v>0</v>
      </c>
      <c r="E1060" s="19"/>
      <c r="F1060" s="10"/>
      <c r="G1060" s="20" t="s">
        <v>2451</v>
      </c>
    </row>
    <row r="1061" ht="15.75" customHeight="1">
      <c r="A1061" s="19" t="str">
        <f t="shared" si="56"/>
        <v>28/XI/MMM/2022</v>
      </c>
      <c r="B1061" s="18"/>
      <c r="C1061" s="36"/>
      <c r="D1061" s="19">
        <f t="shared" si="57"/>
        <v>0</v>
      </c>
      <c r="E1061" s="19"/>
      <c r="F1061" s="10"/>
      <c r="G1061" s="30"/>
    </row>
    <row r="1062" ht="15.75" customHeight="1">
      <c r="E1062" s="1"/>
    </row>
    <row r="1063" ht="15.75" customHeight="1">
      <c r="A1063" s="14" t="s">
        <v>15</v>
      </c>
      <c r="B1063" s="14" t="s">
        <v>16</v>
      </c>
      <c r="C1063" s="2" t="s">
        <v>17</v>
      </c>
      <c r="D1063" s="14" t="s">
        <v>18</v>
      </c>
      <c r="E1063" s="14" t="s">
        <v>19</v>
      </c>
      <c r="F1063" s="34" t="s">
        <v>20</v>
      </c>
      <c r="G1063" s="43">
        <v>45.0</v>
      </c>
    </row>
    <row r="1064" ht="15.75" customHeight="1">
      <c r="A1064" s="19" t="s">
        <v>2449</v>
      </c>
      <c r="B1064" s="18">
        <v>44887.0</v>
      </c>
      <c r="C1064" s="36">
        <v>45.0</v>
      </c>
      <c r="D1064" s="19">
        <f>G1063-C1064</f>
        <v>0</v>
      </c>
      <c r="E1064" s="19"/>
      <c r="F1064" s="10"/>
      <c r="G1064" s="1" t="s">
        <v>2450</v>
      </c>
    </row>
    <row r="1065" ht="15.75" customHeight="1">
      <c r="A1065" s="19" t="str">
        <f t="shared" ref="A1065:A1068" si="58">A1064</f>
        <v>28/XI/MMM/2022</v>
      </c>
      <c r="B1065" s="18"/>
      <c r="C1065" s="36"/>
      <c r="D1065" s="19">
        <f t="shared" ref="D1065:D1068" si="59">D1064-C1065</f>
        <v>0</v>
      </c>
      <c r="E1065" s="19"/>
      <c r="F1065" s="10"/>
      <c r="G1065" s="20" t="s">
        <v>2453</v>
      </c>
    </row>
    <row r="1066" ht="15.75" customHeight="1">
      <c r="A1066" s="19" t="str">
        <f t="shared" si="58"/>
        <v>28/XI/MMM/2022</v>
      </c>
      <c r="B1066" s="18"/>
      <c r="C1066" s="36"/>
      <c r="D1066" s="19">
        <f t="shared" si="59"/>
        <v>0</v>
      </c>
      <c r="E1066" s="19"/>
      <c r="F1066" s="10"/>
      <c r="G1066" s="53">
        <v>50000.0</v>
      </c>
    </row>
    <row r="1067" ht="15.75" customHeight="1">
      <c r="A1067" s="19" t="str">
        <f t="shared" si="58"/>
        <v>28/XI/MMM/2022</v>
      </c>
      <c r="B1067" s="18"/>
      <c r="C1067" s="36"/>
      <c r="D1067" s="19">
        <f t="shared" si="59"/>
        <v>0</v>
      </c>
      <c r="E1067" s="19"/>
      <c r="F1067" s="10"/>
      <c r="G1067" s="20" t="s">
        <v>2451</v>
      </c>
    </row>
    <row r="1068" ht="15.75" customHeight="1">
      <c r="A1068" s="19" t="str">
        <f t="shared" si="58"/>
        <v>28/XI/MMM/2022</v>
      </c>
      <c r="B1068" s="18"/>
      <c r="C1068" s="36"/>
      <c r="D1068" s="19">
        <f t="shared" si="59"/>
        <v>0</v>
      </c>
      <c r="E1068" s="19"/>
      <c r="F1068" s="10"/>
      <c r="G1068" s="30"/>
    </row>
    <row r="1069" ht="15.75" customHeight="1">
      <c r="D1069" s="78">
        <f>45+7</f>
        <v>52</v>
      </c>
      <c r="E1069" s="1"/>
      <c r="F1069" s="62" t="s">
        <v>14</v>
      </c>
    </row>
    <row r="1070" ht="15.75" customHeight="1">
      <c r="D1070" s="1"/>
      <c r="E1070" s="1"/>
    </row>
    <row r="1071" ht="15.75" customHeight="1">
      <c r="A1071" s="14" t="s">
        <v>15</v>
      </c>
      <c r="B1071" s="14" t="s">
        <v>16</v>
      </c>
      <c r="C1071" s="2" t="s">
        <v>17</v>
      </c>
      <c r="D1071" s="14" t="s">
        <v>18</v>
      </c>
      <c r="E1071" s="14" t="s">
        <v>19</v>
      </c>
      <c r="F1071" s="34" t="s">
        <v>20</v>
      </c>
      <c r="G1071" s="43">
        <v>50.0</v>
      </c>
    </row>
    <row r="1072" ht="15.75" customHeight="1">
      <c r="A1072" s="19" t="s">
        <v>2454</v>
      </c>
      <c r="B1072" s="18">
        <v>44905.0</v>
      </c>
      <c r="C1072" s="36">
        <v>50.0</v>
      </c>
      <c r="D1072" s="19">
        <f>G1071-C1072</f>
        <v>0</v>
      </c>
      <c r="E1072" s="19"/>
      <c r="F1072" s="10"/>
      <c r="G1072" s="1" t="s">
        <v>2455</v>
      </c>
    </row>
    <row r="1073" ht="15.75" customHeight="1">
      <c r="A1073" s="19" t="str">
        <f t="shared" ref="A1073:A1077" si="60">A1072</f>
        <v>40/XI/MMM/2022</v>
      </c>
      <c r="B1073" s="18"/>
      <c r="C1073" s="36"/>
      <c r="D1073" s="19">
        <f t="shared" ref="D1073:D1077" si="61">D1072-C1073</f>
        <v>0</v>
      </c>
      <c r="E1073" s="19"/>
      <c r="F1073" s="10"/>
      <c r="G1073" s="20" t="s">
        <v>977</v>
      </c>
    </row>
    <row r="1074" ht="15.75" customHeight="1">
      <c r="A1074" s="19" t="str">
        <f t="shared" si="60"/>
        <v>40/XI/MMM/2022</v>
      </c>
      <c r="B1074" s="18"/>
      <c r="C1074" s="36"/>
      <c r="D1074" s="19">
        <f t="shared" si="61"/>
        <v>0</v>
      </c>
      <c r="E1074" s="19"/>
      <c r="F1074" s="10"/>
      <c r="G1074" s="53">
        <v>160000.0</v>
      </c>
    </row>
    <row r="1075" ht="15.75" customHeight="1">
      <c r="A1075" s="19" t="str">
        <f t="shared" si="60"/>
        <v>40/XI/MMM/2022</v>
      </c>
      <c r="B1075" s="18"/>
      <c r="C1075" s="36"/>
      <c r="D1075" s="19">
        <f t="shared" si="61"/>
        <v>0</v>
      </c>
      <c r="E1075" s="19"/>
      <c r="F1075" s="10"/>
    </row>
    <row r="1076" ht="15.75" customHeight="1">
      <c r="A1076" s="19" t="str">
        <f t="shared" si="60"/>
        <v>40/XI/MMM/2022</v>
      </c>
      <c r="B1076" s="18"/>
      <c r="C1076" s="36"/>
      <c r="D1076" s="19">
        <f t="shared" si="61"/>
        <v>0</v>
      </c>
      <c r="E1076" s="19"/>
      <c r="F1076" s="10"/>
      <c r="G1076" s="30"/>
    </row>
    <row r="1077" ht="15.75" customHeight="1">
      <c r="A1077" s="19" t="str">
        <f t="shared" si="60"/>
        <v>40/XI/MMM/2022</v>
      </c>
      <c r="B1077" s="18"/>
      <c r="C1077" s="36"/>
      <c r="D1077" s="19">
        <f t="shared" si="61"/>
        <v>0</v>
      </c>
      <c r="E1077" s="19"/>
      <c r="F1077" s="10"/>
      <c r="G1077" s="30"/>
    </row>
    <row r="1078" ht="15.75" customHeight="1">
      <c r="E1078" s="1"/>
      <c r="F1078" s="62" t="s">
        <v>14</v>
      </c>
    </row>
    <row r="1079" ht="15.75" customHeight="1">
      <c r="E1079" s="1"/>
    </row>
    <row r="1080" ht="15.75" customHeight="1">
      <c r="A1080" s="14" t="s">
        <v>15</v>
      </c>
      <c r="B1080" s="14" t="s">
        <v>16</v>
      </c>
      <c r="C1080" s="2" t="s">
        <v>17</v>
      </c>
      <c r="D1080" s="14" t="s">
        <v>18</v>
      </c>
      <c r="E1080" s="14" t="s">
        <v>19</v>
      </c>
      <c r="F1080" s="34" t="s">
        <v>20</v>
      </c>
      <c r="G1080" s="43">
        <v>50.0</v>
      </c>
    </row>
    <row r="1081" ht="15.75" customHeight="1">
      <c r="A1081" s="19" t="s">
        <v>2456</v>
      </c>
      <c r="B1081" s="18">
        <v>44942.0</v>
      </c>
      <c r="C1081" s="36">
        <v>50.0</v>
      </c>
      <c r="D1081" s="19">
        <f>G1080-C1081</f>
        <v>0</v>
      </c>
      <c r="E1081" s="19"/>
      <c r="F1081" s="10"/>
      <c r="G1081" s="1" t="s">
        <v>2457</v>
      </c>
    </row>
    <row r="1082" ht="15.75" customHeight="1">
      <c r="A1082" s="19" t="str">
        <f t="shared" ref="A1082:A1084" si="62">A1081</f>
        <v>31/XII/MMM/2022</v>
      </c>
      <c r="B1082" s="18"/>
      <c r="C1082" s="36"/>
      <c r="D1082" s="19">
        <f t="shared" ref="D1082:D1084" si="63">D1081-C1082</f>
        <v>0</v>
      </c>
      <c r="E1082" s="19"/>
      <c r="F1082" s="10"/>
      <c r="G1082" s="20" t="s">
        <v>977</v>
      </c>
    </row>
    <row r="1083" ht="15.75" customHeight="1">
      <c r="A1083" s="19" t="str">
        <f t="shared" si="62"/>
        <v>31/XII/MMM/2022</v>
      </c>
      <c r="B1083" s="18"/>
      <c r="C1083" s="36"/>
      <c r="D1083" s="19">
        <f t="shared" si="63"/>
        <v>0</v>
      </c>
      <c r="E1083" s="19"/>
      <c r="F1083" s="10"/>
      <c r="G1083" s="53">
        <v>160000.0</v>
      </c>
    </row>
    <row r="1084" ht="15.75" customHeight="1">
      <c r="A1084" s="19" t="str">
        <f t="shared" si="62"/>
        <v>31/XII/MMM/2022</v>
      </c>
      <c r="B1084" s="18"/>
      <c r="C1084" s="36"/>
      <c r="D1084" s="19">
        <f t="shared" si="63"/>
        <v>0</v>
      </c>
      <c r="E1084" s="19"/>
      <c r="F1084" s="10"/>
    </row>
    <row r="1085" ht="15.75" customHeight="1">
      <c r="E1085" s="1"/>
      <c r="F1085" s="62" t="s">
        <v>14</v>
      </c>
    </row>
    <row r="1086" ht="15.75" customHeight="1">
      <c r="A1086" s="14" t="s">
        <v>15</v>
      </c>
      <c r="B1086" s="14" t="s">
        <v>16</v>
      </c>
      <c r="C1086" s="2" t="s">
        <v>17</v>
      </c>
      <c r="D1086" s="14" t="s">
        <v>18</v>
      </c>
      <c r="E1086" s="14" t="s">
        <v>19</v>
      </c>
      <c r="F1086" s="34" t="s">
        <v>20</v>
      </c>
      <c r="G1086" s="43">
        <v>60.0</v>
      </c>
    </row>
    <row r="1087" ht="15.75" customHeight="1">
      <c r="A1087" s="19" t="s">
        <v>2458</v>
      </c>
      <c r="B1087" s="70">
        <v>44931.0</v>
      </c>
      <c r="C1087" s="36">
        <v>60.0</v>
      </c>
      <c r="D1087" s="19">
        <f>G1086-C1087</f>
        <v>0</v>
      </c>
      <c r="E1087" s="19"/>
      <c r="F1087" s="10"/>
      <c r="G1087" s="1" t="s">
        <v>2459</v>
      </c>
    </row>
    <row r="1088" ht="15.75" customHeight="1">
      <c r="A1088" s="19" t="str">
        <f t="shared" ref="A1088:A1091" si="64">A1087</f>
        <v>7/I/MMM/2023</v>
      </c>
      <c r="B1088" s="18"/>
      <c r="C1088" s="36"/>
      <c r="D1088" s="19">
        <f t="shared" ref="D1088:D1091" si="65">D1087-C1088</f>
        <v>0</v>
      </c>
      <c r="E1088" s="19"/>
      <c r="F1088" s="10"/>
      <c r="G1088" s="20" t="s">
        <v>1140</v>
      </c>
    </row>
    <row r="1089" ht="15.75" customHeight="1">
      <c r="A1089" s="19" t="str">
        <f t="shared" si="64"/>
        <v>7/I/MMM/2023</v>
      </c>
      <c r="B1089" s="18"/>
      <c r="C1089" s="36"/>
      <c r="D1089" s="19">
        <f t="shared" si="65"/>
        <v>0</v>
      </c>
      <c r="E1089" s="19"/>
      <c r="F1089" s="10"/>
      <c r="G1089" s="53">
        <v>50000.0</v>
      </c>
    </row>
    <row r="1090" ht="15.75" customHeight="1">
      <c r="A1090" s="19" t="str">
        <f t="shared" si="64"/>
        <v>7/I/MMM/2023</v>
      </c>
      <c r="B1090" s="18"/>
      <c r="C1090" s="36"/>
      <c r="D1090" s="19">
        <f t="shared" si="65"/>
        <v>0</v>
      </c>
      <c r="E1090" s="19"/>
      <c r="F1090" s="10"/>
      <c r="G1090" s="20" t="s">
        <v>2451</v>
      </c>
    </row>
    <row r="1091" ht="15.75" customHeight="1">
      <c r="A1091" s="19" t="str">
        <f t="shared" si="64"/>
        <v>7/I/MMM/2023</v>
      </c>
      <c r="B1091" s="18"/>
      <c r="C1091" s="36"/>
      <c r="D1091" s="19">
        <f t="shared" si="65"/>
        <v>0</v>
      </c>
      <c r="E1091" s="19"/>
      <c r="F1091" s="10"/>
      <c r="G1091" s="30"/>
    </row>
    <row r="1092" ht="15.75" customHeight="1">
      <c r="E1092" s="1"/>
      <c r="F1092" s="62" t="s">
        <v>14</v>
      </c>
    </row>
    <row r="1093" ht="15.75" customHeight="1">
      <c r="E1093" s="1"/>
    </row>
    <row r="1094" ht="15.75" customHeight="1">
      <c r="A1094" s="14" t="s">
        <v>15</v>
      </c>
      <c r="B1094" s="14" t="s">
        <v>16</v>
      </c>
      <c r="C1094" s="2" t="s">
        <v>17</v>
      </c>
      <c r="D1094" s="14" t="s">
        <v>18</v>
      </c>
      <c r="E1094" s="14" t="s">
        <v>19</v>
      </c>
      <c r="F1094" s="34" t="s">
        <v>20</v>
      </c>
      <c r="G1094" s="43">
        <v>50.0</v>
      </c>
    </row>
    <row r="1095" ht="15.75" customHeight="1">
      <c r="A1095" s="19" t="s">
        <v>2460</v>
      </c>
      <c r="B1095" s="18">
        <v>45064.0</v>
      </c>
      <c r="C1095" s="36">
        <v>40.0</v>
      </c>
      <c r="D1095" s="19">
        <f>G1094-C1095</f>
        <v>10</v>
      </c>
      <c r="E1095" s="19"/>
      <c r="F1095" s="10"/>
      <c r="G1095" s="1" t="s">
        <v>2461</v>
      </c>
    </row>
    <row r="1096" ht="15.75" customHeight="1">
      <c r="A1096" s="19" t="str">
        <f t="shared" ref="A1096:A1098" si="66">A1095</f>
        <v>03/V/MMM/2023</v>
      </c>
      <c r="B1096" s="18">
        <v>45066.0</v>
      </c>
      <c r="C1096" s="36">
        <v>10.0</v>
      </c>
      <c r="D1096" s="19">
        <f t="shared" ref="D1096:D1098" si="67">D1095-C1096</f>
        <v>0</v>
      </c>
      <c r="E1096" s="19"/>
      <c r="F1096" s="10"/>
      <c r="G1096" s="20" t="s">
        <v>977</v>
      </c>
    </row>
    <row r="1097" ht="15.75" customHeight="1">
      <c r="A1097" s="19" t="str">
        <f t="shared" si="66"/>
        <v>03/V/MMM/2023</v>
      </c>
      <c r="B1097" s="18"/>
      <c r="C1097" s="36"/>
      <c r="D1097" s="19">
        <f t="shared" si="67"/>
        <v>0</v>
      </c>
      <c r="E1097" s="19"/>
      <c r="F1097" s="10"/>
      <c r="G1097" s="53">
        <v>160000.0</v>
      </c>
    </row>
    <row r="1098" ht="15.75" customHeight="1">
      <c r="A1098" s="19" t="str">
        <f t="shared" si="66"/>
        <v>03/V/MMM/2023</v>
      </c>
      <c r="B1098" s="18"/>
      <c r="C1098" s="36"/>
      <c r="D1098" s="19">
        <f t="shared" si="67"/>
        <v>0</v>
      </c>
      <c r="E1098" s="19"/>
      <c r="F1098" s="10"/>
    </row>
  </sheetData>
  <mergeCells count="10">
    <mergeCell ref="A901:G901"/>
    <mergeCell ref="A923:G923"/>
    <mergeCell ref="A945:G945"/>
    <mergeCell ref="G38:H38"/>
    <mergeCell ref="G41:H41"/>
    <mergeCell ref="A791:G791"/>
    <mergeCell ref="A813:G813"/>
    <mergeCell ref="A835:G835"/>
    <mergeCell ref="A857:G857"/>
    <mergeCell ref="A879:G879"/>
  </mergeCells>
  <printOptions/>
  <pageMargins bottom="0.58" footer="0.0" header="0.0" left="0.7" right="0.7" top="0.47"/>
  <pageSetup scale="65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29"/>
    <col customWidth="1" min="3" max="3" width="13.14"/>
    <col customWidth="1" min="4" max="4" width="19.71"/>
    <col customWidth="1" min="5" max="5" width="15.43"/>
    <col customWidth="1" min="6" max="6" width="19.71"/>
    <col customWidth="1" min="7" max="7" width="25.0"/>
    <col customWidth="1" min="8" max="8" width="10.29"/>
    <col customWidth="1" min="9" max="11" width="8.71"/>
    <col customWidth="1" min="12" max="12" width="13.29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100" t="s">
        <v>20</v>
      </c>
      <c r="G1" s="43">
        <v>50.0</v>
      </c>
    </row>
    <row r="2">
      <c r="A2" s="19" t="s">
        <v>2462</v>
      </c>
      <c r="B2" s="18">
        <v>44986.0</v>
      </c>
      <c r="C2" s="36">
        <v>50.0</v>
      </c>
      <c r="D2" s="19">
        <f>G1-C2</f>
        <v>0</v>
      </c>
      <c r="E2" s="19"/>
      <c r="F2" s="9"/>
      <c r="G2" s="63" t="s">
        <v>2463</v>
      </c>
    </row>
    <row r="3">
      <c r="A3" s="19" t="str">
        <f t="shared" ref="A3:A9" si="1">A2</f>
        <v>LOL512300022</v>
      </c>
      <c r="B3" s="18"/>
      <c r="C3" s="36"/>
      <c r="D3" s="19">
        <f t="shared" ref="D3:D9" si="2">D2-C3</f>
        <v>0</v>
      </c>
      <c r="E3" s="19"/>
      <c r="F3" s="10"/>
      <c r="G3" s="63" t="s">
        <v>2464</v>
      </c>
    </row>
    <row r="4">
      <c r="A4" s="19" t="str">
        <f t="shared" si="1"/>
        <v>LOL512300022</v>
      </c>
      <c r="B4" s="18"/>
      <c r="C4" s="36"/>
      <c r="D4" s="19">
        <f t="shared" si="2"/>
        <v>0</v>
      </c>
      <c r="E4" s="19"/>
      <c r="F4" s="10"/>
      <c r="G4" s="64" t="s">
        <v>2465</v>
      </c>
    </row>
    <row r="5">
      <c r="A5" s="19" t="str">
        <f t="shared" si="1"/>
        <v>LOL512300022</v>
      </c>
      <c r="B5" s="18"/>
      <c r="C5" s="36"/>
      <c r="D5" s="19">
        <f t="shared" si="2"/>
        <v>0</v>
      </c>
      <c r="E5" s="19"/>
      <c r="F5" s="10"/>
      <c r="G5" s="64"/>
    </row>
    <row r="6">
      <c r="A6" s="19" t="str">
        <f t="shared" si="1"/>
        <v>LOL512300022</v>
      </c>
      <c r="B6" s="18"/>
      <c r="C6" s="36"/>
      <c r="D6" s="19">
        <f t="shared" si="2"/>
        <v>0</v>
      </c>
      <c r="E6" s="19"/>
      <c r="F6" s="10"/>
      <c r="G6" s="64"/>
    </row>
    <row r="7">
      <c r="A7" s="19" t="str">
        <f t="shared" si="1"/>
        <v>LOL512300022</v>
      </c>
      <c r="B7" s="18"/>
      <c r="C7" s="36"/>
      <c r="D7" s="19">
        <f t="shared" si="2"/>
        <v>0</v>
      </c>
      <c r="E7" s="19"/>
      <c r="F7" s="10"/>
      <c r="G7" s="64"/>
    </row>
    <row r="8">
      <c r="A8" s="19" t="str">
        <f t="shared" si="1"/>
        <v>LOL512300022</v>
      </c>
      <c r="B8" s="18"/>
      <c r="C8" s="36"/>
      <c r="D8" s="19">
        <f t="shared" si="2"/>
        <v>0</v>
      </c>
      <c r="E8" s="19"/>
      <c r="F8" s="10"/>
      <c r="G8" s="64"/>
    </row>
    <row r="9">
      <c r="A9" s="19" t="str">
        <f t="shared" si="1"/>
        <v>LOL512300022</v>
      </c>
      <c r="B9" s="18"/>
      <c r="C9" s="36"/>
      <c r="D9" s="19">
        <f t="shared" si="2"/>
        <v>0</v>
      </c>
      <c r="E9" s="19"/>
      <c r="F9" s="10"/>
      <c r="G9" s="64"/>
    </row>
    <row r="10">
      <c r="E10" s="1"/>
      <c r="F10" s="54" t="s">
        <v>14</v>
      </c>
    </row>
    <row r="11">
      <c r="A11" s="14" t="s">
        <v>15</v>
      </c>
      <c r="B11" s="14" t="s">
        <v>16</v>
      </c>
      <c r="C11" s="2" t="s">
        <v>17</v>
      </c>
      <c r="D11" s="14" t="s">
        <v>18</v>
      </c>
      <c r="E11" s="14" t="s">
        <v>19</v>
      </c>
      <c r="F11" s="100" t="s">
        <v>20</v>
      </c>
      <c r="G11" s="43">
        <v>70.0</v>
      </c>
    </row>
    <row r="12">
      <c r="A12" s="19" t="s">
        <v>2462</v>
      </c>
      <c r="B12" s="18">
        <v>44966.0</v>
      </c>
      <c r="C12" s="36">
        <v>40.0</v>
      </c>
      <c r="D12" s="19">
        <f>G11-C12</f>
        <v>30</v>
      </c>
      <c r="E12" s="19"/>
      <c r="F12" s="9"/>
      <c r="G12" s="63" t="s">
        <v>2463</v>
      </c>
    </row>
    <row r="13">
      <c r="A13" s="19" t="str">
        <f t="shared" ref="A13:A19" si="3">A12</f>
        <v>LOL512300022</v>
      </c>
      <c r="B13" s="18">
        <v>44986.0</v>
      </c>
      <c r="C13" s="36">
        <v>30.0</v>
      </c>
      <c r="D13" s="19">
        <f t="shared" ref="D13:D19" si="4">D12-C13</f>
        <v>0</v>
      </c>
      <c r="E13" s="19"/>
      <c r="F13" s="10"/>
      <c r="G13" s="63" t="s">
        <v>2466</v>
      </c>
    </row>
    <row r="14">
      <c r="A14" s="19" t="str">
        <f t="shared" si="3"/>
        <v>LOL512300022</v>
      </c>
      <c r="B14" s="18"/>
      <c r="C14" s="36"/>
      <c r="D14" s="19">
        <f t="shared" si="4"/>
        <v>0</v>
      </c>
      <c r="E14" s="19"/>
      <c r="F14" s="10"/>
      <c r="G14" s="64" t="s">
        <v>2467</v>
      </c>
    </row>
    <row r="15">
      <c r="A15" s="19" t="str">
        <f t="shared" si="3"/>
        <v>LOL512300022</v>
      </c>
      <c r="B15" s="18"/>
      <c r="C15" s="36"/>
      <c r="D15" s="19">
        <f t="shared" si="4"/>
        <v>0</v>
      </c>
      <c r="E15" s="19"/>
      <c r="F15" s="10"/>
      <c r="G15" s="64"/>
    </row>
    <row r="16">
      <c r="A16" s="19" t="str">
        <f t="shared" si="3"/>
        <v>LOL512300022</v>
      </c>
      <c r="B16" s="18"/>
      <c r="C16" s="36"/>
      <c r="D16" s="19">
        <f t="shared" si="4"/>
        <v>0</v>
      </c>
      <c r="E16" s="19"/>
      <c r="F16" s="10"/>
      <c r="G16" s="64"/>
    </row>
    <row r="17">
      <c r="A17" s="19" t="str">
        <f t="shared" si="3"/>
        <v>LOL512300022</v>
      </c>
      <c r="B17" s="18"/>
      <c r="C17" s="36"/>
      <c r="D17" s="19">
        <f t="shared" si="4"/>
        <v>0</v>
      </c>
      <c r="E17" s="19"/>
      <c r="F17" s="10"/>
      <c r="G17" s="64"/>
    </row>
    <row r="18">
      <c r="A18" s="19" t="str">
        <f t="shared" si="3"/>
        <v>LOL512300022</v>
      </c>
      <c r="B18" s="18"/>
      <c r="C18" s="36"/>
      <c r="D18" s="19">
        <f t="shared" si="4"/>
        <v>0</v>
      </c>
      <c r="E18" s="19"/>
      <c r="F18" s="10"/>
      <c r="G18" s="64"/>
    </row>
    <row r="19">
      <c r="A19" s="19" t="str">
        <f t="shared" si="3"/>
        <v>LOL512300022</v>
      </c>
      <c r="B19" s="18"/>
      <c r="C19" s="36"/>
      <c r="D19" s="19">
        <f t="shared" si="4"/>
        <v>0</v>
      </c>
      <c r="E19" s="19"/>
      <c r="F19" s="10"/>
      <c r="G19" s="64"/>
    </row>
    <row r="20">
      <c r="E20" s="1"/>
      <c r="F20" s="54" t="s">
        <v>14</v>
      </c>
    </row>
    <row r="21" ht="15.75" customHeight="1">
      <c r="A21" s="14" t="s">
        <v>15</v>
      </c>
      <c r="B21" s="14" t="s">
        <v>16</v>
      </c>
      <c r="C21" s="2" t="s">
        <v>17</v>
      </c>
      <c r="D21" s="14" t="s">
        <v>18</v>
      </c>
      <c r="E21" s="14" t="s">
        <v>19</v>
      </c>
      <c r="F21" s="100" t="s">
        <v>20</v>
      </c>
      <c r="G21" s="43">
        <v>15.0</v>
      </c>
    </row>
    <row r="22" ht="15.75" customHeight="1">
      <c r="A22" s="19" t="s">
        <v>2462</v>
      </c>
      <c r="B22" s="18">
        <v>44986.0</v>
      </c>
      <c r="C22" s="36">
        <v>15.0</v>
      </c>
      <c r="D22" s="19">
        <f>G21-C22</f>
        <v>0</v>
      </c>
      <c r="E22" s="19"/>
      <c r="F22" s="9"/>
      <c r="G22" s="63" t="s">
        <v>2463</v>
      </c>
    </row>
    <row r="23" ht="15.75" customHeight="1">
      <c r="A23" s="19" t="str">
        <f t="shared" ref="A23:A29" si="5">A22</f>
        <v>LOL512300022</v>
      </c>
      <c r="B23" s="18"/>
      <c r="C23" s="36"/>
      <c r="D23" s="19">
        <f t="shared" ref="D23:D29" si="6">D22-C23</f>
        <v>0</v>
      </c>
      <c r="E23" s="19"/>
      <c r="F23" s="10"/>
      <c r="G23" s="63" t="s">
        <v>2468</v>
      </c>
    </row>
    <row r="24" ht="15.75" customHeight="1">
      <c r="A24" s="19" t="str">
        <f t="shared" si="5"/>
        <v>LOL512300022</v>
      </c>
      <c r="B24" s="18"/>
      <c r="C24" s="36"/>
      <c r="D24" s="19">
        <f t="shared" si="6"/>
        <v>0</v>
      </c>
      <c r="E24" s="19"/>
      <c r="F24" s="10"/>
      <c r="G24" s="64" t="s">
        <v>2469</v>
      </c>
    </row>
    <row r="25" ht="15.75" customHeight="1">
      <c r="A25" s="19" t="str">
        <f t="shared" si="5"/>
        <v>LOL512300022</v>
      </c>
      <c r="B25" s="18"/>
      <c r="C25" s="36"/>
      <c r="D25" s="19">
        <f t="shared" si="6"/>
        <v>0</v>
      </c>
      <c r="E25" s="19"/>
      <c r="F25" s="10"/>
      <c r="G25" s="64"/>
    </row>
    <row r="26" ht="15.75" customHeight="1">
      <c r="A26" s="19" t="str">
        <f t="shared" si="5"/>
        <v>LOL512300022</v>
      </c>
      <c r="B26" s="18"/>
      <c r="C26" s="36"/>
      <c r="D26" s="19">
        <f t="shared" si="6"/>
        <v>0</v>
      </c>
      <c r="E26" s="19"/>
      <c r="F26" s="10"/>
      <c r="G26" s="64"/>
    </row>
    <row r="27" ht="15.75" customHeight="1">
      <c r="A27" s="19" t="str">
        <f t="shared" si="5"/>
        <v>LOL512300022</v>
      </c>
      <c r="B27" s="18"/>
      <c r="C27" s="36"/>
      <c r="D27" s="19">
        <f t="shared" si="6"/>
        <v>0</v>
      </c>
      <c r="E27" s="19"/>
      <c r="F27" s="10"/>
      <c r="G27" s="64"/>
    </row>
    <row r="28" ht="15.75" customHeight="1">
      <c r="A28" s="19" t="str">
        <f t="shared" si="5"/>
        <v>LOL512300022</v>
      </c>
      <c r="B28" s="18"/>
      <c r="C28" s="36"/>
      <c r="D28" s="19">
        <f t="shared" si="6"/>
        <v>0</v>
      </c>
      <c r="E28" s="19"/>
      <c r="F28" s="10"/>
      <c r="G28" s="64"/>
    </row>
    <row r="29" ht="15.75" customHeight="1">
      <c r="A29" s="19" t="str">
        <f t="shared" si="5"/>
        <v>LOL512300022</v>
      </c>
      <c r="B29" s="18"/>
      <c r="C29" s="36"/>
      <c r="D29" s="19">
        <f t="shared" si="6"/>
        <v>0</v>
      </c>
      <c r="E29" s="19"/>
      <c r="F29" s="10"/>
      <c r="G29" s="64"/>
    </row>
    <row r="30" ht="15.75" customHeight="1">
      <c r="E30" s="1"/>
      <c r="F30" s="54" t="s">
        <v>14</v>
      </c>
    </row>
    <row r="31" ht="15.75" customHeight="1">
      <c r="A31" s="14" t="s">
        <v>15</v>
      </c>
      <c r="B31" s="14" t="s">
        <v>16</v>
      </c>
      <c r="C31" s="2" t="s">
        <v>17</v>
      </c>
      <c r="D31" s="14" t="s">
        <v>18</v>
      </c>
      <c r="E31" s="14" t="s">
        <v>19</v>
      </c>
      <c r="F31" s="100" t="s">
        <v>20</v>
      </c>
      <c r="G31" s="43">
        <v>117.0</v>
      </c>
    </row>
    <row r="32" ht="15.75" customHeight="1">
      <c r="A32" s="19" t="s">
        <v>2462</v>
      </c>
      <c r="B32" s="18">
        <v>44968.0</v>
      </c>
      <c r="C32" s="36">
        <v>50.0</v>
      </c>
      <c r="D32" s="19">
        <f>G31-C32</f>
        <v>67</v>
      </c>
      <c r="E32" s="19"/>
      <c r="F32" s="9"/>
      <c r="G32" s="63" t="s">
        <v>2463</v>
      </c>
    </row>
    <row r="33" ht="15.75" customHeight="1">
      <c r="A33" s="19" t="str">
        <f t="shared" ref="A33:A39" si="7">A32</f>
        <v>LOL512300022</v>
      </c>
      <c r="B33" s="18">
        <v>44978.0</v>
      </c>
      <c r="C33" s="36">
        <v>67.0</v>
      </c>
      <c r="D33" s="19">
        <f t="shared" ref="D33:D39" si="8">D32-C33</f>
        <v>0</v>
      </c>
      <c r="E33" s="19"/>
      <c r="F33" s="10"/>
      <c r="G33" s="63" t="s">
        <v>2470</v>
      </c>
    </row>
    <row r="34" ht="15.75" customHeight="1">
      <c r="A34" s="19" t="str">
        <f t="shared" si="7"/>
        <v>LOL512300022</v>
      </c>
      <c r="B34" s="18"/>
      <c r="C34" s="36"/>
      <c r="D34" s="19">
        <f t="shared" si="8"/>
        <v>0</v>
      </c>
      <c r="E34" s="19"/>
      <c r="F34" s="10"/>
      <c r="G34" s="64" t="s">
        <v>2471</v>
      </c>
    </row>
    <row r="35" ht="15.75" customHeight="1">
      <c r="A35" s="19" t="str">
        <f t="shared" si="7"/>
        <v>LOL512300022</v>
      </c>
      <c r="B35" s="18"/>
      <c r="C35" s="36"/>
      <c r="D35" s="19">
        <f t="shared" si="8"/>
        <v>0</v>
      </c>
      <c r="E35" s="19"/>
      <c r="F35" s="10"/>
      <c r="G35" s="64"/>
    </row>
    <row r="36" ht="15.75" customHeight="1">
      <c r="A36" s="19" t="str">
        <f t="shared" si="7"/>
        <v>LOL512300022</v>
      </c>
      <c r="B36" s="18"/>
      <c r="C36" s="36"/>
      <c r="D36" s="19">
        <f t="shared" si="8"/>
        <v>0</v>
      </c>
      <c r="E36" s="19"/>
      <c r="F36" s="10"/>
      <c r="G36" s="64"/>
    </row>
    <row r="37" ht="15.75" customHeight="1">
      <c r="A37" s="19" t="str">
        <f t="shared" si="7"/>
        <v>LOL512300022</v>
      </c>
      <c r="B37" s="18"/>
      <c r="C37" s="36"/>
      <c r="D37" s="19">
        <f t="shared" si="8"/>
        <v>0</v>
      </c>
      <c r="E37" s="19"/>
      <c r="F37" s="10"/>
      <c r="G37" s="64"/>
    </row>
    <row r="38" ht="15.75" customHeight="1">
      <c r="A38" s="19" t="str">
        <f t="shared" si="7"/>
        <v>LOL512300022</v>
      </c>
      <c r="B38" s="18"/>
      <c r="C38" s="36"/>
      <c r="D38" s="19">
        <f t="shared" si="8"/>
        <v>0</v>
      </c>
      <c r="E38" s="19"/>
      <c r="F38" s="10"/>
      <c r="G38" s="64"/>
    </row>
    <row r="39" ht="15.75" customHeight="1">
      <c r="A39" s="19" t="str">
        <f t="shared" si="7"/>
        <v>LOL512300022</v>
      </c>
      <c r="B39" s="18"/>
      <c r="C39" s="36"/>
      <c r="D39" s="19">
        <f t="shared" si="8"/>
        <v>0</v>
      </c>
      <c r="E39" s="19"/>
      <c r="F39" s="10"/>
      <c r="G39" s="64"/>
    </row>
    <row r="40" ht="15.75" customHeight="1">
      <c r="E40" s="1"/>
      <c r="F40" s="54" t="s">
        <v>14</v>
      </c>
    </row>
    <row r="41" ht="15.75" customHeight="1"/>
    <row r="42" ht="15.75" customHeight="1">
      <c r="A42" s="14" t="s">
        <v>15</v>
      </c>
      <c r="B42" s="14" t="s">
        <v>16</v>
      </c>
      <c r="C42" s="2" t="s">
        <v>17</v>
      </c>
      <c r="D42" s="14" t="s">
        <v>18</v>
      </c>
      <c r="E42" s="14" t="s">
        <v>19</v>
      </c>
      <c r="F42" s="100" t="s">
        <v>20</v>
      </c>
      <c r="G42" s="43">
        <v>50.0</v>
      </c>
    </row>
    <row r="43" ht="15.75" customHeight="1">
      <c r="A43" s="19" t="s">
        <v>2472</v>
      </c>
      <c r="B43" s="18">
        <v>44994.0</v>
      </c>
      <c r="C43" s="36">
        <v>50.0</v>
      </c>
      <c r="D43" s="19">
        <f>G42-C43</f>
        <v>0</v>
      </c>
      <c r="E43" s="19"/>
      <c r="F43" s="9"/>
      <c r="G43" s="63" t="s">
        <v>2473</v>
      </c>
    </row>
    <row r="44" ht="15.75" customHeight="1">
      <c r="A44" s="19" t="str">
        <f t="shared" ref="A44:A47" si="9">A43</f>
        <v>LOL512300051</v>
      </c>
      <c r="B44" s="18"/>
      <c r="C44" s="36"/>
      <c r="D44" s="19">
        <f t="shared" ref="D44:D47" si="10">D43-C44</f>
        <v>0</v>
      </c>
      <c r="E44" s="19"/>
      <c r="F44" s="10"/>
      <c r="G44" s="63" t="s">
        <v>2474</v>
      </c>
    </row>
    <row r="45" ht="15.75" customHeight="1">
      <c r="A45" s="19" t="str">
        <f t="shared" si="9"/>
        <v>LOL512300051</v>
      </c>
      <c r="B45" s="18"/>
      <c r="C45" s="36"/>
      <c r="D45" s="19">
        <f t="shared" si="10"/>
        <v>0</v>
      </c>
      <c r="E45" s="19"/>
      <c r="F45" s="10"/>
      <c r="G45" s="64" t="s">
        <v>1218</v>
      </c>
    </row>
    <row r="46" ht="15.75" customHeight="1">
      <c r="A46" s="19" t="str">
        <f t="shared" si="9"/>
        <v>LOL512300051</v>
      </c>
      <c r="B46" s="18"/>
      <c r="C46" s="36"/>
      <c r="D46" s="19">
        <f t="shared" si="10"/>
        <v>0</v>
      </c>
      <c r="E46" s="19"/>
      <c r="F46" s="10"/>
      <c r="G46" s="64"/>
    </row>
    <row r="47" ht="15.75" customHeight="1">
      <c r="A47" s="19" t="str">
        <f t="shared" si="9"/>
        <v>LOL512300051</v>
      </c>
      <c r="B47" s="18"/>
      <c r="C47" s="36"/>
      <c r="D47" s="19">
        <f t="shared" si="10"/>
        <v>0</v>
      </c>
      <c r="E47" s="19"/>
      <c r="F47" s="10"/>
      <c r="G47" s="64"/>
    </row>
    <row r="48" ht="15.75" customHeight="1">
      <c r="F48" s="54" t="s">
        <v>14</v>
      </c>
    </row>
    <row r="49" ht="15.75" customHeight="1">
      <c r="A49" s="14" t="s">
        <v>15</v>
      </c>
      <c r="B49" s="14" t="s">
        <v>16</v>
      </c>
      <c r="C49" s="2" t="s">
        <v>17</v>
      </c>
      <c r="D49" s="14" t="s">
        <v>18</v>
      </c>
      <c r="E49" s="14" t="s">
        <v>19</v>
      </c>
      <c r="F49" s="100" t="s">
        <v>20</v>
      </c>
      <c r="G49" s="43">
        <v>100.0</v>
      </c>
    </row>
    <row r="50" ht="15.75" customHeight="1">
      <c r="A50" s="19" t="s">
        <v>2472</v>
      </c>
      <c r="B50" s="18">
        <v>44994.0</v>
      </c>
      <c r="C50" s="36">
        <v>100.0</v>
      </c>
      <c r="D50" s="19">
        <f>G49-C50</f>
        <v>0</v>
      </c>
      <c r="E50" s="19"/>
      <c r="F50" s="9"/>
      <c r="G50" s="63" t="s">
        <v>2473</v>
      </c>
    </row>
    <row r="51" ht="15.75" customHeight="1">
      <c r="A51" s="19" t="str">
        <f t="shared" ref="A51:A54" si="11">A50</f>
        <v>LOL512300051</v>
      </c>
      <c r="B51" s="18"/>
      <c r="C51" s="36"/>
      <c r="D51" s="19">
        <f t="shared" ref="D51:D54" si="12">D50-C51</f>
        <v>0</v>
      </c>
      <c r="E51" s="19"/>
      <c r="F51" s="10"/>
      <c r="G51" s="63" t="s">
        <v>2470</v>
      </c>
    </row>
    <row r="52" ht="15.75" customHeight="1">
      <c r="A52" s="19" t="str">
        <f t="shared" si="11"/>
        <v>LOL512300051</v>
      </c>
      <c r="B52" s="18"/>
      <c r="C52" s="36"/>
      <c r="D52" s="19">
        <f t="shared" si="12"/>
        <v>0</v>
      </c>
      <c r="E52" s="19"/>
      <c r="F52" s="10"/>
      <c r="G52" s="64" t="s">
        <v>2471</v>
      </c>
    </row>
    <row r="53" ht="15.75" customHeight="1">
      <c r="A53" s="19" t="str">
        <f t="shared" si="11"/>
        <v>LOL512300051</v>
      </c>
      <c r="B53" s="18"/>
      <c r="C53" s="36"/>
      <c r="D53" s="19">
        <f t="shared" si="12"/>
        <v>0</v>
      </c>
      <c r="E53" s="19"/>
      <c r="F53" s="10"/>
      <c r="G53" s="64"/>
    </row>
    <row r="54" ht="15.75" customHeight="1">
      <c r="A54" s="19" t="str">
        <f t="shared" si="11"/>
        <v>LOL512300051</v>
      </c>
      <c r="B54" s="18"/>
      <c r="C54" s="36"/>
      <c r="D54" s="19">
        <f t="shared" si="12"/>
        <v>0</v>
      </c>
      <c r="E54" s="19"/>
      <c r="F54" s="10"/>
      <c r="G54" s="64"/>
    </row>
    <row r="55" ht="15.75" customHeight="1">
      <c r="E55" s="1"/>
      <c r="F55" s="54" t="s">
        <v>14</v>
      </c>
    </row>
    <row r="56" ht="15.75" customHeight="1">
      <c r="E56" s="1"/>
    </row>
    <row r="57" ht="15.75" customHeight="1">
      <c r="A57" s="14" t="s">
        <v>15</v>
      </c>
      <c r="B57" s="14" t="s">
        <v>16</v>
      </c>
      <c r="C57" s="2" t="s">
        <v>17</v>
      </c>
      <c r="D57" s="14" t="s">
        <v>18</v>
      </c>
      <c r="E57" s="14" t="s">
        <v>19</v>
      </c>
      <c r="F57" s="100" t="s">
        <v>20</v>
      </c>
      <c r="G57" s="43">
        <v>50.0</v>
      </c>
    </row>
    <row r="58" ht="15.75" customHeight="1">
      <c r="A58" s="19" t="s">
        <v>2475</v>
      </c>
      <c r="B58" s="18">
        <v>45003.0</v>
      </c>
      <c r="C58" s="36">
        <v>50.0</v>
      </c>
      <c r="D58" s="19">
        <f>G57-C58</f>
        <v>0</v>
      </c>
      <c r="E58" s="19"/>
      <c r="F58" s="9"/>
      <c r="G58" s="63" t="s">
        <v>2476</v>
      </c>
    </row>
    <row r="59" ht="15.75" customHeight="1">
      <c r="A59" s="19" t="str">
        <f t="shared" ref="A59:A63" si="13">A58</f>
        <v>LOL512300056</v>
      </c>
      <c r="B59" s="18"/>
      <c r="C59" s="36"/>
      <c r="D59" s="19">
        <f t="shared" ref="D59:D63" si="14">D58-C59</f>
        <v>0</v>
      </c>
      <c r="E59" s="19"/>
      <c r="F59" s="10"/>
      <c r="G59" s="63" t="s">
        <v>2477</v>
      </c>
    </row>
    <row r="60" ht="15.75" customHeight="1">
      <c r="A60" s="19" t="str">
        <f t="shared" si="13"/>
        <v>LOL512300056</v>
      </c>
      <c r="B60" s="18"/>
      <c r="C60" s="36"/>
      <c r="D60" s="19">
        <f t="shared" si="14"/>
        <v>0</v>
      </c>
      <c r="E60" s="19"/>
      <c r="F60" s="10"/>
      <c r="G60" s="64" t="s">
        <v>1218</v>
      </c>
    </row>
    <row r="61" ht="15.75" customHeight="1">
      <c r="A61" s="19" t="str">
        <f t="shared" si="13"/>
        <v>LOL512300056</v>
      </c>
      <c r="B61" s="18"/>
      <c r="C61" s="36"/>
      <c r="D61" s="19">
        <f t="shared" si="14"/>
        <v>0</v>
      </c>
      <c r="E61" s="19"/>
      <c r="F61" s="10"/>
      <c r="G61" s="64"/>
    </row>
    <row r="62" ht="15.75" customHeight="1">
      <c r="A62" s="19" t="str">
        <f t="shared" si="13"/>
        <v>LOL512300056</v>
      </c>
      <c r="B62" s="18"/>
      <c r="C62" s="36"/>
      <c r="D62" s="19">
        <f t="shared" si="14"/>
        <v>0</v>
      </c>
      <c r="E62" s="19"/>
      <c r="F62" s="10"/>
      <c r="G62" s="64"/>
    </row>
    <row r="63" ht="15.75" customHeight="1">
      <c r="A63" s="19" t="str">
        <f t="shared" si="13"/>
        <v>LOL512300056</v>
      </c>
      <c r="B63" s="18"/>
      <c r="C63" s="36"/>
      <c r="D63" s="19">
        <f t="shared" si="14"/>
        <v>0</v>
      </c>
      <c r="E63" s="19"/>
      <c r="F63" s="10"/>
      <c r="G63" s="64"/>
    </row>
    <row r="64" ht="15.75" customHeight="1">
      <c r="E64" s="1"/>
      <c r="F64" s="54" t="s">
        <v>14</v>
      </c>
    </row>
    <row r="65" ht="15.75" customHeight="1">
      <c r="A65" s="14" t="s">
        <v>15</v>
      </c>
      <c r="B65" s="14" t="s">
        <v>16</v>
      </c>
      <c r="C65" s="2" t="s">
        <v>17</v>
      </c>
      <c r="D65" s="14" t="s">
        <v>18</v>
      </c>
      <c r="E65" s="14" t="s">
        <v>19</v>
      </c>
      <c r="F65" s="100" t="s">
        <v>20</v>
      </c>
      <c r="G65" s="43">
        <v>50.0</v>
      </c>
    </row>
    <row r="66" ht="15.75" customHeight="1">
      <c r="A66" s="19" t="s">
        <v>2475</v>
      </c>
      <c r="B66" s="18">
        <v>45003.0</v>
      </c>
      <c r="C66" s="36">
        <v>50.0</v>
      </c>
      <c r="D66" s="19">
        <f>G65-C66</f>
        <v>0</v>
      </c>
      <c r="E66" s="19"/>
      <c r="F66" s="9"/>
      <c r="G66" s="63" t="s">
        <v>2478</v>
      </c>
    </row>
    <row r="67" ht="15.75" customHeight="1">
      <c r="A67" s="19" t="str">
        <f t="shared" ref="A67:A70" si="15">A66</f>
        <v>LOL512300056</v>
      </c>
      <c r="B67" s="18"/>
      <c r="C67" s="36"/>
      <c r="D67" s="19">
        <f t="shared" ref="D67:D70" si="16">D66-C67</f>
        <v>0</v>
      </c>
      <c r="E67" s="19"/>
      <c r="F67" s="10"/>
      <c r="G67" s="63" t="s">
        <v>2470</v>
      </c>
    </row>
    <row r="68" ht="15.75" customHeight="1">
      <c r="A68" s="19" t="str">
        <f t="shared" si="15"/>
        <v>LOL512300056</v>
      </c>
      <c r="B68" s="18"/>
      <c r="C68" s="36"/>
      <c r="D68" s="19">
        <f t="shared" si="16"/>
        <v>0</v>
      </c>
      <c r="E68" s="19"/>
      <c r="F68" s="10"/>
      <c r="G68" s="64" t="s">
        <v>2471</v>
      </c>
    </row>
    <row r="69" ht="15.75" customHeight="1">
      <c r="A69" s="19" t="str">
        <f t="shared" si="15"/>
        <v>LOL512300056</v>
      </c>
      <c r="B69" s="18"/>
      <c r="C69" s="36"/>
      <c r="D69" s="19">
        <f t="shared" si="16"/>
        <v>0</v>
      </c>
      <c r="E69" s="19"/>
      <c r="F69" s="10"/>
      <c r="G69" s="64"/>
    </row>
    <row r="70" ht="15.75" customHeight="1">
      <c r="A70" s="19" t="str">
        <f t="shared" si="15"/>
        <v>LOL512300056</v>
      </c>
      <c r="B70" s="18"/>
      <c r="C70" s="36"/>
      <c r="D70" s="19">
        <f t="shared" si="16"/>
        <v>0</v>
      </c>
      <c r="E70" s="19"/>
      <c r="F70" s="10"/>
      <c r="G70" s="64"/>
    </row>
    <row r="71" ht="15.75" customHeight="1">
      <c r="E71" s="1"/>
      <c r="F71" s="54" t="s">
        <v>14</v>
      </c>
    </row>
    <row r="72" ht="15.75" customHeight="1">
      <c r="E72" s="1"/>
    </row>
    <row r="73" ht="15.75" customHeight="1">
      <c r="A73" s="14" t="s">
        <v>15</v>
      </c>
      <c r="B73" s="14" t="s">
        <v>16</v>
      </c>
      <c r="C73" s="2" t="s">
        <v>17</v>
      </c>
      <c r="D73" s="14" t="s">
        <v>18</v>
      </c>
      <c r="E73" s="14" t="s">
        <v>19</v>
      </c>
      <c r="F73" s="100" t="s">
        <v>20</v>
      </c>
      <c r="G73" s="43">
        <v>220.0</v>
      </c>
    </row>
    <row r="74" ht="15.75" customHeight="1">
      <c r="A74" s="19" t="s">
        <v>2479</v>
      </c>
      <c r="B74" s="18">
        <v>45021.0</v>
      </c>
      <c r="C74" s="36">
        <v>100.0</v>
      </c>
      <c r="D74" s="19">
        <f>G73-C74</f>
        <v>120</v>
      </c>
      <c r="E74" s="19"/>
      <c r="F74" s="9"/>
      <c r="G74" s="63" t="s">
        <v>2480</v>
      </c>
    </row>
    <row r="75" ht="15.75" customHeight="1">
      <c r="A75" s="19" t="str">
        <f t="shared" ref="A75:A78" si="17">A74</f>
        <v>LOL512300073</v>
      </c>
      <c r="B75" s="18">
        <v>45024.0</v>
      </c>
      <c r="C75" s="36">
        <v>40.0</v>
      </c>
      <c r="D75" s="19">
        <f t="shared" ref="D75:D78" si="18">D74-C75</f>
        <v>80</v>
      </c>
      <c r="E75" s="19"/>
      <c r="F75" s="10"/>
      <c r="G75" s="63" t="s">
        <v>2474</v>
      </c>
    </row>
    <row r="76" ht="15.75" customHeight="1">
      <c r="A76" s="19" t="str">
        <f t="shared" si="17"/>
        <v>LOL512300073</v>
      </c>
      <c r="B76" s="18">
        <v>45030.0</v>
      </c>
      <c r="C76" s="36">
        <v>80.0</v>
      </c>
      <c r="D76" s="19">
        <f t="shared" si="18"/>
        <v>0</v>
      </c>
      <c r="E76" s="19"/>
      <c r="F76" s="10"/>
      <c r="G76" s="64" t="s">
        <v>1218</v>
      </c>
    </row>
    <row r="77" ht="15.75" customHeight="1">
      <c r="A77" s="19" t="str">
        <f t="shared" si="17"/>
        <v>LOL512300073</v>
      </c>
      <c r="B77" s="18"/>
      <c r="C77" s="36"/>
      <c r="D77" s="19">
        <f t="shared" si="18"/>
        <v>0</v>
      </c>
      <c r="E77" s="19"/>
      <c r="F77" s="10"/>
      <c r="G77" s="64"/>
    </row>
    <row r="78" ht="15.75" customHeight="1">
      <c r="A78" s="19" t="str">
        <f t="shared" si="17"/>
        <v>LOL512300073</v>
      </c>
      <c r="B78" s="18"/>
      <c r="C78" s="36"/>
      <c r="D78" s="19">
        <f t="shared" si="18"/>
        <v>0</v>
      </c>
      <c r="E78" s="19"/>
      <c r="F78" s="10"/>
      <c r="G78" s="64"/>
    </row>
    <row r="79" ht="15.75" customHeight="1">
      <c r="E79" s="1"/>
      <c r="F79" s="54" t="s">
        <v>14</v>
      </c>
    </row>
    <row r="80" ht="15.75" customHeight="1">
      <c r="A80" s="14" t="s">
        <v>15</v>
      </c>
      <c r="B80" s="14" t="s">
        <v>16</v>
      </c>
      <c r="C80" s="2" t="s">
        <v>17</v>
      </c>
      <c r="D80" s="14" t="s">
        <v>18</v>
      </c>
      <c r="E80" s="14" t="s">
        <v>19</v>
      </c>
      <c r="F80" s="100" t="s">
        <v>20</v>
      </c>
      <c r="G80" s="43">
        <v>45.0</v>
      </c>
    </row>
    <row r="81" ht="15.75" customHeight="1">
      <c r="A81" s="19" t="s">
        <v>2479</v>
      </c>
      <c r="B81" s="18">
        <v>45021.0</v>
      </c>
      <c r="C81" s="36">
        <v>40.0</v>
      </c>
      <c r="D81" s="19">
        <f>G80-C81</f>
        <v>5</v>
      </c>
      <c r="E81" s="19"/>
      <c r="F81" s="9"/>
      <c r="G81" s="63" t="s">
        <v>2480</v>
      </c>
    </row>
    <row r="82" ht="15.75" customHeight="1">
      <c r="A82" s="19" t="str">
        <f t="shared" ref="A82:A85" si="19">A81</f>
        <v>LOL512300073</v>
      </c>
      <c r="B82" s="18">
        <v>45030.0</v>
      </c>
      <c r="C82" s="36">
        <v>5.0</v>
      </c>
      <c r="D82" s="19">
        <f t="shared" ref="D82:D85" si="20">D81-C82</f>
        <v>0</v>
      </c>
      <c r="E82" s="19"/>
      <c r="F82" s="10"/>
      <c r="G82" s="63" t="s">
        <v>2464</v>
      </c>
    </row>
    <row r="83" ht="15.75" customHeight="1">
      <c r="A83" s="19" t="str">
        <f t="shared" si="19"/>
        <v>LOL512300073</v>
      </c>
      <c r="B83" s="18"/>
      <c r="C83" s="36"/>
      <c r="D83" s="19">
        <f t="shared" si="20"/>
        <v>0</v>
      </c>
      <c r="E83" s="19"/>
      <c r="F83" s="10"/>
      <c r="G83" s="64" t="s">
        <v>2465</v>
      </c>
    </row>
    <row r="84" ht="15.75" customHeight="1">
      <c r="A84" s="19" t="str">
        <f t="shared" si="19"/>
        <v>LOL512300073</v>
      </c>
      <c r="B84" s="18"/>
      <c r="C84" s="36"/>
      <c r="D84" s="19">
        <f t="shared" si="20"/>
        <v>0</v>
      </c>
      <c r="E84" s="19"/>
      <c r="F84" s="10"/>
      <c r="G84" s="64"/>
    </row>
    <row r="85" ht="15.75" customHeight="1">
      <c r="A85" s="19" t="str">
        <f t="shared" si="19"/>
        <v>LOL512300073</v>
      </c>
      <c r="B85" s="18"/>
      <c r="C85" s="36"/>
      <c r="D85" s="19">
        <f t="shared" si="20"/>
        <v>0</v>
      </c>
      <c r="E85" s="19"/>
      <c r="F85" s="10"/>
      <c r="G85" s="64"/>
    </row>
    <row r="86" ht="15.75" customHeight="1">
      <c r="E86" s="1"/>
      <c r="F86" s="54" t="s">
        <v>14</v>
      </c>
    </row>
    <row r="87" ht="15.75" customHeight="1">
      <c r="A87" s="14" t="s">
        <v>15</v>
      </c>
      <c r="B87" s="14" t="s">
        <v>16</v>
      </c>
      <c r="C87" s="2" t="s">
        <v>17</v>
      </c>
      <c r="D87" s="14" t="s">
        <v>18</v>
      </c>
      <c r="E87" s="14" t="s">
        <v>19</v>
      </c>
      <c r="F87" s="100" t="s">
        <v>20</v>
      </c>
      <c r="G87" s="43">
        <v>50.0</v>
      </c>
    </row>
    <row r="88" ht="15.75" customHeight="1">
      <c r="A88" s="19" t="s">
        <v>2479</v>
      </c>
      <c r="B88" s="18">
        <v>45024.0</v>
      </c>
      <c r="C88" s="36">
        <v>35.0</v>
      </c>
      <c r="D88" s="19">
        <f>G87-C88</f>
        <v>15</v>
      </c>
      <c r="E88" s="19"/>
      <c r="F88" s="9"/>
      <c r="G88" s="63" t="s">
        <v>2480</v>
      </c>
    </row>
    <row r="89" ht="15.75" customHeight="1">
      <c r="A89" s="19" t="str">
        <f t="shared" ref="A89:A92" si="21">A88</f>
        <v>LOL512300073</v>
      </c>
      <c r="B89" s="18">
        <v>45028.0</v>
      </c>
      <c r="C89" s="36">
        <v>12.0</v>
      </c>
      <c r="D89" s="19">
        <f t="shared" ref="D89:D92" si="22">D88-C89</f>
        <v>3</v>
      </c>
      <c r="E89" s="19"/>
      <c r="F89" s="10"/>
      <c r="G89" s="63" t="s">
        <v>2466</v>
      </c>
    </row>
    <row r="90" ht="15.75" customHeight="1">
      <c r="A90" s="19" t="str">
        <f t="shared" si="21"/>
        <v>LOL512300073</v>
      </c>
      <c r="B90" s="18"/>
      <c r="C90" s="36"/>
      <c r="D90" s="19">
        <f t="shared" si="22"/>
        <v>3</v>
      </c>
      <c r="E90" s="19"/>
      <c r="F90" s="10"/>
      <c r="G90" s="64" t="s">
        <v>2467</v>
      </c>
    </row>
    <row r="91" ht="15.75" customHeight="1">
      <c r="A91" s="19" t="str">
        <f t="shared" si="21"/>
        <v>LOL512300073</v>
      </c>
      <c r="B91" s="18"/>
      <c r="C91" s="36"/>
      <c r="D91" s="19">
        <f t="shared" si="22"/>
        <v>3</v>
      </c>
      <c r="E91" s="19"/>
      <c r="F91" s="10"/>
      <c r="G91" s="64"/>
    </row>
    <row r="92" ht="15.75" customHeight="1">
      <c r="A92" s="19" t="str">
        <f t="shared" si="21"/>
        <v>LOL512300073</v>
      </c>
      <c r="B92" s="18"/>
      <c r="C92" s="36"/>
      <c r="D92" s="19">
        <f t="shared" si="22"/>
        <v>3</v>
      </c>
      <c r="E92" s="19"/>
      <c r="F92" s="10"/>
      <c r="G92" s="64"/>
    </row>
    <row r="93" ht="15.75" customHeight="1">
      <c r="E93" s="1"/>
    </row>
    <row r="94" ht="15.75" customHeight="1">
      <c r="A94" s="14" t="s">
        <v>15</v>
      </c>
      <c r="B94" s="14" t="s">
        <v>16</v>
      </c>
      <c r="C94" s="2" t="s">
        <v>17</v>
      </c>
      <c r="D94" s="14" t="s">
        <v>18</v>
      </c>
      <c r="E94" s="14" t="s">
        <v>19</v>
      </c>
      <c r="F94" s="100" t="s">
        <v>20</v>
      </c>
      <c r="G94" s="43">
        <v>55.0</v>
      </c>
    </row>
    <row r="95" ht="15.75" customHeight="1">
      <c r="A95" s="19" t="s">
        <v>2479</v>
      </c>
      <c r="B95" s="18">
        <v>45024.0</v>
      </c>
      <c r="C95" s="36">
        <v>55.0</v>
      </c>
      <c r="D95" s="19">
        <f>G94-C95</f>
        <v>0</v>
      </c>
      <c r="E95" s="19"/>
      <c r="F95" s="9"/>
      <c r="G95" s="63" t="s">
        <v>2480</v>
      </c>
    </row>
    <row r="96" ht="15.75" customHeight="1">
      <c r="A96" s="19" t="str">
        <f t="shared" ref="A96:A99" si="23">A95</f>
        <v>LOL512300073</v>
      </c>
      <c r="B96" s="18"/>
      <c r="C96" s="36"/>
      <c r="D96" s="19">
        <f t="shared" ref="D96:D99" si="24">D95-C96</f>
        <v>0</v>
      </c>
      <c r="E96" s="19"/>
      <c r="F96" s="10"/>
      <c r="G96" s="63" t="s">
        <v>2477</v>
      </c>
    </row>
    <row r="97" ht="15.75" customHeight="1">
      <c r="A97" s="19" t="str">
        <f t="shared" si="23"/>
        <v>LOL512300073</v>
      </c>
      <c r="B97" s="18"/>
      <c r="C97" s="36"/>
      <c r="D97" s="19">
        <f t="shared" si="24"/>
        <v>0</v>
      </c>
      <c r="E97" s="19"/>
      <c r="F97" s="10"/>
      <c r="G97" s="64" t="s">
        <v>1082</v>
      </c>
    </row>
    <row r="98" ht="15.75" customHeight="1">
      <c r="A98" s="19" t="str">
        <f t="shared" si="23"/>
        <v>LOL512300073</v>
      </c>
      <c r="B98" s="18"/>
      <c r="C98" s="36"/>
      <c r="D98" s="19">
        <f t="shared" si="24"/>
        <v>0</v>
      </c>
      <c r="E98" s="19"/>
      <c r="F98" s="10"/>
      <c r="G98" s="64"/>
    </row>
    <row r="99" ht="15.75" customHeight="1">
      <c r="A99" s="19" t="str">
        <f t="shared" si="23"/>
        <v>LOL512300073</v>
      </c>
      <c r="B99" s="18"/>
      <c r="C99" s="36"/>
      <c r="D99" s="19">
        <f t="shared" si="24"/>
        <v>0</v>
      </c>
      <c r="E99" s="19"/>
      <c r="F99" s="10"/>
      <c r="G99" s="64"/>
    </row>
    <row r="100" ht="15.75" customHeight="1">
      <c r="E100" s="1"/>
      <c r="F100" s="68" t="s">
        <v>14</v>
      </c>
    </row>
    <row r="101" ht="15.75" customHeight="1">
      <c r="A101" s="14" t="s">
        <v>15</v>
      </c>
      <c r="B101" s="14" t="s">
        <v>16</v>
      </c>
      <c r="C101" s="2" t="s">
        <v>17</v>
      </c>
      <c r="D101" s="14" t="s">
        <v>18</v>
      </c>
      <c r="E101" s="14" t="s">
        <v>19</v>
      </c>
      <c r="F101" s="100" t="s">
        <v>20</v>
      </c>
      <c r="G101" s="43">
        <v>10.0</v>
      </c>
    </row>
    <row r="102" ht="15.75" customHeight="1">
      <c r="A102" s="19" t="s">
        <v>2479</v>
      </c>
      <c r="B102" s="18">
        <v>45028.0</v>
      </c>
      <c r="C102" s="36">
        <v>10.0</v>
      </c>
      <c r="D102" s="19">
        <f>G101-C102</f>
        <v>0</v>
      </c>
      <c r="E102" s="19"/>
      <c r="F102" s="9"/>
      <c r="G102" s="63" t="s">
        <v>2480</v>
      </c>
    </row>
    <row r="103" ht="15.75" customHeight="1">
      <c r="A103" s="19" t="str">
        <f t="shared" ref="A103:A106" si="25">A102</f>
        <v>LOL512300073</v>
      </c>
      <c r="B103" s="18"/>
      <c r="C103" s="36"/>
      <c r="D103" s="19">
        <f t="shared" ref="D103:D106" si="26">D102-C103</f>
        <v>0</v>
      </c>
      <c r="E103" s="19"/>
      <c r="F103" s="10"/>
      <c r="G103" s="63" t="s">
        <v>2468</v>
      </c>
    </row>
    <row r="104" ht="15.75" customHeight="1">
      <c r="A104" s="19" t="str">
        <f t="shared" si="25"/>
        <v>LOL512300073</v>
      </c>
      <c r="B104" s="18"/>
      <c r="C104" s="36"/>
      <c r="D104" s="19">
        <f t="shared" si="26"/>
        <v>0</v>
      </c>
      <c r="E104" s="19"/>
      <c r="F104" s="10"/>
      <c r="G104" s="64" t="s">
        <v>2469</v>
      </c>
    </row>
    <row r="105" ht="15.75" customHeight="1">
      <c r="A105" s="19" t="str">
        <f t="shared" si="25"/>
        <v>LOL512300073</v>
      </c>
      <c r="B105" s="18"/>
      <c r="C105" s="36"/>
      <c r="D105" s="19">
        <f t="shared" si="26"/>
        <v>0</v>
      </c>
      <c r="E105" s="19"/>
      <c r="F105" s="10"/>
      <c r="G105" s="64"/>
    </row>
    <row r="106" ht="15.75" customHeight="1">
      <c r="A106" s="19" t="str">
        <f t="shared" si="25"/>
        <v>LOL512300073</v>
      </c>
      <c r="B106" s="18"/>
      <c r="C106" s="36"/>
      <c r="D106" s="19">
        <f t="shared" si="26"/>
        <v>0</v>
      </c>
      <c r="E106" s="19"/>
      <c r="F106" s="10"/>
      <c r="G106" s="64"/>
    </row>
    <row r="107" ht="15.75" customHeight="1">
      <c r="E107" s="1"/>
      <c r="F107" s="68" t="s">
        <v>14</v>
      </c>
    </row>
    <row r="108" ht="15.75" customHeight="1">
      <c r="A108" s="14" t="s">
        <v>15</v>
      </c>
      <c r="B108" s="14" t="s">
        <v>16</v>
      </c>
      <c r="C108" s="2" t="s">
        <v>17</v>
      </c>
      <c r="D108" s="14" t="s">
        <v>18</v>
      </c>
      <c r="E108" s="14" t="s">
        <v>19</v>
      </c>
      <c r="F108" s="100" t="s">
        <v>20</v>
      </c>
      <c r="G108" s="43">
        <v>10.0</v>
      </c>
    </row>
    <row r="109" ht="15.75" customHeight="1">
      <c r="A109" s="19" t="s">
        <v>2479</v>
      </c>
      <c r="B109" s="18">
        <v>45028.0</v>
      </c>
      <c r="C109" s="36">
        <v>10.0</v>
      </c>
      <c r="D109" s="19">
        <f>G108-C109</f>
        <v>0</v>
      </c>
      <c r="E109" s="19"/>
      <c r="F109" s="9"/>
      <c r="G109" s="63" t="s">
        <v>2480</v>
      </c>
    </row>
    <row r="110" ht="15.75" customHeight="1">
      <c r="A110" s="19" t="str">
        <f t="shared" ref="A110:A113" si="27">A109</f>
        <v>LOL512300073</v>
      </c>
      <c r="B110" s="18"/>
      <c r="C110" s="36"/>
      <c r="D110" s="19">
        <f t="shared" ref="D110:D113" si="28">D109-C110</f>
        <v>0</v>
      </c>
      <c r="E110" s="19"/>
      <c r="F110" s="10"/>
      <c r="G110" s="63" t="s">
        <v>2481</v>
      </c>
    </row>
    <row r="111" ht="15.75" customHeight="1">
      <c r="A111" s="19" t="str">
        <f t="shared" si="27"/>
        <v>LOL512300073</v>
      </c>
      <c r="B111" s="18"/>
      <c r="C111" s="36"/>
      <c r="D111" s="19">
        <f t="shared" si="28"/>
        <v>0</v>
      </c>
      <c r="E111" s="19"/>
      <c r="F111" s="10"/>
      <c r="G111" s="64" t="s">
        <v>2482</v>
      </c>
    </row>
    <row r="112" ht="15.75" customHeight="1">
      <c r="A112" s="19" t="str">
        <f t="shared" si="27"/>
        <v>LOL512300073</v>
      </c>
      <c r="B112" s="18"/>
      <c r="C112" s="36"/>
      <c r="D112" s="19">
        <f t="shared" si="28"/>
        <v>0</v>
      </c>
      <c r="E112" s="19"/>
      <c r="F112" s="10"/>
      <c r="G112" s="64"/>
    </row>
    <row r="113" ht="15.75" customHeight="1">
      <c r="A113" s="19" t="str">
        <f t="shared" si="27"/>
        <v>LOL512300073</v>
      </c>
      <c r="B113" s="18"/>
      <c r="C113" s="36"/>
      <c r="D113" s="19">
        <f t="shared" si="28"/>
        <v>0</v>
      </c>
      <c r="E113" s="19"/>
      <c r="F113" s="10"/>
      <c r="G113" s="64"/>
    </row>
    <row r="114" ht="15.75" customHeight="1">
      <c r="E114" s="1"/>
      <c r="F114" s="68" t="s">
        <v>14</v>
      </c>
    </row>
    <row r="115" ht="15.75" customHeight="1">
      <c r="A115" s="14" t="s">
        <v>15</v>
      </c>
      <c r="B115" s="14" t="s">
        <v>16</v>
      </c>
      <c r="C115" s="2" t="s">
        <v>17</v>
      </c>
      <c r="D115" s="14" t="s">
        <v>18</v>
      </c>
      <c r="E115" s="14" t="s">
        <v>19</v>
      </c>
      <c r="F115" s="100" t="s">
        <v>20</v>
      </c>
      <c r="G115" s="43">
        <v>100.0</v>
      </c>
    </row>
    <row r="116" ht="15.75" customHeight="1">
      <c r="A116" s="19" t="s">
        <v>2479</v>
      </c>
      <c r="B116" s="18">
        <v>45028.0</v>
      </c>
      <c r="C116" s="36">
        <v>100.0</v>
      </c>
      <c r="D116" s="19">
        <f>G115-C116</f>
        <v>0</v>
      </c>
      <c r="E116" s="19"/>
      <c r="F116" s="9"/>
      <c r="G116" s="63" t="s">
        <v>2480</v>
      </c>
    </row>
    <row r="117" ht="15.75" customHeight="1">
      <c r="A117" s="19" t="str">
        <f t="shared" ref="A117:A120" si="29">A116</f>
        <v>LOL512300073</v>
      </c>
      <c r="B117" s="18"/>
      <c r="C117" s="36"/>
      <c r="D117" s="19">
        <f t="shared" ref="D117:D120" si="30">D116-C117</f>
        <v>0</v>
      </c>
      <c r="E117" s="19"/>
      <c r="F117" s="10"/>
      <c r="G117" s="63" t="s">
        <v>2470</v>
      </c>
    </row>
    <row r="118" ht="15.75" customHeight="1">
      <c r="A118" s="19" t="str">
        <f t="shared" si="29"/>
        <v>LOL512300073</v>
      </c>
      <c r="B118" s="18"/>
      <c r="C118" s="36"/>
      <c r="D118" s="19">
        <f t="shared" si="30"/>
        <v>0</v>
      </c>
      <c r="E118" s="19"/>
      <c r="F118" s="10"/>
      <c r="G118" s="64" t="s">
        <v>2471</v>
      </c>
    </row>
    <row r="119" ht="15.75" customHeight="1">
      <c r="A119" s="19" t="str">
        <f t="shared" si="29"/>
        <v>LOL512300073</v>
      </c>
      <c r="B119" s="18"/>
      <c r="C119" s="36"/>
      <c r="D119" s="19">
        <f t="shared" si="30"/>
        <v>0</v>
      </c>
      <c r="E119" s="19"/>
      <c r="F119" s="10"/>
      <c r="G119" s="64"/>
    </row>
    <row r="120" ht="15.75" customHeight="1">
      <c r="A120" s="19" t="str">
        <f t="shared" si="29"/>
        <v>LOL512300073</v>
      </c>
      <c r="B120" s="18"/>
      <c r="C120" s="36"/>
      <c r="D120" s="19">
        <f t="shared" si="30"/>
        <v>0</v>
      </c>
      <c r="E120" s="19"/>
      <c r="F120" s="10"/>
      <c r="G120" s="64"/>
    </row>
    <row r="121" ht="15.75" customHeight="1">
      <c r="E121" s="1"/>
      <c r="F121" s="68" t="s">
        <v>14</v>
      </c>
    </row>
    <row r="122" ht="15.75" customHeight="1"/>
    <row r="123" ht="15.75" customHeight="1">
      <c r="A123" s="14" t="s">
        <v>15</v>
      </c>
      <c r="B123" s="14" t="s">
        <v>16</v>
      </c>
      <c r="C123" s="2" t="s">
        <v>17</v>
      </c>
      <c r="D123" s="14" t="s">
        <v>18</v>
      </c>
      <c r="E123" s="14" t="s">
        <v>19</v>
      </c>
      <c r="F123" s="100" t="s">
        <v>20</v>
      </c>
      <c r="G123" s="43">
        <v>150.0</v>
      </c>
    </row>
    <row r="124" ht="15.75" customHeight="1">
      <c r="A124" s="19" t="s">
        <v>2483</v>
      </c>
      <c r="B124" s="18">
        <v>45049.0</v>
      </c>
      <c r="C124" s="36">
        <v>70.0</v>
      </c>
      <c r="D124" s="19">
        <f>G123-C124</f>
        <v>80</v>
      </c>
      <c r="E124" s="19"/>
      <c r="F124" s="9"/>
      <c r="G124" s="63" t="s">
        <v>2484</v>
      </c>
    </row>
    <row r="125" ht="15.75" customHeight="1">
      <c r="A125" s="19" t="str">
        <f t="shared" ref="A125:A128" si="31">A124</f>
        <v>LOL512300080</v>
      </c>
      <c r="B125" s="18">
        <v>45055.0</v>
      </c>
      <c r="C125" s="36">
        <v>80.0</v>
      </c>
      <c r="D125" s="19">
        <f t="shared" ref="D125:D128" si="32">D124-C125</f>
        <v>0</v>
      </c>
      <c r="E125" s="19"/>
      <c r="F125" s="10"/>
      <c r="G125" s="63" t="s">
        <v>2474</v>
      </c>
    </row>
    <row r="126" ht="15.75" customHeight="1">
      <c r="A126" s="19" t="str">
        <f t="shared" si="31"/>
        <v>LOL512300080</v>
      </c>
      <c r="B126" s="18"/>
      <c r="C126" s="36"/>
      <c r="D126" s="19">
        <f t="shared" si="32"/>
        <v>0</v>
      </c>
      <c r="E126" s="19"/>
      <c r="F126" s="10"/>
      <c r="G126" s="64" t="s">
        <v>1218</v>
      </c>
    </row>
    <row r="127" ht="15.75" customHeight="1">
      <c r="A127" s="19" t="str">
        <f t="shared" si="31"/>
        <v>LOL512300080</v>
      </c>
      <c r="B127" s="18"/>
      <c r="C127" s="36"/>
      <c r="D127" s="19">
        <f t="shared" si="32"/>
        <v>0</v>
      </c>
      <c r="E127" s="19"/>
      <c r="F127" s="10"/>
      <c r="G127" s="64"/>
    </row>
    <row r="128" ht="15.75" customHeight="1">
      <c r="A128" s="19" t="str">
        <f t="shared" si="31"/>
        <v>LOL512300080</v>
      </c>
      <c r="B128" s="18"/>
      <c r="C128" s="36"/>
      <c r="D128" s="19">
        <f t="shared" si="32"/>
        <v>0</v>
      </c>
      <c r="E128" s="19"/>
      <c r="F128" s="10"/>
      <c r="G128" s="64"/>
    </row>
    <row r="129" ht="15.75" customHeight="1">
      <c r="F129" s="68" t="s">
        <v>14</v>
      </c>
    </row>
    <row r="130" ht="15.75" customHeight="1">
      <c r="A130" s="14" t="s">
        <v>15</v>
      </c>
      <c r="B130" s="14" t="s">
        <v>16</v>
      </c>
      <c r="C130" s="2" t="s">
        <v>17</v>
      </c>
      <c r="D130" s="14" t="s">
        <v>18</v>
      </c>
      <c r="E130" s="14" t="s">
        <v>19</v>
      </c>
      <c r="F130" s="100" t="s">
        <v>20</v>
      </c>
      <c r="G130" s="43">
        <v>60.0</v>
      </c>
    </row>
    <row r="131" ht="15.75" customHeight="1">
      <c r="A131" s="19" t="s">
        <v>2483</v>
      </c>
      <c r="B131" s="18">
        <v>45049.0</v>
      </c>
      <c r="C131" s="36">
        <v>40.0</v>
      </c>
      <c r="D131" s="19">
        <f>G130-C131</f>
        <v>20</v>
      </c>
      <c r="E131" s="19"/>
      <c r="F131" s="9"/>
      <c r="G131" s="63" t="s">
        <v>2484</v>
      </c>
    </row>
    <row r="132" ht="15.75" customHeight="1">
      <c r="A132" s="19" t="str">
        <f t="shared" ref="A132:A135" si="33">A131</f>
        <v>LOL512300080</v>
      </c>
      <c r="B132" s="18">
        <v>45062.0</v>
      </c>
      <c r="C132" s="36">
        <v>20.0</v>
      </c>
      <c r="D132" s="19">
        <f t="shared" ref="D132:D135" si="34">D131-C132</f>
        <v>0</v>
      </c>
      <c r="E132" s="19"/>
      <c r="F132" s="10"/>
      <c r="G132" s="63" t="s">
        <v>2464</v>
      </c>
    </row>
    <row r="133" ht="15.75" customHeight="1">
      <c r="A133" s="19" t="str">
        <f t="shared" si="33"/>
        <v>LOL512300080</v>
      </c>
      <c r="B133" s="18"/>
      <c r="C133" s="36"/>
      <c r="D133" s="19">
        <f t="shared" si="34"/>
        <v>0</v>
      </c>
      <c r="E133" s="19"/>
      <c r="F133" s="10"/>
      <c r="G133" s="64" t="s">
        <v>2465</v>
      </c>
    </row>
    <row r="134" ht="15.75" customHeight="1">
      <c r="A134" s="19" t="str">
        <f t="shared" si="33"/>
        <v>LOL512300080</v>
      </c>
      <c r="B134" s="18"/>
      <c r="C134" s="36"/>
      <c r="D134" s="19">
        <f t="shared" si="34"/>
        <v>0</v>
      </c>
      <c r="E134" s="19"/>
      <c r="F134" s="10"/>
      <c r="G134" s="64"/>
    </row>
    <row r="135" ht="15.75" customHeight="1">
      <c r="A135" s="19" t="str">
        <f t="shared" si="33"/>
        <v>LOL512300080</v>
      </c>
      <c r="B135" s="18"/>
      <c r="C135" s="36"/>
      <c r="D135" s="19">
        <f t="shared" si="34"/>
        <v>0</v>
      </c>
      <c r="E135" s="19"/>
      <c r="F135" s="10"/>
      <c r="G135" s="64"/>
    </row>
    <row r="136" ht="15.75" customHeight="1">
      <c r="E136" s="1"/>
      <c r="F136" s="68" t="s">
        <v>14</v>
      </c>
    </row>
    <row r="137" ht="15.75" customHeight="1">
      <c r="A137" s="14" t="s">
        <v>15</v>
      </c>
      <c r="B137" s="14" t="s">
        <v>16</v>
      </c>
      <c r="C137" s="2" t="s">
        <v>17</v>
      </c>
      <c r="D137" s="14" t="s">
        <v>18</v>
      </c>
      <c r="E137" s="14" t="s">
        <v>19</v>
      </c>
      <c r="F137" s="100" t="s">
        <v>20</v>
      </c>
      <c r="G137" s="43">
        <v>30.0</v>
      </c>
    </row>
    <row r="138" ht="15.75" customHeight="1">
      <c r="A138" s="19" t="s">
        <v>2483</v>
      </c>
      <c r="B138" s="18">
        <v>45055.0</v>
      </c>
      <c r="C138" s="36">
        <v>10.0</v>
      </c>
      <c r="D138" s="19">
        <f>G137-C138</f>
        <v>20</v>
      </c>
      <c r="E138" s="19"/>
      <c r="F138" s="9"/>
      <c r="G138" s="63" t="s">
        <v>2484</v>
      </c>
    </row>
    <row r="139" ht="15.75" customHeight="1">
      <c r="A139" s="19" t="str">
        <f t="shared" ref="A139:A142" si="35">A138</f>
        <v>LOL512300080</v>
      </c>
      <c r="B139" s="18">
        <v>45068.0</v>
      </c>
      <c r="C139" s="36">
        <v>20.0</v>
      </c>
      <c r="D139" s="19">
        <f t="shared" ref="D139:D142" si="36">D138-C139</f>
        <v>0</v>
      </c>
      <c r="E139" s="19"/>
      <c r="F139" s="10"/>
      <c r="G139" s="63" t="s">
        <v>2477</v>
      </c>
    </row>
    <row r="140" ht="15.75" customHeight="1">
      <c r="A140" s="19" t="str">
        <f t="shared" si="35"/>
        <v>LOL512300080</v>
      </c>
      <c r="B140" s="18"/>
      <c r="C140" s="36"/>
      <c r="D140" s="19">
        <f t="shared" si="36"/>
        <v>0</v>
      </c>
      <c r="E140" s="19"/>
      <c r="F140" s="10"/>
      <c r="G140" s="64" t="s">
        <v>1082</v>
      </c>
    </row>
    <row r="141" ht="15.75" customHeight="1">
      <c r="A141" s="19" t="str">
        <f t="shared" si="35"/>
        <v>LOL512300080</v>
      </c>
      <c r="B141" s="18"/>
      <c r="C141" s="36"/>
      <c r="D141" s="19">
        <f t="shared" si="36"/>
        <v>0</v>
      </c>
      <c r="E141" s="19"/>
      <c r="F141" s="10"/>
      <c r="G141" s="64"/>
    </row>
    <row r="142" ht="15.75" customHeight="1">
      <c r="A142" s="19" t="str">
        <f t="shared" si="35"/>
        <v>LOL512300080</v>
      </c>
      <c r="B142" s="18"/>
      <c r="C142" s="36"/>
      <c r="D142" s="19">
        <f t="shared" si="36"/>
        <v>0</v>
      </c>
      <c r="E142" s="19"/>
      <c r="F142" s="10"/>
      <c r="G142" s="64"/>
    </row>
    <row r="143" ht="15.75" customHeight="1">
      <c r="E143" s="1"/>
      <c r="F143" s="68" t="s">
        <v>14</v>
      </c>
    </row>
    <row r="144" ht="15.75" customHeight="1">
      <c r="A144" s="14" t="s">
        <v>15</v>
      </c>
      <c r="B144" s="14" t="s">
        <v>16</v>
      </c>
      <c r="C144" s="2" t="s">
        <v>17</v>
      </c>
      <c r="D144" s="14" t="s">
        <v>18</v>
      </c>
      <c r="E144" s="14" t="s">
        <v>19</v>
      </c>
      <c r="F144" s="100" t="s">
        <v>20</v>
      </c>
      <c r="G144" s="43">
        <v>10.0</v>
      </c>
    </row>
    <row r="145" ht="15.75" customHeight="1">
      <c r="A145" s="19" t="s">
        <v>2483</v>
      </c>
      <c r="B145" s="18">
        <v>45055.0</v>
      </c>
      <c r="C145" s="36">
        <v>10.0</v>
      </c>
      <c r="D145" s="19">
        <f>G144-C145</f>
        <v>0</v>
      </c>
      <c r="E145" s="19"/>
      <c r="F145" s="9"/>
      <c r="G145" s="63" t="s">
        <v>2484</v>
      </c>
    </row>
    <row r="146" ht="15.75" customHeight="1">
      <c r="A146" s="19" t="str">
        <f t="shared" ref="A146:A149" si="37">A145</f>
        <v>LOL512300080</v>
      </c>
      <c r="B146" s="18"/>
      <c r="C146" s="36"/>
      <c r="D146" s="19">
        <f t="shared" ref="D146:D149" si="38">D145-C146</f>
        <v>0</v>
      </c>
      <c r="E146" s="19"/>
      <c r="F146" s="10"/>
      <c r="G146" s="63" t="s">
        <v>2468</v>
      </c>
    </row>
    <row r="147" ht="15.75" customHeight="1">
      <c r="A147" s="19" t="str">
        <f t="shared" si="37"/>
        <v>LOL512300080</v>
      </c>
      <c r="B147" s="18"/>
      <c r="C147" s="36"/>
      <c r="D147" s="19">
        <f t="shared" si="38"/>
        <v>0</v>
      </c>
      <c r="E147" s="19"/>
      <c r="F147" s="10"/>
      <c r="G147" s="64" t="s">
        <v>2469</v>
      </c>
    </row>
    <row r="148" ht="15.75" customHeight="1">
      <c r="A148" s="19" t="str">
        <f t="shared" si="37"/>
        <v>LOL512300080</v>
      </c>
      <c r="B148" s="18"/>
      <c r="C148" s="36"/>
      <c r="D148" s="19">
        <f t="shared" si="38"/>
        <v>0</v>
      </c>
      <c r="E148" s="19"/>
      <c r="F148" s="10"/>
      <c r="G148" s="64"/>
    </row>
    <row r="149" ht="15.75" customHeight="1">
      <c r="A149" s="19" t="str">
        <f t="shared" si="37"/>
        <v>LOL512300080</v>
      </c>
      <c r="B149" s="18"/>
      <c r="C149" s="36"/>
      <c r="D149" s="19">
        <f t="shared" si="38"/>
        <v>0</v>
      </c>
      <c r="E149" s="19"/>
      <c r="F149" s="10"/>
      <c r="G149" s="64"/>
    </row>
    <row r="150" ht="15.75" customHeight="1">
      <c r="E150" s="1"/>
      <c r="F150" s="68" t="s">
        <v>14</v>
      </c>
    </row>
    <row r="151" ht="15.75" customHeight="1">
      <c r="A151" s="14" t="s">
        <v>15</v>
      </c>
      <c r="B151" s="14" t="s">
        <v>16</v>
      </c>
      <c r="C151" s="2" t="s">
        <v>17</v>
      </c>
      <c r="D151" s="14" t="s">
        <v>18</v>
      </c>
      <c r="E151" s="14" t="s">
        <v>19</v>
      </c>
      <c r="F151" s="100" t="s">
        <v>20</v>
      </c>
      <c r="G151" s="43">
        <v>25.0</v>
      </c>
    </row>
    <row r="152" ht="15.75" customHeight="1">
      <c r="A152" s="19" t="s">
        <v>2483</v>
      </c>
      <c r="B152" s="18">
        <v>45055.0</v>
      </c>
      <c r="C152" s="36">
        <v>10.0</v>
      </c>
      <c r="D152" s="19">
        <f>G151-C152</f>
        <v>15</v>
      </c>
      <c r="E152" s="19"/>
      <c r="F152" s="9"/>
      <c r="G152" s="63" t="s">
        <v>2484</v>
      </c>
    </row>
    <row r="153" ht="15.75" customHeight="1">
      <c r="A153" s="19" t="str">
        <f t="shared" ref="A153:A156" si="39">A152</f>
        <v>LOL512300080</v>
      </c>
      <c r="B153" s="18">
        <v>45068.0</v>
      </c>
      <c r="C153" s="36">
        <v>10.0</v>
      </c>
      <c r="D153" s="19">
        <f t="shared" ref="D153:D156" si="40">D152-C153</f>
        <v>5</v>
      </c>
      <c r="E153" s="19"/>
      <c r="F153" s="10"/>
      <c r="G153" s="63" t="s">
        <v>2481</v>
      </c>
    </row>
    <row r="154" ht="15.75" customHeight="1">
      <c r="A154" s="19" t="str">
        <f t="shared" si="39"/>
        <v>LOL512300080</v>
      </c>
      <c r="B154" s="18"/>
      <c r="C154" s="36"/>
      <c r="D154" s="19">
        <f t="shared" si="40"/>
        <v>5</v>
      </c>
      <c r="E154" s="19"/>
      <c r="F154" s="10"/>
      <c r="G154" s="64" t="s">
        <v>2482</v>
      </c>
    </row>
    <row r="155" ht="15.75" customHeight="1">
      <c r="A155" s="19" t="str">
        <f t="shared" si="39"/>
        <v>LOL512300080</v>
      </c>
      <c r="B155" s="18"/>
      <c r="C155" s="36"/>
      <c r="D155" s="19">
        <f t="shared" si="40"/>
        <v>5</v>
      </c>
      <c r="E155" s="19"/>
      <c r="F155" s="10"/>
      <c r="G155" s="64"/>
    </row>
    <row r="156" ht="15.75" customHeight="1">
      <c r="A156" s="19" t="str">
        <f t="shared" si="39"/>
        <v>LOL512300080</v>
      </c>
      <c r="B156" s="18"/>
      <c r="C156" s="36"/>
      <c r="D156" s="19">
        <f t="shared" si="40"/>
        <v>5</v>
      </c>
      <c r="E156" s="19"/>
      <c r="F156" s="10"/>
      <c r="G156" s="64"/>
    </row>
    <row r="157" ht="15.75" customHeight="1">
      <c r="E157" s="1"/>
    </row>
    <row r="158" ht="15.75" customHeight="1">
      <c r="E158" s="1"/>
    </row>
    <row r="159" ht="15.75" customHeight="1">
      <c r="A159" s="14" t="s">
        <v>15</v>
      </c>
      <c r="B159" s="14" t="s">
        <v>16</v>
      </c>
      <c r="C159" s="2" t="s">
        <v>17</v>
      </c>
      <c r="D159" s="14" t="s">
        <v>18</v>
      </c>
      <c r="E159" s="14" t="s">
        <v>19</v>
      </c>
      <c r="F159" s="100" t="s">
        <v>20</v>
      </c>
      <c r="G159" s="43">
        <v>250.0</v>
      </c>
    </row>
    <row r="160" ht="15.75" customHeight="1">
      <c r="A160" s="19" t="s">
        <v>2485</v>
      </c>
      <c r="B160" s="18">
        <v>45062.0</v>
      </c>
      <c r="C160" s="36">
        <v>80.0</v>
      </c>
      <c r="D160" s="19">
        <f>G159-C160</f>
        <v>170</v>
      </c>
      <c r="E160" s="19"/>
      <c r="F160" s="9"/>
      <c r="G160" s="63" t="s">
        <v>2486</v>
      </c>
    </row>
    <row r="161" ht="15.75" customHeight="1">
      <c r="A161" s="19" t="str">
        <f t="shared" ref="A161:A164" si="41">A160</f>
        <v>LOL512300083</v>
      </c>
      <c r="B161" s="18">
        <v>45068.0</v>
      </c>
      <c r="C161" s="36">
        <v>67.0</v>
      </c>
      <c r="D161" s="19">
        <f t="shared" ref="D161:D164" si="42">D160-C161</f>
        <v>103</v>
      </c>
      <c r="E161" s="19"/>
      <c r="F161" s="10"/>
      <c r="G161" s="63" t="s">
        <v>2474</v>
      </c>
    </row>
    <row r="162" ht="15.75" customHeight="1">
      <c r="A162" s="19" t="str">
        <f t="shared" si="41"/>
        <v>LOL512300083</v>
      </c>
      <c r="B162" s="18">
        <v>45080.0</v>
      </c>
      <c r="C162" s="36">
        <v>70.0</v>
      </c>
      <c r="D162" s="19">
        <f t="shared" si="42"/>
        <v>33</v>
      </c>
      <c r="E162" s="19"/>
      <c r="F162" s="10"/>
      <c r="G162" s="64" t="s">
        <v>1218</v>
      </c>
    </row>
    <row r="163" ht="15.75" customHeight="1">
      <c r="A163" s="19" t="str">
        <f t="shared" si="41"/>
        <v>LOL512300083</v>
      </c>
      <c r="B163" s="18">
        <v>45085.0</v>
      </c>
      <c r="C163" s="36">
        <v>33.0</v>
      </c>
      <c r="D163" s="19">
        <f t="shared" si="42"/>
        <v>0</v>
      </c>
      <c r="E163" s="19"/>
      <c r="F163" s="10"/>
      <c r="G163" s="64"/>
    </row>
    <row r="164" ht="15.75" customHeight="1">
      <c r="A164" s="19" t="str">
        <f t="shared" si="41"/>
        <v>LOL512300083</v>
      </c>
      <c r="B164" s="18"/>
      <c r="C164" s="36"/>
      <c r="D164" s="19">
        <f t="shared" si="42"/>
        <v>0</v>
      </c>
      <c r="E164" s="19"/>
      <c r="F164" s="10"/>
      <c r="G164" s="64"/>
    </row>
    <row r="165" ht="15.75" customHeight="1">
      <c r="E165" s="1"/>
    </row>
    <row r="166" ht="15.75" customHeight="1">
      <c r="A166" s="14" t="s">
        <v>15</v>
      </c>
      <c r="B166" s="14" t="s">
        <v>16</v>
      </c>
      <c r="C166" s="2" t="s">
        <v>17</v>
      </c>
      <c r="D166" s="14" t="s">
        <v>18</v>
      </c>
      <c r="E166" s="14" t="s">
        <v>19</v>
      </c>
      <c r="F166" s="100" t="s">
        <v>20</v>
      </c>
      <c r="G166" s="43">
        <v>100.0</v>
      </c>
    </row>
    <row r="167" ht="15.75" customHeight="1">
      <c r="A167" s="19" t="s">
        <v>2485</v>
      </c>
      <c r="B167" s="18">
        <v>45083.0</v>
      </c>
      <c r="C167" s="36">
        <v>60.0</v>
      </c>
      <c r="D167" s="19">
        <f>G166-C167</f>
        <v>40</v>
      </c>
      <c r="E167" s="19"/>
      <c r="F167" s="9"/>
      <c r="G167" s="63" t="s">
        <v>2486</v>
      </c>
    </row>
    <row r="168" ht="15.75" customHeight="1">
      <c r="A168" s="19" t="str">
        <f t="shared" ref="A168:A171" si="43">A167</f>
        <v>LOL512300083</v>
      </c>
      <c r="B168" s="18">
        <v>45085.0</v>
      </c>
      <c r="C168" s="36">
        <v>10.0</v>
      </c>
      <c r="D168" s="19">
        <f t="shared" ref="D168:D171" si="44">D167-C168</f>
        <v>30</v>
      </c>
      <c r="E168" s="19"/>
      <c r="F168" s="10"/>
      <c r="G168" s="63" t="s">
        <v>2464</v>
      </c>
    </row>
    <row r="169" ht="15.75" customHeight="1">
      <c r="A169" s="19" t="str">
        <f t="shared" si="43"/>
        <v>LOL512300083</v>
      </c>
      <c r="B169" s="18">
        <v>45097.0</v>
      </c>
      <c r="C169" s="36">
        <v>30.0</v>
      </c>
      <c r="D169" s="19">
        <f t="shared" si="44"/>
        <v>0</v>
      </c>
      <c r="E169" s="19"/>
      <c r="F169" s="10"/>
      <c r="G169" s="64" t="s">
        <v>2465</v>
      </c>
    </row>
    <row r="170" ht="15.75" customHeight="1">
      <c r="A170" s="19" t="str">
        <f t="shared" si="43"/>
        <v>LOL512300083</v>
      </c>
      <c r="B170" s="18"/>
      <c r="C170" s="36"/>
      <c r="D170" s="19">
        <f t="shared" si="44"/>
        <v>0</v>
      </c>
      <c r="E170" s="19"/>
      <c r="F170" s="10"/>
      <c r="G170" s="64"/>
    </row>
    <row r="171" ht="15.75" customHeight="1">
      <c r="A171" s="19" t="str">
        <f t="shared" si="43"/>
        <v>LOL512300083</v>
      </c>
      <c r="B171" s="18"/>
      <c r="C171" s="36"/>
      <c r="D171" s="19">
        <f t="shared" si="44"/>
        <v>0</v>
      </c>
      <c r="E171" s="19"/>
      <c r="F171" s="10"/>
      <c r="G171" s="64"/>
    </row>
    <row r="172" ht="15.75" customHeight="1">
      <c r="E172" s="1"/>
    </row>
    <row r="173" ht="15.75" customHeight="1">
      <c r="A173" s="14" t="s">
        <v>15</v>
      </c>
      <c r="B173" s="14" t="s">
        <v>16</v>
      </c>
      <c r="C173" s="2" t="s">
        <v>17</v>
      </c>
      <c r="D173" s="14" t="s">
        <v>18</v>
      </c>
      <c r="E173" s="14" t="s">
        <v>19</v>
      </c>
      <c r="F173" s="100" t="s">
        <v>20</v>
      </c>
      <c r="G173" s="43">
        <v>100.0</v>
      </c>
    </row>
    <row r="174" ht="15.75" customHeight="1">
      <c r="A174" s="19" t="s">
        <v>2485</v>
      </c>
      <c r="B174" s="18">
        <v>45062.0</v>
      </c>
      <c r="C174" s="36">
        <v>30.0</v>
      </c>
      <c r="D174" s="19">
        <f>G173-C174</f>
        <v>70</v>
      </c>
      <c r="E174" s="19"/>
      <c r="F174" s="9"/>
      <c r="G174" s="63" t="s">
        <v>2486</v>
      </c>
    </row>
    <row r="175" ht="15.75" customHeight="1">
      <c r="A175" s="19" t="str">
        <f t="shared" ref="A175:A178" si="45">A174</f>
        <v>LOL512300083</v>
      </c>
      <c r="B175" s="18">
        <v>45070.0</v>
      </c>
      <c r="C175" s="36">
        <v>50.0</v>
      </c>
      <c r="D175" s="19">
        <f t="shared" ref="D175:D178" si="46">D174-C175</f>
        <v>20</v>
      </c>
      <c r="E175" s="19"/>
      <c r="F175" s="10"/>
      <c r="G175" s="63" t="s">
        <v>2470</v>
      </c>
    </row>
    <row r="176" ht="15.75" customHeight="1">
      <c r="A176" s="19" t="str">
        <f t="shared" si="45"/>
        <v>LOL512300083</v>
      </c>
      <c r="B176" s="18">
        <v>45083.0</v>
      </c>
      <c r="C176" s="36">
        <v>20.0</v>
      </c>
      <c r="D176" s="19">
        <f t="shared" si="46"/>
        <v>0</v>
      </c>
      <c r="E176" s="19"/>
      <c r="F176" s="10"/>
      <c r="G176" s="64" t="s">
        <v>2471</v>
      </c>
    </row>
    <row r="177" ht="15.75" customHeight="1">
      <c r="A177" s="19" t="str">
        <f t="shared" si="45"/>
        <v>LOL512300083</v>
      </c>
      <c r="B177" s="18"/>
      <c r="C177" s="36"/>
      <c r="D177" s="19">
        <f t="shared" si="46"/>
        <v>0</v>
      </c>
      <c r="E177" s="19"/>
      <c r="F177" s="10"/>
      <c r="G177" s="64"/>
    </row>
    <row r="178" ht="15.75" customHeight="1">
      <c r="A178" s="19" t="str">
        <f t="shared" si="45"/>
        <v>LOL512300083</v>
      </c>
      <c r="B178" s="18"/>
      <c r="C178" s="36"/>
      <c r="D178" s="19">
        <f t="shared" si="46"/>
        <v>0</v>
      </c>
      <c r="E178" s="19"/>
      <c r="F178" s="10"/>
      <c r="G178" s="64"/>
    </row>
    <row r="179" ht="15.75" customHeight="1">
      <c r="E179" s="1"/>
      <c r="F179" s="68" t="s">
        <v>14</v>
      </c>
    </row>
    <row r="180" ht="15.75" customHeight="1">
      <c r="A180" s="14" t="s">
        <v>15</v>
      </c>
      <c r="B180" s="14" t="s">
        <v>16</v>
      </c>
      <c r="C180" s="2" t="s">
        <v>17</v>
      </c>
      <c r="D180" s="14" t="s">
        <v>18</v>
      </c>
      <c r="E180" s="14" t="s">
        <v>19</v>
      </c>
      <c r="F180" s="100" t="s">
        <v>20</v>
      </c>
      <c r="G180" s="43">
        <v>100.0</v>
      </c>
    </row>
    <row r="181" ht="15.75" customHeight="1">
      <c r="A181" s="19" t="s">
        <v>2485</v>
      </c>
      <c r="B181" s="18">
        <v>45070.0</v>
      </c>
      <c r="C181" s="36">
        <v>50.0</v>
      </c>
      <c r="D181" s="19">
        <f>G180-C181</f>
        <v>50</v>
      </c>
      <c r="E181" s="19"/>
      <c r="F181" s="9"/>
      <c r="G181" s="63" t="s">
        <v>2486</v>
      </c>
    </row>
    <row r="182" ht="15.75" customHeight="1">
      <c r="A182" s="19" t="str">
        <f t="shared" ref="A182:A185" si="47">A181</f>
        <v>LOL512300083</v>
      </c>
      <c r="B182" s="18">
        <v>45083.0</v>
      </c>
      <c r="C182" s="36">
        <v>50.0</v>
      </c>
      <c r="D182" s="19">
        <f t="shared" ref="D182:D185" si="48">D181-C182</f>
        <v>0</v>
      </c>
      <c r="E182" s="19"/>
      <c r="F182" s="10"/>
      <c r="G182" s="63" t="s">
        <v>2466</v>
      </c>
    </row>
    <row r="183" ht="15.75" customHeight="1">
      <c r="A183" s="19" t="str">
        <f t="shared" si="47"/>
        <v>LOL512300083</v>
      </c>
      <c r="B183" s="18"/>
      <c r="C183" s="36"/>
      <c r="D183" s="19">
        <f t="shared" si="48"/>
        <v>0</v>
      </c>
      <c r="E183" s="19"/>
      <c r="F183" s="10"/>
      <c r="G183" s="64" t="s">
        <v>2467</v>
      </c>
    </row>
    <row r="184" ht="15.75" customHeight="1">
      <c r="A184" s="19" t="str">
        <f t="shared" si="47"/>
        <v>LOL512300083</v>
      </c>
      <c r="B184" s="18"/>
      <c r="C184" s="36"/>
      <c r="D184" s="19">
        <f t="shared" si="48"/>
        <v>0</v>
      </c>
      <c r="E184" s="19"/>
      <c r="F184" s="10"/>
      <c r="G184" s="64"/>
    </row>
    <row r="185" ht="15.75" customHeight="1">
      <c r="A185" s="19" t="str">
        <f t="shared" si="47"/>
        <v>LOL512300083</v>
      </c>
      <c r="B185" s="18"/>
      <c r="C185" s="36"/>
      <c r="D185" s="19">
        <f t="shared" si="48"/>
        <v>0</v>
      </c>
      <c r="E185" s="19"/>
      <c r="F185" s="10"/>
      <c r="G185" s="64"/>
    </row>
    <row r="186" ht="15.75" customHeight="1">
      <c r="E186" s="1"/>
      <c r="F186" s="68" t="s">
        <v>14</v>
      </c>
    </row>
    <row r="187" ht="15.75" customHeight="1">
      <c r="A187" s="14" t="s">
        <v>15</v>
      </c>
      <c r="B187" s="14" t="s">
        <v>16</v>
      </c>
      <c r="C187" s="2" t="s">
        <v>17</v>
      </c>
      <c r="D187" s="14" t="s">
        <v>18</v>
      </c>
      <c r="E187" s="14" t="s">
        <v>19</v>
      </c>
      <c r="F187" s="100" t="s">
        <v>20</v>
      </c>
      <c r="G187" s="43">
        <v>100.0</v>
      </c>
    </row>
    <row r="188" ht="15.75" customHeight="1">
      <c r="A188" s="19" t="s">
        <v>2485</v>
      </c>
      <c r="B188" s="18">
        <v>45080.0</v>
      </c>
      <c r="C188" s="36">
        <v>40.0</v>
      </c>
      <c r="D188" s="19">
        <f>G187-C188</f>
        <v>60</v>
      </c>
      <c r="E188" s="19"/>
      <c r="F188" s="9"/>
      <c r="G188" s="63" t="s">
        <v>2486</v>
      </c>
    </row>
    <row r="189" ht="15.75" customHeight="1">
      <c r="A189" s="19" t="str">
        <f t="shared" ref="A189:A192" si="49">A188</f>
        <v>LOL512300083</v>
      </c>
      <c r="B189" s="18">
        <v>45085.0</v>
      </c>
      <c r="C189" s="36">
        <v>10.0</v>
      </c>
      <c r="D189" s="19">
        <f t="shared" ref="D189:D192" si="50">D188-C189</f>
        <v>50</v>
      </c>
      <c r="E189" s="19"/>
      <c r="F189" s="10"/>
      <c r="G189" s="63" t="s">
        <v>2477</v>
      </c>
    </row>
    <row r="190" ht="15.75" customHeight="1">
      <c r="A190" s="19" t="str">
        <f t="shared" si="49"/>
        <v>LOL512300083</v>
      </c>
      <c r="B190" s="18">
        <v>45097.0</v>
      </c>
      <c r="C190" s="36">
        <v>50.0</v>
      </c>
      <c r="D190" s="19">
        <f t="shared" si="50"/>
        <v>0</v>
      </c>
      <c r="E190" s="19"/>
      <c r="F190" s="10"/>
      <c r="G190" s="64" t="s">
        <v>1082</v>
      </c>
    </row>
    <row r="191" ht="15.75" customHeight="1">
      <c r="A191" s="19" t="str">
        <f t="shared" si="49"/>
        <v>LOL512300083</v>
      </c>
      <c r="B191" s="18"/>
      <c r="C191" s="36"/>
      <c r="D191" s="19">
        <f t="shared" si="50"/>
        <v>0</v>
      </c>
      <c r="E191" s="19"/>
      <c r="F191" s="10"/>
      <c r="G191" s="64"/>
    </row>
    <row r="192" ht="15.75" customHeight="1">
      <c r="A192" s="19" t="str">
        <f t="shared" si="49"/>
        <v>LOL512300083</v>
      </c>
      <c r="B192" s="18"/>
      <c r="C192" s="36"/>
      <c r="D192" s="19">
        <f t="shared" si="50"/>
        <v>0</v>
      </c>
      <c r="E192" s="19"/>
      <c r="F192" s="10"/>
      <c r="G192" s="64"/>
    </row>
    <row r="193" ht="15.75" customHeight="1">
      <c r="E193" s="1"/>
      <c r="F193" s="68" t="s">
        <v>14</v>
      </c>
    </row>
    <row r="194" ht="15.75" customHeight="1">
      <c r="A194" s="14" t="s">
        <v>15</v>
      </c>
      <c r="B194" s="14" t="s">
        <v>16</v>
      </c>
      <c r="C194" s="2" t="s">
        <v>17</v>
      </c>
      <c r="D194" s="14" t="s">
        <v>18</v>
      </c>
      <c r="E194" s="14" t="s">
        <v>19</v>
      </c>
      <c r="F194" s="100" t="s">
        <v>20</v>
      </c>
      <c r="G194" s="43">
        <v>40.0</v>
      </c>
    </row>
    <row r="195" ht="15.75" customHeight="1">
      <c r="A195" s="19" t="s">
        <v>2485</v>
      </c>
      <c r="B195" s="18">
        <v>45070.0</v>
      </c>
      <c r="C195" s="36">
        <v>39.0</v>
      </c>
      <c r="D195" s="19">
        <f>G194-C195</f>
        <v>1</v>
      </c>
      <c r="E195" s="19"/>
      <c r="F195" s="9"/>
      <c r="G195" s="63" t="s">
        <v>2486</v>
      </c>
    </row>
    <row r="196" ht="15.75" customHeight="1">
      <c r="A196" s="19" t="str">
        <f t="shared" ref="A196:A199" si="51">A195</f>
        <v>LOL512300083</v>
      </c>
      <c r="B196" s="18">
        <v>45080.0</v>
      </c>
      <c r="C196" s="36">
        <v>1.0</v>
      </c>
      <c r="D196" s="19">
        <f t="shared" ref="D196:D199" si="52">D195-C196</f>
        <v>0</v>
      </c>
      <c r="E196" s="19"/>
      <c r="F196" s="10"/>
      <c r="G196" s="63" t="s">
        <v>2468</v>
      </c>
    </row>
    <row r="197" ht="15.75" customHeight="1">
      <c r="A197" s="19" t="str">
        <f t="shared" si="51"/>
        <v>LOL512300083</v>
      </c>
      <c r="B197" s="18"/>
      <c r="C197" s="36"/>
      <c r="D197" s="19">
        <f t="shared" si="52"/>
        <v>0</v>
      </c>
      <c r="E197" s="19"/>
      <c r="F197" s="10"/>
      <c r="G197" s="64" t="s">
        <v>2469</v>
      </c>
    </row>
    <row r="198" ht="15.75" customHeight="1">
      <c r="A198" s="19" t="str">
        <f t="shared" si="51"/>
        <v>LOL512300083</v>
      </c>
      <c r="B198" s="18"/>
      <c r="C198" s="36"/>
      <c r="D198" s="19">
        <f t="shared" si="52"/>
        <v>0</v>
      </c>
      <c r="E198" s="19"/>
      <c r="F198" s="10"/>
      <c r="G198" s="64"/>
    </row>
    <row r="199" ht="15.75" customHeight="1">
      <c r="A199" s="19" t="str">
        <f t="shared" si="51"/>
        <v>LOL512300083</v>
      </c>
      <c r="B199" s="18"/>
      <c r="C199" s="36"/>
      <c r="D199" s="19">
        <f t="shared" si="52"/>
        <v>0</v>
      </c>
      <c r="E199" s="19"/>
      <c r="F199" s="10"/>
      <c r="G199" s="64"/>
    </row>
    <row r="200" ht="15.75" customHeight="1">
      <c r="E200" s="1"/>
      <c r="F200" s="68" t="s">
        <v>14</v>
      </c>
    </row>
    <row r="201" ht="15.75" customHeight="1">
      <c r="A201" s="14" t="s">
        <v>15</v>
      </c>
      <c r="B201" s="14" t="s">
        <v>16</v>
      </c>
      <c r="C201" s="2" t="s">
        <v>17</v>
      </c>
      <c r="D201" s="14" t="s">
        <v>18</v>
      </c>
      <c r="E201" s="14" t="s">
        <v>19</v>
      </c>
      <c r="F201" s="100" t="s">
        <v>20</v>
      </c>
      <c r="G201" s="43">
        <v>40.0</v>
      </c>
    </row>
    <row r="202" ht="15.75" customHeight="1">
      <c r="A202" s="19" t="s">
        <v>2485</v>
      </c>
      <c r="B202" s="18">
        <v>45080.0</v>
      </c>
      <c r="C202" s="36">
        <v>20.0</v>
      </c>
      <c r="D202" s="19">
        <f>G201-C202</f>
        <v>20</v>
      </c>
      <c r="E202" s="19"/>
      <c r="F202" s="9"/>
      <c r="G202" s="63" t="s">
        <v>2486</v>
      </c>
    </row>
    <row r="203" ht="15.75" customHeight="1">
      <c r="A203" s="19" t="str">
        <f t="shared" ref="A203:A206" si="53">A202</f>
        <v>LOL512300083</v>
      </c>
      <c r="B203" s="18">
        <v>45132.0</v>
      </c>
      <c r="C203" s="36">
        <v>20.0</v>
      </c>
      <c r="D203" s="19">
        <f t="shared" ref="D203:D206" si="54">D202-C203</f>
        <v>0</v>
      </c>
      <c r="E203" s="19"/>
      <c r="F203" s="10"/>
      <c r="G203" s="63" t="s">
        <v>2481</v>
      </c>
    </row>
    <row r="204" ht="15.75" customHeight="1">
      <c r="A204" s="19" t="str">
        <f t="shared" si="53"/>
        <v>LOL512300083</v>
      </c>
      <c r="B204" s="18"/>
      <c r="C204" s="36"/>
      <c r="D204" s="19">
        <f t="shared" si="54"/>
        <v>0</v>
      </c>
      <c r="E204" s="19"/>
      <c r="F204" s="10"/>
      <c r="G204" s="64" t="s">
        <v>2482</v>
      </c>
    </row>
    <row r="205" ht="15.75" customHeight="1">
      <c r="A205" s="19" t="str">
        <f t="shared" si="53"/>
        <v>LOL512300083</v>
      </c>
      <c r="B205" s="18"/>
      <c r="C205" s="36"/>
      <c r="D205" s="19">
        <f t="shared" si="54"/>
        <v>0</v>
      </c>
      <c r="E205" s="19"/>
      <c r="F205" s="10"/>
      <c r="G205" s="64"/>
    </row>
    <row r="206" ht="15.75" customHeight="1">
      <c r="A206" s="19" t="str">
        <f t="shared" si="53"/>
        <v>LOL512300083</v>
      </c>
      <c r="B206" s="18"/>
      <c r="C206" s="36"/>
      <c r="D206" s="19">
        <f t="shared" si="54"/>
        <v>0</v>
      </c>
      <c r="E206" s="19"/>
      <c r="F206" s="10"/>
      <c r="G206" s="64"/>
    </row>
    <row r="207" ht="15.75" customHeight="1">
      <c r="E207" s="1"/>
      <c r="F207" s="68" t="s">
        <v>14</v>
      </c>
    </row>
    <row r="208" ht="15.75" customHeight="1">
      <c r="E208" s="1"/>
    </row>
    <row r="209" ht="15.75" customHeight="1">
      <c r="A209" s="14" t="s">
        <v>15</v>
      </c>
      <c r="B209" s="14" t="s">
        <v>16</v>
      </c>
      <c r="C209" s="2" t="s">
        <v>17</v>
      </c>
      <c r="D209" s="14" t="s">
        <v>18</v>
      </c>
      <c r="E209" s="14" t="s">
        <v>19</v>
      </c>
      <c r="F209" s="100" t="s">
        <v>20</v>
      </c>
      <c r="G209" s="43">
        <v>100.0</v>
      </c>
    </row>
    <row r="210" ht="15.75" customHeight="1">
      <c r="A210" s="19" t="s">
        <v>2487</v>
      </c>
      <c r="B210" s="18">
        <v>45085.0</v>
      </c>
      <c r="C210" s="36">
        <v>57.0</v>
      </c>
      <c r="D210" s="19">
        <f>G209-C210</f>
        <v>43</v>
      </c>
      <c r="E210" s="19"/>
      <c r="F210" s="9"/>
      <c r="G210" s="63" t="s">
        <v>2488</v>
      </c>
    </row>
    <row r="211" ht="15.75" customHeight="1">
      <c r="A211" s="19" t="str">
        <f t="shared" ref="A211:A214" si="55">A210</f>
        <v>LOL512300092</v>
      </c>
      <c r="B211" s="18">
        <v>45090.0</v>
      </c>
      <c r="C211" s="36">
        <v>43.0</v>
      </c>
      <c r="D211" s="19">
        <f t="shared" ref="D211:D214" si="56">D210-C211</f>
        <v>0</v>
      </c>
      <c r="E211" s="19"/>
      <c r="F211" s="10"/>
      <c r="G211" s="63" t="s">
        <v>2474</v>
      </c>
    </row>
    <row r="212" ht="15.75" customHeight="1">
      <c r="A212" s="19" t="str">
        <f t="shared" si="55"/>
        <v>LOL512300092</v>
      </c>
      <c r="B212" s="18"/>
      <c r="C212" s="36"/>
      <c r="D212" s="19">
        <f t="shared" si="56"/>
        <v>0</v>
      </c>
      <c r="E212" s="19"/>
      <c r="F212" s="10"/>
      <c r="G212" s="64" t="s">
        <v>1218</v>
      </c>
    </row>
    <row r="213" ht="15.75" customHeight="1">
      <c r="A213" s="19" t="str">
        <f t="shared" si="55"/>
        <v>LOL512300092</v>
      </c>
      <c r="B213" s="18"/>
      <c r="C213" s="36"/>
      <c r="D213" s="19">
        <f t="shared" si="56"/>
        <v>0</v>
      </c>
      <c r="E213" s="19"/>
      <c r="F213" s="10"/>
      <c r="G213" s="64"/>
    </row>
    <row r="214" ht="15.75" customHeight="1">
      <c r="A214" s="19" t="str">
        <f t="shared" si="55"/>
        <v>LOL512300092</v>
      </c>
      <c r="B214" s="18"/>
      <c r="C214" s="36"/>
      <c r="D214" s="19">
        <f t="shared" si="56"/>
        <v>0</v>
      </c>
      <c r="E214" s="19"/>
      <c r="F214" s="10"/>
      <c r="G214" s="64"/>
    </row>
    <row r="215" ht="15.75" customHeight="1">
      <c r="E215" s="1"/>
      <c r="F215" s="68" t="s">
        <v>14</v>
      </c>
    </row>
    <row r="216" ht="15.75" customHeight="1">
      <c r="A216" s="14" t="s">
        <v>15</v>
      </c>
      <c r="B216" s="14" t="s">
        <v>16</v>
      </c>
      <c r="C216" s="2" t="s">
        <v>17</v>
      </c>
      <c r="D216" s="14" t="s">
        <v>18</v>
      </c>
      <c r="E216" s="14" t="s">
        <v>19</v>
      </c>
      <c r="F216" s="100" t="s">
        <v>20</v>
      </c>
      <c r="G216" s="43">
        <v>50.0</v>
      </c>
    </row>
    <row r="217" ht="15.75" customHeight="1">
      <c r="A217" s="19" t="s">
        <v>2487</v>
      </c>
      <c r="B217" s="18">
        <v>45114.0</v>
      </c>
      <c r="C217" s="36">
        <v>30.0</v>
      </c>
      <c r="D217" s="19">
        <f>G216-C217</f>
        <v>20</v>
      </c>
      <c r="E217" s="19"/>
      <c r="F217" s="9"/>
      <c r="G217" s="63" t="s">
        <v>2488</v>
      </c>
    </row>
    <row r="218" ht="15.75" customHeight="1">
      <c r="A218" s="19" t="str">
        <f t="shared" ref="A218:A221" si="57">A217</f>
        <v>LOL512300092</v>
      </c>
      <c r="B218" s="18">
        <v>45127.0</v>
      </c>
      <c r="C218" s="36">
        <v>20.0</v>
      </c>
      <c r="D218" s="19">
        <f t="shared" ref="D218:D221" si="58">D217-C218</f>
        <v>0</v>
      </c>
      <c r="E218" s="19"/>
      <c r="F218" s="10"/>
      <c r="G218" s="63" t="s">
        <v>2464</v>
      </c>
    </row>
    <row r="219" ht="15.75" customHeight="1">
      <c r="A219" s="19" t="str">
        <f t="shared" si="57"/>
        <v>LOL512300092</v>
      </c>
      <c r="B219" s="18"/>
      <c r="C219" s="36"/>
      <c r="D219" s="19">
        <f t="shared" si="58"/>
        <v>0</v>
      </c>
      <c r="E219" s="19"/>
      <c r="F219" s="10"/>
      <c r="G219" s="64" t="s">
        <v>2465</v>
      </c>
    </row>
    <row r="220" ht="15.75" customHeight="1">
      <c r="A220" s="19" t="str">
        <f t="shared" si="57"/>
        <v>LOL512300092</v>
      </c>
      <c r="B220" s="18"/>
      <c r="C220" s="36"/>
      <c r="D220" s="19">
        <f t="shared" si="58"/>
        <v>0</v>
      </c>
      <c r="E220" s="19"/>
      <c r="F220" s="10"/>
      <c r="G220" s="64"/>
    </row>
    <row r="221" ht="15.75" customHeight="1">
      <c r="A221" s="19" t="str">
        <f t="shared" si="57"/>
        <v>LOL512300092</v>
      </c>
      <c r="B221" s="18"/>
      <c r="C221" s="36"/>
      <c r="D221" s="19">
        <f t="shared" si="58"/>
        <v>0</v>
      </c>
      <c r="E221" s="19"/>
      <c r="F221" s="10"/>
      <c r="G221" s="64"/>
    </row>
    <row r="222" ht="15.75" customHeight="1">
      <c r="E222" s="1"/>
      <c r="F222" s="68" t="s">
        <v>14</v>
      </c>
    </row>
    <row r="223" ht="15.75" customHeight="1">
      <c r="A223" s="14" t="s">
        <v>15</v>
      </c>
      <c r="B223" s="14" t="s">
        <v>16</v>
      </c>
      <c r="C223" s="2" t="s">
        <v>17</v>
      </c>
      <c r="D223" s="14" t="s">
        <v>18</v>
      </c>
      <c r="E223" s="14" t="s">
        <v>19</v>
      </c>
      <c r="F223" s="100" t="s">
        <v>20</v>
      </c>
      <c r="G223" s="43">
        <v>50.0</v>
      </c>
    </row>
    <row r="224" ht="15.75" customHeight="1">
      <c r="A224" s="19" t="s">
        <v>2487</v>
      </c>
      <c r="B224" s="18">
        <v>45132.0</v>
      </c>
      <c r="C224" s="36">
        <v>50.0</v>
      </c>
      <c r="D224" s="19">
        <f>G223-C224</f>
        <v>0</v>
      </c>
      <c r="E224" s="19"/>
      <c r="F224" s="9"/>
      <c r="G224" s="63" t="s">
        <v>2488</v>
      </c>
    </row>
    <row r="225" ht="15.75" customHeight="1">
      <c r="A225" s="19" t="str">
        <f t="shared" ref="A225:A228" si="59">A224</f>
        <v>LOL512300092</v>
      </c>
      <c r="B225" s="18"/>
      <c r="C225" s="36"/>
      <c r="D225" s="19">
        <f t="shared" ref="D225:D228" si="60">D224-C225</f>
        <v>0</v>
      </c>
      <c r="E225" s="19"/>
      <c r="F225" s="10"/>
      <c r="G225" s="63" t="s">
        <v>2477</v>
      </c>
    </row>
    <row r="226" ht="15.75" customHeight="1">
      <c r="A226" s="19" t="str">
        <f t="shared" si="59"/>
        <v>LOL512300092</v>
      </c>
      <c r="B226" s="18"/>
      <c r="C226" s="36"/>
      <c r="D226" s="19">
        <f t="shared" si="60"/>
        <v>0</v>
      </c>
      <c r="E226" s="19"/>
      <c r="F226" s="10"/>
      <c r="G226" s="64" t="s">
        <v>1082</v>
      </c>
    </row>
    <row r="227" ht="15.75" customHeight="1">
      <c r="A227" s="19" t="str">
        <f t="shared" si="59"/>
        <v>LOL512300092</v>
      </c>
      <c r="B227" s="18"/>
      <c r="C227" s="36"/>
      <c r="D227" s="19">
        <f t="shared" si="60"/>
        <v>0</v>
      </c>
      <c r="E227" s="19"/>
      <c r="F227" s="10"/>
      <c r="G227" s="64"/>
    </row>
    <row r="228" ht="15.75" customHeight="1">
      <c r="A228" s="19" t="str">
        <f t="shared" si="59"/>
        <v>LOL512300092</v>
      </c>
      <c r="B228" s="18"/>
      <c r="C228" s="36"/>
      <c r="D228" s="19">
        <f t="shared" si="60"/>
        <v>0</v>
      </c>
      <c r="E228" s="19"/>
      <c r="F228" s="10"/>
      <c r="G228" s="64"/>
    </row>
    <row r="229" ht="15.75" customHeight="1">
      <c r="E229" s="1"/>
      <c r="F229" s="68" t="s">
        <v>14</v>
      </c>
    </row>
    <row r="230" ht="15.75" customHeight="1">
      <c r="A230" s="14" t="s">
        <v>15</v>
      </c>
      <c r="B230" s="14" t="s">
        <v>16</v>
      </c>
      <c r="C230" s="2" t="s">
        <v>17</v>
      </c>
      <c r="D230" s="14" t="s">
        <v>18</v>
      </c>
      <c r="E230" s="14" t="s">
        <v>19</v>
      </c>
      <c r="F230" s="100" t="s">
        <v>20</v>
      </c>
      <c r="G230" s="43">
        <v>20.0</v>
      </c>
    </row>
    <row r="231" ht="15.75" customHeight="1">
      <c r="A231" s="19" t="s">
        <v>2487</v>
      </c>
      <c r="B231" s="18">
        <v>45127.0</v>
      </c>
      <c r="C231" s="36">
        <v>20.0</v>
      </c>
      <c r="D231" s="19">
        <f>G230-C231</f>
        <v>0</v>
      </c>
      <c r="E231" s="19"/>
      <c r="F231" s="9"/>
      <c r="G231" s="63" t="s">
        <v>2488</v>
      </c>
    </row>
    <row r="232" ht="15.75" customHeight="1">
      <c r="A232" s="19" t="str">
        <f t="shared" ref="A232:A235" si="61">A231</f>
        <v>LOL512300092</v>
      </c>
      <c r="B232" s="18"/>
      <c r="C232" s="36"/>
      <c r="D232" s="19">
        <f t="shared" ref="D232:D235" si="62">D231-C232</f>
        <v>0</v>
      </c>
      <c r="E232" s="19"/>
      <c r="F232" s="10"/>
      <c r="G232" s="63" t="s">
        <v>2481</v>
      </c>
    </row>
    <row r="233" ht="15.75" customHeight="1">
      <c r="A233" s="19" t="str">
        <f t="shared" si="61"/>
        <v>LOL512300092</v>
      </c>
      <c r="B233" s="18"/>
      <c r="C233" s="36"/>
      <c r="D233" s="19">
        <f t="shared" si="62"/>
        <v>0</v>
      </c>
      <c r="E233" s="19"/>
      <c r="F233" s="10"/>
      <c r="G233" s="64" t="s">
        <v>2482</v>
      </c>
    </row>
    <row r="234" ht="15.75" customHeight="1">
      <c r="A234" s="19" t="str">
        <f t="shared" si="61"/>
        <v>LOL512300092</v>
      </c>
      <c r="B234" s="18"/>
      <c r="C234" s="36"/>
      <c r="D234" s="19">
        <f t="shared" si="62"/>
        <v>0</v>
      </c>
      <c r="E234" s="19"/>
      <c r="F234" s="10"/>
      <c r="G234" s="64"/>
    </row>
    <row r="235" ht="15.75" customHeight="1">
      <c r="A235" s="19" t="str">
        <f t="shared" si="61"/>
        <v>LOL512300092</v>
      </c>
      <c r="B235" s="18"/>
      <c r="C235" s="36"/>
      <c r="D235" s="19">
        <f t="shared" si="62"/>
        <v>0</v>
      </c>
      <c r="E235" s="19"/>
      <c r="F235" s="10"/>
      <c r="G235" s="64"/>
    </row>
    <row r="236" ht="15.75" customHeight="1">
      <c r="E236" s="1"/>
      <c r="F236" s="68" t="s">
        <v>14</v>
      </c>
    </row>
    <row r="237" ht="15.75" customHeight="1">
      <c r="A237" s="14" t="s">
        <v>15</v>
      </c>
      <c r="B237" s="14" t="s">
        <v>16</v>
      </c>
      <c r="C237" s="2" t="s">
        <v>17</v>
      </c>
      <c r="D237" s="14" t="s">
        <v>18</v>
      </c>
      <c r="E237" s="14" t="s">
        <v>19</v>
      </c>
      <c r="F237" s="100" t="s">
        <v>20</v>
      </c>
      <c r="G237" s="43">
        <v>20.0</v>
      </c>
    </row>
    <row r="238" ht="15.75" customHeight="1">
      <c r="A238" s="19" t="s">
        <v>2487</v>
      </c>
      <c r="B238" s="18">
        <v>45085.0</v>
      </c>
      <c r="C238" s="36">
        <v>10.0</v>
      </c>
      <c r="D238" s="19">
        <f>G237-C238</f>
        <v>10</v>
      </c>
      <c r="E238" s="19"/>
      <c r="F238" s="9"/>
      <c r="G238" s="63" t="s">
        <v>2488</v>
      </c>
    </row>
    <row r="239" ht="15.75" customHeight="1">
      <c r="A239" s="19" t="str">
        <f t="shared" ref="A239:A242" si="63">A238</f>
        <v>LOL512300092</v>
      </c>
      <c r="B239" s="18">
        <v>45090.0</v>
      </c>
      <c r="C239" s="36">
        <v>10.0</v>
      </c>
      <c r="D239" s="19">
        <f t="shared" ref="D239:D242" si="64">D238-C239</f>
        <v>0</v>
      </c>
      <c r="E239" s="19"/>
      <c r="F239" s="10"/>
      <c r="G239" s="63" t="s">
        <v>2470</v>
      </c>
    </row>
    <row r="240" ht="15.75" customHeight="1">
      <c r="A240" s="19" t="str">
        <f t="shared" si="63"/>
        <v>LOL512300092</v>
      </c>
      <c r="B240" s="18"/>
      <c r="C240" s="36"/>
      <c r="D240" s="19">
        <f t="shared" si="64"/>
        <v>0</v>
      </c>
      <c r="E240" s="19"/>
      <c r="F240" s="10"/>
      <c r="G240" s="64" t="s">
        <v>2471</v>
      </c>
    </row>
    <row r="241" ht="15.75" customHeight="1">
      <c r="A241" s="19" t="str">
        <f t="shared" si="63"/>
        <v>LOL512300092</v>
      </c>
      <c r="B241" s="18"/>
      <c r="C241" s="36"/>
      <c r="D241" s="19">
        <f t="shared" si="64"/>
        <v>0</v>
      </c>
      <c r="E241" s="19"/>
      <c r="F241" s="10"/>
      <c r="G241" s="64"/>
    </row>
    <row r="242" ht="15.75" customHeight="1">
      <c r="A242" s="19" t="str">
        <f t="shared" si="63"/>
        <v>LOL512300092</v>
      </c>
      <c r="B242" s="18"/>
      <c r="C242" s="36"/>
      <c r="D242" s="19">
        <f t="shared" si="64"/>
        <v>0</v>
      </c>
      <c r="E242" s="19"/>
      <c r="F242" s="10"/>
      <c r="G242" s="64"/>
    </row>
    <row r="243" ht="15.75" customHeight="1">
      <c r="E243" s="1"/>
      <c r="F243" s="68" t="s">
        <v>14</v>
      </c>
    </row>
    <row r="244" ht="15.75" customHeight="1">
      <c r="E244" s="1"/>
    </row>
    <row r="245" ht="15.75" customHeight="1">
      <c r="A245" s="14" t="s">
        <v>15</v>
      </c>
      <c r="B245" s="14" t="s">
        <v>16</v>
      </c>
      <c r="C245" s="2" t="s">
        <v>17</v>
      </c>
      <c r="D245" s="14" t="s">
        <v>18</v>
      </c>
      <c r="E245" s="14" t="s">
        <v>19</v>
      </c>
      <c r="F245" s="100" t="s">
        <v>20</v>
      </c>
      <c r="G245" s="43">
        <v>100.0</v>
      </c>
    </row>
    <row r="246" ht="15.75" customHeight="1">
      <c r="A246" s="19" t="s">
        <v>2489</v>
      </c>
      <c r="B246" s="18">
        <v>45085.0</v>
      </c>
      <c r="C246" s="36">
        <v>10.0</v>
      </c>
      <c r="D246" s="19">
        <f>G245-C246</f>
        <v>90</v>
      </c>
      <c r="E246" s="19"/>
      <c r="F246" s="9"/>
      <c r="G246" s="63" t="s">
        <v>2490</v>
      </c>
    </row>
    <row r="247" ht="15.75" customHeight="1">
      <c r="A247" s="19" t="str">
        <f t="shared" ref="A247:A250" si="65">A246</f>
        <v>LOL512300101</v>
      </c>
      <c r="B247" s="18">
        <v>45090.0</v>
      </c>
      <c r="C247" s="36">
        <v>50.0</v>
      </c>
      <c r="D247" s="19">
        <f t="shared" ref="D247:D250" si="66">D246-C247</f>
        <v>40</v>
      </c>
      <c r="E247" s="19"/>
      <c r="F247" s="10"/>
      <c r="G247" s="63" t="s">
        <v>2466</v>
      </c>
    </row>
    <row r="248" ht="15.75" customHeight="1">
      <c r="A248" s="19" t="str">
        <f t="shared" si="65"/>
        <v>LOL512300101</v>
      </c>
      <c r="B248" s="18">
        <v>45114.0</v>
      </c>
      <c r="C248" s="36">
        <v>40.0</v>
      </c>
      <c r="D248" s="19">
        <f t="shared" si="66"/>
        <v>0</v>
      </c>
      <c r="E248" s="19"/>
      <c r="F248" s="10"/>
      <c r="G248" s="64" t="s">
        <v>2467</v>
      </c>
    </row>
    <row r="249" ht="15.75" customHeight="1">
      <c r="A249" s="19" t="str">
        <f t="shared" si="65"/>
        <v>LOL512300101</v>
      </c>
      <c r="B249" s="18"/>
      <c r="C249" s="36"/>
      <c r="D249" s="19">
        <f t="shared" si="66"/>
        <v>0</v>
      </c>
      <c r="E249" s="19"/>
      <c r="F249" s="10"/>
      <c r="G249" s="64"/>
    </row>
    <row r="250" ht="15.75" customHeight="1">
      <c r="A250" s="19" t="str">
        <f t="shared" si="65"/>
        <v>LOL512300101</v>
      </c>
      <c r="B250" s="18"/>
      <c r="C250" s="36"/>
      <c r="D250" s="19">
        <f t="shared" si="66"/>
        <v>0</v>
      </c>
      <c r="E250" s="19"/>
      <c r="F250" s="10"/>
      <c r="G250" s="64"/>
    </row>
    <row r="251" ht="15.75" customHeight="1">
      <c r="E251" s="1"/>
      <c r="F251" s="68" t="s">
        <v>14</v>
      </c>
    </row>
    <row r="252" ht="15.75" customHeight="1">
      <c r="A252" s="14" t="s">
        <v>15</v>
      </c>
      <c r="B252" s="14" t="s">
        <v>16</v>
      </c>
      <c r="C252" s="2" t="s">
        <v>17</v>
      </c>
      <c r="D252" s="14" t="s">
        <v>18</v>
      </c>
      <c r="E252" s="14" t="s">
        <v>19</v>
      </c>
      <c r="F252" s="100" t="s">
        <v>20</v>
      </c>
      <c r="G252" s="43">
        <v>40.0</v>
      </c>
    </row>
    <row r="253" ht="15.75" customHeight="1">
      <c r="A253" s="19" t="s">
        <v>2489</v>
      </c>
      <c r="B253" s="18">
        <v>45103.0</v>
      </c>
      <c r="C253" s="36">
        <v>10.0</v>
      </c>
      <c r="D253" s="19">
        <f>G252-C253</f>
        <v>30</v>
      </c>
      <c r="E253" s="19"/>
      <c r="F253" s="9"/>
      <c r="G253" s="63" t="s">
        <v>2490</v>
      </c>
    </row>
    <row r="254" ht="15.75" customHeight="1">
      <c r="A254" s="19" t="str">
        <f t="shared" ref="A254:A257" si="67">A253</f>
        <v>LOL512300101</v>
      </c>
      <c r="B254" s="18">
        <v>45139.0</v>
      </c>
      <c r="C254" s="36">
        <v>28.0</v>
      </c>
      <c r="D254" s="19">
        <f t="shared" ref="D254:D257" si="68">D253-C254</f>
        <v>2</v>
      </c>
      <c r="E254" s="19"/>
      <c r="F254" s="10"/>
      <c r="G254" s="63" t="s">
        <v>2468</v>
      </c>
    </row>
    <row r="255" ht="15.75" customHeight="1">
      <c r="A255" s="19" t="str">
        <f t="shared" si="67"/>
        <v>LOL512300101</v>
      </c>
      <c r="B255" s="18">
        <v>45149.0</v>
      </c>
      <c r="C255" s="36">
        <v>2.0</v>
      </c>
      <c r="D255" s="19">
        <f t="shared" si="68"/>
        <v>0</v>
      </c>
      <c r="E255" s="19"/>
      <c r="F255" s="10"/>
      <c r="G255" s="64" t="s">
        <v>2469</v>
      </c>
    </row>
    <row r="256" ht="15.75" customHeight="1">
      <c r="A256" s="19" t="str">
        <f t="shared" si="67"/>
        <v>LOL512300101</v>
      </c>
      <c r="B256" s="18"/>
      <c r="C256" s="36"/>
      <c r="D256" s="19">
        <f t="shared" si="68"/>
        <v>0</v>
      </c>
      <c r="E256" s="19"/>
      <c r="F256" s="10"/>
      <c r="G256" s="64"/>
    </row>
    <row r="257" ht="15.75" customHeight="1">
      <c r="A257" s="19" t="str">
        <f t="shared" si="67"/>
        <v>LOL512300101</v>
      </c>
      <c r="B257" s="18"/>
      <c r="C257" s="36"/>
      <c r="D257" s="19">
        <f t="shared" si="68"/>
        <v>0</v>
      </c>
      <c r="E257" s="19"/>
      <c r="F257" s="10"/>
      <c r="G257" s="64"/>
    </row>
    <row r="258" ht="15.75" customHeight="1">
      <c r="E258" s="1"/>
      <c r="F258" s="68" t="s">
        <v>14</v>
      </c>
    </row>
    <row r="259" ht="15.75" customHeight="1">
      <c r="A259" s="14" t="s">
        <v>15</v>
      </c>
      <c r="B259" s="14" t="s">
        <v>16</v>
      </c>
      <c r="C259" s="2" t="s">
        <v>17</v>
      </c>
      <c r="D259" s="14" t="s">
        <v>18</v>
      </c>
      <c r="E259" s="14" t="s">
        <v>19</v>
      </c>
      <c r="F259" s="100" t="s">
        <v>20</v>
      </c>
      <c r="G259" s="43">
        <v>30.0</v>
      </c>
    </row>
    <row r="260" ht="15.75" customHeight="1">
      <c r="A260" s="19" t="s">
        <v>2489</v>
      </c>
      <c r="B260" s="18">
        <v>45145.0</v>
      </c>
      <c r="C260" s="36">
        <v>30.0</v>
      </c>
      <c r="D260" s="19">
        <f>G259-C260</f>
        <v>0</v>
      </c>
      <c r="E260" s="19"/>
      <c r="F260" s="9"/>
      <c r="G260" s="63" t="s">
        <v>2490</v>
      </c>
    </row>
    <row r="261" ht="15.75" customHeight="1">
      <c r="A261" s="19" t="str">
        <f t="shared" ref="A261:A264" si="69">A260</f>
        <v>LOL512300101</v>
      </c>
      <c r="B261" s="18"/>
      <c r="C261" s="36"/>
      <c r="D261" s="19">
        <f t="shared" ref="D261:D264" si="70">D260-C261</f>
        <v>0</v>
      </c>
      <c r="E261" s="19"/>
      <c r="F261" s="10"/>
      <c r="G261" s="63" t="s">
        <v>2464</v>
      </c>
    </row>
    <row r="262" ht="15.75" customHeight="1">
      <c r="A262" s="19" t="str">
        <f t="shared" si="69"/>
        <v>LOL512300101</v>
      </c>
      <c r="B262" s="18"/>
      <c r="C262" s="36"/>
      <c r="D262" s="19">
        <f t="shared" si="70"/>
        <v>0</v>
      </c>
      <c r="E262" s="19"/>
      <c r="F262" s="10"/>
      <c r="G262" s="64" t="s">
        <v>2465</v>
      </c>
    </row>
    <row r="263" ht="15.75" customHeight="1">
      <c r="A263" s="19" t="str">
        <f t="shared" si="69"/>
        <v>LOL512300101</v>
      </c>
      <c r="B263" s="18"/>
      <c r="C263" s="36"/>
      <c r="D263" s="19">
        <f t="shared" si="70"/>
        <v>0</v>
      </c>
      <c r="E263" s="19"/>
      <c r="F263" s="10"/>
      <c r="G263" s="64"/>
    </row>
    <row r="264" ht="15.75" customHeight="1">
      <c r="A264" s="19" t="str">
        <f t="shared" si="69"/>
        <v>LOL512300101</v>
      </c>
      <c r="B264" s="18"/>
      <c r="C264" s="36"/>
      <c r="D264" s="19">
        <f t="shared" si="70"/>
        <v>0</v>
      </c>
      <c r="E264" s="19"/>
      <c r="F264" s="10"/>
      <c r="G264" s="64"/>
    </row>
    <row r="265" ht="15.75" customHeight="1">
      <c r="E265" s="1"/>
    </row>
    <row r="266" ht="15.75" customHeight="1">
      <c r="E266" s="1"/>
    </row>
    <row r="267" ht="15.75" customHeight="1">
      <c r="A267" s="14" t="s">
        <v>15</v>
      </c>
      <c r="B267" s="14" t="s">
        <v>16</v>
      </c>
      <c r="C267" s="2" t="s">
        <v>17</v>
      </c>
      <c r="D267" s="14" t="s">
        <v>18</v>
      </c>
      <c r="E267" s="14" t="s">
        <v>19</v>
      </c>
      <c r="F267" s="100" t="s">
        <v>20</v>
      </c>
      <c r="G267" s="43">
        <v>330.0</v>
      </c>
    </row>
    <row r="268" ht="15.75" customHeight="1">
      <c r="A268" s="19" t="s">
        <v>2491</v>
      </c>
      <c r="B268" s="18">
        <v>45097.0</v>
      </c>
      <c r="C268" s="36">
        <v>40.0</v>
      </c>
      <c r="D268" s="19">
        <f>G267-C268</f>
        <v>290</v>
      </c>
      <c r="E268" s="19"/>
      <c r="F268" s="9"/>
      <c r="G268" s="63" t="s">
        <v>2492</v>
      </c>
    </row>
    <row r="269" ht="15.75" customHeight="1">
      <c r="A269" s="19" t="str">
        <f t="shared" ref="A269:A272" si="71">A268</f>
        <v>LOL512300112</v>
      </c>
      <c r="B269" s="18">
        <v>45103.0</v>
      </c>
      <c r="C269" s="36">
        <v>50.0</v>
      </c>
      <c r="D269" s="19">
        <f t="shared" ref="D269:D273" si="72">D268-C269</f>
        <v>240</v>
      </c>
      <c r="E269" s="19"/>
      <c r="F269" s="10"/>
      <c r="G269" s="63" t="s">
        <v>2474</v>
      </c>
    </row>
    <row r="270" ht="15.75" customHeight="1">
      <c r="A270" s="19" t="str">
        <f t="shared" si="71"/>
        <v>LOL512300112</v>
      </c>
      <c r="B270" s="18">
        <v>45108.0</v>
      </c>
      <c r="C270" s="36">
        <v>50.0</v>
      </c>
      <c r="D270" s="19">
        <f t="shared" si="72"/>
        <v>190</v>
      </c>
      <c r="E270" s="19"/>
      <c r="F270" s="10"/>
      <c r="G270" s="64" t="s">
        <v>1218</v>
      </c>
    </row>
    <row r="271" ht="15.75" customHeight="1">
      <c r="A271" s="19" t="str">
        <f t="shared" si="71"/>
        <v>LOL512300112</v>
      </c>
      <c r="B271" s="18">
        <v>45114.0</v>
      </c>
      <c r="C271" s="36">
        <v>30.0</v>
      </c>
      <c r="D271" s="19">
        <f t="shared" si="72"/>
        <v>160</v>
      </c>
      <c r="E271" s="19"/>
      <c r="F271" s="10"/>
      <c r="G271" s="64"/>
    </row>
    <row r="272" ht="15.75" customHeight="1">
      <c r="A272" s="19" t="str">
        <f t="shared" si="71"/>
        <v>LOL512300112</v>
      </c>
      <c r="B272" s="18">
        <v>45121.0</v>
      </c>
      <c r="C272" s="36">
        <v>70.0</v>
      </c>
      <c r="D272" s="19">
        <f t="shared" si="72"/>
        <v>90</v>
      </c>
      <c r="E272" s="19"/>
      <c r="F272" s="10"/>
      <c r="G272" s="64"/>
    </row>
    <row r="273" ht="15.75" customHeight="1">
      <c r="B273" s="56">
        <v>45127.0</v>
      </c>
      <c r="C273" s="69">
        <v>90.0</v>
      </c>
      <c r="D273" s="19">
        <f t="shared" si="72"/>
        <v>0</v>
      </c>
      <c r="E273" s="1"/>
      <c r="F273" s="68" t="s">
        <v>14</v>
      </c>
    </row>
    <row r="274" ht="15.75" customHeight="1">
      <c r="A274" s="14" t="s">
        <v>15</v>
      </c>
      <c r="B274" s="14" t="s">
        <v>16</v>
      </c>
      <c r="C274" s="2" t="s">
        <v>17</v>
      </c>
      <c r="D274" s="14" t="s">
        <v>18</v>
      </c>
      <c r="E274" s="14" t="s">
        <v>19</v>
      </c>
      <c r="F274" s="100" t="s">
        <v>20</v>
      </c>
      <c r="G274" s="43">
        <v>48.0</v>
      </c>
    </row>
    <row r="275" ht="15.75" customHeight="1">
      <c r="A275" s="19" t="s">
        <v>2491</v>
      </c>
      <c r="B275" s="18">
        <v>45145.0</v>
      </c>
      <c r="C275" s="36">
        <v>20.0</v>
      </c>
      <c r="D275" s="19">
        <f>G274-C275</f>
        <v>28</v>
      </c>
      <c r="E275" s="19"/>
      <c r="F275" s="9"/>
      <c r="G275" s="63" t="s">
        <v>2492</v>
      </c>
    </row>
    <row r="276" ht="15.75" customHeight="1">
      <c r="A276" s="19" t="str">
        <f t="shared" ref="A276:A279" si="73">A275</f>
        <v>LOL512300112</v>
      </c>
      <c r="B276" s="18">
        <v>45154.0</v>
      </c>
      <c r="C276" s="36">
        <v>28.0</v>
      </c>
      <c r="D276" s="19">
        <f t="shared" ref="D276:D279" si="74">D275-C276</f>
        <v>0</v>
      </c>
      <c r="E276" s="19"/>
      <c r="F276" s="10"/>
      <c r="G276" s="63" t="s">
        <v>2464</v>
      </c>
    </row>
    <row r="277" ht="15.75" customHeight="1">
      <c r="A277" s="19" t="str">
        <f t="shared" si="73"/>
        <v>LOL512300112</v>
      </c>
      <c r="B277" s="18"/>
      <c r="C277" s="36"/>
      <c r="D277" s="19">
        <f t="shared" si="74"/>
        <v>0</v>
      </c>
      <c r="E277" s="19"/>
      <c r="F277" s="10"/>
      <c r="G277" s="64" t="s">
        <v>2465</v>
      </c>
    </row>
    <row r="278" ht="15.75" customHeight="1">
      <c r="A278" s="19" t="str">
        <f t="shared" si="73"/>
        <v>LOL512300112</v>
      </c>
      <c r="B278" s="18"/>
      <c r="C278" s="36"/>
      <c r="D278" s="19">
        <f t="shared" si="74"/>
        <v>0</v>
      </c>
      <c r="E278" s="19"/>
      <c r="F278" s="10"/>
      <c r="G278" s="64"/>
    </row>
    <row r="279" ht="15.75" customHeight="1">
      <c r="A279" s="19" t="str">
        <f t="shared" si="73"/>
        <v>LOL512300112</v>
      </c>
      <c r="B279" s="18"/>
      <c r="C279" s="36"/>
      <c r="D279" s="19">
        <f t="shared" si="74"/>
        <v>0</v>
      </c>
      <c r="E279" s="19"/>
      <c r="F279" s="10"/>
      <c r="G279" s="64"/>
    </row>
    <row r="280" ht="15.75" customHeight="1">
      <c r="E280" s="1"/>
      <c r="F280" s="68" t="s">
        <v>14</v>
      </c>
    </row>
    <row r="281" ht="15.75" customHeight="1">
      <c r="A281" s="14" t="s">
        <v>15</v>
      </c>
      <c r="B281" s="14" t="s">
        <v>16</v>
      </c>
      <c r="C281" s="2" t="s">
        <v>17</v>
      </c>
      <c r="D281" s="14" t="s">
        <v>18</v>
      </c>
      <c r="E281" s="14" t="s">
        <v>19</v>
      </c>
      <c r="F281" s="100" t="s">
        <v>20</v>
      </c>
      <c r="G281" s="43">
        <v>100.0</v>
      </c>
    </row>
    <row r="282" ht="15.75" customHeight="1">
      <c r="A282" s="19" t="s">
        <v>2491</v>
      </c>
      <c r="B282" s="18">
        <v>45114.0</v>
      </c>
      <c r="C282" s="36">
        <v>30.0</v>
      </c>
      <c r="D282" s="19">
        <f>G281-C282</f>
        <v>70</v>
      </c>
      <c r="E282" s="19"/>
      <c r="F282" s="9"/>
      <c r="G282" s="63" t="s">
        <v>2492</v>
      </c>
    </row>
    <row r="283" ht="15.75" customHeight="1">
      <c r="A283" s="19" t="str">
        <f t="shared" ref="A283:A286" si="75">A282</f>
        <v>LOL512300112</v>
      </c>
      <c r="B283" s="18">
        <v>45121.0</v>
      </c>
      <c r="C283" s="36">
        <v>57.0</v>
      </c>
      <c r="D283" s="19">
        <f t="shared" ref="D283:D286" si="76">D282-C283</f>
        <v>13</v>
      </c>
      <c r="E283" s="19"/>
      <c r="F283" s="10"/>
      <c r="G283" s="63" t="s">
        <v>2466</v>
      </c>
    </row>
    <row r="284" ht="15.75" customHeight="1">
      <c r="A284" s="19" t="str">
        <f t="shared" si="75"/>
        <v>LOL512300112</v>
      </c>
      <c r="B284" s="18">
        <v>45145.0</v>
      </c>
      <c r="C284" s="36">
        <v>13.0</v>
      </c>
      <c r="D284" s="19">
        <f t="shared" si="76"/>
        <v>0</v>
      </c>
      <c r="E284" s="19"/>
      <c r="F284" s="10"/>
      <c r="G284" s="64" t="s">
        <v>2467</v>
      </c>
    </row>
    <row r="285" ht="15.75" customHeight="1">
      <c r="A285" s="19" t="str">
        <f t="shared" si="75"/>
        <v>LOL512300112</v>
      </c>
      <c r="B285" s="18"/>
      <c r="C285" s="36"/>
      <c r="D285" s="19">
        <f t="shared" si="76"/>
        <v>0</v>
      </c>
      <c r="E285" s="19"/>
      <c r="F285" s="10"/>
      <c r="G285" s="64"/>
    </row>
    <row r="286" ht="15.75" customHeight="1">
      <c r="A286" s="19" t="str">
        <f t="shared" si="75"/>
        <v>LOL512300112</v>
      </c>
      <c r="B286" s="18"/>
      <c r="C286" s="36"/>
      <c r="D286" s="19">
        <f t="shared" si="76"/>
        <v>0</v>
      </c>
      <c r="E286" s="19"/>
      <c r="F286" s="10"/>
      <c r="G286" s="64"/>
    </row>
    <row r="287" ht="15.75" customHeight="1">
      <c r="E287" s="1"/>
      <c r="F287" s="68" t="s">
        <v>14</v>
      </c>
    </row>
    <row r="288" ht="15.75" customHeight="1">
      <c r="A288" s="14" t="s">
        <v>15</v>
      </c>
      <c r="B288" s="14" t="s">
        <v>16</v>
      </c>
      <c r="C288" s="2" t="s">
        <v>17</v>
      </c>
      <c r="D288" s="14" t="s">
        <v>18</v>
      </c>
      <c r="E288" s="14" t="s">
        <v>19</v>
      </c>
      <c r="F288" s="100" t="s">
        <v>20</v>
      </c>
      <c r="G288" s="43">
        <v>50.0</v>
      </c>
    </row>
    <row r="289" ht="15.75" customHeight="1">
      <c r="A289" s="19" t="s">
        <v>2491</v>
      </c>
      <c r="B289" s="18">
        <v>45145.0</v>
      </c>
      <c r="C289" s="36">
        <v>20.0</v>
      </c>
      <c r="D289" s="19">
        <f>G288-C289</f>
        <v>30</v>
      </c>
      <c r="E289" s="19"/>
      <c r="F289" s="9"/>
      <c r="G289" s="63" t="s">
        <v>2492</v>
      </c>
    </row>
    <row r="290" ht="15.75" customHeight="1">
      <c r="A290" s="19" t="str">
        <f t="shared" ref="A290:A293" si="77">A289</f>
        <v>LOL512300112</v>
      </c>
      <c r="B290" s="18">
        <v>45163.0</v>
      </c>
      <c r="C290" s="36">
        <v>30.0</v>
      </c>
      <c r="D290" s="19">
        <f t="shared" ref="D290:D293" si="78">D289-C290</f>
        <v>0</v>
      </c>
      <c r="E290" s="19"/>
      <c r="F290" s="10"/>
      <c r="G290" s="63" t="s">
        <v>2477</v>
      </c>
    </row>
    <row r="291" ht="15.75" customHeight="1">
      <c r="A291" s="19" t="str">
        <f t="shared" si="77"/>
        <v>LOL512300112</v>
      </c>
      <c r="B291" s="18"/>
      <c r="C291" s="36"/>
      <c r="D291" s="19">
        <f t="shared" si="78"/>
        <v>0</v>
      </c>
      <c r="E291" s="19"/>
      <c r="F291" s="10"/>
      <c r="G291" s="64" t="s">
        <v>1082</v>
      </c>
    </row>
    <row r="292" ht="15.75" customHeight="1">
      <c r="A292" s="19" t="str">
        <f t="shared" si="77"/>
        <v>LOL512300112</v>
      </c>
      <c r="B292" s="18"/>
      <c r="C292" s="36"/>
      <c r="D292" s="19">
        <f t="shared" si="78"/>
        <v>0</v>
      </c>
      <c r="E292" s="19"/>
      <c r="F292" s="10"/>
      <c r="G292" s="64"/>
    </row>
    <row r="293" ht="15.75" customHeight="1">
      <c r="A293" s="19" t="str">
        <f t="shared" si="77"/>
        <v>LOL512300112</v>
      </c>
      <c r="B293" s="18"/>
      <c r="C293" s="36"/>
      <c r="D293" s="19">
        <f t="shared" si="78"/>
        <v>0</v>
      </c>
      <c r="E293" s="19"/>
      <c r="F293" s="10"/>
      <c r="G293" s="64"/>
    </row>
    <row r="294" ht="15.75" customHeight="1">
      <c r="E294" s="1"/>
      <c r="F294" s="68" t="s">
        <v>14</v>
      </c>
    </row>
    <row r="295" ht="15.75" customHeight="1">
      <c r="A295" s="14" t="s">
        <v>15</v>
      </c>
      <c r="B295" s="14" t="s">
        <v>16</v>
      </c>
      <c r="C295" s="2" t="s">
        <v>17</v>
      </c>
      <c r="D295" s="14" t="s">
        <v>18</v>
      </c>
      <c r="E295" s="14" t="s">
        <v>19</v>
      </c>
      <c r="F295" s="100" t="s">
        <v>20</v>
      </c>
      <c r="G295" s="43">
        <v>16.0</v>
      </c>
    </row>
    <row r="296" ht="15.75" customHeight="1">
      <c r="A296" s="19" t="s">
        <v>2491</v>
      </c>
      <c r="B296" s="18">
        <v>45149.0</v>
      </c>
      <c r="C296" s="36">
        <v>16.0</v>
      </c>
      <c r="D296" s="19">
        <f>G295-C296</f>
        <v>0</v>
      </c>
      <c r="E296" s="19"/>
      <c r="F296" s="9"/>
      <c r="G296" s="63" t="s">
        <v>2492</v>
      </c>
    </row>
    <row r="297" ht="15.75" customHeight="1">
      <c r="A297" s="19" t="str">
        <f t="shared" ref="A297:A300" si="79">A296</f>
        <v>LOL512300112</v>
      </c>
      <c r="B297" s="18"/>
      <c r="C297" s="36"/>
      <c r="D297" s="19">
        <f t="shared" ref="D297:D300" si="80">D296-C297</f>
        <v>0</v>
      </c>
      <c r="E297" s="19"/>
      <c r="F297" s="10"/>
      <c r="G297" s="63" t="s">
        <v>2468</v>
      </c>
    </row>
    <row r="298" ht="15.75" customHeight="1">
      <c r="A298" s="19" t="str">
        <f t="shared" si="79"/>
        <v>LOL512300112</v>
      </c>
      <c r="B298" s="18"/>
      <c r="C298" s="36"/>
      <c r="D298" s="19">
        <f t="shared" si="80"/>
        <v>0</v>
      </c>
      <c r="E298" s="19"/>
      <c r="F298" s="10"/>
      <c r="G298" s="64" t="s">
        <v>2469</v>
      </c>
    </row>
    <row r="299" ht="15.75" customHeight="1">
      <c r="A299" s="19" t="str">
        <f t="shared" si="79"/>
        <v>LOL512300112</v>
      </c>
      <c r="B299" s="18"/>
      <c r="C299" s="36"/>
      <c r="D299" s="19">
        <f t="shared" si="80"/>
        <v>0</v>
      </c>
      <c r="E299" s="19"/>
      <c r="F299" s="10"/>
      <c r="G299" s="64"/>
    </row>
    <row r="300" ht="15.75" customHeight="1">
      <c r="A300" s="19" t="str">
        <f t="shared" si="79"/>
        <v>LOL512300112</v>
      </c>
      <c r="B300" s="18"/>
      <c r="C300" s="36"/>
      <c r="D300" s="19">
        <f t="shared" si="80"/>
        <v>0</v>
      </c>
      <c r="E300" s="19"/>
      <c r="F300" s="10"/>
      <c r="G300" s="64"/>
    </row>
    <row r="301" ht="15.75" customHeight="1">
      <c r="E301" s="1"/>
      <c r="F301" s="68" t="s">
        <v>14</v>
      </c>
    </row>
    <row r="302" ht="15.75" customHeight="1">
      <c r="A302" s="14" t="s">
        <v>15</v>
      </c>
      <c r="B302" s="14" t="s">
        <v>16</v>
      </c>
      <c r="C302" s="2" t="s">
        <v>17</v>
      </c>
      <c r="D302" s="14" t="s">
        <v>18</v>
      </c>
      <c r="E302" s="14" t="s">
        <v>19</v>
      </c>
      <c r="F302" s="100" t="s">
        <v>20</v>
      </c>
      <c r="G302" s="43">
        <v>12.0</v>
      </c>
    </row>
    <row r="303" ht="15.75" customHeight="1">
      <c r="A303" s="19" t="s">
        <v>2491</v>
      </c>
      <c r="B303" s="18">
        <v>45149.0</v>
      </c>
      <c r="C303" s="36">
        <v>12.0</v>
      </c>
      <c r="D303" s="19">
        <f>G302-C303</f>
        <v>0</v>
      </c>
      <c r="E303" s="19"/>
      <c r="F303" s="9"/>
      <c r="G303" s="63" t="s">
        <v>2492</v>
      </c>
    </row>
    <row r="304" ht="15.75" customHeight="1">
      <c r="A304" s="19" t="str">
        <f t="shared" ref="A304:A307" si="81">A303</f>
        <v>LOL512300112</v>
      </c>
      <c r="B304" s="18"/>
      <c r="C304" s="36"/>
      <c r="D304" s="19">
        <f t="shared" ref="D304:D307" si="82">D303-C304</f>
        <v>0</v>
      </c>
      <c r="E304" s="19"/>
      <c r="F304" s="10"/>
      <c r="G304" s="63" t="s">
        <v>2481</v>
      </c>
    </row>
    <row r="305" ht="15.75" customHeight="1">
      <c r="A305" s="19" t="str">
        <f t="shared" si="81"/>
        <v>LOL512300112</v>
      </c>
      <c r="B305" s="18"/>
      <c r="C305" s="36"/>
      <c r="D305" s="19">
        <f t="shared" si="82"/>
        <v>0</v>
      </c>
      <c r="E305" s="19"/>
      <c r="F305" s="10"/>
      <c r="G305" s="64" t="s">
        <v>2482</v>
      </c>
    </row>
    <row r="306" ht="15.75" customHeight="1">
      <c r="A306" s="19" t="str">
        <f t="shared" si="81"/>
        <v>LOL512300112</v>
      </c>
      <c r="B306" s="18"/>
      <c r="C306" s="36"/>
      <c r="D306" s="19">
        <f t="shared" si="82"/>
        <v>0</v>
      </c>
      <c r="E306" s="19"/>
      <c r="F306" s="10"/>
      <c r="G306" s="64"/>
    </row>
    <row r="307" ht="15.75" customHeight="1">
      <c r="A307" s="19" t="str">
        <f t="shared" si="81"/>
        <v>LOL512300112</v>
      </c>
      <c r="B307" s="18"/>
      <c r="C307" s="36"/>
      <c r="D307" s="19">
        <f t="shared" si="82"/>
        <v>0</v>
      </c>
      <c r="E307" s="19"/>
      <c r="F307" s="10"/>
      <c r="G307" s="64"/>
    </row>
    <row r="308" ht="15.75" customHeight="1">
      <c r="E308" s="1"/>
      <c r="F308" s="68" t="s">
        <v>14</v>
      </c>
    </row>
    <row r="309" ht="15.75" customHeight="1">
      <c r="A309" s="14" t="s">
        <v>15</v>
      </c>
      <c r="B309" s="14" t="s">
        <v>16</v>
      </c>
      <c r="C309" s="2" t="s">
        <v>17</v>
      </c>
      <c r="D309" s="14" t="s">
        <v>18</v>
      </c>
      <c r="E309" s="14" t="s">
        <v>19</v>
      </c>
      <c r="F309" s="100" t="s">
        <v>20</v>
      </c>
      <c r="G309" s="43">
        <v>146.0</v>
      </c>
    </row>
    <row r="310" ht="15.75" customHeight="1">
      <c r="A310" s="19" t="s">
        <v>2491</v>
      </c>
      <c r="B310" s="18">
        <v>45090.0</v>
      </c>
      <c r="C310" s="36">
        <v>36.0</v>
      </c>
      <c r="D310" s="19">
        <f>G309-C310</f>
        <v>110</v>
      </c>
      <c r="E310" s="19"/>
      <c r="F310" s="9"/>
      <c r="G310" s="63" t="s">
        <v>2492</v>
      </c>
    </row>
    <row r="311" ht="15.75" customHeight="1">
      <c r="A311" s="19" t="str">
        <f t="shared" ref="A311:A314" si="83">A310</f>
        <v>LOL512300112</v>
      </c>
      <c r="B311" s="18">
        <v>45103.0</v>
      </c>
      <c r="C311" s="36">
        <v>50.0</v>
      </c>
      <c r="D311" s="19">
        <f t="shared" ref="D311:D314" si="84">D310-C311</f>
        <v>60</v>
      </c>
      <c r="E311" s="19"/>
      <c r="F311" s="10"/>
      <c r="G311" s="63" t="s">
        <v>2470</v>
      </c>
    </row>
    <row r="312" ht="15.75" customHeight="1">
      <c r="A312" s="19" t="str">
        <f t="shared" si="83"/>
        <v>LOL512300112</v>
      </c>
      <c r="B312" s="18">
        <v>45108.0</v>
      </c>
      <c r="C312" s="36">
        <v>60.0</v>
      </c>
      <c r="D312" s="19">
        <f t="shared" si="84"/>
        <v>0</v>
      </c>
      <c r="E312" s="19"/>
      <c r="F312" s="10"/>
      <c r="G312" s="64" t="s">
        <v>2471</v>
      </c>
    </row>
    <row r="313" ht="15.75" customHeight="1">
      <c r="A313" s="19" t="str">
        <f t="shared" si="83"/>
        <v>LOL512300112</v>
      </c>
      <c r="B313" s="18"/>
      <c r="C313" s="36"/>
      <c r="D313" s="19">
        <f t="shared" si="84"/>
        <v>0</v>
      </c>
      <c r="E313" s="19"/>
      <c r="F313" s="10"/>
      <c r="G313" s="64"/>
    </row>
    <row r="314" ht="15.75" customHeight="1">
      <c r="A314" s="19" t="str">
        <f t="shared" si="83"/>
        <v>LOL512300112</v>
      </c>
      <c r="B314" s="18"/>
      <c r="C314" s="36"/>
      <c r="D314" s="19">
        <f t="shared" si="84"/>
        <v>0</v>
      </c>
      <c r="E314" s="19"/>
      <c r="F314" s="10"/>
      <c r="G314" s="64"/>
    </row>
    <row r="315" ht="15.75" customHeight="1">
      <c r="E315" s="1"/>
      <c r="F315" s="25" t="s">
        <v>14</v>
      </c>
    </row>
    <row r="316" ht="15.75" customHeight="1">
      <c r="E316" s="1"/>
    </row>
    <row r="317" ht="15.75" customHeight="1">
      <c r="A317" s="14" t="s">
        <v>15</v>
      </c>
      <c r="B317" s="14" t="s">
        <v>16</v>
      </c>
      <c r="C317" s="2" t="s">
        <v>17</v>
      </c>
      <c r="D317" s="14" t="s">
        <v>18</v>
      </c>
      <c r="E317" s="14" t="s">
        <v>19</v>
      </c>
      <c r="F317" s="100" t="s">
        <v>20</v>
      </c>
      <c r="G317" s="43">
        <v>85.0</v>
      </c>
    </row>
    <row r="318" ht="15.75" customHeight="1">
      <c r="A318" s="19" t="s">
        <v>2493</v>
      </c>
      <c r="B318" s="18">
        <v>45132.0</v>
      </c>
      <c r="C318" s="36">
        <v>50.0</v>
      </c>
      <c r="D318" s="19">
        <f>G317-C318</f>
        <v>35</v>
      </c>
      <c r="E318" s="19"/>
      <c r="F318" s="9"/>
      <c r="G318" s="63" t="s">
        <v>2494</v>
      </c>
    </row>
    <row r="319" ht="15.75" customHeight="1">
      <c r="A319" s="19" t="str">
        <f t="shared" ref="A319:A322" si="85">A318</f>
        <v>LOL512300136</v>
      </c>
      <c r="B319" s="18">
        <v>45139.0</v>
      </c>
      <c r="C319" s="36">
        <v>35.0</v>
      </c>
      <c r="D319" s="19">
        <f t="shared" ref="D319:D322" si="86">D318-C319</f>
        <v>0</v>
      </c>
      <c r="E319" s="19"/>
      <c r="F319" s="10"/>
      <c r="G319" s="63" t="s">
        <v>2474</v>
      </c>
    </row>
    <row r="320" ht="15.75" customHeight="1">
      <c r="A320" s="19" t="str">
        <f t="shared" si="85"/>
        <v>LOL512300136</v>
      </c>
      <c r="B320" s="18"/>
      <c r="C320" s="36"/>
      <c r="D320" s="19">
        <f t="shared" si="86"/>
        <v>0</v>
      </c>
      <c r="E320" s="19"/>
      <c r="F320" s="10"/>
      <c r="G320" s="64" t="s">
        <v>1218</v>
      </c>
    </row>
    <row r="321" ht="15.75" customHeight="1">
      <c r="A321" s="19" t="str">
        <f t="shared" si="85"/>
        <v>LOL512300136</v>
      </c>
      <c r="B321" s="18"/>
      <c r="C321" s="36"/>
      <c r="D321" s="19">
        <f t="shared" si="86"/>
        <v>0</v>
      </c>
      <c r="E321" s="19"/>
      <c r="F321" s="10"/>
      <c r="G321" s="64"/>
    </row>
    <row r="322" ht="15.75" customHeight="1">
      <c r="A322" s="19" t="str">
        <f t="shared" si="85"/>
        <v>LOL512300136</v>
      </c>
      <c r="B322" s="18"/>
      <c r="C322" s="36"/>
      <c r="D322" s="19">
        <f t="shared" si="86"/>
        <v>0</v>
      </c>
      <c r="E322" s="19"/>
      <c r="F322" s="10"/>
      <c r="G322" s="64"/>
    </row>
    <row r="323" ht="15.75" customHeight="1">
      <c r="E323" s="1"/>
      <c r="F323" s="25" t="s">
        <v>14</v>
      </c>
    </row>
    <row r="324" ht="15.75" customHeight="1">
      <c r="E324" s="1"/>
    </row>
    <row r="325" ht="15.75" customHeight="1">
      <c r="A325" s="14" t="s">
        <v>15</v>
      </c>
      <c r="B325" s="14" t="s">
        <v>16</v>
      </c>
      <c r="C325" s="2" t="s">
        <v>17</v>
      </c>
      <c r="D325" s="14" t="s">
        <v>18</v>
      </c>
      <c r="E325" s="14" t="s">
        <v>19</v>
      </c>
      <c r="F325" s="100" t="s">
        <v>20</v>
      </c>
      <c r="G325" s="43">
        <v>80.0</v>
      </c>
    </row>
    <row r="326" ht="15.75" customHeight="1">
      <c r="A326" s="19" t="s">
        <v>2493</v>
      </c>
      <c r="B326" s="18">
        <v>45160.0</v>
      </c>
      <c r="C326" s="36">
        <v>30.0</v>
      </c>
      <c r="D326" s="19">
        <f>G325-C326</f>
        <v>50</v>
      </c>
      <c r="E326" s="19"/>
      <c r="F326" s="9"/>
      <c r="G326" s="63" t="s">
        <v>2494</v>
      </c>
    </row>
    <row r="327" ht="15.75" customHeight="1">
      <c r="A327" s="19" t="str">
        <f t="shared" ref="A327:A330" si="87">A326</f>
        <v>LOL512300136</v>
      </c>
      <c r="B327" s="18">
        <v>45174.0</v>
      </c>
      <c r="C327" s="36">
        <v>50.0</v>
      </c>
      <c r="D327" s="19">
        <f t="shared" ref="D327:D330" si="88">D326-C327</f>
        <v>0</v>
      </c>
      <c r="E327" s="19"/>
      <c r="F327" s="10"/>
      <c r="G327" s="63" t="s">
        <v>2464</v>
      </c>
    </row>
    <row r="328" ht="15.75" customHeight="1">
      <c r="A328" s="19" t="str">
        <f t="shared" si="87"/>
        <v>LOL512300136</v>
      </c>
      <c r="B328" s="18"/>
      <c r="C328" s="36"/>
      <c r="D328" s="19">
        <f t="shared" si="88"/>
        <v>0</v>
      </c>
      <c r="E328" s="19"/>
      <c r="F328" s="10"/>
      <c r="G328" s="64" t="s">
        <v>2465</v>
      </c>
    </row>
    <row r="329" ht="15.75" customHeight="1">
      <c r="A329" s="19" t="str">
        <f t="shared" si="87"/>
        <v>LOL512300136</v>
      </c>
      <c r="B329" s="18"/>
      <c r="C329" s="36"/>
      <c r="D329" s="19">
        <f t="shared" si="88"/>
        <v>0</v>
      </c>
      <c r="E329" s="19"/>
      <c r="F329" s="10"/>
      <c r="G329" s="64"/>
    </row>
    <row r="330" ht="15.75" customHeight="1">
      <c r="A330" s="19" t="str">
        <f t="shared" si="87"/>
        <v>LOL512300136</v>
      </c>
      <c r="B330" s="18"/>
      <c r="C330" s="36"/>
      <c r="D330" s="19">
        <f t="shared" si="88"/>
        <v>0</v>
      </c>
      <c r="E330" s="19"/>
      <c r="F330" s="10"/>
      <c r="G330" s="64"/>
    </row>
    <row r="331" ht="15.75" customHeight="1">
      <c r="E331" s="1"/>
      <c r="F331" s="25" t="s">
        <v>14</v>
      </c>
    </row>
    <row r="332" ht="15.75" customHeight="1">
      <c r="E332" s="1"/>
    </row>
    <row r="333" ht="15.75" customHeight="1">
      <c r="A333" s="14" t="s">
        <v>15</v>
      </c>
      <c r="B333" s="14" t="s">
        <v>16</v>
      </c>
      <c r="C333" s="2" t="s">
        <v>17</v>
      </c>
      <c r="D333" s="14" t="s">
        <v>18</v>
      </c>
      <c r="E333" s="14" t="s">
        <v>19</v>
      </c>
      <c r="F333" s="100" t="s">
        <v>20</v>
      </c>
      <c r="G333" s="43">
        <v>50.0</v>
      </c>
    </row>
    <row r="334" ht="15.75" customHeight="1">
      <c r="A334" s="19" t="s">
        <v>2493</v>
      </c>
      <c r="B334" s="18">
        <v>45170.0</v>
      </c>
      <c r="C334" s="36">
        <v>30.0</v>
      </c>
      <c r="D334" s="19">
        <f>G333-C334</f>
        <v>20</v>
      </c>
      <c r="E334" s="19"/>
      <c r="F334" s="9"/>
      <c r="G334" s="63" t="s">
        <v>2494</v>
      </c>
    </row>
    <row r="335" ht="15.75" customHeight="1">
      <c r="A335" s="19" t="str">
        <f t="shared" ref="A335:A338" si="89">A334</f>
        <v>LOL512300136</v>
      </c>
      <c r="B335" s="18">
        <v>45181.0</v>
      </c>
      <c r="C335" s="36">
        <v>20.0</v>
      </c>
      <c r="D335" s="19">
        <f t="shared" ref="D335:D338" si="90">D334-C335</f>
        <v>0</v>
      </c>
      <c r="E335" s="19"/>
      <c r="F335" s="10"/>
      <c r="G335" s="63" t="s">
        <v>2466</v>
      </c>
    </row>
    <row r="336" ht="15.75" customHeight="1">
      <c r="A336" s="19" t="str">
        <f t="shared" si="89"/>
        <v>LOL512300136</v>
      </c>
      <c r="B336" s="18"/>
      <c r="C336" s="36"/>
      <c r="D336" s="19">
        <f t="shared" si="90"/>
        <v>0</v>
      </c>
      <c r="E336" s="19"/>
      <c r="F336" s="10"/>
      <c r="G336" s="64" t="s">
        <v>2467</v>
      </c>
    </row>
    <row r="337" ht="15.75" customHeight="1">
      <c r="A337" s="19" t="str">
        <f t="shared" si="89"/>
        <v>LOL512300136</v>
      </c>
      <c r="B337" s="18"/>
      <c r="C337" s="36"/>
      <c r="D337" s="19">
        <f t="shared" si="90"/>
        <v>0</v>
      </c>
      <c r="E337" s="19"/>
      <c r="F337" s="10"/>
      <c r="G337" s="64"/>
    </row>
    <row r="338" ht="15.75" customHeight="1">
      <c r="A338" s="19" t="str">
        <f t="shared" si="89"/>
        <v>LOL512300136</v>
      </c>
      <c r="B338" s="18"/>
      <c r="C338" s="36"/>
      <c r="D338" s="19">
        <f t="shared" si="90"/>
        <v>0</v>
      </c>
      <c r="E338" s="19"/>
      <c r="F338" s="10"/>
      <c r="G338" s="64"/>
    </row>
    <row r="339" ht="15.75" customHeight="1">
      <c r="E339" s="1"/>
      <c r="F339" s="25" t="s">
        <v>14</v>
      </c>
    </row>
    <row r="340" ht="15.75" customHeight="1">
      <c r="E340" s="1"/>
    </row>
    <row r="341" ht="15.75" customHeight="1">
      <c r="A341" s="14" t="s">
        <v>15</v>
      </c>
      <c r="B341" s="14" t="s">
        <v>16</v>
      </c>
      <c r="C341" s="2" t="s">
        <v>17</v>
      </c>
      <c r="D341" s="14" t="s">
        <v>18</v>
      </c>
      <c r="E341" s="14" t="s">
        <v>19</v>
      </c>
      <c r="F341" s="100" t="s">
        <v>20</v>
      </c>
      <c r="G341" s="43">
        <v>20.0</v>
      </c>
    </row>
    <row r="342" ht="15.75" customHeight="1">
      <c r="A342" s="19" t="s">
        <v>2493</v>
      </c>
      <c r="B342" s="18">
        <v>45170.0</v>
      </c>
      <c r="C342" s="36">
        <v>18.0</v>
      </c>
      <c r="D342" s="19">
        <f>G341-C342</f>
        <v>2</v>
      </c>
      <c r="E342" s="19">
        <v>2.0</v>
      </c>
      <c r="F342" s="9"/>
      <c r="G342" s="63" t="s">
        <v>2494</v>
      </c>
    </row>
    <row r="343" ht="15.75" customHeight="1">
      <c r="A343" s="19" t="str">
        <f t="shared" ref="A343:A346" si="91">A342</f>
        <v>LOL512300136</v>
      </c>
      <c r="B343" s="18">
        <v>45181.0</v>
      </c>
      <c r="C343" s="36">
        <v>2.0</v>
      </c>
      <c r="D343" s="19">
        <f t="shared" ref="D343:D346" si="92">D342-C343</f>
        <v>0</v>
      </c>
      <c r="E343" s="19"/>
      <c r="F343" s="10"/>
      <c r="G343" s="63" t="s">
        <v>2477</v>
      </c>
    </row>
    <row r="344" ht="15.75" customHeight="1">
      <c r="A344" s="19" t="str">
        <f t="shared" si="91"/>
        <v>LOL512300136</v>
      </c>
      <c r="B344" s="18"/>
      <c r="C344" s="36"/>
      <c r="D344" s="19">
        <f t="shared" si="92"/>
        <v>0</v>
      </c>
      <c r="E344" s="19"/>
      <c r="F344" s="10"/>
      <c r="G344" s="64" t="s">
        <v>1082</v>
      </c>
    </row>
    <row r="345" ht="15.75" customHeight="1">
      <c r="A345" s="19" t="str">
        <f t="shared" si="91"/>
        <v>LOL512300136</v>
      </c>
      <c r="B345" s="18"/>
      <c r="C345" s="36"/>
      <c r="D345" s="19">
        <f t="shared" si="92"/>
        <v>0</v>
      </c>
      <c r="E345" s="19"/>
      <c r="F345" s="10"/>
      <c r="G345" s="64"/>
    </row>
    <row r="346" ht="15.75" customHeight="1">
      <c r="A346" s="19" t="str">
        <f t="shared" si="91"/>
        <v>LOL512300136</v>
      </c>
      <c r="B346" s="18"/>
      <c r="C346" s="36"/>
      <c r="D346" s="19">
        <f t="shared" si="92"/>
        <v>0</v>
      </c>
      <c r="E346" s="19"/>
      <c r="F346" s="10"/>
      <c r="G346" s="64"/>
    </row>
    <row r="347" ht="15.75" customHeight="1">
      <c r="E347" s="1"/>
      <c r="F347" s="25" t="s">
        <v>14</v>
      </c>
    </row>
    <row r="348" ht="15.75" customHeight="1">
      <c r="A348" s="14" t="s">
        <v>15</v>
      </c>
      <c r="B348" s="14" t="s">
        <v>16</v>
      </c>
      <c r="C348" s="2" t="s">
        <v>17</v>
      </c>
      <c r="D348" s="14" t="s">
        <v>18</v>
      </c>
      <c r="E348" s="14" t="s">
        <v>19</v>
      </c>
      <c r="F348" s="100" t="s">
        <v>20</v>
      </c>
      <c r="G348" s="43">
        <v>15.0</v>
      </c>
    </row>
    <row r="349" ht="15.75" customHeight="1">
      <c r="A349" s="19" t="s">
        <v>2493</v>
      </c>
      <c r="B349" s="18">
        <v>45181.0</v>
      </c>
      <c r="C349" s="36">
        <v>15.0</v>
      </c>
      <c r="D349" s="19">
        <f>G348-C349</f>
        <v>0</v>
      </c>
      <c r="E349" s="19"/>
      <c r="F349" s="9"/>
      <c r="G349" s="63" t="s">
        <v>2494</v>
      </c>
    </row>
    <row r="350" ht="15.75" customHeight="1">
      <c r="A350" s="19" t="str">
        <f t="shared" ref="A350:A353" si="93">A349</f>
        <v>LOL512300136</v>
      </c>
      <c r="B350" s="18"/>
      <c r="C350" s="36"/>
      <c r="D350" s="19">
        <f t="shared" ref="D350:D353" si="94">D349-C350</f>
        <v>0</v>
      </c>
      <c r="E350" s="19"/>
      <c r="F350" s="10"/>
      <c r="G350" s="63" t="s">
        <v>2468</v>
      </c>
    </row>
    <row r="351" ht="15.75" customHeight="1">
      <c r="A351" s="19" t="str">
        <f t="shared" si="93"/>
        <v>LOL512300136</v>
      </c>
      <c r="B351" s="18"/>
      <c r="C351" s="36"/>
      <c r="D351" s="19">
        <f t="shared" si="94"/>
        <v>0</v>
      </c>
      <c r="E351" s="19"/>
      <c r="F351" s="10"/>
      <c r="G351" s="64" t="s">
        <v>2469</v>
      </c>
    </row>
    <row r="352" ht="15.75" customHeight="1">
      <c r="A352" s="19" t="str">
        <f t="shared" si="93"/>
        <v>LOL512300136</v>
      </c>
      <c r="B352" s="18"/>
      <c r="C352" s="36"/>
      <c r="D352" s="19">
        <f t="shared" si="94"/>
        <v>0</v>
      </c>
      <c r="E352" s="19"/>
      <c r="F352" s="10"/>
      <c r="G352" s="64"/>
    </row>
    <row r="353" ht="15.75" customHeight="1">
      <c r="A353" s="19" t="str">
        <f t="shared" si="93"/>
        <v>LOL512300136</v>
      </c>
      <c r="B353" s="18"/>
      <c r="C353" s="36"/>
      <c r="D353" s="19">
        <f t="shared" si="94"/>
        <v>0</v>
      </c>
      <c r="E353" s="19"/>
      <c r="F353" s="10"/>
      <c r="G353" s="64"/>
    </row>
    <row r="354" ht="15.75" customHeight="1">
      <c r="E354" s="1"/>
      <c r="F354" s="25" t="s">
        <v>14</v>
      </c>
    </row>
    <row r="355" ht="15.75" customHeight="1">
      <c r="A355" s="14" t="s">
        <v>15</v>
      </c>
      <c r="B355" s="14" t="s">
        <v>16</v>
      </c>
      <c r="C355" s="2" t="s">
        <v>17</v>
      </c>
      <c r="D355" s="14" t="s">
        <v>18</v>
      </c>
      <c r="E355" s="14" t="s">
        <v>19</v>
      </c>
      <c r="F355" s="100" t="s">
        <v>20</v>
      </c>
      <c r="G355" s="43">
        <v>5.0</v>
      </c>
    </row>
    <row r="356" ht="14.25" customHeight="1">
      <c r="A356" s="19" t="s">
        <v>2493</v>
      </c>
      <c r="B356" s="18">
        <v>45185.0</v>
      </c>
      <c r="C356" s="36">
        <v>5.0</v>
      </c>
      <c r="D356" s="19">
        <f>G355-C356</f>
        <v>0</v>
      </c>
      <c r="E356" s="19"/>
      <c r="F356" s="9"/>
      <c r="G356" s="63" t="s">
        <v>2494</v>
      </c>
    </row>
    <row r="357" ht="14.25" customHeight="1">
      <c r="A357" s="19" t="str">
        <f t="shared" ref="A357:A360" si="95">A356</f>
        <v>LOL512300136</v>
      </c>
      <c r="B357" s="18"/>
      <c r="C357" s="36"/>
      <c r="D357" s="19">
        <f t="shared" ref="D357:D360" si="96">D356-C357</f>
        <v>0</v>
      </c>
      <c r="E357" s="19"/>
      <c r="F357" s="10"/>
      <c r="G357" s="63" t="s">
        <v>2481</v>
      </c>
    </row>
    <row r="358" ht="14.25" customHeight="1">
      <c r="A358" s="19" t="str">
        <f t="shared" si="95"/>
        <v>LOL512300136</v>
      </c>
      <c r="B358" s="18"/>
      <c r="C358" s="36"/>
      <c r="D358" s="19">
        <f t="shared" si="96"/>
        <v>0</v>
      </c>
      <c r="E358" s="19"/>
      <c r="F358" s="10"/>
      <c r="G358" s="64" t="s">
        <v>2482</v>
      </c>
    </row>
    <row r="359" ht="14.25" customHeight="1">
      <c r="A359" s="19" t="str">
        <f t="shared" si="95"/>
        <v>LOL512300136</v>
      </c>
      <c r="B359" s="18"/>
      <c r="C359" s="36"/>
      <c r="D359" s="19">
        <f t="shared" si="96"/>
        <v>0</v>
      </c>
      <c r="E359" s="19"/>
      <c r="F359" s="10"/>
      <c r="G359" s="64"/>
    </row>
    <row r="360" ht="15.75" customHeight="1">
      <c r="A360" s="19" t="str">
        <f t="shared" si="95"/>
        <v>LOL512300136</v>
      </c>
      <c r="B360" s="18"/>
      <c r="C360" s="36"/>
      <c r="D360" s="19">
        <f t="shared" si="96"/>
        <v>0</v>
      </c>
      <c r="E360" s="19"/>
      <c r="F360" s="10"/>
      <c r="G360" s="64"/>
    </row>
    <row r="361" ht="15.75" customHeight="1">
      <c r="E361" s="1"/>
      <c r="F361" s="25" t="s">
        <v>14</v>
      </c>
    </row>
    <row r="362" ht="15.75" customHeight="1">
      <c r="A362" s="14" t="s">
        <v>15</v>
      </c>
      <c r="B362" s="14" t="s">
        <v>16</v>
      </c>
      <c r="C362" s="2" t="s">
        <v>17</v>
      </c>
      <c r="D362" s="14" t="s">
        <v>18</v>
      </c>
      <c r="E362" s="14" t="s">
        <v>19</v>
      </c>
      <c r="F362" s="100" t="s">
        <v>20</v>
      </c>
      <c r="G362" s="43">
        <v>50.0</v>
      </c>
    </row>
    <row r="363" ht="15.75" customHeight="1">
      <c r="A363" s="19" t="s">
        <v>2493</v>
      </c>
      <c r="B363" s="18">
        <v>45154.0</v>
      </c>
      <c r="C363" s="36">
        <v>30.0</v>
      </c>
      <c r="D363" s="19">
        <f>G362-C363</f>
        <v>20</v>
      </c>
      <c r="E363" s="19"/>
      <c r="F363" s="9"/>
      <c r="G363" s="63" t="s">
        <v>2494</v>
      </c>
    </row>
    <row r="364" ht="15.75" customHeight="1">
      <c r="A364" s="19" t="str">
        <f t="shared" ref="A364:A367" si="97">A363</f>
        <v>LOL512300136</v>
      </c>
      <c r="B364" s="18">
        <v>45160.0</v>
      </c>
      <c r="C364" s="36">
        <v>20.0</v>
      </c>
      <c r="D364" s="19">
        <f t="shared" ref="D364:D367" si="98">D363-C364</f>
        <v>0</v>
      </c>
      <c r="E364" s="19"/>
      <c r="F364" s="10"/>
      <c r="G364" s="63" t="s">
        <v>2470</v>
      </c>
    </row>
    <row r="365" ht="15.75" customHeight="1">
      <c r="A365" s="19" t="str">
        <f t="shared" si="97"/>
        <v>LOL512300136</v>
      </c>
      <c r="B365" s="18"/>
      <c r="C365" s="36"/>
      <c r="D365" s="19">
        <f t="shared" si="98"/>
        <v>0</v>
      </c>
      <c r="E365" s="19"/>
      <c r="F365" s="10"/>
      <c r="G365" s="64" t="s">
        <v>2471</v>
      </c>
    </row>
    <row r="366" ht="15.75" customHeight="1">
      <c r="A366" s="19" t="str">
        <f t="shared" si="97"/>
        <v>LOL512300136</v>
      </c>
      <c r="B366" s="18"/>
      <c r="C366" s="36"/>
      <c r="D366" s="19">
        <f t="shared" si="98"/>
        <v>0</v>
      </c>
      <c r="E366" s="19"/>
      <c r="F366" s="10"/>
      <c r="G366" s="64"/>
    </row>
    <row r="367" ht="15.75" customHeight="1">
      <c r="A367" s="19" t="str">
        <f t="shared" si="97"/>
        <v>LOL512300136</v>
      </c>
      <c r="B367" s="18"/>
      <c r="C367" s="36"/>
      <c r="D367" s="19">
        <f t="shared" si="98"/>
        <v>0</v>
      </c>
      <c r="E367" s="19"/>
      <c r="F367" s="10"/>
      <c r="G367" s="64"/>
    </row>
    <row r="368" ht="15.75" customHeight="1">
      <c r="E368" s="1"/>
      <c r="F368" s="25" t="s">
        <v>14</v>
      </c>
    </row>
    <row r="369" ht="15.75" customHeight="1">
      <c r="E369" s="1"/>
    </row>
    <row r="370" ht="15.75" customHeight="1">
      <c r="A370" s="14" t="s">
        <v>15</v>
      </c>
      <c r="B370" s="14" t="s">
        <v>16</v>
      </c>
      <c r="C370" s="2" t="s">
        <v>17</v>
      </c>
      <c r="D370" s="14" t="s">
        <v>18</v>
      </c>
      <c r="E370" s="14" t="s">
        <v>19</v>
      </c>
      <c r="F370" s="100" t="s">
        <v>20</v>
      </c>
      <c r="G370" s="43">
        <v>365.0</v>
      </c>
    </row>
    <row r="371" ht="15.75" customHeight="1">
      <c r="A371" s="19" t="s">
        <v>2495</v>
      </c>
      <c r="B371" s="18">
        <v>45139.0</v>
      </c>
      <c r="C371" s="36">
        <v>65.0</v>
      </c>
      <c r="D371" s="19">
        <f>G370-C371</f>
        <v>300</v>
      </c>
      <c r="E371" s="19"/>
      <c r="F371" s="9"/>
      <c r="G371" s="63" t="s">
        <v>2496</v>
      </c>
    </row>
    <row r="372" ht="15.75" customHeight="1">
      <c r="A372" s="19" t="str">
        <f t="shared" ref="A372:A375" si="99">A371</f>
        <v>LOL512300138</v>
      </c>
      <c r="B372" s="18">
        <v>45145.0</v>
      </c>
      <c r="C372" s="36">
        <v>50.0</v>
      </c>
      <c r="D372" s="19">
        <f t="shared" ref="D372:D375" si="100">D371-C372</f>
        <v>250</v>
      </c>
      <c r="E372" s="19"/>
      <c r="F372" s="10"/>
      <c r="G372" s="63" t="s">
        <v>2474</v>
      </c>
    </row>
    <row r="373" ht="15.75" customHeight="1">
      <c r="A373" s="19" t="str">
        <f t="shared" si="99"/>
        <v>LOL512300138</v>
      </c>
      <c r="B373" s="18">
        <v>45149.0</v>
      </c>
      <c r="C373" s="36">
        <v>100.0</v>
      </c>
      <c r="D373" s="19">
        <f t="shared" si="100"/>
        <v>150</v>
      </c>
      <c r="E373" s="19"/>
      <c r="F373" s="10"/>
      <c r="G373" s="64" t="s">
        <v>1218</v>
      </c>
    </row>
    <row r="374" ht="15.75" customHeight="1">
      <c r="A374" s="19" t="str">
        <f t="shared" si="99"/>
        <v>LOL512300138</v>
      </c>
      <c r="B374" s="18">
        <v>45154.0</v>
      </c>
      <c r="C374" s="36">
        <v>70.0</v>
      </c>
      <c r="D374" s="19">
        <f t="shared" si="100"/>
        <v>80</v>
      </c>
      <c r="E374" s="19"/>
      <c r="F374" s="10"/>
      <c r="G374" s="64"/>
    </row>
    <row r="375" ht="15.75" customHeight="1">
      <c r="A375" s="19" t="str">
        <f t="shared" si="99"/>
        <v>LOL512300138</v>
      </c>
      <c r="B375" s="18">
        <v>45157.0</v>
      </c>
      <c r="C375" s="36">
        <v>80.0</v>
      </c>
      <c r="D375" s="19">
        <f t="shared" si="100"/>
        <v>0</v>
      </c>
      <c r="E375" s="19"/>
      <c r="F375" s="10"/>
      <c r="G375" s="64"/>
    </row>
    <row r="376" ht="15.75" customHeight="1">
      <c r="E376" s="1"/>
      <c r="F376" s="25" t="s">
        <v>14</v>
      </c>
    </row>
    <row r="377" ht="15.75" customHeight="1">
      <c r="E377" s="1"/>
    </row>
    <row r="378" ht="15.75" customHeight="1">
      <c r="A378" s="14" t="s">
        <v>15</v>
      </c>
      <c r="B378" s="14" t="s">
        <v>16</v>
      </c>
      <c r="C378" s="2" t="s">
        <v>17</v>
      </c>
      <c r="D378" s="14" t="s">
        <v>18</v>
      </c>
      <c r="E378" s="14" t="s">
        <v>19</v>
      </c>
      <c r="F378" s="100" t="s">
        <v>20</v>
      </c>
      <c r="G378" s="43">
        <v>30.0</v>
      </c>
    </row>
    <row r="379" ht="15.75" customHeight="1">
      <c r="A379" s="19" t="s">
        <v>2495</v>
      </c>
      <c r="B379" s="18">
        <v>45185.0</v>
      </c>
      <c r="C379" s="36">
        <v>30.0</v>
      </c>
      <c r="D379" s="19">
        <f>G378-C379</f>
        <v>0</v>
      </c>
      <c r="E379" s="19"/>
      <c r="F379" s="9"/>
      <c r="G379" s="63" t="s">
        <v>2496</v>
      </c>
    </row>
    <row r="380" ht="15.75" customHeight="1">
      <c r="A380" s="19" t="str">
        <f t="shared" ref="A380:A383" si="101">A379</f>
        <v>LOL512300138</v>
      </c>
      <c r="B380" s="18"/>
      <c r="C380" s="36"/>
      <c r="D380" s="19">
        <f t="shared" ref="D380:D383" si="102">D379-C380</f>
        <v>0</v>
      </c>
      <c r="E380" s="19"/>
      <c r="F380" s="10"/>
      <c r="G380" s="63" t="s">
        <v>2464</v>
      </c>
    </row>
    <row r="381" ht="15.75" customHeight="1">
      <c r="A381" s="19" t="str">
        <f t="shared" si="101"/>
        <v>LOL512300138</v>
      </c>
      <c r="B381" s="18"/>
      <c r="C381" s="36"/>
      <c r="D381" s="19">
        <f t="shared" si="102"/>
        <v>0</v>
      </c>
      <c r="E381" s="19"/>
      <c r="F381" s="10"/>
      <c r="G381" s="64" t="s">
        <v>2465</v>
      </c>
    </row>
    <row r="382" ht="15.75" customHeight="1">
      <c r="A382" s="19" t="str">
        <f t="shared" si="101"/>
        <v>LOL512300138</v>
      </c>
      <c r="B382" s="18"/>
      <c r="C382" s="36"/>
      <c r="D382" s="19">
        <f t="shared" si="102"/>
        <v>0</v>
      </c>
      <c r="E382" s="19"/>
      <c r="F382" s="10"/>
      <c r="G382" s="64"/>
    </row>
    <row r="383" ht="15.75" customHeight="1">
      <c r="A383" s="19" t="str">
        <f t="shared" si="101"/>
        <v>LOL512300138</v>
      </c>
      <c r="B383" s="18"/>
      <c r="C383" s="36"/>
      <c r="D383" s="19">
        <f t="shared" si="102"/>
        <v>0</v>
      </c>
      <c r="E383" s="19"/>
      <c r="F383" s="10"/>
      <c r="G383" s="64"/>
    </row>
    <row r="384" ht="15.75" customHeight="1">
      <c r="E384" s="1"/>
      <c r="F384" s="25" t="s">
        <v>14</v>
      </c>
    </row>
    <row r="385" ht="15.75" customHeight="1">
      <c r="E385" s="1"/>
    </row>
    <row r="386" ht="15.75" customHeight="1">
      <c r="A386" s="14" t="s">
        <v>15</v>
      </c>
      <c r="B386" s="14" t="s">
        <v>16</v>
      </c>
      <c r="C386" s="2" t="s">
        <v>17</v>
      </c>
      <c r="D386" s="14" t="s">
        <v>18</v>
      </c>
      <c r="E386" s="14" t="s">
        <v>19</v>
      </c>
      <c r="F386" s="100" t="s">
        <v>20</v>
      </c>
      <c r="G386" s="43">
        <v>375.0</v>
      </c>
    </row>
    <row r="387" ht="15.75" customHeight="1">
      <c r="A387" s="19" t="s">
        <v>2497</v>
      </c>
      <c r="B387" s="18">
        <v>45157.0</v>
      </c>
      <c r="C387" s="36">
        <v>45.0</v>
      </c>
      <c r="D387" s="19">
        <f>G386-C387</f>
        <v>330</v>
      </c>
      <c r="E387" s="19"/>
      <c r="F387" s="9"/>
      <c r="G387" s="63" t="s">
        <v>2498</v>
      </c>
    </row>
    <row r="388" ht="15.75" customHeight="1">
      <c r="A388" s="19" t="str">
        <f t="shared" ref="A388:A391" si="103">A387</f>
        <v>LOL512300158</v>
      </c>
      <c r="B388" s="18">
        <v>45160.0</v>
      </c>
      <c r="C388" s="36">
        <v>75.0</v>
      </c>
      <c r="D388" s="19">
        <f t="shared" ref="D388:D391" si="104">D387-C388</f>
        <v>255</v>
      </c>
      <c r="E388" s="19"/>
      <c r="F388" s="10"/>
      <c r="G388" s="63" t="s">
        <v>2474</v>
      </c>
    </row>
    <row r="389" ht="15.75" customHeight="1">
      <c r="A389" s="19" t="str">
        <f t="shared" si="103"/>
        <v>LOL512300158</v>
      </c>
      <c r="B389" s="18">
        <v>45163.0</v>
      </c>
      <c r="C389" s="36">
        <v>100.0</v>
      </c>
      <c r="D389" s="19">
        <f t="shared" si="104"/>
        <v>155</v>
      </c>
      <c r="E389" s="19"/>
      <c r="F389" s="10"/>
      <c r="G389" s="64" t="s">
        <v>1218</v>
      </c>
    </row>
    <row r="390" ht="15.75" customHeight="1">
      <c r="A390" s="19" t="str">
        <f t="shared" si="103"/>
        <v>LOL512300158</v>
      </c>
      <c r="B390" s="18">
        <v>45170.0</v>
      </c>
      <c r="C390" s="36">
        <v>80.0</v>
      </c>
      <c r="D390" s="19">
        <f t="shared" si="104"/>
        <v>75</v>
      </c>
      <c r="E390" s="19"/>
      <c r="F390" s="10"/>
      <c r="G390" s="64"/>
    </row>
    <row r="391" ht="15.75" customHeight="1">
      <c r="A391" s="19" t="str">
        <f t="shared" si="103"/>
        <v>LOL512300158</v>
      </c>
      <c r="B391" s="18">
        <v>45174.0</v>
      </c>
      <c r="C391" s="36">
        <v>75.0</v>
      </c>
      <c r="D391" s="19">
        <f t="shared" si="104"/>
        <v>0</v>
      </c>
      <c r="E391" s="19"/>
      <c r="F391" s="10"/>
      <c r="G391" s="64"/>
    </row>
    <row r="392" ht="15.75" customHeight="1">
      <c r="E392" s="1"/>
      <c r="F392" s="25" t="s">
        <v>14</v>
      </c>
    </row>
    <row r="393" ht="15.75" customHeight="1">
      <c r="E393" s="1"/>
    </row>
    <row r="394" ht="15.75" customHeight="1">
      <c r="A394" s="14" t="s">
        <v>15</v>
      </c>
      <c r="B394" s="14" t="s">
        <v>16</v>
      </c>
      <c r="C394" s="2" t="s">
        <v>17</v>
      </c>
      <c r="D394" s="14" t="s">
        <v>18</v>
      </c>
      <c r="E394" s="14" t="s">
        <v>19</v>
      </c>
      <c r="F394" s="100" t="s">
        <v>20</v>
      </c>
      <c r="G394" s="43">
        <v>400.0</v>
      </c>
    </row>
    <row r="395" ht="15.75" customHeight="1">
      <c r="A395" s="19" t="s">
        <v>2499</v>
      </c>
      <c r="B395" s="18">
        <v>45181.0</v>
      </c>
      <c r="C395" s="36">
        <v>80.0</v>
      </c>
      <c r="D395" s="19">
        <f>G394-C395</f>
        <v>320</v>
      </c>
      <c r="E395" s="19"/>
      <c r="F395" s="9"/>
      <c r="G395" s="63" t="s">
        <v>2500</v>
      </c>
    </row>
    <row r="396" ht="15.75" customHeight="1">
      <c r="A396" s="19" t="str">
        <f t="shared" ref="A396:A399" si="105">A395</f>
        <v>LOL512300177</v>
      </c>
      <c r="B396" s="18">
        <v>45185.0</v>
      </c>
      <c r="C396" s="36">
        <v>100.0</v>
      </c>
      <c r="D396" s="19">
        <f t="shared" ref="D396:D399" si="106">D395-C396</f>
        <v>220</v>
      </c>
      <c r="E396" s="19"/>
      <c r="F396" s="10"/>
      <c r="G396" s="63" t="s">
        <v>2474</v>
      </c>
    </row>
    <row r="397" ht="15.75" customHeight="1">
      <c r="A397" s="19" t="str">
        <f t="shared" si="105"/>
        <v>LOL512300177</v>
      </c>
      <c r="B397" s="18">
        <v>45188.0</v>
      </c>
      <c r="C397" s="36">
        <v>50.0</v>
      </c>
      <c r="D397" s="19">
        <f t="shared" si="106"/>
        <v>170</v>
      </c>
      <c r="E397" s="19"/>
      <c r="F397" s="10"/>
      <c r="G397" s="64" t="s">
        <v>1218</v>
      </c>
    </row>
    <row r="398" ht="15.75" customHeight="1">
      <c r="A398" s="19" t="str">
        <f t="shared" si="105"/>
        <v>LOL512300177</v>
      </c>
      <c r="B398" s="18">
        <v>45191.0</v>
      </c>
      <c r="C398" s="36">
        <v>90.0</v>
      </c>
      <c r="D398" s="19">
        <f t="shared" si="106"/>
        <v>80</v>
      </c>
      <c r="E398" s="19"/>
      <c r="F398" s="10"/>
      <c r="G398" s="64"/>
    </row>
    <row r="399" ht="15.75" customHeight="1">
      <c r="A399" s="19" t="str">
        <f t="shared" si="105"/>
        <v>LOL512300177</v>
      </c>
      <c r="B399" s="18">
        <v>45194.0</v>
      </c>
      <c r="C399" s="36">
        <v>80.0</v>
      </c>
      <c r="D399" s="19">
        <f t="shared" si="106"/>
        <v>0</v>
      </c>
      <c r="E399" s="19"/>
      <c r="F399" s="10"/>
      <c r="G399" s="64"/>
    </row>
    <row r="400" ht="15.75" customHeight="1">
      <c r="E400" s="1"/>
    </row>
    <row r="401" ht="15.75" customHeight="1">
      <c r="A401" s="14" t="s">
        <v>15</v>
      </c>
      <c r="B401" s="14" t="s">
        <v>16</v>
      </c>
      <c r="C401" s="2" t="s">
        <v>17</v>
      </c>
      <c r="D401" s="14" t="s">
        <v>18</v>
      </c>
      <c r="E401" s="14" t="s">
        <v>19</v>
      </c>
      <c r="F401" s="100" t="s">
        <v>20</v>
      </c>
      <c r="G401" s="43">
        <v>20.0</v>
      </c>
    </row>
    <row r="402" ht="15.75" customHeight="1">
      <c r="A402" s="19" t="s">
        <v>2499</v>
      </c>
      <c r="B402" s="18">
        <v>37521.0</v>
      </c>
      <c r="C402" s="36">
        <v>20.0</v>
      </c>
      <c r="D402" s="19">
        <f>G401-C402</f>
        <v>0</v>
      </c>
      <c r="E402" s="19"/>
      <c r="F402" s="9"/>
      <c r="G402" s="63" t="s">
        <v>2500</v>
      </c>
    </row>
    <row r="403" ht="15.75" customHeight="1">
      <c r="A403" s="19" t="str">
        <f t="shared" ref="A403:A406" si="107">A402</f>
        <v>LOL512300177</v>
      </c>
      <c r="B403" s="18"/>
      <c r="C403" s="36"/>
      <c r="D403" s="19">
        <f t="shared" ref="D403:D406" si="108">D402-C403</f>
        <v>0</v>
      </c>
      <c r="E403" s="19"/>
      <c r="F403" s="10"/>
      <c r="G403" s="63" t="s">
        <v>2464</v>
      </c>
    </row>
    <row r="404" ht="15.75" customHeight="1">
      <c r="A404" s="19" t="str">
        <f t="shared" si="107"/>
        <v>LOL512300177</v>
      </c>
      <c r="B404" s="18"/>
      <c r="C404" s="36"/>
      <c r="D404" s="19">
        <f t="shared" si="108"/>
        <v>0</v>
      </c>
      <c r="E404" s="19"/>
      <c r="F404" s="10"/>
      <c r="G404" s="64" t="s">
        <v>2465</v>
      </c>
    </row>
    <row r="405" ht="15.75" customHeight="1">
      <c r="A405" s="19" t="str">
        <f t="shared" si="107"/>
        <v>LOL512300177</v>
      </c>
      <c r="B405" s="18"/>
      <c r="C405" s="36"/>
      <c r="D405" s="19">
        <f t="shared" si="108"/>
        <v>0</v>
      </c>
      <c r="E405" s="19"/>
      <c r="F405" s="10"/>
      <c r="G405" s="64"/>
    </row>
    <row r="406" ht="15.75" customHeight="1">
      <c r="A406" s="19" t="str">
        <f t="shared" si="107"/>
        <v>LOL512300177</v>
      </c>
      <c r="B406" s="18"/>
      <c r="C406" s="36"/>
      <c r="D406" s="19">
        <f t="shared" si="108"/>
        <v>0</v>
      </c>
      <c r="E406" s="19"/>
      <c r="F406" s="10"/>
      <c r="G406" s="64"/>
    </row>
    <row r="407" ht="15.75" customHeight="1">
      <c r="E407" s="1"/>
      <c r="F407" s="25" t="s">
        <v>14</v>
      </c>
    </row>
    <row r="408" ht="15.75" customHeight="1">
      <c r="A408" s="14" t="s">
        <v>15</v>
      </c>
      <c r="B408" s="14" t="s">
        <v>16</v>
      </c>
      <c r="C408" s="2" t="s">
        <v>17</v>
      </c>
      <c r="D408" s="14" t="s">
        <v>18</v>
      </c>
      <c r="E408" s="14" t="s">
        <v>19</v>
      </c>
      <c r="F408" s="100" t="s">
        <v>20</v>
      </c>
      <c r="G408" s="43">
        <v>70.0</v>
      </c>
    </row>
    <row r="409" ht="15.75" customHeight="1">
      <c r="A409" s="19" t="s">
        <v>2499</v>
      </c>
      <c r="B409" s="18">
        <v>45188.0</v>
      </c>
      <c r="C409" s="36">
        <v>70.0</v>
      </c>
      <c r="D409" s="19">
        <f>G408-C409</f>
        <v>0</v>
      </c>
      <c r="E409" s="19"/>
      <c r="F409" s="9"/>
      <c r="G409" s="63" t="s">
        <v>2500</v>
      </c>
    </row>
    <row r="410" ht="15.75" customHeight="1">
      <c r="A410" s="19" t="str">
        <f t="shared" ref="A410:A413" si="109">A409</f>
        <v>LOL512300177</v>
      </c>
      <c r="B410" s="18"/>
      <c r="C410" s="36"/>
      <c r="D410" s="19">
        <f t="shared" ref="D410:D413" si="110">D409-C410</f>
        <v>0</v>
      </c>
      <c r="E410" s="19"/>
      <c r="F410" s="10"/>
      <c r="G410" s="63" t="s">
        <v>2466</v>
      </c>
    </row>
    <row r="411" ht="15.75" customHeight="1">
      <c r="A411" s="19" t="str">
        <f t="shared" si="109"/>
        <v>LOL512300177</v>
      </c>
      <c r="B411" s="18"/>
      <c r="C411" s="36"/>
      <c r="D411" s="19">
        <f t="shared" si="110"/>
        <v>0</v>
      </c>
      <c r="E411" s="19"/>
      <c r="F411" s="10"/>
      <c r="G411" s="64" t="s">
        <v>2467</v>
      </c>
    </row>
    <row r="412" ht="15.75" customHeight="1">
      <c r="A412" s="19" t="str">
        <f t="shared" si="109"/>
        <v>LOL512300177</v>
      </c>
      <c r="B412" s="18"/>
      <c r="C412" s="36"/>
      <c r="D412" s="19">
        <f t="shared" si="110"/>
        <v>0</v>
      </c>
      <c r="E412" s="19"/>
      <c r="F412" s="10"/>
      <c r="G412" s="64"/>
    </row>
    <row r="413" ht="15.75" customHeight="1">
      <c r="A413" s="19" t="str">
        <f t="shared" si="109"/>
        <v>LOL512300177</v>
      </c>
      <c r="B413" s="18"/>
      <c r="C413" s="36"/>
      <c r="D413" s="19">
        <f t="shared" si="110"/>
        <v>0</v>
      </c>
      <c r="E413" s="19"/>
      <c r="F413" s="10"/>
      <c r="G413" s="64"/>
    </row>
    <row r="414" ht="15.75" customHeight="1">
      <c r="E414" s="1"/>
      <c r="F414" s="25" t="s">
        <v>14</v>
      </c>
    </row>
    <row r="415" ht="15.75" customHeight="1">
      <c r="A415" s="14" t="s">
        <v>15</v>
      </c>
      <c r="B415" s="14" t="s">
        <v>16</v>
      </c>
      <c r="C415" s="2" t="s">
        <v>17</v>
      </c>
      <c r="D415" s="14" t="s">
        <v>18</v>
      </c>
      <c r="E415" s="14" t="s">
        <v>19</v>
      </c>
      <c r="F415" s="100" t="s">
        <v>20</v>
      </c>
      <c r="G415" s="43">
        <v>15.0</v>
      </c>
    </row>
    <row r="416" ht="15.75" customHeight="1">
      <c r="A416" s="19" t="s">
        <v>2499</v>
      </c>
      <c r="B416" s="18">
        <v>37521.0</v>
      </c>
      <c r="C416" s="36">
        <v>15.0</v>
      </c>
      <c r="D416" s="19">
        <f>G415-C416</f>
        <v>0</v>
      </c>
      <c r="E416" s="19"/>
      <c r="F416" s="9"/>
      <c r="G416" s="63" t="s">
        <v>2500</v>
      </c>
    </row>
    <row r="417" ht="15.75" customHeight="1">
      <c r="A417" s="19" t="str">
        <f t="shared" ref="A417:A420" si="111">A416</f>
        <v>LOL512300177</v>
      </c>
      <c r="B417" s="18"/>
      <c r="C417" s="36"/>
      <c r="D417" s="19">
        <f t="shared" ref="D417:D420" si="112">D416-C417</f>
        <v>0</v>
      </c>
      <c r="E417" s="19"/>
      <c r="F417" s="10"/>
      <c r="G417" s="63" t="s">
        <v>2468</v>
      </c>
    </row>
    <row r="418" ht="15.75" customHeight="1">
      <c r="A418" s="19" t="str">
        <f t="shared" si="111"/>
        <v>LOL512300177</v>
      </c>
      <c r="B418" s="18"/>
      <c r="C418" s="36"/>
      <c r="D418" s="19">
        <f t="shared" si="112"/>
        <v>0</v>
      </c>
      <c r="E418" s="19"/>
      <c r="F418" s="10"/>
      <c r="G418" s="64" t="s">
        <v>2469</v>
      </c>
    </row>
    <row r="419" ht="15.75" customHeight="1">
      <c r="A419" s="19" t="str">
        <f t="shared" si="111"/>
        <v>LOL512300177</v>
      </c>
      <c r="B419" s="18"/>
      <c r="C419" s="36"/>
      <c r="D419" s="19">
        <f t="shared" si="112"/>
        <v>0</v>
      </c>
      <c r="E419" s="19"/>
      <c r="F419" s="10"/>
      <c r="G419" s="64"/>
    </row>
    <row r="420" ht="15.75" customHeight="1">
      <c r="A420" s="19" t="str">
        <f t="shared" si="111"/>
        <v>LOL512300177</v>
      </c>
      <c r="B420" s="18"/>
      <c r="C420" s="36"/>
      <c r="D420" s="19">
        <f t="shared" si="112"/>
        <v>0</v>
      </c>
      <c r="E420" s="19"/>
      <c r="F420" s="10"/>
      <c r="G420" s="64"/>
    </row>
    <row r="421" ht="15.75" customHeight="1">
      <c r="E421" s="1"/>
      <c r="F421" s="25" t="s">
        <v>14</v>
      </c>
    </row>
    <row r="422" ht="15.75" customHeight="1">
      <c r="E422" s="1"/>
    </row>
    <row r="423" ht="15.75" customHeight="1">
      <c r="A423" s="14" t="s">
        <v>15</v>
      </c>
      <c r="B423" s="14" t="s">
        <v>16</v>
      </c>
      <c r="C423" s="2" t="s">
        <v>17</v>
      </c>
      <c r="D423" s="14" t="s">
        <v>18</v>
      </c>
      <c r="E423" s="14" t="s">
        <v>19</v>
      </c>
      <c r="F423" s="100" t="s">
        <v>20</v>
      </c>
      <c r="G423" s="43">
        <v>310.0</v>
      </c>
    </row>
    <row r="424" ht="15.75" customHeight="1">
      <c r="A424" s="19" t="s">
        <v>2501</v>
      </c>
      <c r="B424" s="18">
        <v>45209.0</v>
      </c>
      <c r="C424" s="36">
        <v>100.0</v>
      </c>
      <c r="D424" s="19">
        <f>G423-C424</f>
        <v>210</v>
      </c>
      <c r="E424" s="19"/>
      <c r="F424" s="9"/>
      <c r="G424" s="63" t="s">
        <v>2502</v>
      </c>
    </row>
    <row r="425" ht="15.75" customHeight="1">
      <c r="A425" s="19" t="str">
        <f t="shared" ref="A425:A428" si="113">A424</f>
        <v>LOL512300206</v>
      </c>
      <c r="B425" s="18">
        <v>45212.0</v>
      </c>
      <c r="C425" s="36">
        <v>60.0</v>
      </c>
      <c r="D425" s="19">
        <f t="shared" ref="D425:D428" si="114">D424-C425</f>
        <v>150</v>
      </c>
      <c r="E425" s="19"/>
      <c r="F425" s="10"/>
      <c r="G425" s="63" t="s">
        <v>2474</v>
      </c>
    </row>
    <row r="426" ht="15.75" customHeight="1">
      <c r="A426" s="19" t="str">
        <f t="shared" si="113"/>
        <v>LOL512300206</v>
      </c>
      <c r="B426" s="18">
        <v>45216.0</v>
      </c>
      <c r="C426" s="36">
        <v>100.0</v>
      </c>
      <c r="D426" s="19">
        <f t="shared" si="114"/>
        <v>50</v>
      </c>
      <c r="E426" s="19"/>
      <c r="F426" s="10"/>
      <c r="G426" s="64" t="s">
        <v>1218</v>
      </c>
    </row>
    <row r="427" ht="15.75" customHeight="1">
      <c r="A427" s="19" t="str">
        <f t="shared" si="113"/>
        <v>LOL512300206</v>
      </c>
      <c r="B427" s="18">
        <v>45219.0</v>
      </c>
      <c r="C427" s="36">
        <v>50.0</v>
      </c>
      <c r="D427" s="19">
        <f t="shared" si="114"/>
        <v>0</v>
      </c>
      <c r="E427" s="19"/>
      <c r="F427" s="10"/>
      <c r="G427" s="64"/>
    </row>
    <row r="428" ht="15.75" customHeight="1">
      <c r="A428" s="19" t="str">
        <f t="shared" si="113"/>
        <v>LOL512300206</v>
      </c>
      <c r="B428" s="18"/>
      <c r="C428" s="36"/>
      <c r="D428" s="19">
        <f t="shared" si="114"/>
        <v>0</v>
      </c>
      <c r="E428" s="19"/>
      <c r="F428" s="10"/>
      <c r="G428" s="64"/>
    </row>
    <row r="429" ht="15.75" customHeight="1">
      <c r="E429" s="1"/>
      <c r="F429" s="25" t="s">
        <v>14</v>
      </c>
    </row>
    <row r="430" ht="15.75" customHeight="1">
      <c r="A430" s="14" t="s">
        <v>15</v>
      </c>
      <c r="B430" s="14" t="s">
        <v>16</v>
      </c>
      <c r="C430" s="2" t="s">
        <v>17</v>
      </c>
      <c r="D430" s="14" t="s">
        <v>18</v>
      </c>
      <c r="E430" s="14" t="s">
        <v>19</v>
      </c>
      <c r="F430" s="100" t="s">
        <v>20</v>
      </c>
      <c r="G430" s="43">
        <v>60.0</v>
      </c>
    </row>
    <row r="431" ht="15.75" customHeight="1">
      <c r="A431" s="19" t="s">
        <v>2501</v>
      </c>
      <c r="B431" s="18">
        <v>45206.0</v>
      </c>
      <c r="C431" s="36">
        <v>30.0</v>
      </c>
      <c r="D431" s="19">
        <f>G430-C431</f>
        <v>30</v>
      </c>
      <c r="E431" s="19"/>
      <c r="F431" s="9"/>
      <c r="G431" s="63" t="s">
        <v>2502</v>
      </c>
    </row>
    <row r="432" ht="15.75" customHeight="1">
      <c r="A432" s="19" t="str">
        <f t="shared" ref="A432:A435" si="115">A431</f>
        <v>LOL512300206</v>
      </c>
      <c r="B432" s="18">
        <v>45219.0</v>
      </c>
      <c r="C432" s="36">
        <v>30.0</v>
      </c>
      <c r="D432" s="19">
        <f t="shared" ref="D432:D435" si="116">D431-C432</f>
        <v>0</v>
      </c>
      <c r="E432" s="19"/>
      <c r="F432" s="10"/>
      <c r="G432" s="63" t="s">
        <v>2464</v>
      </c>
    </row>
    <row r="433" ht="15.75" customHeight="1">
      <c r="A433" s="19" t="str">
        <f t="shared" si="115"/>
        <v>LOL512300206</v>
      </c>
      <c r="B433" s="18"/>
      <c r="C433" s="36"/>
      <c r="D433" s="19">
        <f t="shared" si="116"/>
        <v>0</v>
      </c>
      <c r="E433" s="19"/>
      <c r="F433" s="10"/>
      <c r="G433" s="64" t="s">
        <v>2465</v>
      </c>
    </row>
    <row r="434" ht="15.75" customHeight="1">
      <c r="A434" s="19" t="str">
        <f t="shared" si="115"/>
        <v>LOL512300206</v>
      </c>
      <c r="B434" s="18"/>
      <c r="C434" s="36"/>
      <c r="D434" s="19">
        <f t="shared" si="116"/>
        <v>0</v>
      </c>
      <c r="E434" s="19"/>
      <c r="F434" s="10"/>
      <c r="G434" s="64"/>
    </row>
    <row r="435" ht="15.75" customHeight="1">
      <c r="A435" s="19" t="str">
        <f t="shared" si="115"/>
        <v>LOL512300206</v>
      </c>
      <c r="B435" s="18"/>
      <c r="C435" s="36"/>
      <c r="D435" s="19">
        <f t="shared" si="116"/>
        <v>0</v>
      </c>
      <c r="E435" s="19"/>
      <c r="F435" s="10"/>
      <c r="G435" s="64"/>
    </row>
    <row r="436" ht="15.75" customHeight="1">
      <c r="E436" s="1"/>
      <c r="F436" s="25" t="s">
        <v>14</v>
      </c>
    </row>
    <row r="437" ht="15.75" customHeight="1">
      <c r="A437" s="14" t="s">
        <v>15</v>
      </c>
      <c r="B437" s="14" t="s">
        <v>16</v>
      </c>
      <c r="C437" s="2" t="s">
        <v>17</v>
      </c>
      <c r="D437" s="14" t="s">
        <v>18</v>
      </c>
      <c r="E437" s="14" t="s">
        <v>19</v>
      </c>
      <c r="F437" s="100" t="s">
        <v>20</v>
      </c>
      <c r="G437" s="43">
        <v>70.0</v>
      </c>
    </row>
    <row r="438" ht="15.75" customHeight="1">
      <c r="A438" s="19" t="s">
        <v>2501</v>
      </c>
      <c r="B438" s="18">
        <v>45206.0</v>
      </c>
      <c r="C438" s="36">
        <v>70.0</v>
      </c>
      <c r="D438" s="19">
        <f>G437-C438</f>
        <v>0</v>
      </c>
      <c r="E438" s="19"/>
      <c r="F438" s="9"/>
      <c r="G438" s="63" t="s">
        <v>2502</v>
      </c>
    </row>
    <row r="439" ht="15.75" customHeight="1">
      <c r="A439" s="19" t="str">
        <f t="shared" ref="A439:A442" si="117">A438</f>
        <v>LOL512300206</v>
      </c>
      <c r="B439" s="18"/>
      <c r="C439" s="36"/>
      <c r="D439" s="19">
        <f t="shared" ref="D439:D442" si="118">D438-C439</f>
        <v>0</v>
      </c>
      <c r="E439" s="19"/>
      <c r="F439" s="10"/>
      <c r="G439" s="63" t="s">
        <v>2466</v>
      </c>
    </row>
    <row r="440" ht="15.75" customHeight="1">
      <c r="A440" s="19" t="str">
        <f t="shared" si="117"/>
        <v>LOL512300206</v>
      </c>
      <c r="B440" s="18"/>
      <c r="C440" s="36"/>
      <c r="D440" s="19">
        <f t="shared" si="118"/>
        <v>0</v>
      </c>
      <c r="E440" s="19"/>
      <c r="F440" s="10"/>
      <c r="G440" s="64" t="s">
        <v>2467</v>
      </c>
    </row>
    <row r="441" ht="15.75" customHeight="1">
      <c r="A441" s="19" t="str">
        <f t="shared" si="117"/>
        <v>LOL512300206</v>
      </c>
      <c r="B441" s="18"/>
      <c r="C441" s="36"/>
      <c r="D441" s="19">
        <f t="shared" si="118"/>
        <v>0</v>
      </c>
      <c r="E441" s="19"/>
      <c r="F441" s="10"/>
      <c r="G441" s="64"/>
    </row>
    <row r="442" ht="15.75" customHeight="1">
      <c r="A442" s="19" t="str">
        <f t="shared" si="117"/>
        <v>LOL512300206</v>
      </c>
      <c r="B442" s="18"/>
      <c r="C442" s="36"/>
      <c r="D442" s="19">
        <f t="shared" si="118"/>
        <v>0</v>
      </c>
      <c r="E442" s="19"/>
      <c r="F442" s="10"/>
      <c r="G442" s="64"/>
    </row>
    <row r="443" ht="15.75" customHeight="1">
      <c r="E443" s="1"/>
      <c r="F443" s="25" t="s">
        <v>14</v>
      </c>
    </row>
    <row r="444" ht="15.75" customHeight="1">
      <c r="A444" s="14" t="s">
        <v>15</v>
      </c>
      <c r="B444" s="14" t="s">
        <v>16</v>
      </c>
      <c r="C444" s="2" t="s">
        <v>17</v>
      </c>
      <c r="D444" s="14" t="s">
        <v>18</v>
      </c>
      <c r="E444" s="14" t="s">
        <v>19</v>
      </c>
      <c r="F444" s="100" t="s">
        <v>20</v>
      </c>
      <c r="G444" s="43">
        <v>20.0</v>
      </c>
    </row>
    <row r="445" ht="15.75" customHeight="1">
      <c r="A445" s="19" t="s">
        <v>2501</v>
      </c>
      <c r="B445" s="18">
        <v>45209.0</v>
      </c>
      <c r="C445" s="36">
        <v>20.0</v>
      </c>
      <c r="D445" s="19">
        <f>G444-C445</f>
        <v>0</v>
      </c>
      <c r="E445" s="19"/>
      <c r="F445" s="9"/>
      <c r="G445" s="63" t="s">
        <v>2502</v>
      </c>
    </row>
    <row r="446" ht="15.75" customHeight="1">
      <c r="A446" s="19" t="str">
        <f t="shared" ref="A446:A449" si="119">A445</f>
        <v>LOL512300206</v>
      </c>
      <c r="B446" s="18"/>
      <c r="C446" s="36"/>
      <c r="D446" s="19">
        <f t="shared" ref="D446:D449" si="120">D445-C446</f>
        <v>0</v>
      </c>
      <c r="E446" s="19"/>
      <c r="F446" s="10"/>
      <c r="G446" s="63" t="s">
        <v>2468</v>
      </c>
    </row>
    <row r="447" ht="15.75" customHeight="1">
      <c r="A447" s="19" t="str">
        <f t="shared" si="119"/>
        <v>LOL512300206</v>
      </c>
      <c r="B447" s="18"/>
      <c r="C447" s="36"/>
      <c r="D447" s="19">
        <f t="shared" si="120"/>
        <v>0</v>
      </c>
      <c r="E447" s="19"/>
      <c r="F447" s="10"/>
      <c r="G447" s="64" t="s">
        <v>2469</v>
      </c>
    </row>
    <row r="448" ht="15.75" customHeight="1">
      <c r="A448" s="19" t="str">
        <f t="shared" si="119"/>
        <v>LOL512300206</v>
      </c>
      <c r="B448" s="18"/>
      <c r="C448" s="36"/>
      <c r="D448" s="19">
        <f t="shared" si="120"/>
        <v>0</v>
      </c>
      <c r="E448" s="19"/>
      <c r="F448" s="10"/>
      <c r="G448" s="64"/>
    </row>
    <row r="449" ht="15.75" customHeight="1">
      <c r="A449" s="19" t="str">
        <f t="shared" si="119"/>
        <v>LOL512300206</v>
      </c>
      <c r="B449" s="18"/>
      <c r="C449" s="36"/>
      <c r="D449" s="19">
        <f t="shared" si="120"/>
        <v>0</v>
      </c>
      <c r="E449" s="19"/>
      <c r="F449" s="10"/>
      <c r="G449" s="64"/>
    </row>
    <row r="450" ht="15.75" customHeight="1">
      <c r="E450" s="1"/>
      <c r="F450" s="25" t="s">
        <v>14</v>
      </c>
    </row>
    <row r="451" ht="15.75" customHeight="1">
      <c r="E451" s="1"/>
    </row>
    <row r="452" ht="15.75" customHeight="1">
      <c r="A452" s="14" t="s">
        <v>15</v>
      </c>
      <c r="B452" s="14" t="s">
        <v>16</v>
      </c>
      <c r="C452" s="2" t="s">
        <v>17</v>
      </c>
      <c r="D452" s="14" t="s">
        <v>18</v>
      </c>
      <c r="E452" s="14" t="s">
        <v>19</v>
      </c>
      <c r="F452" s="100" t="s">
        <v>20</v>
      </c>
      <c r="G452" s="43">
        <v>120.0</v>
      </c>
    </row>
    <row r="453" ht="15.75" customHeight="1">
      <c r="A453" s="19" t="s">
        <v>2503</v>
      </c>
      <c r="B453" s="18">
        <v>45212.0</v>
      </c>
      <c r="C453" s="36">
        <v>60.0</v>
      </c>
      <c r="D453" s="19">
        <f>G452-C453</f>
        <v>60</v>
      </c>
      <c r="E453" s="19"/>
      <c r="F453" s="9"/>
      <c r="G453" s="63" t="s">
        <v>2504</v>
      </c>
    </row>
    <row r="454" ht="15.75" customHeight="1">
      <c r="A454" s="19" t="str">
        <f t="shared" ref="A454:A457" si="121">A453</f>
        <v>LOL512300213</v>
      </c>
      <c r="B454" s="18">
        <v>45216.0</v>
      </c>
      <c r="C454" s="36">
        <v>30.0</v>
      </c>
      <c r="D454" s="19">
        <f t="shared" ref="D454:D457" si="122">D453-C454</f>
        <v>30</v>
      </c>
      <c r="E454" s="19"/>
      <c r="F454" s="10"/>
      <c r="G454" s="63" t="s">
        <v>2466</v>
      </c>
    </row>
    <row r="455" ht="15.75" customHeight="1">
      <c r="A455" s="19" t="str">
        <f t="shared" si="121"/>
        <v>LOL512300213</v>
      </c>
      <c r="B455" s="18">
        <v>45219.0</v>
      </c>
      <c r="C455" s="36">
        <v>30.0</v>
      </c>
      <c r="D455" s="19">
        <f t="shared" si="122"/>
        <v>0</v>
      </c>
      <c r="E455" s="19"/>
      <c r="F455" s="10"/>
      <c r="G455" s="64" t="s">
        <v>2467</v>
      </c>
    </row>
    <row r="456" ht="15.75" customHeight="1">
      <c r="A456" s="19" t="str">
        <f t="shared" si="121"/>
        <v>LOL512300213</v>
      </c>
      <c r="B456" s="18"/>
      <c r="C456" s="36"/>
      <c r="D456" s="19">
        <f t="shared" si="122"/>
        <v>0</v>
      </c>
      <c r="E456" s="19"/>
      <c r="F456" s="10"/>
      <c r="G456" s="64"/>
    </row>
    <row r="457" ht="15.75" customHeight="1">
      <c r="A457" s="19" t="str">
        <f t="shared" si="121"/>
        <v>LOL512300213</v>
      </c>
      <c r="B457" s="18"/>
      <c r="C457" s="36"/>
      <c r="D457" s="19">
        <f t="shared" si="122"/>
        <v>0</v>
      </c>
      <c r="E457" s="19"/>
      <c r="F457" s="10"/>
      <c r="G457" s="64"/>
    </row>
    <row r="458" ht="15.75" customHeight="1">
      <c r="E458" s="1"/>
      <c r="F458" s="25" t="s">
        <v>14</v>
      </c>
    </row>
    <row r="459" ht="15.75" customHeight="1">
      <c r="E459" s="1"/>
    </row>
    <row r="460" ht="15.75" customHeight="1">
      <c r="A460" s="14" t="s">
        <v>15</v>
      </c>
      <c r="B460" s="14" t="s">
        <v>16</v>
      </c>
      <c r="C460" s="2" t="s">
        <v>17</v>
      </c>
      <c r="D460" s="14" t="s">
        <v>18</v>
      </c>
      <c r="E460" s="14" t="s">
        <v>19</v>
      </c>
      <c r="F460" s="100" t="s">
        <v>20</v>
      </c>
      <c r="G460" s="43">
        <v>213.0</v>
      </c>
    </row>
    <row r="461" ht="15.75" customHeight="1">
      <c r="A461" s="19" t="s">
        <v>2505</v>
      </c>
      <c r="B461" s="18">
        <v>45231.0</v>
      </c>
      <c r="C461" s="36">
        <v>100.0</v>
      </c>
      <c r="D461" s="19">
        <f>G460-C461</f>
        <v>113</v>
      </c>
      <c r="E461" s="19"/>
      <c r="F461" s="9"/>
      <c r="G461" s="63" t="s">
        <v>2506</v>
      </c>
    </row>
    <row r="462" ht="15.75" customHeight="1">
      <c r="A462" s="19" t="str">
        <f t="shared" ref="A462:A465" si="123">A461</f>
        <v>LOL512300225</v>
      </c>
      <c r="B462" s="18">
        <v>45234.0</v>
      </c>
      <c r="C462" s="36">
        <v>113.0</v>
      </c>
      <c r="D462" s="19">
        <f t="shared" ref="D462:D465" si="124">D461-C462</f>
        <v>0</v>
      </c>
      <c r="E462" s="19"/>
      <c r="F462" s="10"/>
      <c r="G462" s="63" t="s">
        <v>2474</v>
      </c>
    </row>
    <row r="463" ht="15.75" customHeight="1">
      <c r="A463" s="19" t="str">
        <f t="shared" si="123"/>
        <v>LOL512300225</v>
      </c>
      <c r="B463" s="18"/>
      <c r="C463" s="36"/>
      <c r="D463" s="19">
        <f t="shared" si="124"/>
        <v>0</v>
      </c>
      <c r="E463" s="19"/>
      <c r="F463" s="10"/>
      <c r="G463" s="64" t="s">
        <v>1218</v>
      </c>
    </row>
    <row r="464" ht="15.75" customHeight="1">
      <c r="A464" s="19" t="str">
        <f t="shared" si="123"/>
        <v>LOL512300225</v>
      </c>
      <c r="B464" s="18"/>
      <c r="C464" s="36"/>
      <c r="D464" s="19">
        <f t="shared" si="124"/>
        <v>0</v>
      </c>
      <c r="E464" s="19"/>
      <c r="F464" s="10"/>
      <c r="G464" s="64"/>
    </row>
    <row r="465" ht="15.75" customHeight="1">
      <c r="A465" s="19" t="str">
        <f t="shared" si="123"/>
        <v>LOL512300225</v>
      </c>
      <c r="B465" s="18"/>
      <c r="C465" s="36"/>
      <c r="D465" s="19">
        <f t="shared" si="124"/>
        <v>0</v>
      </c>
      <c r="E465" s="19"/>
      <c r="F465" s="10"/>
      <c r="G465" s="64"/>
    </row>
    <row r="466" ht="15.75" customHeight="1">
      <c r="E466" s="1"/>
      <c r="F466" s="25" t="s">
        <v>14</v>
      </c>
    </row>
    <row r="467" ht="15.75" customHeight="1">
      <c r="E467" s="1"/>
    </row>
    <row r="468" ht="15.75" customHeight="1">
      <c r="A468" s="14" t="s">
        <v>15</v>
      </c>
      <c r="B468" s="14" t="s">
        <v>16</v>
      </c>
      <c r="C468" s="2" t="s">
        <v>17</v>
      </c>
      <c r="D468" s="14" t="s">
        <v>18</v>
      </c>
      <c r="E468" s="14" t="s">
        <v>19</v>
      </c>
      <c r="F468" s="100" t="s">
        <v>20</v>
      </c>
      <c r="G468" s="43">
        <v>487.0</v>
      </c>
    </row>
    <row r="469" ht="15.75" customHeight="1">
      <c r="A469" s="19" t="s">
        <v>2507</v>
      </c>
      <c r="B469" s="18">
        <v>45234.0</v>
      </c>
      <c r="C469" s="36">
        <v>17.0</v>
      </c>
      <c r="D469" s="19">
        <f>G468-C469</f>
        <v>470</v>
      </c>
      <c r="E469" s="19"/>
      <c r="F469" s="9"/>
      <c r="G469" s="63" t="s">
        <v>2508</v>
      </c>
    </row>
    <row r="470" ht="15.75" customHeight="1">
      <c r="A470" s="19" t="str">
        <f t="shared" ref="A470:A476" si="125">A469</f>
        <v>LOL512300228</v>
      </c>
      <c r="B470" s="18">
        <v>45238.0</v>
      </c>
      <c r="C470" s="36">
        <v>44.0</v>
      </c>
      <c r="D470" s="19">
        <f t="shared" ref="D470:D477" si="126">D469-C470</f>
        <v>426</v>
      </c>
      <c r="E470" s="19"/>
      <c r="F470" s="10"/>
      <c r="G470" s="63" t="s">
        <v>2474</v>
      </c>
    </row>
    <row r="471" ht="15.75" customHeight="1">
      <c r="A471" s="19" t="str">
        <f t="shared" si="125"/>
        <v>LOL512300228</v>
      </c>
      <c r="B471" s="18">
        <v>45239.0</v>
      </c>
      <c r="C471" s="36">
        <v>29.0</v>
      </c>
      <c r="D471" s="19">
        <f t="shared" si="126"/>
        <v>397</v>
      </c>
      <c r="E471" s="19"/>
      <c r="F471" s="10"/>
      <c r="G471" s="64" t="s">
        <v>1218</v>
      </c>
    </row>
    <row r="472" ht="15.75" customHeight="1">
      <c r="A472" s="19" t="str">
        <f t="shared" si="125"/>
        <v>LOL512300228</v>
      </c>
      <c r="B472" s="18">
        <v>45243.0</v>
      </c>
      <c r="C472" s="36">
        <v>35.0</v>
      </c>
      <c r="D472" s="19">
        <f t="shared" si="126"/>
        <v>362</v>
      </c>
      <c r="E472" s="19"/>
      <c r="F472" s="10"/>
      <c r="G472" s="64"/>
    </row>
    <row r="473" ht="15.75" customHeight="1">
      <c r="A473" s="19" t="str">
        <f t="shared" si="125"/>
        <v>LOL512300228</v>
      </c>
      <c r="B473" s="18">
        <v>45247.0</v>
      </c>
      <c r="C473" s="36">
        <v>130.0</v>
      </c>
      <c r="D473" s="19">
        <f t="shared" si="126"/>
        <v>232</v>
      </c>
      <c r="E473" s="19"/>
      <c r="F473" s="10"/>
      <c r="G473" s="64"/>
    </row>
    <row r="474" ht="15.75" customHeight="1">
      <c r="A474" s="10" t="str">
        <f t="shared" si="125"/>
        <v>LOL512300228</v>
      </c>
      <c r="B474" s="9">
        <v>45251.0</v>
      </c>
      <c r="C474" s="36">
        <v>50.0</v>
      </c>
      <c r="D474" s="19">
        <f t="shared" si="126"/>
        <v>182</v>
      </c>
      <c r="E474" s="19"/>
      <c r="F474" s="10"/>
    </row>
    <row r="475" ht="15.75" customHeight="1">
      <c r="A475" s="10" t="str">
        <f t="shared" si="125"/>
        <v>LOL512300228</v>
      </c>
      <c r="B475" s="9">
        <v>45255.0</v>
      </c>
      <c r="C475" s="36">
        <v>82.0</v>
      </c>
      <c r="D475" s="19">
        <f t="shared" si="126"/>
        <v>100</v>
      </c>
      <c r="E475" s="19"/>
      <c r="F475" s="10"/>
    </row>
    <row r="476" ht="15.75" customHeight="1">
      <c r="A476" s="10" t="str">
        <f t="shared" si="125"/>
        <v>LOL512300228</v>
      </c>
      <c r="B476" s="9">
        <v>45264.0</v>
      </c>
      <c r="C476" s="36">
        <v>65.0</v>
      </c>
      <c r="D476" s="19">
        <f t="shared" si="126"/>
        <v>35</v>
      </c>
      <c r="E476" s="19"/>
      <c r="F476" s="10"/>
    </row>
    <row r="477" ht="15.75" customHeight="1">
      <c r="B477" s="56">
        <v>45266.0</v>
      </c>
      <c r="C477" s="83">
        <v>35.0</v>
      </c>
      <c r="D477" s="19">
        <f t="shared" si="126"/>
        <v>0</v>
      </c>
      <c r="E477" s="1">
        <v>61.0</v>
      </c>
    </row>
    <row r="478" ht="15.75" customHeight="1">
      <c r="B478" s="56"/>
      <c r="C478" s="83"/>
      <c r="D478" s="1"/>
      <c r="E478" s="1"/>
    </row>
    <row r="479" ht="15.75" customHeight="1">
      <c r="A479" s="14" t="s">
        <v>15</v>
      </c>
      <c r="B479" s="14" t="s">
        <v>16</v>
      </c>
      <c r="C479" s="2" t="s">
        <v>17</v>
      </c>
      <c r="D479" s="14" t="s">
        <v>18</v>
      </c>
      <c r="E479" s="14" t="s">
        <v>19</v>
      </c>
      <c r="F479" s="100" t="s">
        <v>20</v>
      </c>
      <c r="G479" s="43">
        <v>100.0</v>
      </c>
    </row>
    <row r="480" ht="15.75" customHeight="1">
      <c r="A480" s="19" t="s">
        <v>2507</v>
      </c>
      <c r="B480" s="18">
        <v>45243.0</v>
      </c>
      <c r="C480" s="36">
        <v>50.0</v>
      </c>
      <c r="D480" s="19">
        <f>G479-C480</f>
        <v>50</v>
      </c>
      <c r="E480" s="19"/>
      <c r="F480" s="9"/>
      <c r="G480" s="63" t="s">
        <v>2508</v>
      </c>
    </row>
    <row r="481" ht="15.75" customHeight="1">
      <c r="A481" s="19" t="str">
        <f t="shared" ref="A481:A484" si="127">A480</f>
        <v>LOL512300228</v>
      </c>
      <c r="B481" s="18">
        <v>45251.0</v>
      </c>
      <c r="C481" s="36">
        <v>50.0</v>
      </c>
      <c r="D481" s="19">
        <f t="shared" ref="D481:D484" si="128">D480-C481</f>
        <v>0</v>
      </c>
      <c r="E481" s="19"/>
      <c r="F481" s="10"/>
      <c r="G481" s="63" t="s">
        <v>2464</v>
      </c>
    </row>
    <row r="482" ht="15.75" customHeight="1">
      <c r="A482" s="19" t="str">
        <f t="shared" si="127"/>
        <v>LOL512300228</v>
      </c>
      <c r="B482" s="18"/>
      <c r="C482" s="36"/>
      <c r="D482" s="19">
        <f t="shared" si="128"/>
        <v>0</v>
      </c>
      <c r="E482" s="19"/>
      <c r="F482" s="10"/>
      <c r="G482" s="64" t="s">
        <v>2465</v>
      </c>
    </row>
    <row r="483" ht="15.75" customHeight="1">
      <c r="A483" s="19" t="str">
        <f t="shared" si="127"/>
        <v>LOL512300228</v>
      </c>
      <c r="B483" s="18"/>
      <c r="C483" s="36"/>
      <c r="D483" s="19">
        <f t="shared" si="128"/>
        <v>0</v>
      </c>
      <c r="E483" s="19"/>
      <c r="F483" s="10"/>
      <c r="G483" s="64"/>
    </row>
    <row r="484" ht="15.75" customHeight="1">
      <c r="A484" s="19" t="str">
        <f t="shared" si="127"/>
        <v>LOL512300228</v>
      </c>
      <c r="B484" s="18"/>
      <c r="C484" s="36"/>
      <c r="D484" s="19">
        <f t="shared" si="128"/>
        <v>0</v>
      </c>
      <c r="E484" s="19"/>
      <c r="F484" s="10"/>
      <c r="G484" s="64"/>
    </row>
    <row r="485" ht="15.75" customHeight="1">
      <c r="E485" s="1"/>
    </row>
    <row r="486" ht="15.75" customHeight="1">
      <c r="A486" s="14" t="s">
        <v>15</v>
      </c>
      <c r="B486" s="14" t="s">
        <v>16</v>
      </c>
      <c r="C486" s="2" t="s">
        <v>17</v>
      </c>
      <c r="D486" s="14" t="s">
        <v>18</v>
      </c>
      <c r="E486" s="14" t="s">
        <v>19</v>
      </c>
      <c r="F486" s="100" t="s">
        <v>20</v>
      </c>
      <c r="G486" s="43">
        <v>100.0</v>
      </c>
    </row>
    <row r="487" ht="15.75" customHeight="1">
      <c r="A487" s="19" t="s">
        <v>2507</v>
      </c>
      <c r="B487" s="18">
        <v>45239.0</v>
      </c>
      <c r="C487" s="36">
        <v>46.0</v>
      </c>
      <c r="D487" s="19">
        <f>G486-C487</f>
        <v>54</v>
      </c>
      <c r="E487" s="19"/>
      <c r="F487" s="9"/>
      <c r="G487" s="63" t="s">
        <v>2508</v>
      </c>
    </row>
    <row r="488" ht="15.75" customHeight="1">
      <c r="A488" s="19" t="str">
        <f t="shared" ref="A488:A491" si="129">A487</f>
        <v>LOL512300228</v>
      </c>
      <c r="B488" s="18">
        <v>45245.0</v>
      </c>
      <c r="C488" s="36">
        <v>54.0</v>
      </c>
      <c r="D488" s="19">
        <f t="shared" ref="D488:D491" si="130">D487-C488</f>
        <v>0</v>
      </c>
      <c r="E488" s="19"/>
      <c r="F488" s="10"/>
      <c r="G488" s="63" t="s">
        <v>2466</v>
      </c>
    </row>
    <row r="489" ht="15.75" customHeight="1">
      <c r="A489" s="19" t="str">
        <f t="shared" si="129"/>
        <v>LOL512300228</v>
      </c>
      <c r="B489" s="18"/>
      <c r="C489" s="36"/>
      <c r="D489" s="19">
        <f t="shared" si="130"/>
        <v>0</v>
      </c>
      <c r="E489" s="19"/>
      <c r="F489" s="10"/>
      <c r="G489" s="64" t="s">
        <v>2467</v>
      </c>
    </row>
    <row r="490" ht="15.75" customHeight="1">
      <c r="A490" s="19" t="str">
        <f t="shared" si="129"/>
        <v>LOL512300228</v>
      </c>
      <c r="B490" s="18"/>
      <c r="C490" s="36"/>
      <c r="D490" s="19">
        <f t="shared" si="130"/>
        <v>0</v>
      </c>
      <c r="E490" s="19"/>
      <c r="F490" s="10"/>
      <c r="G490" s="64"/>
    </row>
    <row r="491" ht="15.75" customHeight="1">
      <c r="A491" s="19" t="str">
        <f t="shared" si="129"/>
        <v>LOL512300228</v>
      </c>
      <c r="B491" s="18"/>
      <c r="C491" s="36"/>
      <c r="D491" s="19">
        <f t="shared" si="130"/>
        <v>0</v>
      </c>
      <c r="E491" s="19"/>
      <c r="F491" s="10"/>
      <c r="G491" s="64"/>
    </row>
    <row r="492" ht="15.75" customHeight="1">
      <c r="E492" s="1"/>
      <c r="F492" s="25" t="s">
        <v>14</v>
      </c>
    </row>
    <row r="493" ht="15.75" customHeight="1">
      <c r="A493" s="14" t="s">
        <v>15</v>
      </c>
      <c r="B493" s="14" t="s">
        <v>16</v>
      </c>
      <c r="C493" s="2" t="s">
        <v>17</v>
      </c>
      <c r="D493" s="14" t="s">
        <v>18</v>
      </c>
      <c r="E493" s="14" t="s">
        <v>19</v>
      </c>
      <c r="F493" s="100" t="s">
        <v>20</v>
      </c>
      <c r="G493" s="43">
        <v>100.0</v>
      </c>
    </row>
    <row r="494" ht="15.75" customHeight="1">
      <c r="A494" s="19" t="s">
        <v>2507</v>
      </c>
      <c r="B494" s="18">
        <v>45245.0</v>
      </c>
      <c r="C494" s="36">
        <v>25.0</v>
      </c>
      <c r="D494" s="19">
        <f>G493-C494</f>
        <v>75</v>
      </c>
      <c r="E494" s="19"/>
      <c r="F494" s="9"/>
      <c r="G494" s="63" t="s">
        <v>2508</v>
      </c>
    </row>
    <row r="495" ht="15.75" customHeight="1">
      <c r="A495" s="19" t="str">
        <f t="shared" ref="A495:A498" si="131">A494</f>
        <v>LOL512300228</v>
      </c>
      <c r="B495" s="18">
        <v>45255.0</v>
      </c>
      <c r="C495" s="36">
        <v>35.0</v>
      </c>
      <c r="D495" s="19">
        <f t="shared" ref="D495:D498" si="132">D494-C495</f>
        <v>40</v>
      </c>
      <c r="E495" s="19"/>
      <c r="F495" s="10"/>
      <c r="G495" s="63" t="s">
        <v>2477</v>
      </c>
    </row>
    <row r="496" ht="15.75" customHeight="1">
      <c r="A496" s="19" t="str">
        <f t="shared" si="131"/>
        <v>LOL512300228</v>
      </c>
      <c r="B496" s="18">
        <v>45264.0</v>
      </c>
      <c r="C496" s="36">
        <v>30.0</v>
      </c>
      <c r="D496" s="19">
        <f t="shared" si="132"/>
        <v>10</v>
      </c>
      <c r="E496" s="19"/>
      <c r="F496" s="10"/>
      <c r="G496" s="64" t="s">
        <v>1082</v>
      </c>
    </row>
    <row r="497" ht="15.75" customHeight="1">
      <c r="A497" s="19" t="str">
        <f t="shared" si="131"/>
        <v>LOL512300228</v>
      </c>
      <c r="B497" s="18">
        <v>45266.0</v>
      </c>
      <c r="C497" s="36">
        <v>2.0</v>
      </c>
      <c r="D497" s="19">
        <f t="shared" si="132"/>
        <v>8</v>
      </c>
      <c r="E497" s="19"/>
      <c r="F497" s="10"/>
      <c r="G497" s="64"/>
    </row>
    <row r="498" ht="15.75" customHeight="1">
      <c r="A498" s="19" t="str">
        <f t="shared" si="131"/>
        <v>LOL512300228</v>
      </c>
      <c r="B498" s="18">
        <v>45282.0</v>
      </c>
      <c r="C498" s="36">
        <v>8.0</v>
      </c>
      <c r="D498" s="19">
        <f t="shared" si="132"/>
        <v>0</v>
      </c>
      <c r="E498" s="19"/>
      <c r="F498" s="10"/>
      <c r="G498" s="64"/>
    </row>
    <row r="499" ht="15.75" customHeight="1">
      <c r="E499" s="1"/>
      <c r="F499" s="25" t="s">
        <v>14</v>
      </c>
    </row>
    <row r="500" ht="15.75" customHeight="1">
      <c r="A500" s="14" t="s">
        <v>15</v>
      </c>
      <c r="B500" s="14" t="s">
        <v>16</v>
      </c>
      <c r="C500" s="2" t="s">
        <v>17</v>
      </c>
      <c r="D500" s="14" t="s">
        <v>18</v>
      </c>
      <c r="E500" s="14" t="s">
        <v>19</v>
      </c>
      <c r="F500" s="100" t="s">
        <v>20</v>
      </c>
      <c r="G500" s="43">
        <v>20.0</v>
      </c>
    </row>
    <row r="501" ht="15.75" customHeight="1">
      <c r="A501" s="19" t="s">
        <v>2507</v>
      </c>
      <c r="B501" s="18">
        <v>45245.0</v>
      </c>
      <c r="C501" s="36">
        <v>20.0</v>
      </c>
      <c r="D501" s="19">
        <f>G500-C501</f>
        <v>0</v>
      </c>
      <c r="E501" s="19"/>
      <c r="F501" s="9"/>
      <c r="G501" s="63" t="s">
        <v>2508</v>
      </c>
    </row>
    <row r="502" ht="15.75" customHeight="1">
      <c r="A502" s="19" t="str">
        <f t="shared" ref="A502:A505" si="133">A501</f>
        <v>LOL512300228</v>
      </c>
      <c r="B502" s="18"/>
      <c r="C502" s="36"/>
      <c r="D502" s="19">
        <f t="shared" ref="D502:D505" si="134">D501-C502</f>
        <v>0</v>
      </c>
      <c r="E502" s="19"/>
      <c r="F502" s="10"/>
      <c r="G502" s="63" t="s">
        <v>2468</v>
      </c>
    </row>
    <row r="503" ht="15.75" customHeight="1">
      <c r="A503" s="19" t="str">
        <f t="shared" si="133"/>
        <v>LOL512300228</v>
      </c>
      <c r="B503" s="18"/>
      <c r="C503" s="36"/>
      <c r="D503" s="19">
        <f t="shared" si="134"/>
        <v>0</v>
      </c>
      <c r="E503" s="19"/>
      <c r="F503" s="10"/>
      <c r="G503" s="64" t="s">
        <v>2469</v>
      </c>
    </row>
    <row r="504" ht="15.75" customHeight="1">
      <c r="A504" s="19" t="str">
        <f t="shared" si="133"/>
        <v>LOL512300228</v>
      </c>
      <c r="B504" s="18"/>
      <c r="C504" s="36"/>
      <c r="D504" s="19">
        <f t="shared" si="134"/>
        <v>0</v>
      </c>
      <c r="E504" s="19"/>
      <c r="F504" s="10"/>
      <c r="G504" s="64"/>
    </row>
    <row r="505" ht="15.75" customHeight="1">
      <c r="A505" s="19" t="str">
        <f t="shared" si="133"/>
        <v>LOL512300228</v>
      </c>
      <c r="B505" s="18"/>
      <c r="C505" s="36"/>
      <c r="D505" s="19">
        <f t="shared" si="134"/>
        <v>0</v>
      </c>
      <c r="E505" s="19"/>
      <c r="F505" s="10"/>
      <c r="G505" s="64"/>
    </row>
    <row r="506" ht="15.75" customHeight="1">
      <c r="E506" s="1"/>
      <c r="F506" s="25" t="s">
        <v>14</v>
      </c>
    </row>
    <row r="507" ht="15.75" customHeight="1">
      <c r="A507" s="14" t="s">
        <v>15</v>
      </c>
      <c r="B507" s="14" t="s">
        <v>16</v>
      </c>
      <c r="C507" s="2" t="s">
        <v>17</v>
      </c>
      <c r="D507" s="14" t="s">
        <v>18</v>
      </c>
      <c r="E507" s="14" t="s">
        <v>19</v>
      </c>
      <c r="F507" s="100" t="s">
        <v>20</v>
      </c>
      <c r="G507" s="43">
        <v>50.0</v>
      </c>
    </row>
    <row r="508" ht="15.75" customHeight="1">
      <c r="A508" s="19" t="s">
        <v>2507</v>
      </c>
      <c r="B508" s="18">
        <v>45245.0</v>
      </c>
      <c r="C508" s="36">
        <v>25.0</v>
      </c>
      <c r="D508" s="19">
        <f>G507-C508</f>
        <v>25</v>
      </c>
      <c r="E508" s="19"/>
      <c r="F508" s="9"/>
      <c r="G508" s="63" t="s">
        <v>2508</v>
      </c>
    </row>
    <row r="509" ht="15.75" customHeight="1">
      <c r="A509" s="19" t="str">
        <f t="shared" ref="A509:A512" si="135">A508</f>
        <v>LOL512300228</v>
      </c>
      <c r="B509" s="18">
        <v>45251.0</v>
      </c>
      <c r="C509" s="36">
        <v>25.0</v>
      </c>
      <c r="D509" s="19">
        <f t="shared" ref="D509:D512" si="136">D508-C509</f>
        <v>0</v>
      </c>
      <c r="E509" s="19"/>
      <c r="F509" s="10"/>
      <c r="G509" s="63" t="s">
        <v>2481</v>
      </c>
    </row>
    <row r="510" ht="15.75" customHeight="1">
      <c r="A510" s="19" t="str">
        <f t="shared" si="135"/>
        <v>LOL512300228</v>
      </c>
      <c r="B510" s="18"/>
      <c r="C510" s="36"/>
      <c r="D510" s="19">
        <f t="shared" si="136"/>
        <v>0</v>
      </c>
      <c r="E510" s="19"/>
      <c r="F510" s="10"/>
      <c r="G510" s="64" t="s">
        <v>2482</v>
      </c>
    </row>
    <row r="511" ht="15.75" customHeight="1">
      <c r="A511" s="19" t="str">
        <f t="shared" si="135"/>
        <v>LOL512300228</v>
      </c>
      <c r="B511" s="18"/>
      <c r="C511" s="36"/>
      <c r="D511" s="19">
        <f t="shared" si="136"/>
        <v>0</v>
      </c>
      <c r="E511" s="19"/>
      <c r="F511" s="10"/>
      <c r="G511" s="64"/>
    </row>
    <row r="512" ht="15.75" customHeight="1">
      <c r="A512" s="19" t="str">
        <f t="shared" si="135"/>
        <v>LOL512300228</v>
      </c>
      <c r="B512" s="18"/>
      <c r="C512" s="36"/>
      <c r="D512" s="19">
        <f t="shared" si="136"/>
        <v>0</v>
      </c>
      <c r="E512" s="19"/>
      <c r="F512" s="10"/>
      <c r="G512" s="64"/>
    </row>
    <row r="513" ht="15.75" customHeight="1">
      <c r="E513" s="1"/>
      <c r="F513" s="25" t="s">
        <v>14</v>
      </c>
    </row>
    <row r="514" ht="15.75" customHeight="1">
      <c r="A514" s="14" t="s">
        <v>15</v>
      </c>
      <c r="B514" s="14" t="s">
        <v>16</v>
      </c>
      <c r="C514" s="2" t="s">
        <v>17</v>
      </c>
      <c r="D514" s="14" t="s">
        <v>18</v>
      </c>
      <c r="E514" s="14" t="s">
        <v>19</v>
      </c>
      <c r="F514" s="100" t="s">
        <v>20</v>
      </c>
      <c r="G514" s="43">
        <v>25.0</v>
      </c>
    </row>
    <row r="515" ht="15.75" customHeight="1">
      <c r="A515" s="19" t="s">
        <v>2507</v>
      </c>
      <c r="B515" s="18">
        <v>45243.0</v>
      </c>
      <c r="C515" s="36">
        <v>25.0</v>
      </c>
      <c r="D515" s="19">
        <f>G514-C515</f>
        <v>0</v>
      </c>
      <c r="E515" s="19"/>
      <c r="F515" s="9"/>
      <c r="G515" s="63" t="s">
        <v>2508</v>
      </c>
    </row>
    <row r="516" ht="15.75" customHeight="1">
      <c r="A516" s="19" t="str">
        <f t="shared" ref="A516:A519" si="137">A515</f>
        <v>LOL512300228</v>
      </c>
      <c r="B516" s="18"/>
      <c r="C516" s="36"/>
      <c r="D516" s="19">
        <f t="shared" ref="D516:D519" si="138">D515-C516</f>
        <v>0</v>
      </c>
      <c r="E516" s="19"/>
      <c r="F516" s="10"/>
      <c r="G516" s="63" t="s">
        <v>2509</v>
      </c>
    </row>
    <row r="517" ht="15.75" customHeight="1">
      <c r="A517" s="19" t="str">
        <f t="shared" si="137"/>
        <v>LOL512300228</v>
      </c>
      <c r="B517" s="18"/>
      <c r="C517" s="36"/>
      <c r="D517" s="19">
        <f t="shared" si="138"/>
        <v>0</v>
      </c>
      <c r="E517" s="19"/>
      <c r="F517" s="10"/>
      <c r="G517" s="64" t="s">
        <v>2510</v>
      </c>
    </row>
    <row r="518" ht="15.75" customHeight="1">
      <c r="A518" s="19" t="str">
        <f t="shared" si="137"/>
        <v>LOL512300228</v>
      </c>
      <c r="B518" s="18"/>
      <c r="C518" s="36"/>
      <c r="D518" s="19">
        <f t="shared" si="138"/>
        <v>0</v>
      </c>
      <c r="E518" s="19"/>
      <c r="F518" s="10"/>
      <c r="G518" s="64"/>
    </row>
    <row r="519" ht="15.75" customHeight="1">
      <c r="A519" s="19" t="str">
        <f t="shared" si="137"/>
        <v>LOL512300228</v>
      </c>
      <c r="B519" s="18"/>
      <c r="C519" s="36"/>
      <c r="D519" s="19">
        <f t="shared" si="138"/>
        <v>0</v>
      </c>
      <c r="E519" s="19"/>
      <c r="F519" s="10"/>
      <c r="G519" s="64"/>
    </row>
    <row r="520" ht="15.75" customHeight="1">
      <c r="E520" s="1"/>
      <c r="F520" s="25" t="s">
        <v>14</v>
      </c>
    </row>
    <row r="521" ht="15.75" customHeight="1">
      <c r="A521" s="14" t="s">
        <v>15</v>
      </c>
      <c r="B521" s="14" t="s">
        <v>16</v>
      </c>
      <c r="C521" s="2" t="s">
        <v>17</v>
      </c>
      <c r="D521" s="14" t="s">
        <v>18</v>
      </c>
      <c r="E521" s="14" t="s">
        <v>19</v>
      </c>
      <c r="F521" s="100" t="s">
        <v>20</v>
      </c>
      <c r="G521" s="43">
        <v>80.0</v>
      </c>
    </row>
    <row r="522" ht="15.75" customHeight="1">
      <c r="A522" s="19" t="s">
        <v>2507</v>
      </c>
      <c r="B522" s="18">
        <v>45239.0</v>
      </c>
      <c r="C522" s="36">
        <v>39.0</v>
      </c>
      <c r="D522" s="19">
        <f>G521-C522</f>
        <v>41</v>
      </c>
      <c r="E522" s="19"/>
      <c r="F522" s="9"/>
      <c r="G522" s="63" t="s">
        <v>2508</v>
      </c>
    </row>
    <row r="523" ht="15.75" customHeight="1">
      <c r="A523" s="19" t="str">
        <f t="shared" ref="A523:A526" si="139">A522</f>
        <v>LOL512300228</v>
      </c>
      <c r="B523" s="18">
        <v>45243.0</v>
      </c>
      <c r="C523" s="36">
        <v>29.0</v>
      </c>
      <c r="D523" s="19">
        <f t="shared" ref="D523:D526" si="140">D522-C523</f>
        <v>12</v>
      </c>
      <c r="E523" s="19"/>
      <c r="F523" s="10"/>
      <c r="G523" s="63" t="s">
        <v>2470</v>
      </c>
    </row>
    <row r="524" ht="15.75" customHeight="1">
      <c r="A524" s="19" t="str">
        <f t="shared" si="139"/>
        <v>LOL512300228</v>
      </c>
      <c r="B524" s="18">
        <v>45255.0</v>
      </c>
      <c r="C524" s="36">
        <v>12.0</v>
      </c>
      <c r="D524" s="19">
        <f t="shared" si="140"/>
        <v>0</v>
      </c>
      <c r="E524" s="19"/>
      <c r="F524" s="10"/>
      <c r="G524" s="64" t="s">
        <v>2471</v>
      </c>
    </row>
    <row r="525" ht="15.75" customHeight="1">
      <c r="A525" s="19" t="str">
        <f t="shared" si="139"/>
        <v>LOL512300228</v>
      </c>
      <c r="B525" s="18"/>
      <c r="C525" s="36"/>
      <c r="D525" s="19">
        <f t="shared" si="140"/>
        <v>0</v>
      </c>
      <c r="E525" s="19"/>
      <c r="F525" s="10"/>
      <c r="G525" s="64"/>
    </row>
    <row r="526" ht="15.75" customHeight="1">
      <c r="A526" s="19" t="str">
        <f t="shared" si="139"/>
        <v>LOL512300228</v>
      </c>
      <c r="B526" s="18"/>
      <c r="C526" s="36"/>
      <c r="D526" s="19">
        <f t="shared" si="140"/>
        <v>0</v>
      </c>
      <c r="E526" s="19"/>
      <c r="F526" s="10"/>
      <c r="G526" s="64"/>
    </row>
    <row r="527" ht="15.75" customHeight="1">
      <c r="E527" s="1"/>
      <c r="F527" s="25" t="s">
        <v>14</v>
      </c>
    </row>
    <row r="528" ht="15.75" customHeight="1">
      <c r="E528" s="1"/>
    </row>
    <row r="529" ht="15.75" customHeight="1">
      <c r="A529" s="14" t="s">
        <v>15</v>
      </c>
      <c r="B529" s="14" t="s">
        <v>16</v>
      </c>
      <c r="C529" s="2" t="s">
        <v>17</v>
      </c>
      <c r="D529" s="14" t="s">
        <v>18</v>
      </c>
      <c r="E529" s="14" t="s">
        <v>19</v>
      </c>
      <c r="F529" s="100" t="s">
        <v>20</v>
      </c>
      <c r="G529" s="43">
        <v>216.0</v>
      </c>
    </row>
    <row r="530" ht="15.75" customHeight="1">
      <c r="A530" s="19" t="s">
        <v>2511</v>
      </c>
      <c r="B530" s="18">
        <v>45238.0</v>
      </c>
      <c r="C530" s="36">
        <v>16.0</v>
      </c>
      <c r="D530" s="19">
        <f>G529-C530</f>
        <v>200</v>
      </c>
      <c r="E530" s="19"/>
      <c r="F530" s="9"/>
      <c r="G530" s="63" t="s">
        <v>2512</v>
      </c>
    </row>
    <row r="531" ht="15.75" customHeight="1">
      <c r="A531" s="19" t="str">
        <f t="shared" ref="A531:A534" si="141">A530</f>
        <v>LOL512300231</v>
      </c>
      <c r="B531" s="18">
        <v>45266.0</v>
      </c>
      <c r="C531" s="36">
        <v>61.0</v>
      </c>
      <c r="D531" s="19">
        <f t="shared" ref="D531:D534" si="142">D530-C531</f>
        <v>139</v>
      </c>
      <c r="E531" s="19"/>
      <c r="F531" s="10"/>
      <c r="G531" s="63" t="s">
        <v>2474</v>
      </c>
    </row>
    <row r="532" ht="15.75" customHeight="1">
      <c r="A532" s="19" t="str">
        <f t="shared" si="141"/>
        <v>LOL512300231</v>
      </c>
      <c r="B532" s="18">
        <v>45273.0</v>
      </c>
      <c r="C532" s="36">
        <v>100.0</v>
      </c>
      <c r="D532" s="19">
        <f t="shared" si="142"/>
        <v>39</v>
      </c>
      <c r="E532" s="19"/>
      <c r="F532" s="10"/>
      <c r="G532" s="64" t="s">
        <v>1218</v>
      </c>
    </row>
    <row r="533" ht="15.75" customHeight="1">
      <c r="A533" s="19" t="str">
        <f t="shared" si="141"/>
        <v>LOL512300231</v>
      </c>
      <c r="B533" s="18">
        <v>45282.0</v>
      </c>
      <c r="C533" s="36">
        <v>39.0</v>
      </c>
      <c r="D533" s="19">
        <f t="shared" si="142"/>
        <v>0</v>
      </c>
      <c r="E533" s="19"/>
      <c r="F533" s="10"/>
      <c r="G533" s="64"/>
    </row>
    <row r="534" ht="15.75" customHeight="1">
      <c r="A534" s="19" t="str">
        <f t="shared" si="141"/>
        <v>LOL512300231</v>
      </c>
      <c r="B534" s="18"/>
      <c r="C534" s="36"/>
      <c r="D534" s="19">
        <f t="shared" si="142"/>
        <v>0</v>
      </c>
      <c r="E534" s="19"/>
      <c r="F534" s="10"/>
      <c r="G534" s="64"/>
    </row>
    <row r="535" ht="15.75" customHeight="1">
      <c r="E535" s="1"/>
      <c r="F535" s="25" t="s">
        <v>14</v>
      </c>
    </row>
    <row r="536" ht="15.75" customHeight="1">
      <c r="A536" s="14" t="s">
        <v>15</v>
      </c>
      <c r="B536" s="14" t="s">
        <v>16</v>
      </c>
      <c r="C536" s="2" t="s">
        <v>17</v>
      </c>
      <c r="D536" s="14" t="s">
        <v>18</v>
      </c>
      <c r="E536" s="14" t="s">
        <v>19</v>
      </c>
      <c r="F536" s="100" t="s">
        <v>20</v>
      </c>
      <c r="G536" s="43">
        <v>54.0</v>
      </c>
    </row>
    <row r="537" ht="15.75" customHeight="1">
      <c r="A537" s="19" t="s">
        <v>2511</v>
      </c>
      <c r="B537" s="18">
        <v>45238.0</v>
      </c>
      <c r="C537" s="36">
        <v>4.0</v>
      </c>
      <c r="D537" s="19">
        <f>G536-C537</f>
        <v>50</v>
      </c>
      <c r="E537" s="19"/>
      <c r="F537" s="9"/>
      <c r="G537" s="63" t="s">
        <v>2512</v>
      </c>
    </row>
    <row r="538" ht="15.75" customHeight="1">
      <c r="A538" s="19" t="str">
        <f t="shared" ref="A538:A541" si="143">A537</f>
        <v>LOL512300231</v>
      </c>
      <c r="B538" s="18">
        <v>45282.0</v>
      </c>
      <c r="C538" s="36">
        <v>50.0</v>
      </c>
      <c r="D538" s="19">
        <f t="shared" ref="D538:D541" si="144">D537-C538</f>
        <v>0</v>
      </c>
      <c r="E538" s="19"/>
      <c r="F538" s="10"/>
      <c r="G538" s="63" t="s">
        <v>2464</v>
      </c>
    </row>
    <row r="539" ht="15.75" customHeight="1">
      <c r="A539" s="19" t="str">
        <f t="shared" si="143"/>
        <v>LOL512300231</v>
      </c>
      <c r="B539" s="18"/>
      <c r="C539" s="36"/>
      <c r="D539" s="19">
        <f t="shared" si="144"/>
        <v>0</v>
      </c>
      <c r="E539" s="19"/>
      <c r="F539" s="10"/>
      <c r="G539" s="64" t="s">
        <v>2465</v>
      </c>
    </row>
    <row r="540" ht="15.75" customHeight="1">
      <c r="A540" s="19" t="str">
        <f t="shared" si="143"/>
        <v>LOL512300231</v>
      </c>
      <c r="B540" s="18"/>
      <c r="C540" s="36"/>
      <c r="D540" s="19">
        <f t="shared" si="144"/>
        <v>0</v>
      </c>
      <c r="E540" s="19"/>
      <c r="F540" s="10"/>
      <c r="G540" s="64"/>
    </row>
    <row r="541" ht="15.75" customHeight="1">
      <c r="A541" s="19" t="str">
        <f t="shared" si="143"/>
        <v>LOL512300231</v>
      </c>
      <c r="B541" s="18"/>
      <c r="C541" s="36"/>
      <c r="D541" s="19">
        <f t="shared" si="144"/>
        <v>0</v>
      </c>
      <c r="E541" s="19"/>
      <c r="F541" s="10"/>
      <c r="G541" s="64"/>
    </row>
    <row r="542" ht="15.75" customHeight="1">
      <c r="E542" s="1"/>
      <c r="F542" s="25" t="s">
        <v>14</v>
      </c>
    </row>
    <row r="543" ht="15.75" customHeight="1">
      <c r="A543" s="14" t="s">
        <v>15</v>
      </c>
      <c r="B543" s="14" t="s">
        <v>16</v>
      </c>
      <c r="C543" s="2" t="s">
        <v>17</v>
      </c>
      <c r="D543" s="14" t="s">
        <v>18</v>
      </c>
      <c r="E543" s="14" t="s">
        <v>19</v>
      </c>
      <c r="F543" s="100" t="s">
        <v>20</v>
      </c>
      <c r="G543" s="43">
        <v>20.0</v>
      </c>
    </row>
    <row r="544" ht="15.75" customHeight="1">
      <c r="A544" s="19" t="s">
        <v>2511</v>
      </c>
      <c r="B544" s="18">
        <v>45278.0</v>
      </c>
      <c r="C544" s="36">
        <v>20.0</v>
      </c>
      <c r="D544" s="19">
        <f>G543-C544</f>
        <v>0</v>
      </c>
      <c r="E544" s="19"/>
      <c r="F544" s="9"/>
      <c r="G544" s="63" t="s">
        <v>2512</v>
      </c>
    </row>
    <row r="545" ht="15.75" customHeight="1">
      <c r="A545" s="19" t="str">
        <f t="shared" ref="A545:A548" si="145">A544</f>
        <v>LOL512300231</v>
      </c>
      <c r="B545" s="18"/>
      <c r="C545" s="36"/>
      <c r="D545" s="19">
        <f t="shared" ref="D545:D548" si="146">D544-C545</f>
        <v>0</v>
      </c>
      <c r="E545" s="19"/>
      <c r="F545" s="10"/>
      <c r="G545" s="63" t="s">
        <v>2470</v>
      </c>
    </row>
    <row r="546" ht="15.75" customHeight="1">
      <c r="A546" s="19" t="str">
        <f t="shared" si="145"/>
        <v>LOL512300231</v>
      </c>
      <c r="B546" s="18"/>
      <c r="C546" s="36"/>
      <c r="D546" s="19">
        <f t="shared" si="146"/>
        <v>0</v>
      </c>
      <c r="E546" s="19"/>
      <c r="F546" s="10"/>
      <c r="G546" s="64" t="s">
        <v>2471</v>
      </c>
    </row>
    <row r="547" ht="15.75" customHeight="1">
      <c r="A547" s="19" t="str">
        <f t="shared" si="145"/>
        <v>LOL512300231</v>
      </c>
      <c r="B547" s="18"/>
      <c r="C547" s="36"/>
      <c r="D547" s="19">
        <f t="shared" si="146"/>
        <v>0</v>
      </c>
      <c r="E547" s="19"/>
      <c r="F547" s="10"/>
      <c r="G547" s="64"/>
    </row>
    <row r="548" ht="15.75" customHeight="1">
      <c r="A548" s="19" t="str">
        <f t="shared" si="145"/>
        <v>LOL512300231</v>
      </c>
      <c r="B548" s="18"/>
      <c r="C548" s="36"/>
      <c r="D548" s="19">
        <f t="shared" si="146"/>
        <v>0</v>
      </c>
      <c r="E548" s="19"/>
      <c r="F548" s="10"/>
      <c r="G548" s="64"/>
    </row>
    <row r="549" ht="15.75" customHeight="1">
      <c r="E549" s="1"/>
      <c r="F549" s="25" t="s">
        <v>14</v>
      </c>
    </row>
    <row r="550" ht="15.75" customHeight="1">
      <c r="A550" s="14" t="s">
        <v>15</v>
      </c>
      <c r="B550" s="14" t="s">
        <v>16</v>
      </c>
      <c r="C550" s="2" t="s">
        <v>17</v>
      </c>
      <c r="D550" s="14" t="s">
        <v>18</v>
      </c>
      <c r="E550" s="14" t="s">
        <v>19</v>
      </c>
      <c r="F550" s="100" t="s">
        <v>20</v>
      </c>
      <c r="G550" s="43">
        <v>51.0</v>
      </c>
    </row>
    <row r="551" ht="15.75" customHeight="1">
      <c r="A551" s="19" t="s">
        <v>2511</v>
      </c>
      <c r="B551" s="18">
        <v>45238.0</v>
      </c>
      <c r="C551" s="36">
        <v>16.0</v>
      </c>
      <c r="D551" s="19">
        <f>G550-C551</f>
        <v>35</v>
      </c>
      <c r="E551" s="19"/>
      <c r="F551" s="9"/>
      <c r="G551" s="63" t="s">
        <v>2512</v>
      </c>
    </row>
    <row r="552" ht="15.75" customHeight="1">
      <c r="A552" s="19" t="str">
        <f t="shared" ref="A552:A555" si="147">A551</f>
        <v>LOL512300231</v>
      </c>
      <c r="B552" s="18">
        <v>45282.0</v>
      </c>
      <c r="C552" s="36">
        <v>25.0</v>
      </c>
      <c r="D552" s="19">
        <f t="shared" ref="D552:D555" si="148">D551-C552</f>
        <v>10</v>
      </c>
      <c r="E552" s="19"/>
      <c r="F552" s="10"/>
      <c r="G552" s="63" t="s">
        <v>2466</v>
      </c>
    </row>
    <row r="553" ht="15.75" customHeight="1">
      <c r="A553" s="19" t="str">
        <f t="shared" si="147"/>
        <v>LOL512300231</v>
      </c>
      <c r="B553" s="18">
        <v>45286.0</v>
      </c>
      <c r="C553" s="36">
        <v>10.0</v>
      </c>
      <c r="D553" s="19">
        <f t="shared" si="148"/>
        <v>0</v>
      </c>
      <c r="E553" s="19"/>
      <c r="F553" s="10"/>
      <c r="G553" s="64" t="s">
        <v>2467</v>
      </c>
    </row>
    <row r="554" ht="15.75" customHeight="1">
      <c r="A554" s="19" t="str">
        <f t="shared" si="147"/>
        <v>LOL512300231</v>
      </c>
      <c r="B554" s="18"/>
      <c r="C554" s="36"/>
      <c r="D554" s="19">
        <f t="shared" si="148"/>
        <v>0</v>
      </c>
      <c r="E554" s="19"/>
      <c r="F554" s="10"/>
      <c r="G554" s="64"/>
    </row>
    <row r="555" ht="15.75" customHeight="1">
      <c r="A555" s="19" t="str">
        <f t="shared" si="147"/>
        <v>LOL512300231</v>
      </c>
      <c r="B555" s="18"/>
      <c r="C555" s="36"/>
      <c r="D555" s="19">
        <f t="shared" si="148"/>
        <v>0</v>
      </c>
      <c r="E555" s="19"/>
      <c r="F555" s="10"/>
      <c r="G555" s="64"/>
    </row>
    <row r="556" ht="15.75" customHeight="1">
      <c r="E556" s="1"/>
      <c r="F556" s="25" t="s">
        <v>14</v>
      </c>
    </row>
    <row r="557" ht="15.75" customHeight="1">
      <c r="A557" s="14" t="s">
        <v>15</v>
      </c>
      <c r="B557" s="14" t="s">
        <v>16</v>
      </c>
      <c r="C557" s="2" t="s">
        <v>17</v>
      </c>
      <c r="D557" s="14" t="s">
        <v>18</v>
      </c>
      <c r="E557" s="14" t="s">
        <v>19</v>
      </c>
      <c r="F557" s="100" t="s">
        <v>20</v>
      </c>
      <c r="G557" s="43">
        <v>4.0</v>
      </c>
    </row>
    <row r="558" ht="15.75" customHeight="1">
      <c r="A558" s="19" t="s">
        <v>2511</v>
      </c>
      <c r="B558" s="18">
        <v>45238.0</v>
      </c>
      <c r="C558" s="36">
        <v>4.0</v>
      </c>
      <c r="D558" s="19">
        <f>G557-C558</f>
        <v>0</v>
      </c>
      <c r="E558" s="19"/>
      <c r="F558" s="9"/>
      <c r="G558" s="63" t="s">
        <v>2512</v>
      </c>
    </row>
    <row r="559" ht="15.75" customHeight="1">
      <c r="A559" s="19" t="str">
        <f t="shared" ref="A559:A562" si="149">A558</f>
        <v>LOL512300231</v>
      </c>
      <c r="B559" s="18"/>
      <c r="C559" s="36"/>
      <c r="D559" s="19">
        <f t="shared" ref="D559:D562" si="150">D558-C559</f>
        <v>0</v>
      </c>
      <c r="E559" s="19"/>
      <c r="F559" s="10"/>
      <c r="G559" s="63" t="s">
        <v>2468</v>
      </c>
    </row>
    <row r="560" ht="15.75" customHeight="1">
      <c r="A560" s="19" t="str">
        <f t="shared" si="149"/>
        <v>LOL512300231</v>
      </c>
      <c r="B560" s="18"/>
      <c r="C560" s="36"/>
      <c r="D560" s="19">
        <f t="shared" si="150"/>
        <v>0</v>
      </c>
      <c r="E560" s="19"/>
      <c r="F560" s="10"/>
      <c r="G560" s="64" t="s">
        <v>2469</v>
      </c>
    </row>
    <row r="561" ht="15.75" customHeight="1">
      <c r="A561" s="19" t="str">
        <f t="shared" si="149"/>
        <v>LOL512300231</v>
      </c>
      <c r="B561" s="18"/>
      <c r="C561" s="36"/>
      <c r="D561" s="19">
        <f t="shared" si="150"/>
        <v>0</v>
      </c>
      <c r="E561" s="19"/>
      <c r="F561" s="10"/>
      <c r="G561" s="64"/>
    </row>
    <row r="562" ht="15.75" customHeight="1">
      <c r="A562" s="19" t="str">
        <f t="shared" si="149"/>
        <v>LOL512300231</v>
      </c>
      <c r="B562" s="18"/>
      <c r="C562" s="36"/>
      <c r="D562" s="19">
        <f t="shared" si="150"/>
        <v>0</v>
      </c>
      <c r="E562" s="19"/>
      <c r="F562" s="10"/>
      <c r="G562" s="64"/>
    </row>
    <row r="563" ht="15.75" customHeight="1">
      <c r="E563" s="1"/>
      <c r="F563" s="25" t="s">
        <v>14</v>
      </c>
    </row>
    <row r="564" ht="15.75" customHeight="1">
      <c r="A564" s="14" t="s">
        <v>15</v>
      </c>
      <c r="B564" s="14" t="s">
        <v>16</v>
      </c>
      <c r="C564" s="2" t="s">
        <v>17</v>
      </c>
      <c r="D564" s="14" t="s">
        <v>18</v>
      </c>
      <c r="E564" s="14" t="s">
        <v>19</v>
      </c>
      <c r="F564" s="100" t="s">
        <v>20</v>
      </c>
      <c r="G564" s="43">
        <v>20.0</v>
      </c>
    </row>
    <row r="565" ht="15.75" customHeight="1">
      <c r="A565" s="19" t="s">
        <v>2511</v>
      </c>
      <c r="B565" s="18">
        <v>45278.0</v>
      </c>
      <c r="C565" s="36">
        <v>20.0</v>
      </c>
      <c r="D565" s="19">
        <f>G564-C565</f>
        <v>0</v>
      </c>
      <c r="E565" s="19"/>
      <c r="F565" s="9"/>
      <c r="G565" s="63" t="s">
        <v>2512</v>
      </c>
    </row>
    <row r="566" ht="15.75" customHeight="1">
      <c r="A566" s="19" t="str">
        <f t="shared" ref="A566:A569" si="151">A565</f>
        <v>LOL512300231</v>
      </c>
      <c r="B566" s="18"/>
      <c r="C566" s="36"/>
      <c r="D566" s="19">
        <f t="shared" ref="D566:D569" si="152">D565-C566</f>
        <v>0</v>
      </c>
      <c r="E566" s="19"/>
      <c r="F566" s="10"/>
      <c r="G566" s="63" t="s">
        <v>2477</v>
      </c>
    </row>
    <row r="567" ht="15.75" customHeight="1">
      <c r="A567" s="19" t="str">
        <f t="shared" si="151"/>
        <v>LOL512300231</v>
      </c>
      <c r="B567" s="18"/>
      <c r="C567" s="36"/>
      <c r="D567" s="19">
        <f t="shared" si="152"/>
        <v>0</v>
      </c>
      <c r="E567" s="19"/>
      <c r="F567" s="10"/>
      <c r="G567" s="64" t="s">
        <v>1082</v>
      </c>
    </row>
    <row r="568" ht="15.75" customHeight="1">
      <c r="A568" s="19" t="str">
        <f t="shared" si="151"/>
        <v>LOL512300231</v>
      </c>
      <c r="B568" s="18"/>
      <c r="C568" s="36"/>
      <c r="D568" s="19">
        <f t="shared" si="152"/>
        <v>0</v>
      </c>
      <c r="E568" s="19"/>
      <c r="F568" s="10"/>
      <c r="G568" s="64"/>
    </row>
    <row r="569" ht="15.75" customHeight="1">
      <c r="A569" s="19" t="str">
        <f t="shared" si="151"/>
        <v>LOL512300231</v>
      </c>
      <c r="B569" s="18"/>
      <c r="C569" s="36"/>
      <c r="D569" s="19">
        <f t="shared" si="152"/>
        <v>0</v>
      </c>
      <c r="E569" s="19"/>
      <c r="F569" s="10"/>
      <c r="G569" s="64"/>
    </row>
    <row r="570" ht="15.75" customHeight="1">
      <c r="E570" s="1"/>
      <c r="F570" s="25" t="s">
        <v>14</v>
      </c>
    </row>
    <row r="571" ht="15.75" customHeight="1">
      <c r="A571" s="14" t="s">
        <v>15</v>
      </c>
      <c r="B571" s="14" t="s">
        <v>16</v>
      </c>
      <c r="C571" s="2" t="s">
        <v>17</v>
      </c>
      <c r="D571" s="14" t="s">
        <v>18</v>
      </c>
      <c r="E571" s="14" t="s">
        <v>19</v>
      </c>
      <c r="F571" s="100" t="s">
        <v>20</v>
      </c>
      <c r="G571" s="43">
        <v>220.0</v>
      </c>
    </row>
    <row r="572" ht="15.75" customHeight="1">
      <c r="A572" s="19" t="s">
        <v>2513</v>
      </c>
      <c r="B572" s="18">
        <v>45286.0</v>
      </c>
      <c r="C572" s="36">
        <v>60.0</v>
      </c>
      <c r="D572" s="19">
        <f>G571-C572</f>
        <v>160</v>
      </c>
      <c r="E572" s="19"/>
      <c r="F572" s="9"/>
      <c r="G572" s="63" t="s">
        <v>2514</v>
      </c>
    </row>
    <row r="573" ht="15.75" customHeight="1">
      <c r="A573" s="19" t="str">
        <f t="shared" ref="A573:A576" si="153">A572</f>
        <v>LOL512300240</v>
      </c>
      <c r="B573" s="18">
        <v>45293.0</v>
      </c>
      <c r="C573" s="36">
        <v>40.0</v>
      </c>
      <c r="D573" s="19">
        <f t="shared" ref="D573:D576" si="154">D572-C573</f>
        <v>120</v>
      </c>
      <c r="E573" s="19"/>
      <c r="F573" s="10"/>
      <c r="G573" s="63" t="s">
        <v>2474</v>
      </c>
    </row>
    <row r="574" ht="15.75" customHeight="1">
      <c r="A574" s="19" t="str">
        <f t="shared" si="153"/>
        <v>LOL512300240</v>
      </c>
      <c r="B574" s="18">
        <v>45297.0</v>
      </c>
      <c r="C574" s="36">
        <v>40.0</v>
      </c>
      <c r="D574" s="19">
        <f t="shared" si="154"/>
        <v>80</v>
      </c>
      <c r="E574" s="19"/>
      <c r="F574" s="10"/>
      <c r="G574" s="64" t="s">
        <v>1218</v>
      </c>
      <c r="I574" s="25"/>
      <c r="J574" s="25"/>
      <c r="K574" s="25"/>
    </row>
    <row r="575" ht="15.75" customHeight="1">
      <c r="A575" s="19" t="str">
        <f t="shared" si="153"/>
        <v>LOL512300240</v>
      </c>
      <c r="B575" s="18">
        <v>45300.0</v>
      </c>
      <c r="C575" s="36">
        <v>50.0</v>
      </c>
      <c r="D575" s="19">
        <f t="shared" si="154"/>
        <v>30</v>
      </c>
      <c r="E575" s="19"/>
      <c r="F575" s="10"/>
      <c r="G575" s="64"/>
    </row>
    <row r="576" ht="15.75" customHeight="1">
      <c r="A576" s="19" t="str">
        <f t="shared" si="153"/>
        <v>LOL512300240</v>
      </c>
      <c r="B576" s="18">
        <v>45304.0</v>
      </c>
      <c r="C576" s="36">
        <v>30.0</v>
      </c>
      <c r="D576" s="19">
        <f t="shared" si="154"/>
        <v>0</v>
      </c>
      <c r="E576" s="19"/>
      <c r="F576" s="10"/>
      <c r="G576" s="64"/>
    </row>
    <row r="577" ht="15.75" customHeight="1">
      <c r="E577" s="1"/>
      <c r="F577" s="25" t="s">
        <v>14</v>
      </c>
    </row>
    <row r="578" ht="15.75" customHeight="1">
      <c r="A578" s="14" t="s">
        <v>15</v>
      </c>
      <c r="B578" s="14" t="s">
        <v>16</v>
      </c>
      <c r="C578" s="2" t="s">
        <v>17</v>
      </c>
      <c r="D578" s="14" t="s">
        <v>18</v>
      </c>
      <c r="E578" s="14" t="s">
        <v>19</v>
      </c>
      <c r="F578" s="100" t="s">
        <v>20</v>
      </c>
      <c r="G578" s="43">
        <v>40.0</v>
      </c>
    </row>
    <row r="579" ht="15.75" customHeight="1">
      <c r="A579" s="19" t="s">
        <v>2513</v>
      </c>
      <c r="B579" s="18">
        <v>45304.0</v>
      </c>
      <c r="C579" s="36">
        <v>40.0</v>
      </c>
      <c r="D579" s="19">
        <f>G578-C579</f>
        <v>0</v>
      </c>
      <c r="E579" s="19"/>
      <c r="F579" s="9"/>
      <c r="G579" s="63" t="s">
        <v>2514</v>
      </c>
    </row>
    <row r="580" ht="15.75" customHeight="1">
      <c r="A580" s="19" t="str">
        <f t="shared" ref="A580:A583" si="155">A579</f>
        <v>LOL512300240</v>
      </c>
      <c r="B580" s="18"/>
      <c r="C580" s="36"/>
      <c r="D580" s="19">
        <f t="shared" ref="D580:D583" si="156">D579-C580</f>
        <v>0</v>
      </c>
      <c r="E580" s="19"/>
      <c r="F580" s="10"/>
      <c r="G580" s="63" t="s">
        <v>2464</v>
      </c>
    </row>
    <row r="581" ht="15.75" customHeight="1">
      <c r="A581" s="19" t="str">
        <f t="shared" si="155"/>
        <v>LOL512300240</v>
      </c>
      <c r="B581" s="18"/>
      <c r="C581" s="36"/>
      <c r="D581" s="19">
        <f t="shared" si="156"/>
        <v>0</v>
      </c>
      <c r="E581" s="19"/>
      <c r="F581" s="10"/>
      <c r="G581" s="64" t="s">
        <v>2465</v>
      </c>
    </row>
    <row r="582" ht="15.75" customHeight="1">
      <c r="A582" s="19" t="str">
        <f t="shared" si="155"/>
        <v>LOL512300240</v>
      </c>
      <c r="B582" s="18"/>
      <c r="C582" s="36"/>
      <c r="D582" s="19">
        <f t="shared" si="156"/>
        <v>0</v>
      </c>
      <c r="E582" s="19"/>
      <c r="F582" s="10"/>
      <c r="G582" s="64"/>
    </row>
    <row r="583" ht="15.75" customHeight="1">
      <c r="A583" s="19" t="str">
        <f t="shared" si="155"/>
        <v>LOL512300240</v>
      </c>
      <c r="B583" s="18"/>
      <c r="C583" s="36"/>
      <c r="D583" s="19">
        <f t="shared" si="156"/>
        <v>0</v>
      </c>
      <c r="E583" s="19"/>
      <c r="F583" s="10"/>
      <c r="G583" s="64"/>
    </row>
    <row r="584" ht="15.75" customHeight="1">
      <c r="E584" s="1"/>
      <c r="F584" s="25" t="s">
        <v>14</v>
      </c>
    </row>
    <row r="585" ht="15.75" customHeight="1">
      <c r="A585" s="14" t="s">
        <v>15</v>
      </c>
      <c r="B585" s="14" t="s">
        <v>16</v>
      </c>
      <c r="C585" s="2" t="s">
        <v>17</v>
      </c>
      <c r="D585" s="14" t="s">
        <v>18</v>
      </c>
      <c r="E585" s="14" t="s">
        <v>19</v>
      </c>
      <c r="F585" s="100" t="s">
        <v>20</v>
      </c>
      <c r="G585" s="43">
        <v>180.0</v>
      </c>
    </row>
    <row r="586" ht="15.75" customHeight="1">
      <c r="A586" s="19" t="s">
        <v>2513</v>
      </c>
      <c r="B586" s="18">
        <v>45264.0</v>
      </c>
      <c r="C586" s="36">
        <v>35.0</v>
      </c>
      <c r="D586" s="19">
        <f>G585-C586</f>
        <v>145</v>
      </c>
      <c r="E586" s="19"/>
      <c r="F586" s="9"/>
      <c r="G586" s="63" t="s">
        <v>2514</v>
      </c>
    </row>
    <row r="587" ht="15.75" customHeight="1">
      <c r="A587" s="19" t="str">
        <f t="shared" ref="A587:A590" si="157">A586</f>
        <v>LOL512300240</v>
      </c>
      <c r="B587" s="18">
        <v>45278.0</v>
      </c>
      <c r="C587" s="36">
        <v>50.0</v>
      </c>
      <c r="D587" s="19">
        <f t="shared" ref="D587:D590" si="158">D586-C587</f>
        <v>95</v>
      </c>
      <c r="E587" s="19"/>
      <c r="F587" s="10"/>
      <c r="G587" s="63" t="s">
        <v>2466</v>
      </c>
    </row>
    <row r="588" ht="15.75" customHeight="1">
      <c r="A588" s="19" t="str">
        <f t="shared" si="157"/>
        <v>LOL512300240</v>
      </c>
      <c r="B588" s="18">
        <v>45286.0</v>
      </c>
      <c r="C588" s="36">
        <v>15.0</v>
      </c>
      <c r="D588" s="19">
        <f t="shared" si="158"/>
        <v>80</v>
      </c>
      <c r="E588" s="19"/>
      <c r="F588" s="10"/>
      <c r="G588" s="64" t="s">
        <v>2467</v>
      </c>
    </row>
    <row r="589" ht="15.75" customHeight="1">
      <c r="A589" s="19" t="str">
        <f t="shared" si="157"/>
        <v>LOL512300240</v>
      </c>
      <c r="B589" s="18">
        <v>45293.0</v>
      </c>
      <c r="C589" s="36">
        <v>80.0</v>
      </c>
      <c r="D589" s="19">
        <f t="shared" si="158"/>
        <v>0</v>
      </c>
      <c r="E589" s="19"/>
      <c r="F589" s="10"/>
      <c r="G589" s="64"/>
    </row>
    <row r="590" ht="15.75" customHeight="1">
      <c r="A590" s="19" t="str">
        <f t="shared" si="157"/>
        <v>LOL512300240</v>
      </c>
      <c r="B590" s="18"/>
      <c r="C590" s="36"/>
      <c r="D590" s="19">
        <f t="shared" si="158"/>
        <v>0</v>
      </c>
      <c r="E590" s="19"/>
      <c r="F590" s="10"/>
      <c r="G590" s="64"/>
    </row>
    <row r="591" ht="15.75" customHeight="1">
      <c r="E591" s="1"/>
      <c r="F591" s="25" t="s">
        <v>14</v>
      </c>
    </row>
    <row r="592" ht="15.75" customHeight="1">
      <c r="A592" s="14" t="s">
        <v>15</v>
      </c>
      <c r="B592" s="14" t="s">
        <v>16</v>
      </c>
      <c r="C592" s="2" t="s">
        <v>17</v>
      </c>
      <c r="D592" s="14" t="s">
        <v>18</v>
      </c>
      <c r="E592" s="14" t="s">
        <v>19</v>
      </c>
      <c r="F592" s="100" t="s">
        <v>20</v>
      </c>
      <c r="G592" s="43">
        <v>50.0</v>
      </c>
    </row>
    <row r="593" ht="15.75" customHeight="1">
      <c r="A593" s="19" t="s">
        <v>2513</v>
      </c>
      <c r="B593" s="18">
        <v>45278.0</v>
      </c>
      <c r="C593" s="36">
        <v>10.0</v>
      </c>
      <c r="D593" s="19">
        <f>G592-C593</f>
        <v>40</v>
      </c>
      <c r="E593" s="19"/>
      <c r="F593" s="9"/>
      <c r="G593" s="63" t="s">
        <v>2514</v>
      </c>
    </row>
    <row r="594" ht="15.75" customHeight="1">
      <c r="A594" s="19" t="str">
        <f t="shared" ref="A594:A597" si="159">A593</f>
        <v>LOL512300240</v>
      </c>
      <c r="B594" s="18">
        <v>45297.0</v>
      </c>
      <c r="C594" s="36">
        <v>40.0</v>
      </c>
      <c r="D594" s="19">
        <f t="shared" ref="D594:D597" si="160">D593-C594</f>
        <v>0</v>
      </c>
      <c r="E594" s="19"/>
      <c r="F594" s="10"/>
      <c r="G594" s="63" t="s">
        <v>2477</v>
      </c>
    </row>
    <row r="595" ht="15.75" customHeight="1">
      <c r="A595" s="19" t="str">
        <f t="shared" si="159"/>
        <v>LOL512300240</v>
      </c>
      <c r="B595" s="18"/>
      <c r="C595" s="36"/>
      <c r="D595" s="19">
        <f t="shared" si="160"/>
        <v>0</v>
      </c>
      <c r="E595" s="19"/>
      <c r="F595" s="10"/>
      <c r="G595" s="64" t="s">
        <v>1082</v>
      </c>
    </row>
    <row r="596" ht="15.75" customHeight="1">
      <c r="A596" s="19" t="str">
        <f t="shared" si="159"/>
        <v>LOL512300240</v>
      </c>
      <c r="B596" s="18"/>
      <c r="C596" s="36"/>
      <c r="D596" s="19">
        <f t="shared" si="160"/>
        <v>0</v>
      </c>
      <c r="E596" s="19"/>
      <c r="F596" s="10"/>
      <c r="G596" s="64"/>
    </row>
    <row r="597" ht="15.75" customHeight="1">
      <c r="A597" s="19" t="str">
        <f t="shared" si="159"/>
        <v>LOL512300240</v>
      </c>
      <c r="B597" s="18"/>
      <c r="C597" s="36"/>
      <c r="D597" s="19">
        <f t="shared" si="160"/>
        <v>0</v>
      </c>
      <c r="E597" s="19"/>
      <c r="F597" s="10"/>
      <c r="G597" s="64"/>
    </row>
    <row r="598" ht="15.75" customHeight="1">
      <c r="E598" s="1"/>
    </row>
    <row r="599" ht="15.75" customHeight="1">
      <c r="A599" s="14" t="s">
        <v>15</v>
      </c>
      <c r="B599" s="14" t="s">
        <v>16</v>
      </c>
      <c r="C599" s="2" t="s">
        <v>17</v>
      </c>
      <c r="D599" s="14" t="s">
        <v>18</v>
      </c>
      <c r="E599" s="14" t="s">
        <v>19</v>
      </c>
      <c r="F599" s="100" t="s">
        <v>20</v>
      </c>
      <c r="G599" s="43">
        <v>30.0</v>
      </c>
    </row>
    <row r="600" ht="15.75" customHeight="1">
      <c r="A600" s="19" t="s">
        <v>2513</v>
      </c>
      <c r="B600" s="18">
        <v>45300.0</v>
      </c>
      <c r="C600" s="36">
        <v>10.0</v>
      </c>
      <c r="D600" s="19">
        <f>G599-C600</f>
        <v>20</v>
      </c>
      <c r="E600" s="19"/>
      <c r="F600" s="9"/>
      <c r="G600" s="63" t="s">
        <v>2514</v>
      </c>
    </row>
    <row r="601" ht="15.75" customHeight="1">
      <c r="A601" s="19" t="str">
        <f t="shared" ref="A601:A604" si="161">A600</f>
        <v>LOL512300240</v>
      </c>
      <c r="B601" s="18">
        <v>45297.0</v>
      </c>
      <c r="C601" s="36">
        <v>20.0</v>
      </c>
      <c r="D601" s="19">
        <f t="shared" ref="D601:D604" si="162">D600-C601</f>
        <v>0</v>
      </c>
      <c r="E601" s="19"/>
      <c r="F601" s="10"/>
      <c r="G601" s="63" t="s">
        <v>2468</v>
      </c>
    </row>
    <row r="602" ht="15.75" customHeight="1">
      <c r="A602" s="19" t="str">
        <f t="shared" si="161"/>
        <v>LOL512300240</v>
      </c>
      <c r="B602" s="18"/>
      <c r="C602" s="36"/>
      <c r="D602" s="19">
        <f t="shared" si="162"/>
        <v>0</v>
      </c>
      <c r="E602" s="19"/>
      <c r="F602" s="10"/>
      <c r="G602" s="64" t="s">
        <v>2469</v>
      </c>
    </row>
    <row r="603" ht="15.75" customHeight="1">
      <c r="A603" s="19" t="str">
        <f t="shared" si="161"/>
        <v>LOL512300240</v>
      </c>
      <c r="B603" s="18"/>
      <c r="C603" s="36"/>
      <c r="D603" s="19">
        <f t="shared" si="162"/>
        <v>0</v>
      </c>
      <c r="E603" s="19"/>
      <c r="F603" s="10"/>
      <c r="G603" s="64"/>
    </row>
    <row r="604" ht="15.75" customHeight="1">
      <c r="A604" s="19" t="str">
        <f t="shared" si="161"/>
        <v>LOL512300240</v>
      </c>
      <c r="B604" s="18"/>
      <c r="C604" s="36"/>
      <c r="D604" s="19">
        <f t="shared" si="162"/>
        <v>0</v>
      </c>
      <c r="E604" s="19"/>
      <c r="F604" s="10"/>
      <c r="G604" s="64"/>
    </row>
    <row r="605" ht="15.75" customHeight="1">
      <c r="E605" s="1"/>
      <c r="F605" s="25" t="s">
        <v>14</v>
      </c>
    </row>
    <row r="606" ht="15.75" customHeight="1">
      <c r="A606" s="14" t="s">
        <v>15</v>
      </c>
      <c r="B606" s="14" t="s">
        <v>16</v>
      </c>
      <c r="C606" s="2" t="s">
        <v>17</v>
      </c>
      <c r="D606" s="14" t="s">
        <v>18</v>
      </c>
      <c r="E606" s="14" t="s">
        <v>19</v>
      </c>
      <c r="F606" s="100" t="s">
        <v>20</v>
      </c>
      <c r="G606" s="43">
        <v>10.0</v>
      </c>
    </row>
    <row r="607" ht="15.75" customHeight="1">
      <c r="A607" s="19" t="s">
        <v>2513</v>
      </c>
      <c r="B607" s="18">
        <v>45286.0</v>
      </c>
      <c r="C607" s="36">
        <v>10.0</v>
      </c>
      <c r="D607" s="19">
        <f>G606-C607</f>
        <v>0</v>
      </c>
      <c r="E607" s="19"/>
      <c r="F607" s="9"/>
      <c r="G607" s="63" t="s">
        <v>2514</v>
      </c>
    </row>
    <row r="608" ht="15.75" customHeight="1">
      <c r="A608" s="19" t="str">
        <f t="shared" ref="A608:A611" si="163">A607</f>
        <v>LOL512300240</v>
      </c>
      <c r="B608" s="18"/>
      <c r="C608" s="36"/>
      <c r="D608" s="19">
        <f t="shared" ref="D608:D611" si="164">D607-C608</f>
        <v>0</v>
      </c>
      <c r="E608" s="19"/>
      <c r="F608" s="10"/>
      <c r="G608" s="63" t="s">
        <v>2481</v>
      </c>
    </row>
    <row r="609" ht="15.75" customHeight="1">
      <c r="A609" s="19" t="str">
        <f t="shared" si="163"/>
        <v>LOL512300240</v>
      </c>
      <c r="B609" s="18"/>
      <c r="C609" s="36"/>
      <c r="D609" s="19">
        <f t="shared" si="164"/>
        <v>0</v>
      </c>
      <c r="E609" s="19"/>
      <c r="F609" s="10"/>
      <c r="G609" s="64" t="s">
        <v>2482</v>
      </c>
    </row>
    <row r="610" ht="15.75" customHeight="1">
      <c r="A610" s="19" t="str">
        <f t="shared" si="163"/>
        <v>LOL512300240</v>
      </c>
      <c r="B610" s="18"/>
      <c r="C610" s="36"/>
      <c r="D610" s="19">
        <f t="shared" si="164"/>
        <v>0</v>
      </c>
      <c r="E610" s="19"/>
      <c r="F610" s="10"/>
      <c r="G610" s="64"/>
    </row>
    <row r="611" ht="15.75" customHeight="1">
      <c r="A611" s="19" t="str">
        <f t="shared" si="163"/>
        <v>LOL512300240</v>
      </c>
      <c r="B611" s="18"/>
      <c r="C611" s="36"/>
      <c r="D611" s="19">
        <f t="shared" si="164"/>
        <v>0</v>
      </c>
      <c r="E611" s="19"/>
      <c r="F611" s="10"/>
      <c r="G611" s="64"/>
    </row>
    <row r="612" ht="15.75" customHeight="1">
      <c r="E612" s="1"/>
      <c r="F612" s="25" t="s">
        <v>14</v>
      </c>
    </row>
    <row r="613" ht="15.75" customHeight="1">
      <c r="A613" s="14" t="s">
        <v>15</v>
      </c>
      <c r="B613" s="14" t="s">
        <v>16</v>
      </c>
      <c r="C613" s="2" t="s">
        <v>17</v>
      </c>
      <c r="D613" s="14" t="s">
        <v>18</v>
      </c>
      <c r="E613" s="14" t="s">
        <v>19</v>
      </c>
      <c r="F613" s="100" t="s">
        <v>20</v>
      </c>
      <c r="G613" s="43">
        <v>150.0</v>
      </c>
    </row>
    <row r="614" ht="15.75" customHeight="1">
      <c r="A614" s="19" t="s">
        <v>2515</v>
      </c>
      <c r="B614" s="18">
        <v>45309.0</v>
      </c>
      <c r="C614" s="36">
        <v>20.0</v>
      </c>
      <c r="D614" s="19">
        <f>G613-C614</f>
        <v>130</v>
      </c>
      <c r="E614" s="19"/>
      <c r="F614" s="9"/>
      <c r="G614" s="63" t="s">
        <v>2516</v>
      </c>
    </row>
    <row r="615" ht="15.75" customHeight="1">
      <c r="A615" s="19" t="str">
        <f t="shared" ref="A615:A618" si="165">A614</f>
        <v>LOL512300253</v>
      </c>
      <c r="B615" s="18">
        <v>45311.0</v>
      </c>
      <c r="C615" s="36">
        <v>90.0</v>
      </c>
      <c r="D615" s="19">
        <f t="shared" ref="D615:D618" si="166">D614-C615</f>
        <v>40</v>
      </c>
      <c r="E615" s="19"/>
      <c r="F615" s="10"/>
      <c r="G615" s="63" t="s">
        <v>2474</v>
      </c>
    </row>
    <row r="616" ht="15.75" customHeight="1">
      <c r="A616" s="19" t="str">
        <f t="shared" si="165"/>
        <v>LOL512300253</v>
      </c>
      <c r="B616" s="18">
        <v>45314.0</v>
      </c>
      <c r="C616" s="36">
        <v>40.0</v>
      </c>
      <c r="D616" s="19">
        <f t="shared" si="166"/>
        <v>0</v>
      </c>
      <c r="E616" s="19"/>
      <c r="F616" s="10"/>
      <c r="G616" s="64" t="s">
        <v>1218</v>
      </c>
    </row>
    <row r="617" ht="15.75" customHeight="1">
      <c r="A617" s="19" t="str">
        <f t="shared" si="165"/>
        <v>LOL512300253</v>
      </c>
      <c r="B617" s="18"/>
      <c r="C617" s="36"/>
      <c r="D617" s="19">
        <f t="shared" si="166"/>
        <v>0</v>
      </c>
      <c r="E617" s="19"/>
      <c r="F617" s="10"/>
      <c r="G617" s="64"/>
    </row>
    <row r="618" ht="15.75" customHeight="1">
      <c r="A618" s="19" t="str">
        <f t="shared" si="165"/>
        <v>LOL512300253</v>
      </c>
      <c r="B618" s="18"/>
      <c r="C618" s="36"/>
      <c r="D618" s="19">
        <f t="shared" si="166"/>
        <v>0</v>
      </c>
      <c r="E618" s="19"/>
      <c r="F618" s="10"/>
      <c r="G618" s="64"/>
    </row>
    <row r="619" ht="15.75" customHeight="1">
      <c r="E619" s="1"/>
      <c r="F619" s="25" t="s">
        <v>14</v>
      </c>
      <c r="I619" s="30"/>
      <c r="J619" s="30"/>
      <c r="K619" s="30"/>
      <c r="L619" s="30"/>
    </row>
    <row r="620" ht="15.75" customHeight="1">
      <c r="A620" s="14" t="s">
        <v>15</v>
      </c>
      <c r="B620" s="14" t="s">
        <v>16</v>
      </c>
      <c r="C620" s="2" t="s">
        <v>17</v>
      </c>
      <c r="D620" s="14" t="s">
        <v>18</v>
      </c>
      <c r="E620" s="14" t="s">
        <v>19</v>
      </c>
      <c r="F620" s="100" t="s">
        <v>20</v>
      </c>
      <c r="G620" s="43">
        <v>50.0</v>
      </c>
      <c r="I620" s="30"/>
      <c r="J620" s="30"/>
      <c r="K620" s="30"/>
      <c r="L620" s="30"/>
    </row>
    <row r="621" ht="15.75" customHeight="1">
      <c r="A621" s="19" t="s">
        <v>2515</v>
      </c>
      <c r="B621" s="18">
        <v>45309.0</v>
      </c>
      <c r="C621" s="36">
        <v>4.0</v>
      </c>
      <c r="D621" s="19">
        <f>G620-C621</f>
        <v>46</v>
      </c>
      <c r="E621" s="19"/>
      <c r="F621" s="9"/>
      <c r="G621" s="63" t="s">
        <v>2516</v>
      </c>
      <c r="I621" s="30"/>
      <c r="J621" s="30"/>
      <c r="K621" s="30"/>
      <c r="L621" s="30"/>
    </row>
    <row r="622" ht="15.75" customHeight="1">
      <c r="A622" s="19" t="str">
        <f t="shared" ref="A622:A625" si="167">A621</f>
        <v>LOL512300253</v>
      </c>
      <c r="B622" s="18">
        <v>45314.0</v>
      </c>
      <c r="C622" s="36">
        <v>46.0</v>
      </c>
      <c r="D622" s="19">
        <f t="shared" ref="D622:D625" si="168">D621-C622</f>
        <v>0</v>
      </c>
      <c r="E622" s="19"/>
      <c r="F622" s="10"/>
      <c r="G622" s="63" t="s">
        <v>2464</v>
      </c>
      <c r="I622" s="30"/>
      <c r="J622" s="30"/>
      <c r="K622" s="30"/>
      <c r="L622" s="30"/>
    </row>
    <row r="623" ht="15.75" customHeight="1">
      <c r="A623" s="19" t="str">
        <f t="shared" si="167"/>
        <v>LOL512300253</v>
      </c>
      <c r="B623" s="18"/>
      <c r="C623" s="36"/>
      <c r="D623" s="19">
        <f t="shared" si="168"/>
        <v>0</v>
      </c>
      <c r="E623" s="19"/>
      <c r="F623" s="10"/>
      <c r="G623" s="64" t="s">
        <v>2465</v>
      </c>
      <c r="I623" s="30"/>
      <c r="J623" s="30"/>
      <c r="K623" s="30"/>
      <c r="L623" s="30"/>
    </row>
    <row r="624" ht="15.75" customHeight="1">
      <c r="A624" s="19" t="str">
        <f t="shared" si="167"/>
        <v>LOL512300253</v>
      </c>
      <c r="B624" s="18"/>
      <c r="C624" s="36"/>
      <c r="D624" s="19">
        <f t="shared" si="168"/>
        <v>0</v>
      </c>
      <c r="E624" s="19"/>
      <c r="F624" s="10"/>
      <c r="G624" s="64"/>
      <c r="I624" s="30"/>
      <c r="J624" s="30"/>
      <c r="K624" s="30"/>
      <c r="L624" s="30" t="s">
        <v>565</v>
      </c>
    </row>
    <row r="625" ht="15.75" customHeight="1">
      <c r="A625" s="19" t="str">
        <f t="shared" si="167"/>
        <v>LOL512300253</v>
      </c>
      <c r="B625" s="18"/>
      <c r="C625" s="36"/>
      <c r="D625" s="19">
        <f t="shared" si="168"/>
        <v>0</v>
      </c>
      <c r="E625" s="19"/>
      <c r="F625" s="10"/>
      <c r="G625" s="64"/>
      <c r="I625" s="30"/>
      <c r="J625" s="30"/>
      <c r="K625" s="30"/>
      <c r="L625" s="30"/>
    </row>
    <row r="626" ht="15.75" customHeight="1">
      <c r="E626" s="1"/>
      <c r="F626" s="25" t="s">
        <v>14</v>
      </c>
      <c r="I626" s="30"/>
      <c r="J626" s="30"/>
      <c r="K626" s="30"/>
      <c r="L626" s="30"/>
    </row>
    <row r="627" ht="15.75" customHeight="1">
      <c r="A627" s="14" t="s">
        <v>15</v>
      </c>
      <c r="B627" s="14" t="s">
        <v>16</v>
      </c>
      <c r="C627" s="2" t="s">
        <v>17</v>
      </c>
      <c r="D627" s="14" t="s">
        <v>18</v>
      </c>
      <c r="E627" s="14" t="s">
        <v>19</v>
      </c>
      <c r="F627" s="100" t="s">
        <v>20</v>
      </c>
      <c r="G627" s="43">
        <v>100.0</v>
      </c>
    </row>
    <row r="628" ht="15.75" customHeight="1">
      <c r="A628" s="19" t="s">
        <v>2515</v>
      </c>
      <c r="B628" s="18">
        <v>45304.0</v>
      </c>
      <c r="C628" s="36">
        <v>25.0</v>
      </c>
      <c r="D628" s="19">
        <f>G627-C628</f>
        <v>75</v>
      </c>
      <c r="E628" s="19"/>
      <c r="F628" s="9"/>
      <c r="G628" s="63" t="s">
        <v>2516</v>
      </c>
    </row>
    <row r="629" ht="15.75" customHeight="1">
      <c r="A629" s="19" t="str">
        <f t="shared" ref="A629:A632" si="169">A628</f>
        <v>LOL512300253</v>
      </c>
      <c r="B629" s="18">
        <v>45309.0</v>
      </c>
      <c r="C629" s="36">
        <v>75.0</v>
      </c>
      <c r="D629" s="19">
        <f t="shared" ref="D629:D632" si="170">D628-C629</f>
        <v>0</v>
      </c>
      <c r="E629" s="19"/>
      <c r="F629" s="10"/>
      <c r="G629" s="63" t="s">
        <v>2466</v>
      </c>
    </row>
    <row r="630" ht="15.75" customHeight="1">
      <c r="A630" s="19" t="str">
        <f t="shared" si="169"/>
        <v>LOL512300253</v>
      </c>
      <c r="B630" s="18"/>
      <c r="C630" s="36"/>
      <c r="D630" s="19">
        <f t="shared" si="170"/>
        <v>0</v>
      </c>
      <c r="E630" s="19"/>
      <c r="F630" s="10"/>
      <c r="G630" s="64" t="s">
        <v>2467</v>
      </c>
    </row>
    <row r="631" ht="15.75" customHeight="1">
      <c r="A631" s="19" t="str">
        <f t="shared" si="169"/>
        <v>LOL512300253</v>
      </c>
      <c r="B631" s="18"/>
      <c r="C631" s="36"/>
      <c r="D631" s="19">
        <f t="shared" si="170"/>
        <v>0</v>
      </c>
      <c r="E631" s="19"/>
      <c r="F631" s="10"/>
      <c r="G631" s="64"/>
    </row>
    <row r="632" ht="15.75" customHeight="1">
      <c r="A632" s="19" t="str">
        <f t="shared" si="169"/>
        <v>LOL512300253</v>
      </c>
      <c r="B632" s="18"/>
      <c r="C632" s="36"/>
      <c r="D632" s="19">
        <f t="shared" si="170"/>
        <v>0</v>
      </c>
      <c r="E632" s="19"/>
      <c r="F632" s="10"/>
      <c r="G632" s="64"/>
    </row>
    <row r="633" ht="15.75" customHeight="1">
      <c r="E633" s="1"/>
      <c r="F633" s="25" t="s">
        <v>14</v>
      </c>
    </row>
    <row r="634" ht="15.75" customHeight="1">
      <c r="A634" s="14" t="s">
        <v>15</v>
      </c>
      <c r="B634" s="14" t="s">
        <v>16</v>
      </c>
      <c r="C634" s="2" t="s">
        <v>17</v>
      </c>
      <c r="D634" s="14" t="s">
        <v>18</v>
      </c>
      <c r="E634" s="14" t="s">
        <v>19</v>
      </c>
      <c r="F634" s="100" t="s">
        <v>20</v>
      </c>
      <c r="G634" s="43">
        <v>50.0</v>
      </c>
    </row>
    <row r="635" ht="15.75" customHeight="1">
      <c r="A635" s="19" t="s">
        <v>2515</v>
      </c>
      <c r="B635" s="18">
        <v>45314.0</v>
      </c>
      <c r="C635" s="36">
        <v>30.0</v>
      </c>
      <c r="D635" s="19">
        <f>G634-C635</f>
        <v>20</v>
      </c>
      <c r="E635" s="19"/>
      <c r="F635" s="9"/>
      <c r="G635" s="63" t="s">
        <v>2516</v>
      </c>
    </row>
    <row r="636" ht="15.75" customHeight="1">
      <c r="A636" s="19" t="str">
        <f t="shared" ref="A636:A639" si="171">A635</f>
        <v>LOL512300253</v>
      </c>
      <c r="B636" s="18">
        <v>45327.0</v>
      </c>
      <c r="C636" s="36">
        <v>20.0</v>
      </c>
      <c r="D636" s="19">
        <f t="shared" ref="D636:D639" si="172">D635-C636</f>
        <v>0</v>
      </c>
      <c r="E636" s="19"/>
      <c r="F636" s="10"/>
      <c r="G636" s="63" t="s">
        <v>2477</v>
      </c>
    </row>
    <row r="637" ht="15.75" customHeight="1">
      <c r="A637" s="19" t="str">
        <f t="shared" si="171"/>
        <v>LOL512300253</v>
      </c>
      <c r="B637" s="18"/>
      <c r="C637" s="36"/>
      <c r="D637" s="19">
        <f t="shared" si="172"/>
        <v>0</v>
      </c>
      <c r="E637" s="19"/>
      <c r="F637" s="10"/>
      <c r="G637" s="64" t="s">
        <v>1082</v>
      </c>
    </row>
    <row r="638" ht="15.75" customHeight="1">
      <c r="A638" s="19" t="str">
        <f t="shared" si="171"/>
        <v>LOL512300253</v>
      </c>
      <c r="B638" s="18"/>
      <c r="C638" s="36"/>
      <c r="D638" s="19">
        <f t="shared" si="172"/>
        <v>0</v>
      </c>
      <c r="E638" s="19"/>
      <c r="F638" s="10"/>
      <c r="G638" s="64"/>
    </row>
    <row r="639" ht="15.75" customHeight="1">
      <c r="A639" s="19" t="str">
        <f t="shared" si="171"/>
        <v>LOL512300253</v>
      </c>
      <c r="B639" s="18"/>
      <c r="C639" s="36"/>
      <c r="D639" s="19">
        <f t="shared" si="172"/>
        <v>0</v>
      </c>
      <c r="E639" s="19"/>
      <c r="F639" s="10"/>
      <c r="G639" s="64"/>
    </row>
    <row r="640" ht="15.75" customHeight="1">
      <c r="E640" s="1"/>
      <c r="F640" s="25" t="s">
        <v>14</v>
      </c>
    </row>
    <row r="641" ht="15.75" customHeight="1">
      <c r="A641" s="14" t="s">
        <v>15</v>
      </c>
      <c r="B641" s="14" t="s">
        <v>16</v>
      </c>
      <c r="C641" s="2" t="s">
        <v>17</v>
      </c>
      <c r="D641" s="14" t="s">
        <v>18</v>
      </c>
      <c r="E641" s="14" t="s">
        <v>19</v>
      </c>
      <c r="F641" s="100" t="s">
        <v>20</v>
      </c>
      <c r="G641" s="43">
        <v>20.0</v>
      </c>
    </row>
    <row r="642" ht="15.75" customHeight="1">
      <c r="A642" s="19" t="s">
        <v>2515</v>
      </c>
      <c r="B642" s="18">
        <v>45297.0</v>
      </c>
      <c r="C642" s="36">
        <v>20.0</v>
      </c>
      <c r="D642" s="19">
        <f>G641-C642</f>
        <v>0</v>
      </c>
      <c r="E642" s="19"/>
      <c r="F642" s="9"/>
      <c r="G642" s="63" t="s">
        <v>2516</v>
      </c>
      <c r="I642" s="30"/>
      <c r="J642" s="30"/>
      <c r="K642" s="30"/>
      <c r="L642" s="30"/>
    </row>
    <row r="643" ht="15.75" customHeight="1">
      <c r="A643" s="19" t="str">
        <f t="shared" ref="A643:A646" si="173">A642</f>
        <v>LOL512300253</v>
      </c>
      <c r="B643" s="18"/>
      <c r="C643" s="36"/>
      <c r="D643" s="19">
        <f t="shared" ref="D643:D646" si="174">D642-C643</f>
        <v>0</v>
      </c>
      <c r="E643" s="19"/>
      <c r="F643" s="10"/>
      <c r="G643" s="63" t="s">
        <v>2468</v>
      </c>
    </row>
    <row r="644" ht="15.75" customHeight="1">
      <c r="A644" s="19" t="str">
        <f t="shared" si="173"/>
        <v>LOL512300253</v>
      </c>
      <c r="B644" s="18"/>
      <c r="C644" s="36"/>
      <c r="D644" s="19">
        <f t="shared" si="174"/>
        <v>0</v>
      </c>
      <c r="E644" s="19"/>
      <c r="F644" s="10"/>
      <c r="G644" s="64" t="s">
        <v>2469</v>
      </c>
    </row>
    <row r="645" ht="15.75" customHeight="1">
      <c r="A645" s="19" t="str">
        <f t="shared" si="173"/>
        <v>LOL512300253</v>
      </c>
      <c r="B645" s="18"/>
      <c r="C645" s="36"/>
      <c r="D645" s="19">
        <f t="shared" si="174"/>
        <v>0</v>
      </c>
      <c r="E645" s="19"/>
      <c r="F645" s="10"/>
      <c r="G645" s="64"/>
    </row>
    <row r="646" ht="15.75" customHeight="1">
      <c r="A646" s="19" t="str">
        <f t="shared" si="173"/>
        <v>LOL512300253</v>
      </c>
      <c r="B646" s="18"/>
      <c r="C646" s="36"/>
      <c r="D646" s="19">
        <f t="shared" si="174"/>
        <v>0</v>
      </c>
      <c r="E646" s="19"/>
      <c r="F646" s="10"/>
      <c r="G646" s="64"/>
    </row>
    <row r="647" ht="15.75" customHeight="1">
      <c r="E647" s="1"/>
      <c r="F647" s="25" t="s">
        <v>14</v>
      </c>
    </row>
    <row r="648" ht="15.75" customHeight="1">
      <c r="A648" s="14" t="s">
        <v>15</v>
      </c>
      <c r="B648" s="14" t="s">
        <v>16</v>
      </c>
      <c r="C648" s="2" t="s">
        <v>17</v>
      </c>
      <c r="D648" s="14" t="s">
        <v>18</v>
      </c>
      <c r="E648" s="14" t="s">
        <v>19</v>
      </c>
      <c r="F648" s="100" t="s">
        <v>20</v>
      </c>
      <c r="G648" s="43">
        <v>10.0</v>
      </c>
    </row>
    <row r="649" ht="15.75" customHeight="1">
      <c r="A649" s="19" t="s">
        <v>2515</v>
      </c>
      <c r="B649" s="18">
        <v>45286.0</v>
      </c>
      <c r="C649" s="36">
        <v>10.0</v>
      </c>
      <c r="D649" s="19">
        <f>G648-C649</f>
        <v>0</v>
      </c>
      <c r="E649" s="19"/>
      <c r="F649" s="9"/>
      <c r="G649" s="63" t="s">
        <v>2516</v>
      </c>
    </row>
    <row r="650" ht="15.75" customHeight="1">
      <c r="A650" s="19" t="str">
        <f t="shared" ref="A650:A653" si="175">A649</f>
        <v>LOL512300253</v>
      </c>
      <c r="B650" s="18"/>
      <c r="C650" s="36"/>
      <c r="D650" s="19">
        <f t="shared" ref="D650:D653" si="176">D649-C650</f>
        <v>0</v>
      </c>
      <c r="E650" s="19"/>
      <c r="F650" s="10"/>
      <c r="G650" s="63" t="s">
        <v>2481</v>
      </c>
    </row>
    <row r="651" ht="15.75" customHeight="1">
      <c r="A651" s="19" t="str">
        <f t="shared" si="175"/>
        <v>LOL512300253</v>
      </c>
      <c r="B651" s="18"/>
      <c r="C651" s="36"/>
      <c r="D651" s="19">
        <f t="shared" si="176"/>
        <v>0</v>
      </c>
      <c r="E651" s="19"/>
      <c r="F651" s="10"/>
      <c r="G651" s="64" t="s">
        <v>2482</v>
      </c>
    </row>
    <row r="652" ht="15.75" customHeight="1">
      <c r="A652" s="19" t="str">
        <f t="shared" si="175"/>
        <v>LOL512300253</v>
      </c>
      <c r="B652" s="18"/>
      <c r="C652" s="36"/>
      <c r="D652" s="19">
        <f t="shared" si="176"/>
        <v>0</v>
      </c>
      <c r="E652" s="19"/>
      <c r="F652" s="10"/>
      <c r="G652" s="64"/>
    </row>
    <row r="653" ht="15.75" customHeight="1">
      <c r="A653" s="19" t="str">
        <f t="shared" si="175"/>
        <v>LOL512300253</v>
      </c>
      <c r="B653" s="18"/>
      <c r="C653" s="36"/>
      <c r="D653" s="19">
        <f t="shared" si="176"/>
        <v>0</v>
      </c>
      <c r="E653" s="19"/>
      <c r="F653" s="10"/>
      <c r="G653" s="64"/>
    </row>
    <row r="654" ht="15.75" customHeight="1">
      <c r="E654" s="1"/>
      <c r="F654" s="25" t="s">
        <v>14</v>
      </c>
    </row>
    <row r="655" ht="15.75" customHeight="1">
      <c r="A655" s="14" t="s">
        <v>15</v>
      </c>
      <c r="B655" s="14" t="s">
        <v>16</v>
      </c>
      <c r="C655" s="2" t="s">
        <v>17</v>
      </c>
      <c r="D655" s="14" t="s">
        <v>18</v>
      </c>
      <c r="E655" s="14" t="s">
        <v>19</v>
      </c>
      <c r="F655" s="100" t="s">
        <v>20</v>
      </c>
      <c r="G655" s="43">
        <v>20.0</v>
      </c>
    </row>
    <row r="656" ht="15.75" customHeight="1">
      <c r="A656" s="19" t="s">
        <v>2515</v>
      </c>
      <c r="B656" s="18">
        <v>45297.0</v>
      </c>
      <c r="C656" s="36">
        <v>20.0</v>
      </c>
      <c r="D656" s="19">
        <f>G655-C656</f>
        <v>0</v>
      </c>
      <c r="E656" s="19"/>
      <c r="F656" s="9"/>
      <c r="G656" s="63" t="s">
        <v>2516</v>
      </c>
    </row>
    <row r="657" ht="15.75" customHeight="1">
      <c r="A657" s="19" t="str">
        <f t="shared" ref="A657:A660" si="177">A656</f>
        <v>LOL512300253</v>
      </c>
      <c r="B657" s="18"/>
      <c r="C657" s="36"/>
      <c r="D657" s="19">
        <f t="shared" ref="D657:D660" si="178">D656-C657</f>
        <v>0</v>
      </c>
      <c r="E657" s="19"/>
      <c r="F657" s="10"/>
      <c r="G657" s="63" t="s">
        <v>2509</v>
      </c>
    </row>
    <row r="658" ht="15.75" customHeight="1">
      <c r="A658" s="19" t="str">
        <f t="shared" si="177"/>
        <v>LOL512300253</v>
      </c>
      <c r="B658" s="18"/>
      <c r="C658" s="36"/>
      <c r="D658" s="19">
        <f t="shared" si="178"/>
        <v>0</v>
      </c>
      <c r="E658" s="19"/>
      <c r="F658" s="10"/>
      <c r="G658" s="64" t="s">
        <v>2510</v>
      </c>
    </row>
    <row r="659" ht="15.75" customHeight="1">
      <c r="A659" s="19" t="str">
        <f t="shared" si="177"/>
        <v>LOL512300253</v>
      </c>
      <c r="B659" s="18"/>
      <c r="C659" s="36"/>
      <c r="D659" s="19">
        <f t="shared" si="178"/>
        <v>0</v>
      </c>
      <c r="E659" s="19"/>
      <c r="F659" s="10"/>
      <c r="G659" s="64"/>
    </row>
    <row r="660" ht="15.75" customHeight="1">
      <c r="A660" s="19" t="str">
        <f t="shared" si="177"/>
        <v>LOL512300253</v>
      </c>
      <c r="B660" s="18"/>
      <c r="C660" s="36"/>
      <c r="D660" s="19">
        <f t="shared" si="178"/>
        <v>0</v>
      </c>
      <c r="E660" s="19"/>
      <c r="F660" s="10"/>
      <c r="G660" s="64"/>
    </row>
    <row r="661" ht="15.75" customHeight="1">
      <c r="E661" s="1"/>
      <c r="F661" s="25" t="s">
        <v>14</v>
      </c>
    </row>
    <row r="662" ht="15.75" customHeight="1">
      <c r="A662" s="14" t="s">
        <v>15</v>
      </c>
      <c r="B662" s="14" t="s">
        <v>16</v>
      </c>
      <c r="C662" s="2" t="s">
        <v>17</v>
      </c>
      <c r="D662" s="14" t="s">
        <v>18</v>
      </c>
      <c r="E662" s="14" t="s">
        <v>19</v>
      </c>
      <c r="F662" s="100" t="s">
        <v>20</v>
      </c>
      <c r="G662" s="43">
        <v>50.0</v>
      </c>
    </row>
    <row r="663" ht="15.75" customHeight="1">
      <c r="A663" s="19" t="s">
        <v>2515</v>
      </c>
      <c r="B663" s="18">
        <v>45278.0</v>
      </c>
      <c r="C663" s="36">
        <v>37.0</v>
      </c>
      <c r="D663" s="19">
        <f>G662-C663</f>
        <v>13</v>
      </c>
      <c r="E663" s="19"/>
      <c r="F663" s="9"/>
      <c r="G663" s="63" t="s">
        <v>2516</v>
      </c>
    </row>
    <row r="664" ht="15.75" customHeight="1">
      <c r="A664" s="19" t="str">
        <f t="shared" ref="A664:A667" si="179">A663</f>
        <v>LOL512300253</v>
      </c>
      <c r="B664" s="18">
        <v>45266.0</v>
      </c>
      <c r="C664" s="36">
        <v>13.0</v>
      </c>
      <c r="D664" s="19">
        <f t="shared" ref="D664:D667" si="180">D663-C664</f>
        <v>0</v>
      </c>
      <c r="E664" s="19"/>
      <c r="F664" s="10"/>
      <c r="G664" s="63" t="s">
        <v>2470</v>
      </c>
    </row>
    <row r="665" ht="15.75" customHeight="1">
      <c r="A665" s="19" t="str">
        <f t="shared" si="179"/>
        <v>LOL512300253</v>
      </c>
      <c r="B665" s="18"/>
      <c r="C665" s="36"/>
      <c r="D665" s="19">
        <f t="shared" si="180"/>
        <v>0</v>
      </c>
      <c r="E665" s="19"/>
      <c r="F665" s="10"/>
      <c r="G665" s="64" t="s">
        <v>2471</v>
      </c>
    </row>
    <row r="666" ht="15.75" customHeight="1">
      <c r="A666" s="19" t="str">
        <f t="shared" si="179"/>
        <v>LOL512300253</v>
      </c>
      <c r="B666" s="18"/>
      <c r="C666" s="36"/>
      <c r="D666" s="19">
        <f t="shared" si="180"/>
        <v>0</v>
      </c>
      <c r="E666" s="19"/>
      <c r="F666" s="10"/>
      <c r="G666" s="64"/>
    </row>
    <row r="667" ht="15.75" customHeight="1">
      <c r="A667" s="19" t="str">
        <f t="shared" si="179"/>
        <v>LOL512300253</v>
      </c>
      <c r="B667" s="18"/>
      <c r="C667" s="36"/>
      <c r="D667" s="19">
        <f t="shared" si="180"/>
        <v>0</v>
      </c>
      <c r="E667" s="19"/>
      <c r="F667" s="10"/>
      <c r="G667" s="64"/>
    </row>
    <row r="668" ht="15.75" customHeight="1">
      <c r="E668" s="1"/>
      <c r="F668" s="25" t="s">
        <v>14</v>
      </c>
    </row>
    <row r="669" ht="15.75" customHeight="1">
      <c r="A669" s="14" t="s">
        <v>15</v>
      </c>
      <c r="B669" s="14" t="s">
        <v>16</v>
      </c>
      <c r="C669" s="2" t="s">
        <v>17</v>
      </c>
      <c r="D669" s="14" t="s">
        <v>18</v>
      </c>
      <c r="E669" s="14" t="s">
        <v>19</v>
      </c>
      <c r="F669" s="100" t="s">
        <v>20</v>
      </c>
      <c r="G669" s="43">
        <v>20.0</v>
      </c>
    </row>
    <row r="670" ht="15.75" customHeight="1">
      <c r="A670" s="19" t="s">
        <v>2517</v>
      </c>
      <c r="B670" s="18">
        <v>45300.0</v>
      </c>
      <c r="C670" s="36">
        <v>20.0</v>
      </c>
      <c r="D670" s="19">
        <f>G669-C670</f>
        <v>0</v>
      </c>
      <c r="E670" s="19"/>
      <c r="F670" s="9"/>
      <c r="G670" s="63" t="s">
        <v>2518</v>
      </c>
    </row>
    <row r="671" ht="15.75" customHeight="1">
      <c r="A671" s="19" t="str">
        <f t="shared" ref="A671:A672" si="181">A670</f>
        <v>LOL512300271</v>
      </c>
      <c r="B671" s="18"/>
      <c r="C671" s="36"/>
      <c r="D671" s="19">
        <f t="shared" ref="D671:D672" si="182">D670-C671</f>
        <v>0</v>
      </c>
      <c r="E671" s="19"/>
      <c r="F671" s="10"/>
      <c r="G671" s="63" t="s">
        <v>2468</v>
      </c>
    </row>
    <row r="672" ht="15.75" customHeight="1">
      <c r="A672" s="19" t="str">
        <f t="shared" si="181"/>
        <v>LOL512300271</v>
      </c>
      <c r="B672" s="18"/>
      <c r="C672" s="36"/>
      <c r="D672" s="19">
        <f t="shared" si="182"/>
        <v>0</v>
      </c>
      <c r="E672" s="19"/>
      <c r="F672" s="10"/>
      <c r="G672" s="64" t="s">
        <v>2469</v>
      </c>
      <c r="I672" s="30"/>
      <c r="J672" s="30"/>
      <c r="K672" s="30"/>
      <c r="L672" s="30"/>
    </row>
    <row r="673" ht="15.75" customHeight="1">
      <c r="E673" s="1"/>
      <c r="F673" s="25" t="s">
        <v>14</v>
      </c>
      <c r="I673" s="30"/>
      <c r="J673" s="30"/>
      <c r="K673" s="30"/>
      <c r="L673" s="30"/>
    </row>
    <row r="674" ht="15.75" customHeight="1">
      <c r="E674" s="1"/>
      <c r="I674" s="30"/>
      <c r="J674" s="30"/>
      <c r="K674" s="30"/>
      <c r="L674" s="30"/>
    </row>
    <row r="675" ht="15.75" customHeight="1">
      <c r="A675" s="14" t="s">
        <v>15</v>
      </c>
      <c r="B675" s="14" t="s">
        <v>16</v>
      </c>
      <c r="C675" s="2" t="s">
        <v>17</v>
      </c>
      <c r="D675" s="14" t="s">
        <v>18</v>
      </c>
      <c r="E675" s="14" t="s">
        <v>19</v>
      </c>
      <c r="F675" s="100" t="s">
        <v>20</v>
      </c>
      <c r="G675" s="43">
        <v>20.0</v>
      </c>
      <c r="I675" s="30"/>
      <c r="J675" s="30"/>
      <c r="K675" s="30"/>
      <c r="L675" s="30"/>
    </row>
    <row r="676" ht="15.75" customHeight="1">
      <c r="A676" s="19" t="s">
        <v>2519</v>
      </c>
      <c r="B676" s="18">
        <v>45311.0</v>
      </c>
      <c r="C676" s="36">
        <v>20.0</v>
      </c>
      <c r="D676" s="19">
        <f>G675-C676</f>
        <v>0</v>
      </c>
      <c r="E676" s="19"/>
      <c r="F676" s="9"/>
      <c r="G676" s="63" t="s">
        <v>2520</v>
      </c>
      <c r="I676" s="30"/>
      <c r="J676" s="30"/>
      <c r="K676" s="30"/>
      <c r="L676" s="30"/>
    </row>
    <row r="677" ht="15.75" customHeight="1">
      <c r="A677" s="19" t="str">
        <f t="shared" ref="A677:A678" si="183">A676</f>
        <v>LOL512400005</v>
      </c>
      <c r="B677" s="18"/>
      <c r="C677" s="36"/>
      <c r="D677" s="19">
        <f t="shared" ref="D677:D678" si="184">D676-C677</f>
        <v>0</v>
      </c>
      <c r="E677" s="19"/>
      <c r="F677" s="10"/>
      <c r="G677" s="63" t="s">
        <v>2477</v>
      </c>
      <c r="I677" s="30"/>
      <c r="J677" s="30"/>
      <c r="K677" s="30"/>
      <c r="L677" s="30"/>
    </row>
    <row r="678" ht="15.75" customHeight="1">
      <c r="A678" s="19" t="str">
        <f t="shared" si="183"/>
        <v>LOL512400005</v>
      </c>
      <c r="B678" s="18"/>
      <c r="C678" s="36"/>
      <c r="D678" s="19">
        <f t="shared" si="184"/>
        <v>0</v>
      </c>
      <c r="E678" s="19"/>
      <c r="F678" s="10"/>
      <c r="G678" s="64" t="s">
        <v>1082</v>
      </c>
      <c r="I678" s="30"/>
      <c r="J678" s="30"/>
      <c r="K678" s="30"/>
      <c r="L678" s="30"/>
    </row>
    <row r="679" ht="15.75" customHeight="1">
      <c r="E679" s="1"/>
      <c r="F679" s="25" t="s">
        <v>14</v>
      </c>
      <c r="I679" s="30"/>
      <c r="J679" s="30"/>
      <c r="K679" s="30"/>
      <c r="L679" s="30"/>
    </row>
    <row r="680" ht="15.75" customHeight="1">
      <c r="A680" s="14" t="s">
        <v>15</v>
      </c>
      <c r="B680" s="14" t="s">
        <v>16</v>
      </c>
      <c r="C680" s="2" t="s">
        <v>17</v>
      </c>
      <c r="D680" s="14" t="s">
        <v>18</v>
      </c>
      <c r="E680" s="14" t="s">
        <v>19</v>
      </c>
      <c r="F680" s="100" t="s">
        <v>20</v>
      </c>
      <c r="G680" s="43">
        <v>20.0</v>
      </c>
      <c r="I680" s="30"/>
      <c r="J680" s="30"/>
      <c r="K680" s="30"/>
      <c r="L680" s="30"/>
    </row>
    <row r="681" ht="15.75" customHeight="1">
      <c r="A681" s="19" t="s">
        <v>2519</v>
      </c>
      <c r="B681" s="18">
        <v>45311.0</v>
      </c>
      <c r="C681" s="36">
        <v>16.0</v>
      </c>
      <c r="D681" s="19">
        <f>G680-C681</f>
        <v>4</v>
      </c>
      <c r="E681" s="19"/>
      <c r="F681" s="9"/>
      <c r="G681" s="63" t="s">
        <v>2520</v>
      </c>
    </row>
    <row r="682" ht="15.75" customHeight="1">
      <c r="A682" s="19" t="str">
        <f t="shared" ref="A682:A683" si="185">A681</f>
        <v>LOL512400005</v>
      </c>
      <c r="B682" s="18">
        <v>45311.0</v>
      </c>
      <c r="C682" s="36">
        <v>4.0</v>
      </c>
      <c r="D682" s="19">
        <f t="shared" ref="D682:D683" si="186">D681-C682</f>
        <v>0</v>
      </c>
      <c r="E682" s="19"/>
      <c r="F682" s="10"/>
      <c r="G682" s="63" t="s">
        <v>2468</v>
      </c>
    </row>
    <row r="683" ht="15.75" customHeight="1">
      <c r="A683" s="19" t="str">
        <f t="shared" si="185"/>
        <v>LOL512400005</v>
      </c>
      <c r="B683" s="18"/>
      <c r="C683" s="36"/>
      <c r="D683" s="19">
        <f t="shared" si="186"/>
        <v>0</v>
      </c>
      <c r="E683" s="19"/>
      <c r="F683" s="10"/>
      <c r="G683" s="64" t="s">
        <v>2469</v>
      </c>
    </row>
    <row r="684" ht="15.75" customHeight="1">
      <c r="E684" s="1"/>
      <c r="F684" s="25" t="s">
        <v>14</v>
      </c>
    </row>
    <row r="685" ht="15.75" customHeight="1">
      <c r="A685" s="14" t="s">
        <v>15</v>
      </c>
      <c r="B685" s="14" t="s">
        <v>16</v>
      </c>
      <c r="C685" s="2" t="s">
        <v>17</v>
      </c>
      <c r="D685" s="14" t="s">
        <v>18</v>
      </c>
      <c r="E685" s="14" t="s">
        <v>19</v>
      </c>
      <c r="F685" s="100" t="s">
        <v>20</v>
      </c>
      <c r="G685" s="43">
        <v>50.0</v>
      </c>
      <c r="I685" s="30"/>
      <c r="J685" s="30"/>
      <c r="K685" s="30"/>
      <c r="L685" s="30"/>
    </row>
    <row r="686" ht="15.75" customHeight="1">
      <c r="A686" s="19" t="s">
        <v>2519</v>
      </c>
      <c r="B686" s="18">
        <v>45304.0</v>
      </c>
      <c r="C686" s="36">
        <v>20.0</v>
      </c>
      <c r="D686" s="19">
        <f>G685-C686</f>
        <v>30</v>
      </c>
      <c r="E686" s="19"/>
      <c r="F686" s="9"/>
      <c r="G686" s="63" t="s">
        <v>2520</v>
      </c>
      <c r="I686" s="30"/>
      <c r="J686" s="30"/>
      <c r="K686" s="30"/>
      <c r="L686" s="30"/>
    </row>
    <row r="687" ht="15.75" customHeight="1">
      <c r="A687" s="19" t="str">
        <f t="shared" ref="A687:A688" si="187">A686</f>
        <v>LOL512400005</v>
      </c>
      <c r="B687" s="18">
        <v>45309.0</v>
      </c>
      <c r="C687" s="36">
        <v>30.0</v>
      </c>
      <c r="D687" s="19">
        <f t="shared" ref="D687:D688" si="188">D686-C687</f>
        <v>0</v>
      </c>
      <c r="E687" s="19"/>
      <c r="F687" s="10"/>
      <c r="G687" s="63" t="s">
        <v>2470</v>
      </c>
      <c r="I687" s="30"/>
      <c r="J687" s="30"/>
      <c r="K687" s="30"/>
      <c r="L687" s="30"/>
    </row>
    <row r="688" ht="15.75" customHeight="1">
      <c r="A688" s="19" t="str">
        <f t="shared" si="187"/>
        <v>LOL512400005</v>
      </c>
      <c r="B688" s="18"/>
      <c r="C688" s="36"/>
      <c r="D688" s="19">
        <f t="shared" si="188"/>
        <v>0</v>
      </c>
      <c r="E688" s="19"/>
      <c r="F688" s="10"/>
      <c r="G688" s="64" t="s">
        <v>2471</v>
      </c>
      <c r="I688" s="30"/>
      <c r="J688" s="30"/>
      <c r="K688" s="30"/>
      <c r="L688" s="30"/>
    </row>
    <row r="689" ht="15.75" customHeight="1">
      <c r="E689" s="1"/>
      <c r="F689" s="25" t="s">
        <v>14</v>
      </c>
      <c r="I689" s="30"/>
      <c r="J689" s="30"/>
      <c r="K689" s="30"/>
      <c r="L689" s="30"/>
    </row>
    <row r="690" ht="15.75" customHeight="1">
      <c r="A690" s="14" t="s">
        <v>15</v>
      </c>
      <c r="B690" s="14" t="s">
        <v>16</v>
      </c>
      <c r="C690" s="2" t="s">
        <v>17</v>
      </c>
      <c r="D690" s="14" t="s">
        <v>18</v>
      </c>
      <c r="E690" s="14" t="s">
        <v>19</v>
      </c>
      <c r="F690" s="100" t="s">
        <v>20</v>
      </c>
      <c r="G690" s="43">
        <v>50.0</v>
      </c>
      <c r="I690" s="30"/>
      <c r="J690" s="30"/>
      <c r="K690" s="30"/>
      <c r="L690" s="30"/>
    </row>
    <row r="691" ht="15.75" customHeight="1">
      <c r="A691" s="19" t="s">
        <v>2521</v>
      </c>
      <c r="B691" s="18">
        <v>45317.0</v>
      </c>
      <c r="C691" s="36">
        <v>50.0</v>
      </c>
      <c r="D691" s="19">
        <f>G690-C691</f>
        <v>0</v>
      </c>
      <c r="E691" s="19"/>
      <c r="F691" s="9"/>
      <c r="G691" s="63" t="s">
        <v>2522</v>
      </c>
      <c r="I691" s="30"/>
      <c r="J691" s="30"/>
      <c r="K691" s="30"/>
      <c r="L691" s="30"/>
    </row>
    <row r="692" ht="15.75" customHeight="1">
      <c r="A692" s="19" t="str">
        <f t="shared" ref="A692:A693" si="189">A691</f>
        <v>LOL512400012</v>
      </c>
      <c r="B692" s="18"/>
      <c r="C692" s="36"/>
      <c r="D692" s="19">
        <f t="shared" ref="D692:D693" si="190">D691-C692</f>
        <v>0</v>
      </c>
      <c r="E692" s="19"/>
      <c r="F692" s="10"/>
      <c r="G692" s="63" t="s">
        <v>2474</v>
      </c>
      <c r="I692" s="30"/>
      <c r="J692" s="30"/>
      <c r="K692" s="30"/>
      <c r="L692" s="30"/>
    </row>
    <row r="693" ht="15.75" customHeight="1">
      <c r="A693" s="19" t="str">
        <f t="shared" si="189"/>
        <v>LOL512400012</v>
      </c>
      <c r="B693" s="18"/>
      <c r="C693" s="36"/>
      <c r="D693" s="19">
        <f t="shared" si="190"/>
        <v>0</v>
      </c>
      <c r="E693" s="19"/>
      <c r="F693" s="10"/>
      <c r="G693" s="64" t="s">
        <v>1218</v>
      </c>
      <c r="I693" s="30"/>
      <c r="J693" s="30"/>
      <c r="K693" s="30"/>
      <c r="L693" s="30"/>
    </row>
    <row r="694" ht="15.75" customHeight="1">
      <c r="E694" s="1"/>
      <c r="F694" s="25" t="s">
        <v>14</v>
      </c>
      <c r="I694" s="30"/>
      <c r="J694" s="30"/>
      <c r="K694" s="30"/>
      <c r="L694" s="30"/>
    </row>
    <row r="695" ht="15.75" customHeight="1">
      <c r="A695" s="14" t="s">
        <v>15</v>
      </c>
      <c r="B695" s="14" t="s">
        <v>16</v>
      </c>
      <c r="C695" s="2" t="s">
        <v>17</v>
      </c>
      <c r="D695" s="14" t="s">
        <v>18</v>
      </c>
      <c r="E695" s="14" t="s">
        <v>19</v>
      </c>
      <c r="F695" s="100" t="s">
        <v>20</v>
      </c>
      <c r="G695" s="43">
        <v>80.0</v>
      </c>
      <c r="I695" s="30"/>
      <c r="J695" s="30"/>
      <c r="K695" s="30"/>
      <c r="L695" s="30"/>
    </row>
    <row r="696" ht="15.75" customHeight="1">
      <c r="A696" s="19" t="s">
        <v>2521</v>
      </c>
      <c r="B696" s="18">
        <v>45317.0</v>
      </c>
      <c r="C696" s="36">
        <v>80.0</v>
      </c>
      <c r="D696" s="19">
        <f>G695-C696</f>
        <v>0</v>
      </c>
      <c r="E696" s="19"/>
      <c r="F696" s="9"/>
      <c r="G696" s="63" t="s">
        <v>2522</v>
      </c>
      <c r="I696" s="30"/>
      <c r="J696" s="30"/>
      <c r="K696" s="30"/>
      <c r="L696" s="30"/>
    </row>
    <row r="697" ht="15.75" customHeight="1">
      <c r="A697" s="19" t="str">
        <f t="shared" ref="A697:A698" si="191">A696</f>
        <v>LOL512400012</v>
      </c>
      <c r="B697" s="18"/>
      <c r="C697" s="36"/>
      <c r="D697" s="19">
        <f t="shared" ref="D697:D698" si="192">D696-C697</f>
        <v>0</v>
      </c>
      <c r="E697" s="19"/>
      <c r="F697" s="10"/>
      <c r="G697" s="63" t="s">
        <v>2466</v>
      </c>
      <c r="I697" s="30"/>
      <c r="J697" s="30"/>
      <c r="K697" s="30"/>
      <c r="L697" s="30"/>
    </row>
    <row r="698" ht="15.75" customHeight="1">
      <c r="A698" s="19" t="str">
        <f t="shared" si="191"/>
        <v>LOL512400012</v>
      </c>
      <c r="B698" s="18"/>
      <c r="C698" s="36"/>
      <c r="D698" s="19">
        <f t="shared" si="192"/>
        <v>0</v>
      </c>
      <c r="E698" s="19"/>
      <c r="F698" s="10"/>
      <c r="G698" s="64" t="s">
        <v>2467</v>
      </c>
      <c r="I698" s="30"/>
      <c r="J698" s="30"/>
      <c r="K698" s="30"/>
      <c r="L698" s="30"/>
    </row>
    <row r="699" ht="15.75" customHeight="1">
      <c r="E699" s="1"/>
      <c r="F699" s="25" t="s">
        <v>14</v>
      </c>
      <c r="I699" s="30"/>
      <c r="J699" s="30"/>
      <c r="K699" s="30"/>
      <c r="L699" s="30"/>
    </row>
    <row r="700" ht="15.75" customHeight="1">
      <c r="A700" s="14" t="s">
        <v>15</v>
      </c>
      <c r="B700" s="14" t="s">
        <v>16</v>
      </c>
      <c r="C700" s="2" t="s">
        <v>17</v>
      </c>
      <c r="D700" s="14" t="s">
        <v>18</v>
      </c>
      <c r="E700" s="14" t="s">
        <v>19</v>
      </c>
      <c r="F700" s="100" t="s">
        <v>20</v>
      </c>
      <c r="G700" s="43">
        <v>40.0</v>
      </c>
      <c r="I700" s="30"/>
      <c r="J700" s="30"/>
      <c r="K700" s="30"/>
      <c r="L700" s="30"/>
    </row>
    <row r="701" ht="15.75" customHeight="1">
      <c r="A701" s="19" t="s">
        <v>2521</v>
      </c>
      <c r="B701" s="18">
        <v>45327.0</v>
      </c>
      <c r="C701" s="36">
        <v>40.0</v>
      </c>
      <c r="D701" s="19">
        <f>G700-C701</f>
        <v>0</v>
      </c>
      <c r="E701" s="19"/>
      <c r="F701" s="9"/>
      <c r="G701" s="63" t="s">
        <v>2522</v>
      </c>
    </row>
    <row r="702" ht="15.75" customHeight="1">
      <c r="A702" s="19" t="str">
        <f t="shared" ref="A702:A703" si="193">A701</f>
        <v>LOL512400012</v>
      </c>
      <c r="B702" s="18"/>
      <c r="C702" s="36"/>
      <c r="D702" s="19">
        <f t="shared" ref="D702:D703" si="194">D701-C702</f>
        <v>0</v>
      </c>
      <c r="E702" s="19"/>
      <c r="F702" s="10"/>
      <c r="G702" s="63" t="s">
        <v>2477</v>
      </c>
    </row>
    <row r="703" ht="15.75" customHeight="1">
      <c r="A703" s="19" t="str">
        <f t="shared" si="193"/>
        <v>LOL512400012</v>
      </c>
      <c r="B703" s="18"/>
      <c r="C703" s="36"/>
      <c r="D703" s="19">
        <f t="shared" si="194"/>
        <v>0</v>
      </c>
      <c r="E703" s="19"/>
      <c r="F703" s="10"/>
      <c r="G703" s="64" t="s">
        <v>1082</v>
      </c>
    </row>
    <row r="704" ht="15.75" customHeight="1">
      <c r="E704" s="1"/>
      <c r="F704" s="25" t="s">
        <v>14</v>
      </c>
    </row>
    <row r="705" ht="15.75" customHeight="1">
      <c r="A705" s="14" t="s">
        <v>15</v>
      </c>
      <c r="B705" s="14" t="s">
        <v>16</v>
      </c>
      <c r="C705" s="2" t="s">
        <v>17</v>
      </c>
      <c r="D705" s="14" t="s">
        <v>18</v>
      </c>
      <c r="E705" s="14" t="s">
        <v>19</v>
      </c>
      <c r="F705" s="100" t="s">
        <v>20</v>
      </c>
      <c r="G705" s="43">
        <v>275.0</v>
      </c>
    </row>
    <row r="706" ht="15.75" customHeight="1">
      <c r="A706" s="19" t="s">
        <v>2523</v>
      </c>
      <c r="B706" s="18">
        <v>45327.0</v>
      </c>
      <c r="C706" s="36">
        <v>50.0</v>
      </c>
      <c r="D706" s="19">
        <f>G705-C706</f>
        <v>225</v>
      </c>
      <c r="E706" s="19"/>
      <c r="F706" s="9"/>
      <c r="G706" s="63" t="s">
        <v>2524</v>
      </c>
    </row>
    <row r="707" ht="15.75" customHeight="1">
      <c r="A707" s="19" t="str">
        <f t="shared" ref="A707:A712" si="195">A706</f>
        <v>LOL512400030</v>
      </c>
      <c r="B707" s="18">
        <v>45334.0</v>
      </c>
      <c r="C707" s="36">
        <v>25.0</v>
      </c>
      <c r="D707" s="19">
        <f t="shared" ref="D707:D712" si="196">D706-C707</f>
        <v>200</v>
      </c>
      <c r="E707" s="19"/>
      <c r="F707" s="10"/>
      <c r="G707" s="63" t="s">
        <v>2474</v>
      </c>
    </row>
    <row r="708" ht="15.75" customHeight="1">
      <c r="A708" s="19" t="str">
        <f t="shared" si="195"/>
        <v>LOL512400030</v>
      </c>
      <c r="B708" s="18">
        <v>45338.0</v>
      </c>
      <c r="C708" s="36">
        <v>80.0</v>
      </c>
      <c r="D708" s="19">
        <f t="shared" si="196"/>
        <v>120</v>
      </c>
      <c r="E708" s="19"/>
      <c r="F708" s="10"/>
      <c r="G708" s="64" t="s">
        <v>1218</v>
      </c>
    </row>
    <row r="709" ht="15.75" customHeight="1">
      <c r="A709" s="19" t="str">
        <f t="shared" si="195"/>
        <v>LOL512400030</v>
      </c>
      <c r="B709" s="9">
        <v>45340.0</v>
      </c>
      <c r="C709" s="10">
        <v>60.0</v>
      </c>
      <c r="D709" s="19">
        <f t="shared" si="196"/>
        <v>60</v>
      </c>
      <c r="E709" s="19"/>
      <c r="F709" s="10"/>
    </row>
    <row r="710" ht="15.75" customHeight="1">
      <c r="A710" s="19" t="str">
        <f t="shared" si="195"/>
        <v>LOL512400030</v>
      </c>
      <c r="B710" s="9">
        <v>45343.0</v>
      </c>
      <c r="C710" s="10">
        <v>35.0</v>
      </c>
      <c r="D710" s="19">
        <f t="shared" si="196"/>
        <v>25</v>
      </c>
      <c r="E710" s="19"/>
      <c r="F710" s="10"/>
    </row>
    <row r="711" ht="15.75" customHeight="1">
      <c r="A711" s="19" t="str">
        <f t="shared" si="195"/>
        <v>LOL512400030</v>
      </c>
      <c r="B711" s="9">
        <v>45346.0</v>
      </c>
      <c r="C711" s="10">
        <v>25.0</v>
      </c>
      <c r="D711" s="19">
        <f t="shared" si="196"/>
        <v>0</v>
      </c>
      <c r="E711" s="19"/>
      <c r="F711" s="10"/>
    </row>
    <row r="712" ht="15.75" customHeight="1">
      <c r="A712" s="19" t="str">
        <f t="shared" si="195"/>
        <v>LOL512400030</v>
      </c>
      <c r="B712" s="10"/>
      <c r="C712" s="10"/>
      <c r="D712" s="19">
        <f t="shared" si="196"/>
        <v>0</v>
      </c>
      <c r="E712" s="19"/>
      <c r="F712" s="10"/>
    </row>
    <row r="713" ht="15.75" customHeight="1">
      <c r="E713" s="1"/>
      <c r="F713" s="25" t="s">
        <v>14</v>
      </c>
    </row>
    <row r="714" ht="15.75" customHeight="1">
      <c r="A714" s="14" t="s">
        <v>15</v>
      </c>
      <c r="B714" s="14" t="s">
        <v>16</v>
      </c>
      <c r="C714" s="2" t="s">
        <v>17</v>
      </c>
      <c r="D714" s="14" t="s">
        <v>18</v>
      </c>
      <c r="E714" s="14" t="s">
        <v>19</v>
      </c>
      <c r="F714" s="100" t="s">
        <v>20</v>
      </c>
      <c r="G714" s="43">
        <v>105.0</v>
      </c>
    </row>
    <row r="715" ht="15.75" customHeight="1">
      <c r="A715" s="19" t="s">
        <v>2525</v>
      </c>
      <c r="B715" s="18">
        <v>45346.0</v>
      </c>
      <c r="C715" s="36">
        <v>25.0</v>
      </c>
      <c r="D715" s="19">
        <f>G714-C715</f>
        <v>80</v>
      </c>
      <c r="E715" s="19"/>
      <c r="F715" s="9"/>
      <c r="G715" s="63" t="s">
        <v>2526</v>
      </c>
    </row>
    <row r="716" ht="15.75" customHeight="1">
      <c r="A716" s="19" t="str">
        <f t="shared" ref="A716:A718" si="197">A715</f>
        <v>LOL512400040</v>
      </c>
      <c r="B716" s="18">
        <v>45348.0</v>
      </c>
      <c r="C716" s="36">
        <v>50.0</v>
      </c>
      <c r="D716" s="19">
        <f t="shared" ref="D716:D718" si="198">D715-C716</f>
        <v>30</v>
      </c>
      <c r="E716" s="19"/>
      <c r="F716" s="10"/>
      <c r="G716" s="63" t="s">
        <v>2474</v>
      </c>
    </row>
    <row r="717" ht="15.75" customHeight="1">
      <c r="A717" s="19" t="str">
        <f t="shared" si="197"/>
        <v>LOL512400040</v>
      </c>
      <c r="B717" s="18">
        <v>45355.0</v>
      </c>
      <c r="C717" s="36">
        <v>28.0</v>
      </c>
      <c r="D717" s="19">
        <f t="shared" si="198"/>
        <v>2</v>
      </c>
      <c r="E717" s="19">
        <v>2.0</v>
      </c>
      <c r="F717" s="10"/>
      <c r="G717" s="64" t="s">
        <v>1218</v>
      </c>
    </row>
    <row r="718" ht="15.75" customHeight="1">
      <c r="A718" s="19" t="str">
        <f t="shared" si="197"/>
        <v>LOL512400040</v>
      </c>
      <c r="B718" s="18">
        <v>45358.0</v>
      </c>
      <c r="C718" s="36">
        <v>2.0</v>
      </c>
      <c r="D718" s="19">
        <f t="shared" si="198"/>
        <v>0</v>
      </c>
      <c r="E718" s="19"/>
      <c r="F718" s="10"/>
      <c r="G718" s="64"/>
    </row>
    <row r="719" ht="15.75" customHeight="1">
      <c r="E719" s="1"/>
      <c r="F719" s="25" t="s">
        <v>14</v>
      </c>
    </row>
    <row r="720" ht="15.75" customHeight="1">
      <c r="A720" s="14" t="s">
        <v>15</v>
      </c>
      <c r="B720" s="14" t="s">
        <v>16</v>
      </c>
      <c r="C720" s="2" t="s">
        <v>17</v>
      </c>
      <c r="D720" s="14" t="s">
        <v>18</v>
      </c>
      <c r="E720" s="14" t="s">
        <v>19</v>
      </c>
      <c r="F720" s="100" t="s">
        <v>20</v>
      </c>
      <c r="G720" s="43">
        <v>50.0</v>
      </c>
    </row>
    <row r="721" ht="15.75" customHeight="1">
      <c r="A721" s="19" t="s">
        <v>2525</v>
      </c>
      <c r="B721" s="18">
        <v>45334.0</v>
      </c>
      <c r="C721" s="36">
        <v>43.0</v>
      </c>
      <c r="D721" s="19">
        <f>G720-C721</f>
        <v>7</v>
      </c>
      <c r="E721" s="19"/>
      <c r="F721" s="9"/>
      <c r="G721" s="63" t="s">
        <v>2526</v>
      </c>
    </row>
    <row r="722" ht="15.75" customHeight="1">
      <c r="A722" s="19" t="str">
        <f t="shared" ref="A722:A724" si="199">A721</f>
        <v>LOL512400040</v>
      </c>
      <c r="B722" s="18">
        <v>45365.0</v>
      </c>
      <c r="C722" s="36">
        <v>3.0</v>
      </c>
      <c r="D722" s="19">
        <f t="shared" ref="D722:D724" si="200">D721-C722</f>
        <v>4</v>
      </c>
      <c r="E722" s="19"/>
      <c r="F722" s="10"/>
      <c r="G722" s="63" t="s">
        <v>2464</v>
      </c>
    </row>
    <row r="723" ht="15.75" customHeight="1">
      <c r="A723" s="19" t="str">
        <f t="shared" si="199"/>
        <v>LOL512400040</v>
      </c>
      <c r="B723" s="18">
        <v>45367.0</v>
      </c>
      <c r="C723" s="36">
        <v>4.0</v>
      </c>
      <c r="D723" s="19">
        <f t="shared" si="200"/>
        <v>0</v>
      </c>
      <c r="E723" s="19"/>
      <c r="F723" s="10"/>
      <c r="G723" s="64" t="s">
        <v>2465</v>
      </c>
    </row>
    <row r="724" ht="15.75" customHeight="1">
      <c r="A724" s="19" t="str">
        <f t="shared" si="199"/>
        <v>LOL512400040</v>
      </c>
      <c r="B724" s="18"/>
      <c r="C724" s="36"/>
      <c r="D724" s="19">
        <f t="shared" si="200"/>
        <v>0</v>
      </c>
      <c r="E724" s="19"/>
      <c r="F724" s="10"/>
      <c r="G724" s="64"/>
    </row>
    <row r="725" ht="15.75" customHeight="1">
      <c r="E725" s="1"/>
      <c r="F725" s="25" t="s">
        <v>14</v>
      </c>
    </row>
    <row r="726" ht="15.75" customHeight="1">
      <c r="A726" s="14" t="s">
        <v>15</v>
      </c>
      <c r="B726" s="14" t="s">
        <v>16</v>
      </c>
      <c r="C726" s="2" t="s">
        <v>17</v>
      </c>
      <c r="D726" s="14" t="s">
        <v>18</v>
      </c>
      <c r="E726" s="14" t="s">
        <v>19</v>
      </c>
      <c r="F726" s="100" t="s">
        <v>20</v>
      </c>
      <c r="G726" s="43">
        <v>172.0</v>
      </c>
    </row>
    <row r="727" ht="15.75" customHeight="1">
      <c r="A727" s="19" t="s">
        <v>2525</v>
      </c>
      <c r="B727" s="18">
        <v>45327.0</v>
      </c>
      <c r="C727" s="36">
        <v>25.0</v>
      </c>
      <c r="D727" s="19">
        <f>G726-C727</f>
        <v>147</v>
      </c>
      <c r="E727" s="19"/>
      <c r="F727" s="9"/>
      <c r="G727" s="63" t="s">
        <v>2526</v>
      </c>
    </row>
    <row r="728" ht="15.75" customHeight="1">
      <c r="A728" s="19" t="str">
        <f t="shared" ref="A728:A730" si="201">A727</f>
        <v>LOL512400040</v>
      </c>
      <c r="B728" s="18">
        <v>45338.0</v>
      </c>
      <c r="C728" s="36">
        <v>10.0</v>
      </c>
      <c r="D728" s="19">
        <f t="shared" ref="D728:D732" si="202">D727-C728</f>
        <v>137</v>
      </c>
      <c r="E728" s="19"/>
      <c r="F728" s="10"/>
      <c r="G728" s="63" t="s">
        <v>2466</v>
      </c>
    </row>
    <row r="729" ht="15.75" customHeight="1">
      <c r="A729" s="19" t="str">
        <f t="shared" si="201"/>
        <v>LOL512400040</v>
      </c>
      <c r="B729" s="18">
        <v>45340.0</v>
      </c>
      <c r="C729" s="36">
        <v>50.0</v>
      </c>
      <c r="D729" s="19">
        <f t="shared" si="202"/>
        <v>87</v>
      </c>
      <c r="E729" s="19"/>
      <c r="F729" s="10"/>
      <c r="G729" s="64" t="s">
        <v>2467</v>
      </c>
    </row>
    <row r="730" ht="15.75" customHeight="1">
      <c r="A730" s="19" t="str">
        <f t="shared" si="201"/>
        <v>LOL512400040</v>
      </c>
      <c r="B730" s="18">
        <v>45348.0</v>
      </c>
      <c r="C730" s="36">
        <v>33.0</v>
      </c>
      <c r="D730" s="19">
        <f t="shared" si="202"/>
        <v>54</v>
      </c>
      <c r="E730" s="19"/>
      <c r="F730" s="10"/>
      <c r="G730" s="64"/>
    </row>
    <row r="731" ht="15.75" customHeight="1">
      <c r="B731" s="56">
        <v>45355.0</v>
      </c>
      <c r="C731" s="69">
        <v>50.0</v>
      </c>
      <c r="D731" s="19">
        <f t="shared" si="202"/>
        <v>4</v>
      </c>
      <c r="E731" s="1"/>
    </row>
    <row r="732" ht="15.75" customHeight="1">
      <c r="B732" s="56">
        <v>45367.0</v>
      </c>
      <c r="C732" s="69">
        <v>4.0</v>
      </c>
      <c r="D732" s="19">
        <f t="shared" si="202"/>
        <v>0</v>
      </c>
      <c r="E732" s="1"/>
      <c r="F732" s="25" t="s">
        <v>14</v>
      </c>
    </row>
    <row r="733" ht="15.75" customHeight="1">
      <c r="A733" s="14" t="s">
        <v>15</v>
      </c>
      <c r="B733" s="14" t="s">
        <v>16</v>
      </c>
      <c r="C733" s="2" t="s">
        <v>17</v>
      </c>
      <c r="D733" s="14" t="s">
        <v>18</v>
      </c>
      <c r="E733" s="14" t="s">
        <v>19</v>
      </c>
      <c r="F733" s="100" t="s">
        <v>20</v>
      </c>
      <c r="G733" s="43">
        <v>164.0</v>
      </c>
    </row>
    <row r="734" ht="15.75" customHeight="1">
      <c r="A734" s="19" t="s">
        <v>2525</v>
      </c>
      <c r="B734" s="18">
        <v>45367.0</v>
      </c>
      <c r="C734" s="36">
        <v>30.0</v>
      </c>
      <c r="D734" s="19">
        <f>G733-C734</f>
        <v>134</v>
      </c>
      <c r="E734" s="19"/>
      <c r="F734" s="9"/>
      <c r="G734" s="63" t="s">
        <v>2526</v>
      </c>
    </row>
    <row r="735" ht="15.75" customHeight="1">
      <c r="A735" s="19" t="str">
        <f t="shared" ref="A735:A737" si="203">A734</f>
        <v>LOL512400040</v>
      </c>
      <c r="B735" s="18">
        <v>45373.0</v>
      </c>
      <c r="C735" s="36">
        <v>20.0</v>
      </c>
      <c r="D735" s="19">
        <f t="shared" ref="D735:D740" si="204">D734-C735</f>
        <v>114</v>
      </c>
      <c r="E735" s="19"/>
      <c r="F735" s="10"/>
      <c r="G735" s="63" t="s">
        <v>2477</v>
      </c>
    </row>
    <row r="736" ht="15.75" customHeight="1">
      <c r="A736" s="19" t="str">
        <f t="shared" si="203"/>
        <v>LOL512400040</v>
      </c>
      <c r="B736" s="18">
        <v>45385.0</v>
      </c>
      <c r="C736" s="36">
        <v>20.0</v>
      </c>
      <c r="D736" s="19">
        <f t="shared" si="204"/>
        <v>94</v>
      </c>
      <c r="E736" s="19"/>
      <c r="F736" s="10"/>
      <c r="G736" s="64" t="s">
        <v>1082</v>
      </c>
    </row>
    <row r="737" ht="15.75" customHeight="1">
      <c r="A737" s="19" t="str">
        <f t="shared" si="203"/>
        <v>LOL512400040</v>
      </c>
      <c r="B737" s="18">
        <v>45388.0</v>
      </c>
      <c r="C737" s="36">
        <v>20.0</v>
      </c>
      <c r="D737" s="19">
        <f t="shared" si="204"/>
        <v>74</v>
      </c>
      <c r="E737" s="19"/>
      <c r="F737" s="10"/>
      <c r="G737" s="64"/>
    </row>
    <row r="738" ht="15.75" customHeight="1">
      <c r="B738" s="56">
        <v>45399.0</v>
      </c>
      <c r="C738" s="69">
        <v>42.0</v>
      </c>
      <c r="D738" s="19">
        <f t="shared" si="204"/>
        <v>32</v>
      </c>
      <c r="E738" s="1"/>
    </row>
    <row r="739" ht="15.75" customHeight="1">
      <c r="B739" s="56">
        <v>45411.0</v>
      </c>
      <c r="C739" s="69">
        <v>20.0</v>
      </c>
      <c r="D739" s="19">
        <f t="shared" si="204"/>
        <v>12</v>
      </c>
      <c r="E739" s="1"/>
    </row>
    <row r="740" ht="15.75" customHeight="1">
      <c r="B740" s="56">
        <v>45447.0</v>
      </c>
      <c r="C740" s="69">
        <v>12.0</v>
      </c>
      <c r="D740" s="19">
        <f t="shared" si="204"/>
        <v>0</v>
      </c>
      <c r="E740" s="1"/>
    </row>
    <row r="741" ht="15.75" customHeight="1">
      <c r="E741" s="1"/>
      <c r="F741" s="25" t="s">
        <v>14</v>
      </c>
    </row>
    <row r="742" ht="15.75" customHeight="1">
      <c r="E742" s="1"/>
    </row>
    <row r="743" ht="15.75" customHeight="1">
      <c r="A743" s="14" t="s">
        <v>15</v>
      </c>
      <c r="B743" s="14" t="s">
        <v>16</v>
      </c>
      <c r="C743" s="2" t="s">
        <v>17</v>
      </c>
      <c r="D743" s="14" t="s">
        <v>18</v>
      </c>
      <c r="E743" s="14" t="s">
        <v>19</v>
      </c>
      <c r="F743" s="100" t="s">
        <v>20</v>
      </c>
      <c r="G743" s="43">
        <v>30.0</v>
      </c>
    </row>
    <row r="744" ht="15.75" customHeight="1">
      <c r="A744" s="19" t="s">
        <v>2525</v>
      </c>
      <c r="B744" s="18"/>
      <c r="C744" s="36"/>
      <c r="D744" s="19">
        <f>G743-C744</f>
        <v>30</v>
      </c>
      <c r="E744" s="19"/>
      <c r="F744" s="9"/>
      <c r="G744" s="63" t="s">
        <v>2526</v>
      </c>
    </row>
    <row r="745" ht="15.75" customHeight="1">
      <c r="A745" s="19" t="str">
        <f t="shared" ref="A745:A747" si="205">A744</f>
        <v>LOL512400040</v>
      </c>
      <c r="B745" s="18"/>
      <c r="C745" s="36"/>
      <c r="D745" s="19">
        <f t="shared" ref="D745:D747" si="206">D744-C745</f>
        <v>30</v>
      </c>
      <c r="E745" s="19"/>
      <c r="F745" s="10"/>
      <c r="G745" s="63" t="s">
        <v>2468</v>
      </c>
    </row>
    <row r="746" ht="15.75" customHeight="1">
      <c r="A746" s="19" t="str">
        <f t="shared" si="205"/>
        <v>LOL512400040</v>
      </c>
      <c r="B746" s="18"/>
      <c r="C746" s="36"/>
      <c r="D746" s="19">
        <f t="shared" si="206"/>
        <v>30</v>
      </c>
      <c r="E746" s="19"/>
      <c r="F746" s="10"/>
      <c r="G746" s="64" t="s">
        <v>2469</v>
      </c>
    </row>
    <row r="747" ht="15.75" customHeight="1">
      <c r="A747" s="19" t="str">
        <f t="shared" si="205"/>
        <v>LOL512400040</v>
      </c>
      <c r="B747" s="18"/>
      <c r="C747" s="36"/>
      <c r="D747" s="19">
        <f t="shared" si="206"/>
        <v>30</v>
      </c>
      <c r="E747" s="19"/>
      <c r="F747" s="10"/>
      <c r="G747" s="64"/>
    </row>
    <row r="748" ht="15.75" customHeight="1">
      <c r="E748" s="1"/>
    </row>
    <row r="749" ht="15.75" customHeight="1">
      <c r="A749" s="14" t="s">
        <v>15</v>
      </c>
      <c r="B749" s="14" t="s">
        <v>16</v>
      </c>
      <c r="C749" s="2" t="s">
        <v>17</v>
      </c>
      <c r="D749" s="14" t="s">
        <v>18</v>
      </c>
      <c r="E749" s="14" t="s">
        <v>19</v>
      </c>
      <c r="F749" s="100" t="s">
        <v>20</v>
      </c>
      <c r="G749" s="43">
        <v>36.0</v>
      </c>
    </row>
    <row r="750" ht="15.75" customHeight="1">
      <c r="A750" s="19" t="s">
        <v>2525</v>
      </c>
      <c r="B750" s="18">
        <v>45370.0</v>
      </c>
      <c r="C750" s="36">
        <v>10.0</v>
      </c>
      <c r="D750" s="19">
        <f>G749-C750</f>
        <v>26</v>
      </c>
      <c r="E750" s="19"/>
      <c r="F750" s="9"/>
      <c r="G750" s="63" t="s">
        <v>2526</v>
      </c>
    </row>
    <row r="751" ht="15.75" customHeight="1">
      <c r="A751" s="19" t="str">
        <f t="shared" ref="A751:A753" si="207">A750</f>
        <v>LOL512400040</v>
      </c>
      <c r="B751" s="18">
        <v>45399.0</v>
      </c>
      <c r="C751" s="36">
        <v>10.0</v>
      </c>
      <c r="D751" s="19">
        <f t="shared" ref="D751:D753" si="208">D750-C751</f>
        <v>16</v>
      </c>
      <c r="E751" s="19"/>
      <c r="F751" s="10"/>
      <c r="G751" s="63" t="s">
        <v>2481</v>
      </c>
    </row>
    <row r="752" ht="15.75" customHeight="1">
      <c r="A752" s="19" t="str">
        <f t="shared" si="207"/>
        <v>LOL512400040</v>
      </c>
      <c r="B752" s="18">
        <v>45415.0</v>
      </c>
      <c r="C752" s="36">
        <v>4.0</v>
      </c>
      <c r="D752" s="19">
        <f t="shared" si="208"/>
        <v>12</v>
      </c>
      <c r="E752" s="19"/>
      <c r="F752" s="10"/>
      <c r="G752" s="64" t="s">
        <v>2482</v>
      </c>
    </row>
    <row r="753" ht="15.75" customHeight="1">
      <c r="A753" s="19" t="str">
        <f t="shared" si="207"/>
        <v>LOL512400040</v>
      </c>
      <c r="B753" s="56">
        <v>45447.0</v>
      </c>
      <c r="C753" s="36">
        <v>12.0</v>
      </c>
      <c r="D753" s="19">
        <f t="shared" si="208"/>
        <v>0</v>
      </c>
      <c r="E753" s="19"/>
      <c r="F753" s="10"/>
      <c r="G753" s="64"/>
    </row>
    <row r="754" ht="15.75" customHeight="1">
      <c r="E754" s="1"/>
      <c r="F754" s="25" t="s">
        <v>14</v>
      </c>
    </row>
    <row r="755" ht="15.75" customHeight="1">
      <c r="A755" s="14" t="s">
        <v>15</v>
      </c>
      <c r="B755" s="14" t="s">
        <v>16</v>
      </c>
      <c r="C755" s="2" t="s">
        <v>17</v>
      </c>
      <c r="D755" s="14" t="s">
        <v>18</v>
      </c>
      <c r="E755" s="14" t="s">
        <v>19</v>
      </c>
      <c r="F755" s="100" t="s">
        <v>20</v>
      </c>
      <c r="G755" s="43">
        <v>360.0</v>
      </c>
    </row>
    <row r="756" ht="15.75" customHeight="1">
      <c r="A756" s="19" t="s">
        <v>2525</v>
      </c>
      <c r="B756" s="18">
        <v>45334.0</v>
      </c>
      <c r="C756" s="36">
        <v>38.0</v>
      </c>
      <c r="D756" s="19">
        <f>G755-C756</f>
        <v>322</v>
      </c>
      <c r="E756" s="19"/>
      <c r="F756" s="9"/>
      <c r="G756" s="63" t="s">
        <v>2526</v>
      </c>
    </row>
    <row r="757" ht="15.75" customHeight="1">
      <c r="A757" s="19" t="str">
        <f t="shared" ref="A757:A763" si="209">A756</f>
        <v>LOL512400040</v>
      </c>
      <c r="B757" s="18">
        <v>45338.0</v>
      </c>
      <c r="C757" s="36">
        <v>10.0</v>
      </c>
      <c r="D757" s="19">
        <f t="shared" ref="D757:D764" si="210">D756-C757</f>
        <v>312</v>
      </c>
      <c r="E757" s="19"/>
      <c r="F757" s="10"/>
      <c r="G757" s="63" t="s">
        <v>2470</v>
      </c>
    </row>
    <row r="758" ht="15.75" customHeight="1">
      <c r="A758" s="19" t="str">
        <f t="shared" si="209"/>
        <v>LOL512400040</v>
      </c>
      <c r="B758" s="18">
        <v>45340.0</v>
      </c>
      <c r="C758" s="36">
        <v>20.0</v>
      </c>
      <c r="D758" s="19">
        <f t="shared" si="210"/>
        <v>292</v>
      </c>
      <c r="E758" s="19"/>
      <c r="F758" s="10"/>
      <c r="G758" s="64" t="s">
        <v>2471</v>
      </c>
    </row>
    <row r="759" ht="15.75" customHeight="1">
      <c r="A759" s="19" t="str">
        <f t="shared" si="209"/>
        <v>LOL512400040</v>
      </c>
      <c r="B759" s="18">
        <v>45343.0</v>
      </c>
      <c r="C759" s="36">
        <v>50.0</v>
      </c>
      <c r="D759" s="19">
        <f t="shared" si="210"/>
        <v>242</v>
      </c>
      <c r="E759" s="19"/>
      <c r="F759" s="10"/>
      <c r="G759" s="64"/>
    </row>
    <row r="760" ht="15.75" customHeight="1">
      <c r="A760" s="19" t="str">
        <f t="shared" si="209"/>
        <v>LOL512400040</v>
      </c>
      <c r="B760" s="9">
        <v>45346.0</v>
      </c>
      <c r="C760" s="10">
        <v>80.0</v>
      </c>
      <c r="D760" s="19">
        <f t="shared" si="210"/>
        <v>162</v>
      </c>
      <c r="E760" s="19"/>
      <c r="F760" s="10"/>
    </row>
    <row r="761" ht="15.75" customHeight="1">
      <c r="A761" s="19" t="str">
        <f t="shared" si="209"/>
        <v>LOL512400040</v>
      </c>
      <c r="B761" s="9">
        <v>45348.0</v>
      </c>
      <c r="C761" s="10">
        <v>51.0</v>
      </c>
      <c r="D761" s="19">
        <f t="shared" si="210"/>
        <v>111</v>
      </c>
      <c r="E761" s="19"/>
      <c r="F761" s="10"/>
    </row>
    <row r="762" ht="15.75" customHeight="1">
      <c r="A762" s="19" t="str">
        <f t="shared" si="209"/>
        <v>LOL512400040</v>
      </c>
      <c r="B762" s="9">
        <v>45355.0</v>
      </c>
      <c r="C762" s="10">
        <v>46.0</v>
      </c>
      <c r="D762" s="19">
        <f t="shared" si="210"/>
        <v>65</v>
      </c>
      <c r="E762" s="19"/>
      <c r="F762" s="10"/>
    </row>
    <row r="763" ht="15.75" customHeight="1">
      <c r="A763" s="19" t="str">
        <f t="shared" si="209"/>
        <v>LOL512400040</v>
      </c>
      <c r="B763" s="9">
        <v>45365.0</v>
      </c>
      <c r="C763" s="10">
        <v>50.0</v>
      </c>
      <c r="D763" s="19">
        <f t="shared" si="210"/>
        <v>15</v>
      </c>
      <c r="E763" s="19"/>
      <c r="F763" s="10"/>
    </row>
    <row r="764" ht="15.75" customHeight="1">
      <c r="B764" s="56">
        <v>45367.0</v>
      </c>
      <c r="C764" s="60">
        <v>15.0</v>
      </c>
      <c r="D764" s="19">
        <f t="shared" si="210"/>
        <v>0</v>
      </c>
      <c r="E764" s="1"/>
      <c r="F764" s="25" t="s">
        <v>14</v>
      </c>
    </row>
    <row r="765" ht="15.75" customHeight="1">
      <c r="E765" s="1"/>
    </row>
    <row r="766" ht="15.75" customHeight="1">
      <c r="A766" s="14" t="s">
        <v>15</v>
      </c>
      <c r="B766" s="14" t="s">
        <v>16</v>
      </c>
      <c r="C766" s="2" t="s">
        <v>17</v>
      </c>
      <c r="D766" s="14" t="s">
        <v>18</v>
      </c>
      <c r="E766" s="14" t="s">
        <v>19</v>
      </c>
      <c r="F766" s="100" t="s">
        <v>20</v>
      </c>
      <c r="G766" s="43">
        <v>600.0</v>
      </c>
    </row>
    <row r="767" ht="15.75" customHeight="1">
      <c r="A767" s="19" t="s">
        <v>2527</v>
      </c>
      <c r="B767" s="18">
        <v>45358.0</v>
      </c>
      <c r="C767" s="36">
        <v>108.0</v>
      </c>
      <c r="D767" s="19">
        <f>G766-C767</f>
        <v>492</v>
      </c>
      <c r="E767" s="19"/>
      <c r="F767" s="9"/>
      <c r="G767" s="63" t="s">
        <v>2528</v>
      </c>
    </row>
    <row r="768" ht="15.75" customHeight="1">
      <c r="A768" s="19" t="str">
        <f t="shared" ref="A768:A776" si="211">A767</f>
        <v>LOL512400065</v>
      </c>
      <c r="B768" s="18">
        <v>45365.0</v>
      </c>
      <c r="C768" s="36">
        <v>50.0</v>
      </c>
      <c r="D768" s="19">
        <f t="shared" ref="D768:D778" si="212">D767-C768</f>
        <v>442</v>
      </c>
      <c r="E768" s="19"/>
      <c r="F768" s="10"/>
      <c r="G768" s="63" t="s">
        <v>2474</v>
      </c>
    </row>
    <row r="769" ht="15.75" customHeight="1">
      <c r="A769" s="19" t="str">
        <f t="shared" si="211"/>
        <v>LOL512400065</v>
      </c>
      <c r="B769" s="18">
        <v>45367.0</v>
      </c>
      <c r="C769" s="36">
        <v>50.0</v>
      </c>
      <c r="D769" s="19">
        <f t="shared" si="212"/>
        <v>392</v>
      </c>
      <c r="E769" s="19"/>
      <c r="F769" s="10"/>
      <c r="G769" s="64" t="s">
        <v>1218</v>
      </c>
    </row>
    <row r="770" ht="15.75" customHeight="1">
      <c r="A770" s="19" t="str">
        <f t="shared" si="211"/>
        <v>LOL512400065</v>
      </c>
      <c r="B770" s="9">
        <v>45370.0</v>
      </c>
      <c r="C770" s="10">
        <v>54.0</v>
      </c>
      <c r="D770" s="19">
        <f t="shared" si="212"/>
        <v>338</v>
      </c>
      <c r="E770" s="19"/>
      <c r="F770" s="10"/>
    </row>
    <row r="771" ht="15.75" customHeight="1">
      <c r="A771" s="19" t="str">
        <f t="shared" si="211"/>
        <v>LOL512400065</v>
      </c>
      <c r="B771" s="9">
        <v>45377.0</v>
      </c>
      <c r="C771" s="10">
        <v>100.0</v>
      </c>
      <c r="D771" s="19">
        <f t="shared" si="212"/>
        <v>238</v>
      </c>
      <c r="E771" s="19"/>
      <c r="F771" s="10"/>
    </row>
    <row r="772" ht="15.75" customHeight="1">
      <c r="A772" s="19" t="str">
        <f t="shared" si="211"/>
        <v>LOL512400065</v>
      </c>
      <c r="B772" s="9">
        <v>45381.0</v>
      </c>
      <c r="C772" s="10">
        <v>20.0</v>
      </c>
      <c r="D772" s="19">
        <f t="shared" si="212"/>
        <v>218</v>
      </c>
      <c r="E772" s="19"/>
      <c r="F772" s="10"/>
    </row>
    <row r="773" ht="15.75" customHeight="1">
      <c r="A773" s="19" t="str">
        <f t="shared" si="211"/>
        <v>LOL512400065</v>
      </c>
      <c r="B773" s="9">
        <v>45385.0</v>
      </c>
      <c r="C773" s="10">
        <v>60.0</v>
      </c>
      <c r="D773" s="19">
        <f t="shared" si="212"/>
        <v>158</v>
      </c>
      <c r="E773" s="19"/>
      <c r="F773" s="10"/>
    </row>
    <row r="774" ht="15.75" customHeight="1">
      <c r="A774" s="19" t="str">
        <f t="shared" si="211"/>
        <v>LOL512400065</v>
      </c>
      <c r="B774" s="9">
        <v>45388.0</v>
      </c>
      <c r="C774" s="10">
        <v>50.0</v>
      </c>
      <c r="D774" s="19">
        <f t="shared" si="212"/>
        <v>108</v>
      </c>
      <c r="E774" s="19"/>
      <c r="F774" s="10"/>
    </row>
    <row r="775" ht="15.75" customHeight="1">
      <c r="A775" s="19" t="str">
        <f t="shared" si="211"/>
        <v>LOL512400065</v>
      </c>
      <c r="B775" s="9">
        <v>45398.0</v>
      </c>
      <c r="C775" s="10">
        <v>48.0</v>
      </c>
      <c r="D775" s="19">
        <f t="shared" si="212"/>
        <v>60</v>
      </c>
      <c r="E775" s="19"/>
      <c r="F775" s="10"/>
    </row>
    <row r="776" ht="15.75" customHeight="1">
      <c r="A776" s="19" t="str">
        <f t="shared" si="211"/>
        <v>LOL512400065</v>
      </c>
      <c r="B776" s="10"/>
      <c r="C776" s="10"/>
      <c r="D776" s="19">
        <f t="shared" si="212"/>
        <v>60</v>
      </c>
      <c r="E776" s="19"/>
      <c r="F776" s="10"/>
    </row>
    <row r="777" ht="15.75" customHeight="1">
      <c r="D777" s="19">
        <f t="shared" si="212"/>
        <v>60</v>
      </c>
      <c r="E777" s="1"/>
    </row>
    <row r="778" ht="15.75" customHeight="1">
      <c r="D778" s="19">
        <f t="shared" si="212"/>
        <v>60</v>
      </c>
      <c r="E778" s="1"/>
    </row>
    <row r="779" ht="15.75" customHeight="1">
      <c r="E779" s="1"/>
    </row>
    <row r="780" ht="15.75" customHeight="1">
      <c r="A780" s="14" t="s">
        <v>15</v>
      </c>
      <c r="B780" s="14" t="s">
        <v>16</v>
      </c>
      <c r="C780" s="2" t="s">
        <v>17</v>
      </c>
      <c r="D780" s="14" t="s">
        <v>18</v>
      </c>
      <c r="E780" s="14" t="s">
        <v>19</v>
      </c>
      <c r="F780" s="100" t="s">
        <v>20</v>
      </c>
      <c r="G780" s="43">
        <v>120.0</v>
      </c>
    </row>
    <row r="781" ht="15.75" customHeight="1">
      <c r="A781" s="19" t="s">
        <v>2527</v>
      </c>
      <c r="B781" s="18">
        <v>45367.0</v>
      </c>
      <c r="C781" s="36">
        <v>36.0</v>
      </c>
      <c r="D781" s="19">
        <f>G780-C781</f>
        <v>84</v>
      </c>
      <c r="E781" s="19"/>
      <c r="F781" s="9"/>
      <c r="G781" s="63" t="s">
        <v>2528</v>
      </c>
    </row>
    <row r="782" ht="15.75" customHeight="1">
      <c r="A782" s="19" t="str">
        <f t="shared" ref="A782:A787" si="213">A781</f>
        <v>LOL512400065</v>
      </c>
      <c r="B782" s="18">
        <v>45381.0</v>
      </c>
      <c r="C782" s="36">
        <v>31.0</v>
      </c>
      <c r="D782" s="19">
        <f t="shared" ref="D782:D787" si="214">D781-C782</f>
        <v>53</v>
      </c>
      <c r="E782" s="19"/>
      <c r="F782" s="10"/>
      <c r="G782" s="63" t="s">
        <v>2464</v>
      </c>
    </row>
    <row r="783" ht="15.75" customHeight="1">
      <c r="A783" s="19" t="str">
        <f t="shared" si="213"/>
        <v>LOL512400065</v>
      </c>
      <c r="B783" s="18">
        <v>45388.0</v>
      </c>
      <c r="C783" s="36">
        <v>25.0</v>
      </c>
      <c r="D783" s="19">
        <f t="shared" si="214"/>
        <v>28</v>
      </c>
      <c r="E783" s="19"/>
      <c r="F783" s="10"/>
      <c r="G783" s="64" t="s">
        <v>2465</v>
      </c>
    </row>
    <row r="784" ht="15.75" customHeight="1">
      <c r="A784" s="19" t="str">
        <f t="shared" si="213"/>
        <v>LOL512400065</v>
      </c>
      <c r="B784" s="9">
        <v>45399.0</v>
      </c>
      <c r="C784" s="10">
        <v>4.0</v>
      </c>
      <c r="D784" s="19">
        <f t="shared" si="214"/>
        <v>24</v>
      </c>
      <c r="E784" s="19"/>
      <c r="F784" s="10"/>
    </row>
    <row r="785" ht="15.75" customHeight="1">
      <c r="A785" s="19" t="str">
        <f t="shared" si="213"/>
        <v>LOL512400065</v>
      </c>
      <c r="B785" s="9">
        <v>45402.0</v>
      </c>
      <c r="C785" s="10">
        <v>20.0</v>
      </c>
      <c r="D785" s="19">
        <f t="shared" si="214"/>
        <v>4</v>
      </c>
      <c r="E785" s="19"/>
      <c r="F785" s="10"/>
    </row>
    <row r="786" ht="15.75" customHeight="1">
      <c r="A786" s="19" t="str">
        <f t="shared" si="213"/>
        <v>LOL512400065</v>
      </c>
      <c r="B786" s="9">
        <v>45411.0</v>
      </c>
      <c r="C786" s="10">
        <v>4.0</v>
      </c>
      <c r="D786" s="19">
        <f t="shared" si="214"/>
        <v>0</v>
      </c>
      <c r="E786" s="19"/>
      <c r="F786" s="10"/>
    </row>
    <row r="787" ht="15.75" customHeight="1">
      <c r="A787" s="19" t="str">
        <f t="shared" si="213"/>
        <v>LOL512400065</v>
      </c>
      <c r="B787" s="10"/>
      <c r="C787" s="10"/>
      <c r="D787" s="19">
        <f t="shared" si="214"/>
        <v>0</v>
      </c>
      <c r="E787" s="19"/>
      <c r="F787" s="10"/>
    </row>
    <row r="788" ht="15.75" customHeight="1">
      <c r="E788" s="1"/>
      <c r="F788" s="25" t="s">
        <v>14</v>
      </c>
    </row>
    <row r="789" ht="15.75" customHeight="1">
      <c r="A789" s="14" t="s">
        <v>15</v>
      </c>
      <c r="B789" s="14" t="s">
        <v>16</v>
      </c>
      <c r="C789" s="2" t="s">
        <v>17</v>
      </c>
      <c r="D789" s="14" t="s">
        <v>18</v>
      </c>
      <c r="E789" s="14" t="s">
        <v>19</v>
      </c>
      <c r="F789" s="100" t="s">
        <v>20</v>
      </c>
      <c r="G789" s="43">
        <v>250.0</v>
      </c>
    </row>
    <row r="790" ht="15.75" customHeight="1">
      <c r="A790" s="19" t="s">
        <v>2527</v>
      </c>
      <c r="B790" s="18">
        <v>45367.0</v>
      </c>
      <c r="C790" s="36">
        <v>26.0</v>
      </c>
      <c r="D790" s="19">
        <f>G789-C790</f>
        <v>224</v>
      </c>
      <c r="E790" s="19"/>
      <c r="F790" s="9"/>
      <c r="G790" s="63" t="s">
        <v>2528</v>
      </c>
    </row>
    <row r="791" ht="15.75" customHeight="1">
      <c r="A791" s="19" t="str">
        <f t="shared" ref="A791:A801" si="215">A790</f>
        <v>LOL512400065</v>
      </c>
      <c r="B791" s="18">
        <v>45373.0</v>
      </c>
      <c r="C791" s="36">
        <v>30.0</v>
      </c>
      <c r="D791" s="19">
        <f t="shared" ref="D791:D801" si="216">D790-C791</f>
        <v>194</v>
      </c>
      <c r="E791" s="19"/>
      <c r="F791" s="10"/>
      <c r="G791" s="63" t="s">
        <v>2466</v>
      </c>
    </row>
    <row r="792" ht="15.75" customHeight="1">
      <c r="A792" s="19" t="str">
        <f t="shared" si="215"/>
        <v>LOL512400065</v>
      </c>
      <c r="B792" s="18">
        <v>45381.0</v>
      </c>
      <c r="C792" s="36">
        <v>23.0</v>
      </c>
      <c r="D792" s="19">
        <f t="shared" si="216"/>
        <v>171</v>
      </c>
      <c r="E792" s="19"/>
      <c r="F792" s="10"/>
      <c r="G792" s="64" t="s">
        <v>2467</v>
      </c>
    </row>
    <row r="793" ht="15.75" customHeight="1">
      <c r="A793" s="19" t="str">
        <f t="shared" si="215"/>
        <v>LOL512400065</v>
      </c>
      <c r="B793" s="9">
        <v>45388.0</v>
      </c>
      <c r="C793" s="10">
        <v>20.0</v>
      </c>
      <c r="D793" s="19">
        <f t="shared" si="216"/>
        <v>151</v>
      </c>
      <c r="E793" s="19"/>
      <c r="F793" s="10"/>
    </row>
    <row r="794" ht="15.75" customHeight="1">
      <c r="A794" s="19" t="str">
        <f t="shared" si="215"/>
        <v>LOL512400065</v>
      </c>
      <c r="B794" s="9">
        <v>45398.0</v>
      </c>
      <c r="C794" s="10">
        <v>40.0</v>
      </c>
      <c r="D794" s="19">
        <f t="shared" si="216"/>
        <v>111</v>
      </c>
      <c r="E794" s="19"/>
      <c r="F794" s="10"/>
    </row>
    <row r="795" ht="15.75" customHeight="1">
      <c r="A795" s="19" t="str">
        <f t="shared" si="215"/>
        <v>LOL512400065</v>
      </c>
      <c r="B795" s="9">
        <v>45399.0</v>
      </c>
      <c r="C795" s="10">
        <v>20.0</v>
      </c>
      <c r="D795" s="19">
        <f t="shared" si="216"/>
        <v>91</v>
      </c>
      <c r="E795" s="19"/>
      <c r="F795" s="10"/>
    </row>
    <row r="796" ht="15.75" customHeight="1">
      <c r="A796" s="19" t="str">
        <f t="shared" si="215"/>
        <v>LOL512400065</v>
      </c>
      <c r="B796" s="9">
        <v>45402.0</v>
      </c>
      <c r="C796" s="10">
        <v>9.0</v>
      </c>
      <c r="D796" s="19">
        <f t="shared" si="216"/>
        <v>82</v>
      </c>
      <c r="E796" s="19"/>
      <c r="F796" s="10"/>
    </row>
    <row r="797" ht="15.75" customHeight="1">
      <c r="A797" s="19" t="str">
        <f t="shared" si="215"/>
        <v>LOL512400065</v>
      </c>
      <c r="B797" s="9">
        <v>45406.0</v>
      </c>
      <c r="C797" s="10">
        <v>17.0</v>
      </c>
      <c r="D797" s="19">
        <f t="shared" si="216"/>
        <v>65</v>
      </c>
      <c r="E797" s="19"/>
      <c r="F797" s="10"/>
    </row>
    <row r="798" ht="15.75" customHeight="1">
      <c r="A798" s="19" t="str">
        <f t="shared" si="215"/>
        <v>LOL512400065</v>
      </c>
      <c r="B798" s="9">
        <v>45411.0</v>
      </c>
      <c r="C798" s="10">
        <v>18.0</v>
      </c>
      <c r="D798" s="19">
        <f t="shared" si="216"/>
        <v>47</v>
      </c>
      <c r="E798" s="19"/>
      <c r="F798" s="10"/>
    </row>
    <row r="799" ht="15.75" customHeight="1">
      <c r="A799" s="19" t="str">
        <f t="shared" si="215"/>
        <v>LOL512400065</v>
      </c>
      <c r="B799" s="10" t="s">
        <v>2381</v>
      </c>
      <c r="C799" s="10">
        <v>21.0</v>
      </c>
      <c r="D799" s="19">
        <f t="shared" si="216"/>
        <v>26</v>
      </c>
      <c r="E799" s="19"/>
      <c r="F799" s="10"/>
    </row>
    <row r="800" ht="15.75" customHeight="1">
      <c r="A800" s="19" t="str">
        <f t="shared" si="215"/>
        <v>LOL512400065</v>
      </c>
      <c r="B800" s="10"/>
      <c r="C800" s="10"/>
      <c r="D800" s="19">
        <f t="shared" si="216"/>
        <v>26</v>
      </c>
      <c r="E800" s="19"/>
      <c r="F800" s="10"/>
    </row>
    <row r="801" ht="15.75" customHeight="1">
      <c r="A801" s="19" t="str">
        <f t="shared" si="215"/>
        <v>LOL512400065</v>
      </c>
      <c r="B801" s="10"/>
      <c r="C801" s="10"/>
      <c r="D801" s="19">
        <f t="shared" si="216"/>
        <v>26</v>
      </c>
      <c r="E801" s="19"/>
      <c r="F801" s="10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A806" s="14" t="s">
        <v>15</v>
      </c>
      <c r="B806" s="14" t="s">
        <v>16</v>
      </c>
      <c r="C806" s="2" t="s">
        <v>17</v>
      </c>
      <c r="D806" s="14" t="s">
        <v>18</v>
      </c>
      <c r="E806" s="14" t="s">
        <v>19</v>
      </c>
      <c r="F806" s="100" t="s">
        <v>20</v>
      </c>
      <c r="G806" s="43">
        <v>40.0</v>
      </c>
    </row>
    <row r="807" ht="15.75" customHeight="1">
      <c r="A807" s="19" t="s">
        <v>2527</v>
      </c>
      <c r="B807" s="18">
        <v>45453.0</v>
      </c>
      <c r="C807" s="36">
        <v>20.0</v>
      </c>
      <c r="D807" s="19">
        <f>G806-C807</f>
        <v>20</v>
      </c>
      <c r="E807" s="19"/>
      <c r="F807" s="9"/>
      <c r="G807" s="63" t="s">
        <v>2528</v>
      </c>
    </row>
    <row r="808" ht="15.75" customHeight="1">
      <c r="A808" s="19" t="str">
        <f t="shared" ref="A808:A809" si="217">A807</f>
        <v>LOL512400065</v>
      </c>
      <c r="B808" s="18">
        <v>45458.0</v>
      </c>
      <c r="C808" s="36">
        <v>20.0</v>
      </c>
      <c r="D808" s="19">
        <f t="shared" ref="D808:D809" si="218">D807-C808</f>
        <v>0</v>
      </c>
      <c r="E808" s="19"/>
      <c r="F808" s="10"/>
      <c r="G808" s="63" t="s">
        <v>2477</v>
      </c>
      <c r="I808" s="30"/>
      <c r="J808" s="30"/>
      <c r="K808" s="30"/>
      <c r="L808" s="30"/>
    </row>
    <row r="809" ht="15.75" customHeight="1">
      <c r="A809" s="19" t="str">
        <f t="shared" si="217"/>
        <v>LOL512400065</v>
      </c>
      <c r="B809" s="18"/>
      <c r="C809" s="36"/>
      <c r="D809" s="19">
        <f t="shared" si="218"/>
        <v>0</v>
      </c>
      <c r="E809" s="19"/>
      <c r="F809" s="10"/>
      <c r="G809" s="64" t="s">
        <v>1082</v>
      </c>
    </row>
    <row r="810" ht="15.75" customHeight="1">
      <c r="E810" s="1"/>
      <c r="F810" s="25" t="s">
        <v>14</v>
      </c>
    </row>
    <row r="811" ht="15.75" customHeight="1">
      <c r="A811" s="14" t="s">
        <v>15</v>
      </c>
      <c r="B811" s="14" t="s">
        <v>16</v>
      </c>
      <c r="C811" s="2" t="s">
        <v>17</v>
      </c>
      <c r="D811" s="14" t="s">
        <v>18</v>
      </c>
      <c r="E811" s="14" t="s">
        <v>19</v>
      </c>
      <c r="F811" s="100" t="s">
        <v>20</v>
      </c>
      <c r="G811" s="43">
        <v>30.0</v>
      </c>
    </row>
    <row r="812" ht="15.75" customHeight="1">
      <c r="A812" s="19" t="s">
        <v>2527</v>
      </c>
      <c r="B812" s="18" t="s">
        <v>2381</v>
      </c>
      <c r="C812" s="36">
        <v>5.0</v>
      </c>
      <c r="D812" s="19">
        <f>G811-C812</f>
        <v>25</v>
      </c>
      <c r="E812" s="19"/>
      <c r="F812" s="9"/>
      <c r="G812" s="63" t="s">
        <v>2528</v>
      </c>
    </row>
    <row r="813" ht="15.75" customHeight="1">
      <c r="A813" s="19" t="str">
        <f t="shared" ref="A813:A815" si="219">A812</f>
        <v>LOL512400065</v>
      </c>
      <c r="B813" s="18">
        <v>45447.0</v>
      </c>
      <c r="C813" s="36">
        <v>20.0</v>
      </c>
      <c r="D813" s="19">
        <f t="shared" ref="D813:D815" si="220">D812-C813</f>
        <v>5</v>
      </c>
      <c r="E813" s="19"/>
      <c r="F813" s="10"/>
      <c r="G813" s="63" t="s">
        <v>2468</v>
      </c>
    </row>
    <row r="814" ht="15.75" customHeight="1">
      <c r="A814" s="19" t="str">
        <f t="shared" si="219"/>
        <v>LOL512400065</v>
      </c>
      <c r="B814" s="18">
        <v>45455.0</v>
      </c>
      <c r="C814" s="36">
        <v>5.0</v>
      </c>
      <c r="D814" s="19">
        <f t="shared" si="220"/>
        <v>0</v>
      </c>
      <c r="E814" s="19"/>
      <c r="F814" s="10"/>
      <c r="G814" s="64" t="s">
        <v>2469</v>
      </c>
    </row>
    <row r="815" ht="15.75" customHeight="1">
      <c r="A815" s="19" t="str">
        <f t="shared" si="219"/>
        <v>LOL512400065</v>
      </c>
      <c r="B815" s="9"/>
      <c r="C815" s="10"/>
      <c r="D815" s="19">
        <f t="shared" si="220"/>
        <v>0</v>
      </c>
      <c r="E815" s="19"/>
      <c r="F815" s="10"/>
    </row>
    <row r="816" ht="15.75" customHeight="1">
      <c r="E816" s="1"/>
      <c r="F816" s="25" t="s">
        <v>14</v>
      </c>
    </row>
    <row r="817" ht="15.75" customHeight="1">
      <c r="A817" s="14" t="s">
        <v>15</v>
      </c>
      <c r="B817" s="14" t="s">
        <v>16</v>
      </c>
      <c r="C817" s="2" t="s">
        <v>17</v>
      </c>
      <c r="D817" s="14" t="s">
        <v>18</v>
      </c>
      <c r="E817" s="14" t="s">
        <v>19</v>
      </c>
      <c r="F817" s="100" t="s">
        <v>20</v>
      </c>
      <c r="G817" s="43">
        <v>10.0</v>
      </c>
    </row>
    <row r="818" ht="15.75" customHeight="1">
      <c r="A818" s="19" t="s">
        <v>2527</v>
      </c>
      <c r="B818" s="18">
        <v>45458.0</v>
      </c>
      <c r="C818" s="36">
        <v>10.0</v>
      </c>
      <c r="D818" s="19">
        <f>G817-C818</f>
        <v>0</v>
      </c>
      <c r="E818" s="19"/>
      <c r="F818" s="9"/>
      <c r="G818" s="63" t="s">
        <v>2528</v>
      </c>
    </row>
    <row r="819" ht="15.75" customHeight="1">
      <c r="A819" s="19" t="str">
        <f t="shared" ref="A819:A820" si="221">A818</f>
        <v>LOL512400065</v>
      </c>
      <c r="B819" s="18"/>
      <c r="C819" s="36"/>
      <c r="D819" s="19">
        <f t="shared" ref="D819:D820" si="222">D818-C819</f>
        <v>0</v>
      </c>
      <c r="E819" s="19"/>
      <c r="F819" s="10"/>
      <c r="G819" s="63" t="s">
        <v>2481</v>
      </c>
    </row>
    <row r="820" ht="15.75" customHeight="1">
      <c r="A820" s="19" t="str">
        <f t="shared" si="221"/>
        <v>LOL512400065</v>
      </c>
      <c r="B820" s="18"/>
      <c r="C820" s="36"/>
      <c r="D820" s="19">
        <f t="shared" si="222"/>
        <v>0</v>
      </c>
      <c r="E820" s="19"/>
      <c r="F820" s="10"/>
      <c r="G820" s="64" t="s">
        <v>2482</v>
      </c>
    </row>
    <row r="821" ht="15.75" customHeight="1">
      <c r="E821" s="1"/>
      <c r="F821" s="25" t="s">
        <v>14</v>
      </c>
    </row>
    <row r="822" ht="15.75" customHeight="1">
      <c r="A822" s="14" t="s">
        <v>15</v>
      </c>
      <c r="B822" s="14" t="s">
        <v>16</v>
      </c>
      <c r="C822" s="2" t="s">
        <v>17</v>
      </c>
      <c r="D822" s="14" t="s">
        <v>18</v>
      </c>
      <c r="E822" s="14" t="s">
        <v>19</v>
      </c>
      <c r="F822" s="100" t="s">
        <v>20</v>
      </c>
      <c r="G822" s="43">
        <v>485.0</v>
      </c>
    </row>
    <row r="823" ht="15.75" customHeight="1">
      <c r="A823" s="19" t="s">
        <v>2527</v>
      </c>
      <c r="B823" s="18">
        <v>45367.0</v>
      </c>
      <c r="C823" s="36">
        <v>45.0</v>
      </c>
      <c r="D823" s="19">
        <f>G822-C823</f>
        <v>440</v>
      </c>
      <c r="E823" s="19"/>
      <c r="F823" s="9"/>
      <c r="G823" s="63" t="s">
        <v>2528</v>
      </c>
    </row>
    <row r="824" ht="15.75" customHeight="1">
      <c r="A824" s="19" t="str">
        <f t="shared" ref="A824:A829" si="223">A823</f>
        <v>LOL512400065</v>
      </c>
      <c r="B824" s="18">
        <v>45370.0</v>
      </c>
      <c r="C824" s="36">
        <v>20.0</v>
      </c>
      <c r="D824" s="19">
        <f t="shared" ref="D824:D835" si="224">D823-C824</f>
        <v>420</v>
      </c>
      <c r="E824" s="19"/>
      <c r="F824" s="10"/>
      <c r="G824" s="63" t="s">
        <v>2470</v>
      </c>
    </row>
    <row r="825" ht="15.75" customHeight="1">
      <c r="A825" s="19" t="str">
        <f t="shared" si="223"/>
        <v>LOL512400065</v>
      </c>
      <c r="B825" s="18">
        <v>45373.0</v>
      </c>
      <c r="C825" s="36">
        <v>50.0</v>
      </c>
      <c r="D825" s="19">
        <f t="shared" si="224"/>
        <v>370</v>
      </c>
      <c r="E825" s="19"/>
      <c r="F825" s="10"/>
      <c r="G825" s="64" t="s">
        <v>2471</v>
      </c>
    </row>
    <row r="826" ht="15.75" customHeight="1">
      <c r="A826" s="19" t="str">
        <f t="shared" si="223"/>
        <v>LOL512400065</v>
      </c>
      <c r="B826" s="9">
        <v>45381.0</v>
      </c>
      <c r="C826" s="10">
        <v>50.0</v>
      </c>
      <c r="D826" s="19">
        <f t="shared" si="224"/>
        <v>320</v>
      </c>
      <c r="E826" s="19"/>
      <c r="F826" s="10"/>
    </row>
    <row r="827" ht="15.75" customHeight="1">
      <c r="A827" s="19" t="str">
        <f t="shared" si="223"/>
        <v>LOL512400065</v>
      </c>
      <c r="B827" s="9">
        <v>45385.0</v>
      </c>
      <c r="C827" s="10">
        <v>50.0</v>
      </c>
      <c r="D827" s="19">
        <f t="shared" si="224"/>
        <v>270</v>
      </c>
      <c r="E827" s="19"/>
      <c r="F827" s="10"/>
    </row>
    <row r="828" ht="15.75" customHeight="1">
      <c r="A828" s="19" t="str">
        <f t="shared" si="223"/>
        <v>LOL512400065</v>
      </c>
      <c r="B828" s="9">
        <v>45398.0</v>
      </c>
      <c r="C828" s="10">
        <v>50.0</v>
      </c>
      <c r="D828" s="19">
        <f t="shared" si="224"/>
        <v>220</v>
      </c>
      <c r="E828" s="19"/>
      <c r="F828" s="10"/>
    </row>
    <row r="829" ht="15.75" customHeight="1">
      <c r="A829" s="19" t="str">
        <f t="shared" si="223"/>
        <v>LOL512400065</v>
      </c>
      <c r="B829" s="9">
        <v>45399.0</v>
      </c>
      <c r="C829" s="10">
        <v>45.0</v>
      </c>
      <c r="D829" s="19">
        <f t="shared" si="224"/>
        <v>175</v>
      </c>
      <c r="E829" s="19"/>
      <c r="F829" s="10"/>
    </row>
    <row r="830" ht="15.75" customHeight="1">
      <c r="B830" s="56">
        <v>45402.0</v>
      </c>
      <c r="C830" s="60">
        <v>5.0</v>
      </c>
      <c r="D830" s="19">
        <f t="shared" si="224"/>
        <v>170</v>
      </c>
      <c r="E830" s="1"/>
    </row>
    <row r="831" ht="15.75" customHeight="1">
      <c r="B831" s="56">
        <v>45406.0</v>
      </c>
      <c r="C831" s="60">
        <v>39.0</v>
      </c>
      <c r="D831" s="19">
        <f t="shared" si="224"/>
        <v>131</v>
      </c>
      <c r="E831" s="1"/>
    </row>
    <row r="832" ht="15.75" customHeight="1">
      <c r="B832" s="56">
        <v>45411.0</v>
      </c>
      <c r="C832" s="60">
        <v>30.0</v>
      </c>
      <c r="D832" s="19">
        <f t="shared" si="224"/>
        <v>101</v>
      </c>
      <c r="E832" s="1"/>
    </row>
    <row r="833" ht="15.75" customHeight="1">
      <c r="B833" s="56">
        <v>45415.0</v>
      </c>
      <c r="C833" s="60">
        <v>41.0</v>
      </c>
      <c r="D833" s="19">
        <f t="shared" si="224"/>
        <v>60</v>
      </c>
      <c r="E833" s="1"/>
    </row>
    <row r="834" ht="15.75" customHeight="1">
      <c r="B834" s="20" t="s">
        <v>2381</v>
      </c>
      <c r="C834" s="60">
        <v>30.0</v>
      </c>
      <c r="D834" s="19">
        <f t="shared" si="224"/>
        <v>30</v>
      </c>
      <c r="E834" s="1"/>
    </row>
    <row r="835" ht="15.75" customHeight="1">
      <c r="B835" s="56">
        <v>45430.0</v>
      </c>
      <c r="C835" s="60">
        <v>30.0</v>
      </c>
      <c r="D835" s="19">
        <f t="shared" si="224"/>
        <v>0</v>
      </c>
      <c r="E835" s="1"/>
      <c r="F835" s="25" t="s">
        <v>14</v>
      </c>
    </row>
    <row r="836" ht="15.75" customHeight="1">
      <c r="E836" s="1"/>
    </row>
    <row r="837" ht="15.75" customHeight="1">
      <c r="A837" s="14" t="s">
        <v>15</v>
      </c>
      <c r="B837" s="14" t="s">
        <v>16</v>
      </c>
      <c r="C837" s="2" t="s">
        <v>17</v>
      </c>
      <c r="D837" s="14" t="s">
        <v>18</v>
      </c>
      <c r="E837" s="14" t="s">
        <v>19</v>
      </c>
      <c r="F837" s="100" t="s">
        <v>20</v>
      </c>
      <c r="G837" s="43">
        <v>150.0</v>
      </c>
    </row>
    <row r="838" ht="15.75" customHeight="1">
      <c r="A838" s="19" t="s">
        <v>2529</v>
      </c>
      <c r="B838" s="18">
        <v>45398.0</v>
      </c>
      <c r="C838" s="36">
        <v>2.0</v>
      </c>
      <c r="D838" s="19">
        <f>G837-C838</f>
        <v>148</v>
      </c>
      <c r="E838" s="19"/>
      <c r="F838" s="9"/>
      <c r="G838" s="63" t="s">
        <v>2530</v>
      </c>
    </row>
    <row r="839" ht="15.75" customHeight="1">
      <c r="A839" s="19" t="str">
        <f t="shared" ref="A839:A844" si="225">A838</f>
        <v>LOL512400082</v>
      </c>
      <c r="B839" s="18">
        <v>45399.0</v>
      </c>
      <c r="C839" s="36">
        <v>2.0</v>
      </c>
      <c r="D839" s="19">
        <f t="shared" ref="D839:D844" si="226">D838-C839</f>
        <v>146</v>
      </c>
      <c r="E839" s="19"/>
      <c r="F839" s="10"/>
      <c r="G839" s="63" t="s">
        <v>2474</v>
      </c>
    </row>
    <row r="840" ht="15.75" customHeight="1">
      <c r="A840" s="19" t="str">
        <f t="shared" si="225"/>
        <v>LOL512400082</v>
      </c>
      <c r="B840" s="18">
        <v>45402.0</v>
      </c>
      <c r="C840" s="36">
        <v>50.0</v>
      </c>
      <c r="D840" s="19">
        <f t="shared" si="226"/>
        <v>96</v>
      </c>
      <c r="E840" s="19"/>
      <c r="F840" s="10"/>
      <c r="G840" s="64" t="s">
        <v>1218</v>
      </c>
    </row>
    <row r="841" ht="15.75" customHeight="1">
      <c r="A841" s="19" t="str">
        <f t="shared" si="225"/>
        <v>LOL512400082</v>
      </c>
      <c r="B841" s="9">
        <v>45406.0</v>
      </c>
      <c r="C841" s="10">
        <v>20.0</v>
      </c>
      <c r="D841" s="19">
        <f t="shared" si="226"/>
        <v>76</v>
      </c>
      <c r="E841" s="19"/>
      <c r="F841" s="10"/>
    </row>
    <row r="842" ht="15.75" customHeight="1">
      <c r="A842" s="19" t="str">
        <f t="shared" si="225"/>
        <v>LOL512400082</v>
      </c>
      <c r="B842" s="9">
        <v>45411.0</v>
      </c>
      <c r="C842" s="10">
        <v>50.0</v>
      </c>
      <c r="D842" s="19">
        <f t="shared" si="226"/>
        <v>26</v>
      </c>
      <c r="E842" s="19"/>
      <c r="F842" s="10"/>
    </row>
    <row r="843" ht="15.75" customHeight="1">
      <c r="A843" s="19" t="str">
        <f t="shared" si="225"/>
        <v>LOL512400082</v>
      </c>
      <c r="B843" s="9">
        <v>45415.0</v>
      </c>
      <c r="C843" s="10">
        <v>26.0</v>
      </c>
      <c r="D843" s="19">
        <f t="shared" si="226"/>
        <v>0</v>
      </c>
      <c r="E843" s="19"/>
      <c r="F843" s="10"/>
    </row>
    <row r="844" ht="15.75" customHeight="1">
      <c r="A844" s="19" t="str">
        <f t="shared" si="225"/>
        <v>LOL512400082</v>
      </c>
      <c r="B844" s="10"/>
      <c r="C844" s="10"/>
      <c r="D844" s="19">
        <f t="shared" si="226"/>
        <v>0</v>
      </c>
      <c r="E844" s="19"/>
      <c r="F844" s="10"/>
    </row>
    <row r="845" ht="15.75" customHeight="1">
      <c r="E845" s="1"/>
      <c r="F845" s="25" t="s">
        <v>14</v>
      </c>
    </row>
    <row r="846" ht="15.75" customHeight="1">
      <c r="A846" s="14" t="s">
        <v>15</v>
      </c>
      <c r="B846" s="14" t="s">
        <v>16</v>
      </c>
      <c r="C846" s="2" t="s">
        <v>17</v>
      </c>
      <c r="D846" s="14" t="s">
        <v>18</v>
      </c>
      <c r="E846" s="14" t="s">
        <v>19</v>
      </c>
      <c r="F846" s="100" t="s">
        <v>20</v>
      </c>
      <c r="G846" s="43">
        <v>50.0</v>
      </c>
    </row>
    <row r="847" ht="15.75" customHeight="1">
      <c r="A847" s="19" t="s">
        <v>2529</v>
      </c>
      <c r="B847" s="18">
        <v>45411.0</v>
      </c>
      <c r="C847" s="36">
        <v>16.0</v>
      </c>
      <c r="D847" s="19">
        <f>G846-C847</f>
        <v>34</v>
      </c>
      <c r="E847" s="19"/>
      <c r="F847" s="9"/>
      <c r="G847" s="63" t="s">
        <v>2530</v>
      </c>
      <c r="I847" s="30"/>
      <c r="J847" s="30"/>
      <c r="K847" s="30"/>
      <c r="L847" s="30"/>
    </row>
    <row r="848" ht="15.75" customHeight="1">
      <c r="A848" s="19" t="str">
        <f t="shared" ref="A848:A851" si="227">A847</f>
        <v>LOL512400082</v>
      </c>
      <c r="B848" s="18">
        <v>45419.0</v>
      </c>
      <c r="C848" s="36">
        <v>20.0</v>
      </c>
      <c r="D848" s="19">
        <f t="shared" ref="D848:D851" si="228">D847-C848</f>
        <v>14</v>
      </c>
      <c r="E848" s="19"/>
      <c r="F848" s="10"/>
      <c r="G848" s="63" t="s">
        <v>2464</v>
      </c>
    </row>
    <row r="849" ht="15.75" customHeight="1">
      <c r="A849" s="19" t="str">
        <f t="shared" si="227"/>
        <v>LOL512400082</v>
      </c>
      <c r="B849" s="18">
        <v>45425.0</v>
      </c>
      <c r="C849" s="36">
        <v>14.0</v>
      </c>
      <c r="D849" s="19">
        <f t="shared" si="228"/>
        <v>0</v>
      </c>
      <c r="E849" s="19"/>
      <c r="F849" s="10"/>
      <c r="G849" s="64" t="s">
        <v>2465</v>
      </c>
    </row>
    <row r="850" ht="15.75" customHeight="1">
      <c r="A850" s="19" t="str">
        <f t="shared" si="227"/>
        <v>LOL512400082</v>
      </c>
      <c r="B850" s="9"/>
      <c r="C850" s="10"/>
      <c r="D850" s="19">
        <f t="shared" si="228"/>
        <v>0</v>
      </c>
      <c r="E850" s="19"/>
      <c r="F850" s="10"/>
    </row>
    <row r="851" ht="15.75" customHeight="1">
      <c r="A851" s="19" t="str">
        <f t="shared" si="227"/>
        <v>LOL512400082</v>
      </c>
      <c r="B851" s="9"/>
      <c r="C851" s="10"/>
      <c r="D851" s="19">
        <f t="shared" si="228"/>
        <v>0</v>
      </c>
      <c r="E851" s="19"/>
      <c r="F851" s="10"/>
    </row>
    <row r="852" ht="15.75" customHeight="1">
      <c r="E852" s="1"/>
      <c r="F852" s="25" t="s">
        <v>14</v>
      </c>
    </row>
    <row r="853" ht="15.75" customHeight="1">
      <c r="A853" s="14" t="s">
        <v>15</v>
      </c>
      <c r="B853" s="14" t="s">
        <v>16</v>
      </c>
      <c r="C853" s="2" t="s">
        <v>17</v>
      </c>
      <c r="D853" s="14" t="s">
        <v>18</v>
      </c>
      <c r="E853" s="14" t="s">
        <v>19</v>
      </c>
      <c r="F853" s="100" t="s">
        <v>20</v>
      </c>
      <c r="G853" s="43">
        <v>40.0</v>
      </c>
    </row>
    <row r="854" ht="15.75" customHeight="1">
      <c r="A854" s="19" t="s">
        <v>2529</v>
      </c>
      <c r="B854" s="18" t="s">
        <v>2381</v>
      </c>
      <c r="C854" s="36">
        <v>9.0</v>
      </c>
      <c r="D854" s="19">
        <f>G853-C854</f>
        <v>31</v>
      </c>
      <c r="E854" s="19"/>
      <c r="F854" s="9"/>
      <c r="G854" s="63" t="s">
        <v>2530</v>
      </c>
    </row>
    <row r="855" ht="15.75" customHeight="1">
      <c r="A855" s="19" t="str">
        <f t="shared" ref="A855:A857" si="229">A854</f>
        <v>LOL512400082</v>
      </c>
      <c r="B855" s="18">
        <v>45430.0</v>
      </c>
      <c r="C855" s="36">
        <v>31.0</v>
      </c>
      <c r="D855" s="19">
        <f t="shared" ref="D855:D857" si="230">D854-C855</f>
        <v>0</v>
      </c>
      <c r="E855" s="19"/>
      <c r="F855" s="10"/>
      <c r="G855" s="63" t="s">
        <v>2466</v>
      </c>
    </row>
    <row r="856" ht="15.75" customHeight="1">
      <c r="A856" s="19" t="str">
        <f t="shared" si="229"/>
        <v>LOL512400082</v>
      </c>
      <c r="B856" s="18"/>
      <c r="C856" s="36"/>
      <c r="D856" s="19">
        <f t="shared" si="230"/>
        <v>0</v>
      </c>
      <c r="E856" s="19"/>
      <c r="F856" s="10"/>
      <c r="G856" s="64" t="s">
        <v>2467</v>
      </c>
    </row>
    <row r="857" ht="15.75" customHeight="1">
      <c r="A857" s="19" t="str">
        <f t="shared" si="229"/>
        <v>LOL512400082</v>
      </c>
      <c r="B857" s="9"/>
      <c r="C857" s="10"/>
      <c r="D857" s="19">
        <f t="shared" si="230"/>
        <v>0</v>
      </c>
      <c r="E857" s="19"/>
      <c r="F857" s="10"/>
    </row>
    <row r="858" ht="15.75" customHeight="1">
      <c r="E858" s="1"/>
      <c r="F858" s="25" t="s">
        <v>14</v>
      </c>
    </row>
    <row r="859" ht="15.75" customHeight="1">
      <c r="A859" s="14" t="s">
        <v>15</v>
      </c>
      <c r="B859" s="14" t="s">
        <v>16</v>
      </c>
      <c r="C859" s="2" t="s">
        <v>17</v>
      </c>
      <c r="D859" s="14" t="s">
        <v>18</v>
      </c>
      <c r="E859" s="14" t="s">
        <v>19</v>
      </c>
      <c r="F859" s="100" t="s">
        <v>20</v>
      </c>
      <c r="G859" s="43">
        <v>20.0</v>
      </c>
    </row>
    <row r="860" ht="15.75" customHeight="1">
      <c r="A860" s="19" t="s">
        <v>2529</v>
      </c>
      <c r="B860" s="18">
        <v>45455.0</v>
      </c>
      <c r="C860" s="36">
        <v>11.0</v>
      </c>
      <c r="D860" s="19">
        <f>G859-C860</f>
        <v>9</v>
      </c>
      <c r="E860" s="19"/>
      <c r="F860" s="9"/>
      <c r="G860" s="63" t="s">
        <v>2530</v>
      </c>
    </row>
    <row r="861" ht="15.75" customHeight="1">
      <c r="A861" s="19" t="str">
        <f t="shared" ref="A861:A863" si="231">A860</f>
        <v>LOL512400082</v>
      </c>
      <c r="B861" s="18">
        <v>45458.0</v>
      </c>
      <c r="C861" s="36">
        <v>9.0</v>
      </c>
      <c r="D861" s="19">
        <f t="shared" ref="D861:D863" si="232">D860-C861</f>
        <v>0</v>
      </c>
      <c r="E861" s="19"/>
      <c r="F861" s="10"/>
      <c r="G861" s="63" t="s">
        <v>2468</v>
      </c>
    </row>
    <row r="862" ht="15.75" customHeight="1">
      <c r="A862" s="19" t="str">
        <f t="shared" si="231"/>
        <v>LOL512400082</v>
      </c>
      <c r="B862" s="18"/>
      <c r="C862" s="36"/>
      <c r="D862" s="19">
        <f t="shared" si="232"/>
        <v>0</v>
      </c>
      <c r="E862" s="19"/>
      <c r="F862" s="10"/>
      <c r="G862" s="64" t="s">
        <v>2469</v>
      </c>
    </row>
    <row r="863" ht="15.75" customHeight="1">
      <c r="A863" s="19" t="str">
        <f t="shared" si="231"/>
        <v>LOL512400082</v>
      </c>
      <c r="B863" s="9"/>
      <c r="C863" s="10"/>
      <c r="D863" s="19">
        <f t="shared" si="232"/>
        <v>0</v>
      </c>
      <c r="E863" s="19"/>
      <c r="F863" s="10"/>
    </row>
    <row r="864" ht="15.75" customHeight="1">
      <c r="E864" s="1"/>
      <c r="F864" s="25" t="s">
        <v>14</v>
      </c>
    </row>
    <row r="865" ht="15.75" customHeight="1">
      <c r="A865" s="14" t="s">
        <v>15</v>
      </c>
      <c r="B865" s="14" t="s">
        <v>16</v>
      </c>
      <c r="C865" s="2" t="s">
        <v>17</v>
      </c>
      <c r="D865" s="14" t="s">
        <v>18</v>
      </c>
      <c r="E865" s="14" t="s">
        <v>19</v>
      </c>
      <c r="F865" s="100" t="s">
        <v>20</v>
      </c>
      <c r="G865" s="43">
        <v>20.0</v>
      </c>
    </row>
    <row r="866" ht="15.75" customHeight="1">
      <c r="A866" s="19" t="s">
        <v>2529</v>
      </c>
      <c r="B866" s="18">
        <v>45458.0</v>
      </c>
      <c r="C866" s="36">
        <v>10.0</v>
      </c>
      <c r="D866" s="19">
        <f>G865-C866</f>
        <v>10</v>
      </c>
      <c r="E866" s="19"/>
      <c r="F866" s="9"/>
      <c r="G866" s="63" t="s">
        <v>2530</v>
      </c>
    </row>
    <row r="867" ht="15.75" customHeight="1">
      <c r="A867" s="19" t="str">
        <f t="shared" ref="A867:A869" si="233">A866</f>
        <v>LOL512400082</v>
      </c>
      <c r="B867" s="18">
        <v>45475.0</v>
      </c>
      <c r="C867" s="36">
        <v>10.0</v>
      </c>
      <c r="D867" s="19">
        <f t="shared" ref="D867:D869" si="234">D866-C867</f>
        <v>0</v>
      </c>
      <c r="E867" s="19"/>
      <c r="F867" s="10"/>
      <c r="G867" s="63" t="s">
        <v>2481</v>
      </c>
    </row>
    <row r="868" ht="15.75" customHeight="1">
      <c r="A868" s="19" t="str">
        <f t="shared" si="233"/>
        <v>LOL512400082</v>
      </c>
      <c r="B868" s="18"/>
      <c r="C868" s="36"/>
      <c r="D868" s="19">
        <f t="shared" si="234"/>
        <v>0</v>
      </c>
      <c r="E868" s="19"/>
      <c r="F868" s="10"/>
      <c r="G868" s="64" t="s">
        <v>2482</v>
      </c>
    </row>
    <row r="869" ht="15.75" customHeight="1">
      <c r="A869" s="19" t="str">
        <f t="shared" si="233"/>
        <v>LOL512400082</v>
      </c>
      <c r="B869" s="9"/>
      <c r="C869" s="10"/>
      <c r="D869" s="19">
        <f t="shared" si="234"/>
        <v>0</v>
      </c>
      <c r="E869" s="19"/>
      <c r="F869" s="10"/>
      <c r="I869" s="30"/>
      <c r="J869" s="30"/>
      <c r="K869" s="30"/>
      <c r="L869" s="30"/>
    </row>
    <row r="870" ht="15.75" customHeight="1">
      <c r="E870" s="1"/>
      <c r="F870" s="25" t="s">
        <v>14</v>
      </c>
    </row>
    <row r="871" ht="15.75" customHeight="1">
      <c r="A871" s="14" t="s">
        <v>15</v>
      </c>
      <c r="B871" s="14" t="s">
        <v>16</v>
      </c>
      <c r="C871" s="2" t="s">
        <v>17</v>
      </c>
      <c r="D871" s="14" t="s">
        <v>18</v>
      </c>
      <c r="E871" s="14" t="s">
        <v>19</v>
      </c>
      <c r="F871" s="100" t="s">
        <v>20</v>
      </c>
      <c r="G871" s="43">
        <v>100.0</v>
      </c>
    </row>
    <row r="872" ht="15.75" customHeight="1">
      <c r="A872" s="19" t="s">
        <v>2529</v>
      </c>
      <c r="B872" s="18">
        <v>45430.0</v>
      </c>
      <c r="C872" s="36">
        <v>20.0</v>
      </c>
      <c r="D872" s="19">
        <f>G871-C872</f>
        <v>80</v>
      </c>
      <c r="E872" s="19"/>
      <c r="F872" s="9"/>
      <c r="G872" s="63" t="s">
        <v>2530</v>
      </c>
    </row>
    <row r="873" ht="15.75" customHeight="1">
      <c r="A873" s="19" t="str">
        <f t="shared" ref="A873:A875" si="235">A872</f>
        <v>LOL512400082</v>
      </c>
      <c r="B873" s="18">
        <v>45440.0</v>
      </c>
      <c r="C873" s="36">
        <v>24.0</v>
      </c>
      <c r="D873" s="19">
        <f t="shared" ref="D873:D876" si="236">D872-C873</f>
        <v>56</v>
      </c>
      <c r="E873" s="19"/>
      <c r="F873" s="10"/>
      <c r="G873" s="63" t="s">
        <v>2470</v>
      </c>
    </row>
    <row r="874" ht="15.75" customHeight="1">
      <c r="A874" s="19" t="str">
        <f t="shared" si="235"/>
        <v>LOL512400082</v>
      </c>
      <c r="B874" s="18">
        <v>45448.0</v>
      </c>
      <c r="C874" s="36">
        <v>5.0</v>
      </c>
      <c r="D874" s="19">
        <f t="shared" si="236"/>
        <v>51</v>
      </c>
      <c r="E874" s="19"/>
      <c r="F874" s="10"/>
      <c r="G874" s="64" t="s">
        <v>2471</v>
      </c>
    </row>
    <row r="875" ht="15.75" customHeight="1">
      <c r="A875" s="19" t="str">
        <f t="shared" si="235"/>
        <v>LOL512400082</v>
      </c>
      <c r="B875" s="9">
        <v>45453.0</v>
      </c>
      <c r="C875" s="10">
        <v>15.0</v>
      </c>
      <c r="D875" s="19">
        <f t="shared" si="236"/>
        <v>36</v>
      </c>
      <c r="E875" s="19"/>
      <c r="F875" s="10"/>
    </row>
    <row r="876" ht="15.75" customHeight="1">
      <c r="B876" s="56">
        <v>45458.0</v>
      </c>
      <c r="C876" s="69">
        <v>36.0</v>
      </c>
      <c r="D876" s="19">
        <f t="shared" si="236"/>
        <v>0</v>
      </c>
      <c r="E876" s="1"/>
      <c r="F876" s="25" t="s">
        <v>14</v>
      </c>
    </row>
    <row r="877" ht="15.75" customHeight="1">
      <c r="A877" s="14" t="s">
        <v>15</v>
      </c>
      <c r="B877" s="14" t="s">
        <v>16</v>
      </c>
      <c r="C877" s="2" t="s">
        <v>17</v>
      </c>
      <c r="D877" s="14" t="s">
        <v>18</v>
      </c>
      <c r="E877" s="14" t="s">
        <v>19</v>
      </c>
      <c r="F877" s="100" t="s">
        <v>20</v>
      </c>
      <c r="G877" s="43">
        <v>50.0</v>
      </c>
    </row>
    <row r="878" ht="15.75" customHeight="1">
      <c r="A878" s="19" t="s">
        <v>2531</v>
      </c>
      <c r="B878" s="18">
        <v>45425.0</v>
      </c>
      <c r="C878" s="36">
        <v>6.0</v>
      </c>
      <c r="D878" s="19">
        <f>G877-C878</f>
        <v>44</v>
      </c>
      <c r="E878" s="19"/>
      <c r="F878" s="9"/>
      <c r="G878" s="63" t="s">
        <v>2532</v>
      </c>
    </row>
    <row r="879" ht="15.75" customHeight="1">
      <c r="A879" s="19" t="str">
        <f t="shared" ref="A879:A880" si="237">A878</f>
        <v>LOL512400089</v>
      </c>
      <c r="B879" s="18">
        <v>45436.0</v>
      </c>
      <c r="C879" s="36">
        <v>20.0</v>
      </c>
      <c r="D879" s="19">
        <f t="shared" ref="D879:D880" si="238">D878-C879</f>
        <v>24</v>
      </c>
      <c r="E879" s="19"/>
      <c r="F879" s="10"/>
      <c r="G879" s="63" t="s">
        <v>2464</v>
      </c>
    </row>
    <row r="880" ht="15.75" customHeight="1">
      <c r="A880" s="19" t="str">
        <f t="shared" si="237"/>
        <v>LOL512400089</v>
      </c>
      <c r="B880" s="18">
        <v>45440.0</v>
      </c>
      <c r="C880" s="36">
        <v>24.0</v>
      </c>
      <c r="D880" s="19">
        <f t="shared" si="238"/>
        <v>0</v>
      </c>
      <c r="E880" s="19"/>
      <c r="F880" s="10"/>
      <c r="G880" s="64" t="s">
        <v>2465</v>
      </c>
    </row>
    <row r="881" ht="15.75" customHeight="1">
      <c r="E881" s="1"/>
      <c r="F881" s="25" t="s">
        <v>14</v>
      </c>
    </row>
    <row r="882" ht="15.75" customHeight="1">
      <c r="A882" s="14" t="s">
        <v>15</v>
      </c>
      <c r="B882" s="14" t="s">
        <v>16</v>
      </c>
      <c r="C882" s="2" t="s">
        <v>17</v>
      </c>
      <c r="D882" s="14" t="s">
        <v>18</v>
      </c>
      <c r="E882" s="14" t="s">
        <v>19</v>
      </c>
      <c r="F882" s="100" t="s">
        <v>20</v>
      </c>
      <c r="G882" s="43">
        <v>250.0</v>
      </c>
    </row>
    <row r="883" ht="15.75" customHeight="1">
      <c r="A883" s="19" t="s">
        <v>2533</v>
      </c>
      <c r="B883" s="18">
        <v>45415.0</v>
      </c>
      <c r="C883" s="36">
        <v>15.0</v>
      </c>
      <c r="D883" s="19">
        <f>G882-C883</f>
        <v>235</v>
      </c>
      <c r="E883" s="19"/>
      <c r="F883" s="9"/>
      <c r="G883" s="63" t="s">
        <v>2534</v>
      </c>
    </row>
    <row r="884" ht="15.75" customHeight="1">
      <c r="A884" s="19" t="str">
        <f t="shared" ref="A884:A886" si="239">A883</f>
        <v>LOL512400091</v>
      </c>
      <c r="B884" s="18">
        <v>45419.0</v>
      </c>
      <c r="C884" s="36">
        <v>80.0</v>
      </c>
      <c r="D884" s="19">
        <f t="shared" ref="D884:D888" si="240">D883-C884</f>
        <v>155</v>
      </c>
      <c r="E884" s="19"/>
      <c r="F884" s="10"/>
      <c r="G884" s="63" t="s">
        <v>2474</v>
      </c>
    </row>
    <row r="885" ht="15.75" customHeight="1">
      <c r="A885" s="19" t="str">
        <f t="shared" si="239"/>
        <v>LOL512400091</v>
      </c>
      <c r="B885" s="18">
        <v>45422.0</v>
      </c>
      <c r="C885" s="36">
        <v>71.0</v>
      </c>
      <c r="D885" s="19">
        <f t="shared" si="240"/>
        <v>84</v>
      </c>
      <c r="E885" s="19"/>
      <c r="F885" s="10"/>
      <c r="G885" s="64" t="s">
        <v>1218</v>
      </c>
    </row>
    <row r="886" ht="15.75" customHeight="1">
      <c r="A886" s="19" t="str">
        <f t="shared" si="239"/>
        <v>LOL512400091</v>
      </c>
      <c r="B886" s="9">
        <v>45425.0</v>
      </c>
      <c r="C886" s="10">
        <v>30.0</v>
      </c>
      <c r="D886" s="19">
        <f t="shared" si="240"/>
        <v>54</v>
      </c>
      <c r="E886" s="19"/>
      <c r="F886" s="10"/>
    </row>
    <row r="887" ht="15.75" customHeight="1">
      <c r="B887" s="20" t="s">
        <v>2381</v>
      </c>
      <c r="C887" s="69">
        <v>20.0</v>
      </c>
      <c r="D887" s="19">
        <f t="shared" si="240"/>
        <v>34</v>
      </c>
      <c r="E887" s="1"/>
    </row>
    <row r="888" ht="15.75" customHeight="1">
      <c r="B888" s="56">
        <v>45429.0</v>
      </c>
      <c r="C888" s="69">
        <v>34.0</v>
      </c>
      <c r="D888" s="19">
        <f t="shared" si="240"/>
        <v>0</v>
      </c>
      <c r="E888" s="1"/>
      <c r="F888" s="25" t="s">
        <v>14</v>
      </c>
    </row>
    <row r="889" ht="15.75" customHeight="1">
      <c r="D889" s="19"/>
      <c r="E889" s="1"/>
    </row>
    <row r="890" ht="15.75" customHeight="1">
      <c r="D890" s="19"/>
      <c r="E890" s="1"/>
    </row>
    <row r="891" ht="15.75" customHeight="1">
      <c r="A891" s="14" t="s">
        <v>15</v>
      </c>
      <c r="B891" s="14" t="s">
        <v>16</v>
      </c>
      <c r="C891" s="2" t="s">
        <v>17</v>
      </c>
      <c r="D891" s="14" t="s">
        <v>18</v>
      </c>
      <c r="E891" s="14" t="s">
        <v>19</v>
      </c>
      <c r="F891" s="100" t="s">
        <v>20</v>
      </c>
      <c r="G891" s="43">
        <v>100.0</v>
      </c>
    </row>
    <row r="892" ht="15.75" customHeight="1">
      <c r="A892" s="19" t="s">
        <v>2535</v>
      </c>
      <c r="B892" s="18">
        <v>45429.0</v>
      </c>
      <c r="C892" s="36">
        <v>66.0</v>
      </c>
      <c r="D892" s="19">
        <f>G891-C892</f>
        <v>34</v>
      </c>
      <c r="E892" s="19"/>
      <c r="F892" s="9"/>
      <c r="G892" s="63" t="s">
        <v>2536</v>
      </c>
    </row>
    <row r="893" ht="15.75" customHeight="1">
      <c r="A893" s="19" t="str">
        <f t="shared" ref="A893:A895" si="241">A892</f>
        <v>LOL512400094</v>
      </c>
      <c r="B893" s="18">
        <v>45430.0</v>
      </c>
      <c r="C893" s="36">
        <v>25.0</v>
      </c>
      <c r="D893" s="19">
        <f t="shared" ref="D893:D895" si="242">D892-C893</f>
        <v>9</v>
      </c>
      <c r="E893" s="19"/>
      <c r="F893" s="10"/>
      <c r="G893" s="63" t="s">
        <v>2474</v>
      </c>
    </row>
    <row r="894" ht="19.5" customHeight="1">
      <c r="A894" s="19" t="str">
        <f t="shared" si="241"/>
        <v>LOL512400094</v>
      </c>
      <c r="B894" s="18">
        <v>45436.0</v>
      </c>
      <c r="C894" s="36">
        <v>9.0</v>
      </c>
      <c r="D894" s="19">
        <f t="shared" si="242"/>
        <v>0</v>
      </c>
      <c r="E894" s="19"/>
      <c r="F894" s="10"/>
      <c r="G894" s="64" t="s">
        <v>1218</v>
      </c>
      <c r="I894" s="30"/>
      <c r="J894" s="30"/>
      <c r="K894" s="30"/>
      <c r="L894" s="30"/>
    </row>
    <row r="895" ht="15.75" customHeight="1">
      <c r="A895" s="19" t="str">
        <f t="shared" si="241"/>
        <v>LOL512400094</v>
      </c>
      <c r="B895" s="9"/>
      <c r="C895" s="10"/>
      <c r="D895" s="19">
        <f t="shared" si="242"/>
        <v>0</v>
      </c>
      <c r="E895" s="19"/>
      <c r="F895" s="10"/>
    </row>
    <row r="896" ht="15.0" customHeight="1">
      <c r="E896" s="1"/>
      <c r="F896" s="25" t="s">
        <v>14</v>
      </c>
    </row>
    <row r="897" ht="15.0" customHeight="1">
      <c r="A897" s="14" t="s">
        <v>15</v>
      </c>
      <c r="B897" s="14" t="s">
        <v>16</v>
      </c>
      <c r="C897" s="2" t="s">
        <v>17</v>
      </c>
      <c r="D897" s="14" t="s">
        <v>18</v>
      </c>
      <c r="E897" s="14" t="s">
        <v>19</v>
      </c>
      <c r="F897" s="100" t="s">
        <v>20</v>
      </c>
      <c r="G897" s="43">
        <v>100.0</v>
      </c>
    </row>
    <row r="898" ht="15.0" customHeight="1">
      <c r="A898" s="19" t="s">
        <v>2535</v>
      </c>
      <c r="B898" s="18">
        <v>45458.0</v>
      </c>
      <c r="C898" s="36">
        <v>4.0</v>
      </c>
      <c r="D898" s="19">
        <f>G897-C898</f>
        <v>96</v>
      </c>
      <c r="E898" s="19"/>
      <c r="F898" s="9"/>
      <c r="G898" s="63" t="s">
        <v>2536</v>
      </c>
    </row>
    <row r="899" ht="15.0" customHeight="1">
      <c r="A899" s="19" t="str">
        <f t="shared" ref="A899:A901" si="243">A898</f>
        <v>LOL512400094</v>
      </c>
      <c r="B899" s="18">
        <v>45467.0</v>
      </c>
      <c r="C899" s="36">
        <v>30.0</v>
      </c>
      <c r="D899" s="19">
        <f t="shared" ref="D899:D902" si="244">D898-C899</f>
        <v>66</v>
      </c>
      <c r="E899" s="19"/>
      <c r="F899" s="10"/>
      <c r="G899" s="63" t="s">
        <v>2470</v>
      </c>
    </row>
    <row r="900" ht="15.0" customHeight="1">
      <c r="A900" s="19" t="str">
        <f t="shared" si="243"/>
        <v>LOL512400094</v>
      </c>
      <c r="B900" s="18">
        <v>45489.0</v>
      </c>
      <c r="C900" s="36">
        <v>30.0</v>
      </c>
      <c r="D900" s="19">
        <f t="shared" si="244"/>
        <v>36</v>
      </c>
      <c r="E900" s="19"/>
      <c r="F900" s="10"/>
      <c r="G900" s="64" t="s">
        <v>2537</v>
      </c>
    </row>
    <row r="901" ht="15.0" customHeight="1">
      <c r="A901" s="19" t="str">
        <f t="shared" si="243"/>
        <v>LOL512400094</v>
      </c>
      <c r="B901" s="9">
        <v>45491.0</v>
      </c>
      <c r="C901" s="10">
        <v>25.0</v>
      </c>
      <c r="D901" s="19">
        <f t="shared" si="244"/>
        <v>11</v>
      </c>
      <c r="E901" s="19"/>
      <c r="F901" s="10"/>
    </row>
    <row r="902" ht="15.0" customHeight="1">
      <c r="B902" s="56">
        <v>45502.0</v>
      </c>
      <c r="C902" s="69">
        <v>11.0</v>
      </c>
      <c r="D902" s="19">
        <f t="shared" si="244"/>
        <v>0</v>
      </c>
      <c r="E902" s="1"/>
      <c r="F902" s="25" t="s">
        <v>14</v>
      </c>
    </row>
    <row r="903" ht="15.0" customHeight="1">
      <c r="A903" s="14" t="s">
        <v>15</v>
      </c>
      <c r="B903" s="14" t="s">
        <v>16</v>
      </c>
      <c r="C903" s="2" t="s">
        <v>17</v>
      </c>
      <c r="D903" s="14" t="s">
        <v>18</v>
      </c>
      <c r="E903" s="14" t="s">
        <v>19</v>
      </c>
      <c r="F903" s="100" t="s">
        <v>20</v>
      </c>
      <c r="G903" s="43">
        <v>80.0</v>
      </c>
    </row>
    <row r="904" ht="15.0" customHeight="1">
      <c r="A904" s="19" t="s">
        <v>2538</v>
      </c>
      <c r="B904" s="18">
        <v>45419.0</v>
      </c>
      <c r="C904" s="36">
        <v>20.0</v>
      </c>
      <c r="D904" s="19">
        <f>G903-C904</f>
        <v>60</v>
      </c>
      <c r="E904" s="19"/>
      <c r="F904" s="9"/>
      <c r="G904" s="63" t="s">
        <v>2539</v>
      </c>
    </row>
    <row r="905" ht="15.0" customHeight="1">
      <c r="A905" s="19" t="str">
        <f t="shared" ref="A905:A907" si="245">A904</f>
        <v>LOL512400114</v>
      </c>
      <c r="B905" s="18" t="s">
        <v>2381</v>
      </c>
      <c r="C905" s="36">
        <v>10.0</v>
      </c>
      <c r="D905" s="19">
        <f t="shared" ref="D905:D907" si="246">D904-C905</f>
        <v>50</v>
      </c>
      <c r="E905" s="19"/>
      <c r="F905" s="10"/>
      <c r="G905" s="63" t="s">
        <v>2540</v>
      </c>
    </row>
    <row r="906" ht="15.0" customHeight="1">
      <c r="A906" s="19" t="str">
        <f t="shared" si="245"/>
        <v>LOL512400114</v>
      </c>
      <c r="B906" s="18">
        <v>45517.0</v>
      </c>
      <c r="C906" s="36">
        <v>50.0</v>
      </c>
      <c r="D906" s="19">
        <f t="shared" si="246"/>
        <v>0</v>
      </c>
      <c r="E906" s="19"/>
      <c r="F906" s="10"/>
      <c r="G906" s="64" t="s">
        <v>2471</v>
      </c>
    </row>
    <row r="907" ht="15.0" customHeight="1">
      <c r="A907" s="19" t="str">
        <f t="shared" si="245"/>
        <v>LOL512400114</v>
      </c>
      <c r="B907" s="9"/>
      <c r="C907" s="10"/>
      <c r="D907" s="19">
        <f t="shared" si="246"/>
        <v>0</v>
      </c>
      <c r="E907" s="19"/>
      <c r="F907" s="10"/>
    </row>
    <row r="908" ht="15.0" customHeight="1">
      <c r="E908" s="1"/>
      <c r="F908" s="25" t="s">
        <v>14</v>
      </c>
    </row>
    <row r="909" ht="15.0" customHeight="1">
      <c r="A909" s="14" t="s">
        <v>15</v>
      </c>
      <c r="B909" s="14" t="s">
        <v>16</v>
      </c>
      <c r="C909" s="2" t="s">
        <v>17</v>
      </c>
      <c r="D909" s="14" t="s">
        <v>18</v>
      </c>
      <c r="E909" s="14" t="s">
        <v>19</v>
      </c>
      <c r="F909" s="100" t="s">
        <v>20</v>
      </c>
      <c r="G909" s="43">
        <v>400.0</v>
      </c>
    </row>
    <row r="910" ht="15.0" customHeight="1">
      <c r="A910" s="19" t="s">
        <v>2538</v>
      </c>
      <c r="B910" s="18">
        <v>45436.0</v>
      </c>
      <c r="C910" s="36">
        <v>71.0</v>
      </c>
      <c r="D910" s="19">
        <f>G909-C910</f>
        <v>329</v>
      </c>
      <c r="E910" s="19"/>
      <c r="F910" s="9"/>
      <c r="G910" s="63" t="s">
        <v>2539</v>
      </c>
    </row>
    <row r="911" ht="15.0" customHeight="1">
      <c r="A911" s="19" t="str">
        <f t="shared" ref="A911:A913" si="247">A910</f>
        <v>LOL512400114</v>
      </c>
      <c r="B911" s="18">
        <v>45440.0</v>
      </c>
      <c r="C911" s="36">
        <v>60.0</v>
      </c>
      <c r="D911" s="19">
        <f t="shared" ref="D911:D916" si="248">D910-C911</f>
        <v>269</v>
      </c>
      <c r="E911" s="19"/>
      <c r="F911" s="10"/>
      <c r="G911" s="63" t="s">
        <v>2474</v>
      </c>
    </row>
    <row r="912" ht="15.0" customHeight="1">
      <c r="A912" s="19" t="str">
        <f t="shared" si="247"/>
        <v>LOL512400114</v>
      </c>
      <c r="B912" s="18">
        <v>45447.0</v>
      </c>
      <c r="C912" s="36">
        <v>38.0</v>
      </c>
      <c r="D912" s="19">
        <f t="shared" si="248"/>
        <v>231</v>
      </c>
      <c r="E912" s="19"/>
      <c r="F912" s="10"/>
      <c r="G912" s="64" t="s">
        <v>1218</v>
      </c>
    </row>
    <row r="913" ht="15.0" customHeight="1">
      <c r="A913" s="19" t="str">
        <f t="shared" si="247"/>
        <v>LOL512400114</v>
      </c>
      <c r="B913" s="9">
        <v>45448.0</v>
      </c>
      <c r="C913" s="10">
        <v>60.0</v>
      </c>
      <c r="D913" s="19">
        <f t="shared" si="248"/>
        <v>171</v>
      </c>
      <c r="E913" s="19"/>
      <c r="F913" s="10"/>
    </row>
    <row r="914" ht="15.0" customHeight="1">
      <c r="B914" s="56">
        <v>45453.0</v>
      </c>
      <c r="C914" s="69">
        <v>60.0</v>
      </c>
      <c r="D914" s="19">
        <f t="shared" si="248"/>
        <v>111</v>
      </c>
      <c r="E914" s="1"/>
    </row>
    <row r="915" ht="15.0" customHeight="1">
      <c r="B915" s="56">
        <v>45455.0</v>
      </c>
      <c r="C915" s="69">
        <v>80.0</v>
      </c>
      <c r="D915" s="19">
        <f t="shared" si="248"/>
        <v>31</v>
      </c>
      <c r="E915" s="1"/>
    </row>
    <row r="916" ht="15.0" customHeight="1">
      <c r="B916" s="56">
        <v>45457.0</v>
      </c>
      <c r="C916" s="69">
        <v>31.0</v>
      </c>
      <c r="D916" s="19">
        <f t="shared" si="248"/>
        <v>0</v>
      </c>
      <c r="E916" s="1"/>
    </row>
    <row r="917" ht="15.0" customHeight="1">
      <c r="E917" s="1"/>
      <c r="F917" s="25" t="s">
        <v>14</v>
      </c>
    </row>
    <row r="918" ht="15.75" customHeight="1">
      <c r="A918" s="14" t="s">
        <v>15</v>
      </c>
      <c r="B918" s="14" t="s">
        <v>16</v>
      </c>
      <c r="C918" s="2" t="s">
        <v>17</v>
      </c>
      <c r="D918" s="14" t="s">
        <v>18</v>
      </c>
      <c r="E918" s="14" t="s">
        <v>19</v>
      </c>
      <c r="F918" s="100" t="s">
        <v>20</v>
      </c>
      <c r="G918" s="43">
        <v>150.0</v>
      </c>
    </row>
    <row r="919" ht="15.75" customHeight="1">
      <c r="A919" s="19" t="s">
        <v>2538</v>
      </c>
      <c r="B919" s="18">
        <v>45447.0</v>
      </c>
      <c r="C919" s="36">
        <v>21.0</v>
      </c>
      <c r="D919" s="19">
        <f>G918-C919</f>
        <v>129</v>
      </c>
      <c r="E919" s="19"/>
      <c r="F919" s="9"/>
      <c r="G919" s="63" t="s">
        <v>2539</v>
      </c>
      <c r="I919" s="30"/>
      <c r="J919" s="30"/>
      <c r="K919" s="30"/>
      <c r="L919" s="30"/>
    </row>
    <row r="920" ht="15.75" customHeight="1">
      <c r="A920" s="19" t="str">
        <f t="shared" ref="A920:A922" si="249">A919</f>
        <v>LOL512400114</v>
      </c>
      <c r="B920" s="18">
        <v>45453.0</v>
      </c>
      <c r="C920" s="36">
        <v>30.0</v>
      </c>
      <c r="D920" s="19">
        <f t="shared" ref="D920:D925" si="250">D919-C920</f>
        <v>99</v>
      </c>
      <c r="E920" s="19"/>
      <c r="F920" s="10"/>
      <c r="G920" s="63" t="s">
        <v>2464</v>
      </c>
    </row>
    <row r="921" ht="15.75" customHeight="1">
      <c r="A921" s="19" t="str">
        <f t="shared" si="249"/>
        <v>LOL512400114</v>
      </c>
      <c r="B921" s="18">
        <v>45458.0</v>
      </c>
      <c r="C921" s="36">
        <v>20.0</v>
      </c>
      <c r="D921" s="19">
        <f t="shared" si="250"/>
        <v>79</v>
      </c>
      <c r="E921" s="19"/>
      <c r="F921" s="10"/>
      <c r="G921" s="64" t="s">
        <v>2465</v>
      </c>
    </row>
    <row r="922" ht="15.75" customHeight="1">
      <c r="A922" s="19" t="str">
        <f t="shared" si="249"/>
        <v>LOL512400114</v>
      </c>
      <c r="B922" s="9">
        <v>45467.0</v>
      </c>
      <c r="C922" s="10">
        <v>20.0</v>
      </c>
      <c r="D922" s="19">
        <f t="shared" si="250"/>
        <v>59</v>
      </c>
      <c r="E922" s="19"/>
      <c r="F922" s="10"/>
    </row>
    <row r="923" ht="15.75" customHeight="1">
      <c r="B923" s="56">
        <v>45471.0</v>
      </c>
      <c r="C923" s="69">
        <v>10.0</v>
      </c>
      <c r="D923" s="19">
        <f t="shared" si="250"/>
        <v>49</v>
      </c>
      <c r="E923" s="1"/>
    </row>
    <row r="924" ht="15.75" customHeight="1">
      <c r="B924" s="56">
        <v>45485.0</v>
      </c>
      <c r="C924" s="69">
        <v>30.0</v>
      </c>
      <c r="D924" s="19">
        <f t="shared" si="250"/>
        <v>19</v>
      </c>
      <c r="E924" s="1"/>
    </row>
    <row r="925" ht="15.75" customHeight="1">
      <c r="B925" s="56">
        <v>45489.0</v>
      </c>
      <c r="C925" s="69">
        <v>19.0</v>
      </c>
      <c r="D925" s="19">
        <f t="shared" si="250"/>
        <v>0</v>
      </c>
      <c r="E925" s="1"/>
      <c r="F925" s="25" t="s">
        <v>14</v>
      </c>
    </row>
    <row r="926" ht="15.75" customHeight="1">
      <c r="D926" s="19"/>
      <c r="E926" s="1"/>
    </row>
    <row r="927" ht="15.75" customHeight="1">
      <c r="A927" s="14" t="s">
        <v>15</v>
      </c>
      <c r="B927" s="14" t="s">
        <v>16</v>
      </c>
      <c r="C927" s="2" t="s">
        <v>17</v>
      </c>
      <c r="D927" s="14" t="s">
        <v>18</v>
      </c>
      <c r="E927" s="14" t="s">
        <v>19</v>
      </c>
      <c r="F927" s="100" t="s">
        <v>20</v>
      </c>
      <c r="G927" s="43">
        <v>150.0</v>
      </c>
    </row>
    <row r="928" ht="15.75" customHeight="1">
      <c r="A928" s="19" t="s">
        <v>2538</v>
      </c>
      <c r="B928" s="18">
        <v>45447.0</v>
      </c>
      <c r="C928" s="36">
        <v>29.0</v>
      </c>
      <c r="D928" s="19">
        <f>G927-C928</f>
        <v>121</v>
      </c>
      <c r="E928" s="19"/>
      <c r="F928" s="9"/>
      <c r="G928" s="63" t="s">
        <v>2539</v>
      </c>
    </row>
    <row r="929" ht="15.75" customHeight="1">
      <c r="A929" s="19" t="str">
        <f t="shared" ref="A929:A931" si="251">A928</f>
        <v>LOL512400114</v>
      </c>
      <c r="B929" s="18">
        <v>45455.0</v>
      </c>
      <c r="C929" s="36">
        <v>31.0</v>
      </c>
      <c r="D929" s="19">
        <f t="shared" ref="D929:D932" si="252">D928-C929</f>
        <v>90</v>
      </c>
      <c r="E929" s="19"/>
      <c r="F929" s="10"/>
      <c r="G929" s="63" t="s">
        <v>2466</v>
      </c>
    </row>
    <row r="930" ht="15.75" customHeight="1">
      <c r="A930" s="19" t="str">
        <f t="shared" si="251"/>
        <v>LOL512400114</v>
      </c>
      <c r="B930" s="18">
        <v>45467.0</v>
      </c>
      <c r="C930" s="36">
        <v>20.0</v>
      </c>
      <c r="D930" s="19">
        <f t="shared" si="252"/>
        <v>70</v>
      </c>
      <c r="E930" s="19"/>
      <c r="F930" s="10"/>
      <c r="G930" s="64" t="s">
        <v>2467</v>
      </c>
    </row>
    <row r="931" ht="15.75" customHeight="1">
      <c r="A931" s="19" t="str">
        <f t="shared" si="251"/>
        <v>LOL512400114</v>
      </c>
      <c r="B931" s="9">
        <v>45471.0</v>
      </c>
      <c r="C931" s="10">
        <v>50.0</v>
      </c>
      <c r="D931" s="19">
        <f t="shared" si="252"/>
        <v>20</v>
      </c>
      <c r="E931" s="19"/>
      <c r="F931" s="10"/>
    </row>
    <row r="932" ht="15.75" customHeight="1">
      <c r="B932" s="56">
        <v>45485.0</v>
      </c>
      <c r="C932" s="69">
        <v>20.0</v>
      </c>
      <c r="D932" s="19">
        <f t="shared" si="252"/>
        <v>0</v>
      </c>
      <c r="E932" s="1"/>
      <c r="F932" s="25" t="s">
        <v>14</v>
      </c>
    </row>
    <row r="933" ht="15.75" customHeight="1">
      <c r="A933" s="14" t="s">
        <v>15</v>
      </c>
      <c r="B933" s="14" t="s">
        <v>16</v>
      </c>
      <c r="C933" s="2" t="s">
        <v>17</v>
      </c>
      <c r="D933" s="14" t="s">
        <v>18</v>
      </c>
      <c r="E933" s="14" t="s">
        <v>19</v>
      </c>
      <c r="F933" s="100" t="s">
        <v>20</v>
      </c>
      <c r="G933" s="43">
        <v>51.0</v>
      </c>
    </row>
    <row r="934" ht="15.75" customHeight="1">
      <c r="A934" s="19" t="s">
        <v>2538</v>
      </c>
      <c r="B934" s="18">
        <v>45467.0</v>
      </c>
      <c r="C934" s="36">
        <v>30.0</v>
      </c>
      <c r="D934" s="19">
        <f>G933-C934</f>
        <v>21</v>
      </c>
      <c r="E934" s="19"/>
      <c r="F934" s="9"/>
      <c r="G934" s="63" t="s">
        <v>2539</v>
      </c>
    </row>
    <row r="935" ht="15.75" customHeight="1">
      <c r="A935" s="19" t="str">
        <f t="shared" ref="A935:A937" si="253">A934</f>
        <v>LOL512400114</v>
      </c>
      <c r="B935" s="18">
        <v>45475.0</v>
      </c>
      <c r="C935" s="36">
        <v>20.0</v>
      </c>
      <c r="D935" s="19">
        <f t="shared" ref="D935:D937" si="254">D934-C935</f>
        <v>1</v>
      </c>
      <c r="E935" s="19"/>
      <c r="F935" s="10"/>
      <c r="G935" s="63" t="s">
        <v>2477</v>
      </c>
    </row>
    <row r="936" ht="15.75" customHeight="1">
      <c r="A936" s="19" t="str">
        <f t="shared" si="253"/>
        <v>LOL512400114</v>
      </c>
      <c r="B936" s="18">
        <v>45485.0</v>
      </c>
      <c r="C936" s="36">
        <v>1.0</v>
      </c>
      <c r="D936" s="19">
        <f t="shared" si="254"/>
        <v>0</v>
      </c>
      <c r="E936" s="19"/>
      <c r="F936" s="10"/>
      <c r="G936" s="64" t="s">
        <v>1082</v>
      </c>
    </row>
    <row r="937" ht="15.75" customHeight="1">
      <c r="A937" s="19" t="str">
        <f t="shared" si="253"/>
        <v>LOL512400114</v>
      </c>
      <c r="B937" s="9"/>
      <c r="C937" s="10"/>
      <c r="D937" s="19">
        <f t="shared" si="254"/>
        <v>0</v>
      </c>
      <c r="E937" s="19"/>
      <c r="F937" s="10"/>
    </row>
    <row r="938" ht="15.75" customHeight="1">
      <c r="E938" s="1"/>
      <c r="F938" s="25" t="s">
        <v>14</v>
      </c>
    </row>
    <row r="939" ht="15.75" customHeight="1">
      <c r="A939" s="14" t="s">
        <v>15</v>
      </c>
      <c r="B939" s="14" t="s">
        <v>16</v>
      </c>
      <c r="C939" s="2" t="s">
        <v>17</v>
      </c>
      <c r="D939" s="14" t="s">
        <v>18</v>
      </c>
      <c r="E939" s="14" t="s">
        <v>19</v>
      </c>
      <c r="F939" s="100" t="s">
        <v>20</v>
      </c>
      <c r="G939" s="43">
        <v>25.0</v>
      </c>
    </row>
    <row r="940" ht="15.75" customHeight="1">
      <c r="A940" s="19" t="s">
        <v>2538</v>
      </c>
      <c r="B940" s="18">
        <v>45458.0</v>
      </c>
      <c r="C940" s="36">
        <v>11.0</v>
      </c>
      <c r="D940" s="19">
        <f>G939-C940</f>
        <v>14</v>
      </c>
      <c r="E940" s="19"/>
      <c r="F940" s="9"/>
      <c r="G940" s="63" t="s">
        <v>2539</v>
      </c>
    </row>
    <row r="941" ht="15.75" customHeight="1">
      <c r="A941" s="19" t="str">
        <f t="shared" ref="A941:A943" si="255">A940</f>
        <v>LOL512400114</v>
      </c>
      <c r="B941" s="18">
        <v>45489.0</v>
      </c>
      <c r="C941" s="36">
        <v>14.0</v>
      </c>
      <c r="D941" s="19">
        <f t="shared" ref="D941:D943" si="256">D940-C941</f>
        <v>0</v>
      </c>
      <c r="E941" s="19"/>
      <c r="F941" s="10"/>
      <c r="G941" s="63" t="s">
        <v>2468</v>
      </c>
    </row>
    <row r="942" ht="15.75" customHeight="1">
      <c r="A942" s="19" t="str">
        <f t="shared" si="255"/>
        <v>LOL512400114</v>
      </c>
      <c r="B942" s="18"/>
      <c r="C942" s="36"/>
      <c r="D942" s="19">
        <f t="shared" si="256"/>
        <v>0</v>
      </c>
      <c r="E942" s="19"/>
      <c r="F942" s="10"/>
      <c r="G942" s="64" t="s">
        <v>2469</v>
      </c>
    </row>
    <row r="943" ht="15.75" customHeight="1">
      <c r="A943" s="19" t="str">
        <f t="shared" si="255"/>
        <v>LOL512400114</v>
      </c>
      <c r="B943" s="9"/>
      <c r="C943" s="10"/>
      <c r="D943" s="19">
        <f t="shared" si="256"/>
        <v>0</v>
      </c>
      <c r="E943" s="19"/>
      <c r="F943" s="10"/>
    </row>
    <row r="944" ht="15.75" customHeight="1">
      <c r="E944" s="1"/>
      <c r="F944" s="25" t="s">
        <v>14</v>
      </c>
      <c r="I944" s="30"/>
      <c r="J944" s="30"/>
      <c r="K944" s="30"/>
      <c r="L944" s="30"/>
    </row>
    <row r="945" ht="15.75" customHeight="1">
      <c r="A945" s="14" t="s">
        <v>15</v>
      </c>
      <c r="B945" s="14" t="s">
        <v>16</v>
      </c>
      <c r="C945" s="2" t="s">
        <v>17</v>
      </c>
      <c r="D945" s="14" t="s">
        <v>18</v>
      </c>
      <c r="E945" s="14" t="s">
        <v>19</v>
      </c>
      <c r="F945" s="100" t="s">
        <v>20</v>
      </c>
      <c r="G945" s="43">
        <v>25.0</v>
      </c>
    </row>
    <row r="946" ht="15.75" customHeight="1">
      <c r="A946" s="19" t="s">
        <v>2538</v>
      </c>
      <c r="B946" s="18">
        <v>45489.0</v>
      </c>
      <c r="C946" s="36">
        <v>15.0</v>
      </c>
      <c r="D946" s="19">
        <f>G945-C946</f>
        <v>10</v>
      </c>
      <c r="E946" s="19"/>
      <c r="F946" s="9"/>
      <c r="G946" s="63" t="s">
        <v>2539</v>
      </c>
    </row>
    <row r="947" ht="15.75" customHeight="1">
      <c r="A947" s="19" t="str">
        <f t="shared" ref="A947:A949" si="257">A946</f>
        <v>LOL512400114</v>
      </c>
      <c r="B947" s="18">
        <v>45520.0</v>
      </c>
      <c r="C947" s="36">
        <v>5.0</v>
      </c>
      <c r="D947" s="19">
        <f t="shared" ref="D947:D949" si="258">D946-C947</f>
        <v>5</v>
      </c>
      <c r="E947" s="19"/>
      <c r="F947" s="10"/>
      <c r="G947" s="63" t="s">
        <v>2481</v>
      </c>
    </row>
    <row r="948" ht="15.75" customHeight="1">
      <c r="A948" s="19" t="str">
        <f t="shared" si="257"/>
        <v>LOL512400114</v>
      </c>
      <c r="B948" s="18">
        <v>45568.0</v>
      </c>
      <c r="C948" s="36">
        <v>5.0</v>
      </c>
      <c r="D948" s="19">
        <f t="shared" si="258"/>
        <v>0</v>
      </c>
      <c r="E948" s="19"/>
      <c r="F948" s="10"/>
      <c r="G948" s="64" t="s">
        <v>2482</v>
      </c>
    </row>
    <row r="949" ht="15.75" customHeight="1">
      <c r="A949" s="19" t="str">
        <f t="shared" si="257"/>
        <v>LOL512400114</v>
      </c>
      <c r="B949" s="9"/>
      <c r="C949" s="10"/>
      <c r="D949" s="19">
        <f t="shared" si="258"/>
        <v>0</v>
      </c>
      <c r="E949" s="19"/>
      <c r="F949" s="10"/>
    </row>
    <row r="950" ht="15.75" customHeight="1">
      <c r="E950" s="1"/>
      <c r="F950" s="25" t="s">
        <v>14</v>
      </c>
    </row>
    <row r="951" ht="15.75" customHeight="1">
      <c r="A951" s="14" t="s">
        <v>15</v>
      </c>
      <c r="B951" s="14" t="s">
        <v>16</v>
      </c>
      <c r="C951" s="2" t="s">
        <v>17</v>
      </c>
      <c r="D951" s="14" t="s">
        <v>18</v>
      </c>
      <c r="E951" s="14" t="s">
        <v>19</v>
      </c>
      <c r="F951" s="100" t="s">
        <v>20</v>
      </c>
      <c r="G951" s="43">
        <v>80.0</v>
      </c>
    </row>
    <row r="952" ht="15.75" customHeight="1">
      <c r="A952" s="19" t="s">
        <v>2538</v>
      </c>
      <c r="B952" s="18">
        <v>45502.0</v>
      </c>
      <c r="C952" s="36">
        <v>19.0</v>
      </c>
      <c r="D952" s="19">
        <f>G951-C952</f>
        <v>61</v>
      </c>
      <c r="E952" s="19">
        <v>30.0</v>
      </c>
      <c r="F952" s="9"/>
      <c r="G952" s="63" t="s">
        <v>2539</v>
      </c>
    </row>
    <row r="953" ht="15.75" customHeight="1">
      <c r="A953" s="19" t="str">
        <f t="shared" ref="A953:A955" si="259">A952</f>
        <v>LOL512400114</v>
      </c>
      <c r="B953" s="18">
        <v>45531.0</v>
      </c>
      <c r="C953" s="36">
        <v>40.0</v>
      </c>
      <c r="D953" s="19">
        <f t="shared" ref="D953:D955" si="260">D952-C953</f>
        <v>21</v>
      </c>
      <c r="E953" s="19"/>
      <c r="F953" s="10"/>
      <c r="G953" s="63" t="s">
        <v>2470</v>
      </c>
    </row>
    <row r="954" ht="15.75" customHeight="1">
      <c r="A954" s="19" t="str">
        <f t="shared" si="259"/>
        <v>LOL512400114</v>
      </c>
      <c r="B954" s="18">
        <v>45553.0</v>
      </c>
      <c r="C954" s="36">
        <v>21.0</v>
      </c>
      <c r="D954" s="19">
        <f t="shared" si="260"/>
        <v>0</v>
      </c>
      <c r="E954" s="19"/>
      <c r="F954" s="10"/>
      <c r="G954" s="64" t="s">
        <v>2471</v>
      </c>
    </row>
    <row r="955" ht="15.75" customHeight="1">
      <c r="A955" s="19" t="str">
        <f t="shared" si="259"/>
        <v>LOL512400114</v>
      </c>
      <c r="B955" s="9"/>
      <c r="C955" s="10"/>
      <c r="D955" s="19">
        <f t="shared" si="260"/>
        <v>0</v>
      </c>
      <c r="E955" s="19"/>
      <c r="F955" s="10"/>
    </row>
    <row r="956" ht="15.75" customHeight="1">
      <c r="E956" s="1"/>
      <c r="F956" s="25" t="s">
        <v>14</v>
      </c>
    </row>
    <row r="957" ht="15.75" customHeight="1">
      <c r="A957" s="14" t="s">
        <v>15</v>
      </c>
      <c r="B957" s="14" t="s">
        <v>16</v>
      </c>
      <c r="C957" s="2" t="s">
        <v>17</v>
      </c>
      <c r="D957" s="14" t="s">
        <v>18</v>
      </c>
      <c r="E957" s="14" t="s">
        <v>19</v>
      </c>
      <c r="F957" s="100" t="s">
        <v>20</v>
      </c>
      <c r="G957" s="43">
        <v>60.0</v>
      </c>
    </row>
    <row r="958" ht="15.75" customHeight="1">
      <c r="A958" s="19" t="s">
        <v>2541</v>
      </c>
      <c r="B958" s="18">
        <v>45553.0</v>
      </c>
      <c r="C958" s="36">
        <v>24.0</v>
      </c>
      <c r="D958" s="19">
        <f>G957-C958</f>
        <v>36</v>
      </c>
      <c r="E958" s="19"/>
      <c r="F958" s="9"/>
      <c r="G958" s="63" t="s">
        <v>2542</v>
      </c>
    </row>
    <row r="959" ht="15.75" customHeight="1">
      <c r="A959" s="19" t="str">
        <f t="shared" ref="A959:A961" si="261">A958</f>
        <v>LOL512400123</v>
      </c>
      <c r="B959" s="18">
        <v>45577.0</v>
      </c>
      <c r="C959" s="36">
        <v>25.0</v>
      </c>
      <c r="D959" s="19">
        <f t="shared" ref="D959:D961" si="262">D958-C959</f>
        <v>11</v>
      </c>
      <c r="E959" s="19"/>
      <c r="F959" s="10"/>
      <c r="G959" s="63" t="s">
        <v>2470</v>
      </c>
    </row>
    <row r="960" ht="15.75" customHeight="1">
      <c r="A960" s="19" t="str">
        <f t="shared" si="261"/>
        <v>LOL512400123</v>
      </c>
      <c r="B960" s="18">
        <v>45663.0</v>
      </c>
      <c r="C960" s="36">
        <v>11.0</v>
      </c>
      <c r="D960" s="19">
        <f t="shared" si="262"/>
        <v>0</v>
      </c>
      <c r="E960" s="19"/>
      <c r="F960" s="10"/>
      <c r="G960" s="64" t="s">
        <v>2471</v>
      </c>
    </row>
    <row r="961" ht="15.75" customHeight="1">
      <c r="A961" s="19" t="str">
        <f t="shared" si="261"/>
        <v>LOL512400123</v>
      </c>
      <c r="B961" s="9"/>
      <c r="C961" s="10"/>
      <c r="D961" s="19">
        <f t="shared" si="262"/>
        <v>0</v>
      </c>
      <c r="E961" s="19"/>
      <c r="F961" s="10"/>
    </row>
    <row r="962" ht="15.75" customHeight="1">
      <c r="E962" s="1"/>
      <c r="F962" s="25" t="s">
        <v>14</v>
      </c>
    </row>
    <row r="963" ht="15.75" customHeight="1">
      <c r="A963" s="101" t="s">
        <v>15</v>
      </c>
      <c r="B963" s="101" t="s">
        <v>16</v>
      </c>
      <c r="C963" s="102" t="s">
        <v>17</v>
      </c>
      <c r="D963" s="101" t="s">
        <v>18</v>
      </c>
      <c r="E963" s="101" t="s">
        <v>19</v>
      </c>
      <c r="F963" s="103" t="s">
        <v>20</v>
      </c>
      <c r="G963" s="104">
        <v>60.0</v>
      </c>
      <c r="H963" s="105"/>
      <c r="I963" s="105"/>
      <c r="J963" s="105"/>
      <c r="K963" s="105"/>
      <c r="L963" s="105"/>
    </row>
    <row r="964" ht="15.75" customHeight="1">
      <c r="A964" s="106" t="s">
        <v>2541</v>
      </c>
      <c r="B964" s="107">
        <v>45440.0</v>
      </c>
      <c r="C964" s="108">
        <v>15.0</v>
      </c>
      <c r="D964" s="106">
        <f>G963-C964</f>
        <v>45</v>
      </c>
      <c r="E964" s="106"/>
      <c r="F964" s="109"/>
      <c r="G964" s="110" t="s">
        <v>2542</v>
      </c>
      <c r="H964" s="105"/>
      <c r="I964" s="105"/>
      <c r="J964" s="105"/>
      <c r="K964" s="105"/>
      <c r="L964" s="105"/>
    </row>
    <row r="965" ht="15.75" customHeight="1">
      <c r="A965" s="106" t="str">
        <f t="shared" ref="A965:A967" si="263">A964</f>
        <v>LOL512400123</v>
      </c>
      <c r="B965" s="107">
        <v>45448.0</v>
      </c>
      <c r="C965" s="108">
        <v>15.0</v>
      </c>
      <c r="D965" s="106">
        <f t="shared" ref="D965:D967" si="264">D964-C965</f>
        <v>30</v>
      </c>
      <c r="E965" s="106"/>
      <c r="F965" s="111"/>
      <c r="G965" s="110" t="s">
        <v>2540</v>
      </c>
      <c r="H965" s="105"/>
      <c r="I965" s="105"/>
      <c r="J965" s="105"/>
      <c r="K965" s="105"/>
      <c r="L965" s="105"/>
    </row>
    <row r="966" ht="15.75" customHeight="1">
      <c r="A966" s="106" t="str">
        <f t="shared" si="263"/>
        <v>LOL512400123</v>
      </c>
      <c r="B966" s="107"/>
      <c r="C966" s="108"/>
      <c r="D966" s="106">
        <f t="shared" si="264"/>
        <v>30</v>
      </c>
      <c r="E966" s="106"/>
      <c r="F966" s="111"/>
      <c r="G966" s="112" t="s">
        <v>2471</v>
      </c>
      <c r="H966" s="105"/>
      <c r="I966" s="105"/>
      <c r="J966" s="105"/>
      <c r="K966" s="105"/>
      <c r="L966" s="105"/>
    </row>
    <row r="967" ht="15.75" customHeight="1">
      <c r="A967" s="106" t="str">
        <f t="shared" si="263"/>
        <v>LOL512400123</v>
      </c>
      <c r="B967" s="109"/>
      <c r="C967" s="111"/>
      <c r="D967" s="106">
        <f t="shared" si="264"/>
        <v>30</v>
      </c>
      <c r="E967" s="106"/>
      <c r="F967" s="111"/>
      <c r="G967" s="105"/>
      <c r="H967" s="105"/>
      <c r="I967" s="105"/>
      <c r="J967" s="105"/>
      <c r="K967" s="105"/>
      <c r="L967" s="105"/>
    </row>
    <row r="968" ht="15.75" customHeight="1">
      <c r="E968" s="1"/>
    </row>
    <row r="969" ht="15.75" customHeight="1">
      <c r="A969" s="14" t="s">
        <v>15</v>
      </c>
      <c r="B969" s="14" t="s">
        <v>16</v>
      </c>
      <c r="C969" s="2" t="s">
        <v>17</v>
      </c>
      <c r="D969" s="14" t="s">
        <v>18</v>
      </c>
      <c r="E969" s="14" t="s">
        <v>19</v>
      </c>
      <c r="F969" s="100" t="s">
        <v>20</v>
      </c>
      <c r="G969" s="43">
        <v>30.0</v>
      </c>
    </row>
    <row r="970" ht="15.75" customHeight="1">
      <c r="A970" s="19" t="s">
        <v>2541</v>
      </c>
      <c r="B970" s="18">
        <v>45457.0</v>
      </c>
      <c r="C970" s="36">
        <v>30.0</v>
      </c>
      <c r="D970" s="19">
        <f>G969-C970</f>
        <v>0</v>
      </c>
      <c r="E970" s="19"/>
      <c r="F970" s="9"/>
      <c r="G970" s="63" t="s">
        <v>2542</v>
      </c>
    </row>
    <row r="971" ht="15.75" customHeight="1">
      <c r="A971" s="19" t="str">
        <f t="shared" ref="A971:A973" si="265">A970</f>
        <v>LOL512400123</v>
      </c>
      <c r="B971" s="18"/>
      <c r="C971" s="36"/>
      <c r="D971" s="19">
        <f t="shared" ref="D971:D973" si="266">D970-C971</f>
        <v>0</v>
      </c>
      <c r="E971" s="19"/>
      <c r="F971" s="10"/>
      <c r="G971" s="63" t="s">
        <v>2474</v>
      </c>
    </row>
    <row r="972" ht="15.75" customHeight="1">
      <c r="A972" s="19" t="str">
        <f t="shared" si="265"/>
        <v>LOL512400123</v>
      </c>
      <c r="B972" s="18"/>
      <c r="C972" s="36"/>
      <c r="D972" s="19">
        <f t="shared" si="266"/>
        <v>0</v>
      </c>
      <c r="E972" s="19"/>
      <c r="F972" s="10"/>
      <c r="G972" s="64" t="s">
        <v>1218</v>
      </c>
    </row>
    <row r="973" ht="15.75" customHeight="1">
      <c r="A973" s="19" t="str">
        <f t="shared" si="265"/>
        <v>LOL512400123</v>
      </c>
      <c r="B973" s="9"/>
      <c r="C973" s="10"/>
      <c r="D973" s="19">
        <f t="shared" si="266"/>
        <v>0</v>
      </c>
      <c r="E973" s="19"/>
      <c r="F973" s="10"/>
    </row>
    <row r="974" ht="15.75" customHeight="1">
      <c r="E974" s="1"/>
      <c r="F974" s="25" t="s">
        <v>14</v>
      </c>
    </row>
    <row r="975" ht="15.75" customHeight="1">
      <c r="A975" s="14" t="s">
        <v>15</v>
      </c>
      <c r="B975" s="14" t="s">
        <v>16</v>
      </c>
      <c r="C975" s="2" t="s">
        <v>17</v>
      </c>
      <c r="D975" s="14" t="s">
        <v>18</v>
      </c>
      <c r="E975" s="14" t="s">
        <v>19</v>
      </c>
      <c r="F975" s="100" t="s">
        <v>20</v>
      </c>
      <c r="G975" s="43">
        <v>30.0</v>
      </c>
    </row>
    <row r="976" ht="15.75" customHeight="1">
      <c r="A976" s="19" t="s">
        <v>2541</v>
      </c>
      <c r="B976" s="18">
        <v>45485.0</v>
      </c>
      <c r="C976" s="36">
        <v>30.0</v>
      </c>
      <c r="D976" s="19">
        <f>G975-C976</f>
        <v>0</v>
      </c>
      <c r="E976" s="19"/>
      <c r="F976" s="9"/>
      <c r="G976" s="63" t="s">
        <v>2542</v>
      </c>
    </row>
    <row r="977" ht="15.75" customHeight="1">
      <c r="A977" s="19" t="str">
        <f t="shared" ref="A977:A979" si="267">A976</f>
        <v>LOL512400123</v>
      </c>
      <c r="B977" s="18"/>
      <c r="C977" s="36"/>
      <c r="D977" s="19">
        <f t="shared" ref="D977:D979" si="268">D976-C977</f>
        <v>0</v>
      </c>
      <c r="E977" s="19"/>
      <c r="F977" s="10"/>
      <c r="G977" s="63" t="s">
        <v>2466</v>
      </c>
    </row>
    <row r="978" ht="15.75" customHeight="1">
      <c r="A978" s="19" t="str">
        <f t="shared" si="267"/>
        <v>LOL512400123</v>
      </c>
      <c r="B978" s="18"/>
      <c r="C978" s="36"/>
      <c r="D978" s="19">
        <f t="shared" si="268"/>
        <v>0</v>
      </c>
      <c r="E978" s="19"/>
      <c r="F978" s="10"/>
      <c r="G978" s="64" t="s">
        <v>2467</v>
      </c>
    </row>
    <row r="979" ht="15.75" customHeight="1">
      <c r="A979" s="19" t="str">
        <f t="shared" si="267"/>
        <v>LOL512400123</v>
      </c>
      <c r="B979" s="9"/>
      <c r="C979" s="10"/>
      <c r="D979" s="19">
        <f t="shared" si="268"/>
        <v>0</v>
      </c>
      <c r="E979" s="19"/>
      <c r="F979" s="10"/>
    </row>
    <row r="980" ht="15.75" customHeight="1">
      <c r="E980" s="1"/>
      <c r="F980" s="25" t="s">
        <v>14</v>
      </c>
    </row>
    <row r="981" ht="15.75" customHeight="1">
      <c r="A981" s="14" t="s">
        <v>15</v>
      </c>
      <c r="B981" s="14" t="s">
        <v>16</v>
      </c>
      <c r="C981" s="2" t="s">
        <v>17</v>
      </c>
      <c r="D981" s="14" t="s">
        <v>18</v>
      </c>
      <c r="E981" s="14" t="s">
        <v>19</v>
      </c>
      <c r="F981" s="100" t="s">
        <v>20</v>
      </c>
      <c r="G981" s="43">
        <v>504.0</v>
      </c>
    </row>
    <row r="982" ht="15.75" customHeight="1">
      <c r="A982" s="19" t="s">
        <v>2543</v>
      </c>
      <c r="B982" s="18">
        <v>45457.0</v>
      </c>
      <c r="C982" s="36">
        <v>9.0</v>
      </c>
      <c r="D982" s="19">
        <f>G981-C982</f>
        <v>495</v>
      </c>
      <c r="E982" s="19"/>
      <c r="F982" s="9"/>
      <c r="G982" s="63" t="s">
        <v>2544</v>
      </c>
      <c r="I982" s="30"/>
      <c r="J982" s="30"/>
      <c r="K982" s="30"/>
      <c r="L982" s="30"/>
    </row>
    <row r="983" ht="15.75" customHeight="1">
      <c r="A983" s="19" t="str">
        <f t="shared" ref="A983:A985" si="269">A982</f>
        <v>LOL512400149</v>
      </c>
      <c r="B983" s="18">
        <v>45458.0</v>
      </c>
      <c r="C983" s="36">
        <v>31.0</v>
      </c>
      <c r="D983" s="19">
        <f t="shared" ref="D983:D992" si="270">D982-C983</f>
        <v>464</v>
      </c>
      <c r="E983" s="19"/>
      <c r="F983" s="10"/>
      <c r="G983" s="63" t="s">
        <v>2474</v>
      </c>
    </row>
    <row r="984" ht="15.75" customHeight="1">
      <c r="A984" s="19" t="str">
        <f t="shared" si="269"/>
        <v>LOL512400149</v>
      </c>
      <c r="B984" s="18">
        <v>45464.0</v>
      </c>
      <c r="C984" s="36">
        <v>100.0</v>
      </c>
      <c r="D984" s="19">
        <f t="shared" si="270"/>
        <v>364</v>
      </c>
      <c r="E984" s="19"/>
      <c r="F984" s="10"/>
      <c r="G984" s="64" t="s">
        <v>1218</v>
      </c>
    </row>
    <row r="985" ht="15.75" customHeight="1">
      <c r="A985" s="19" t="str">
        <f t="shared" si="269"/>
        <v>LOL512400149</v>
      </c>
      <c r="B985" s="9">
        <v>45471.0</v>
      </c>
      <c r="C985" s="10">
        <v>15.0</v>
      </c>
      <c r="D985" s="19">
        <f t="shared" si="270"/>
        <v>349</v>
      </c>
      <c r="E985" s="19"/>
      <c r="F985" s="10"/>
    </row>
    <row r="986" ht="15.75" customHeight="1">
      <c r="B986" s="56">
        <v>45475.0</v>
      </c>
      <c r="C986" s="69">
        <v>40.0</v>
      </c>
      <c r="D986" s="19">
        <f t="shared" si="270"/>
        <v>309</v>
      </c>
      <c r="E986" s="1"/>
    </row>
    <row r="987" ht="15.75" customHeight="1">
      <c r="B987" s="18">
        <v>45485.0</v>
      </c>
      <c r="C987" s="69">
        <v>30.0</v>
      </c>
      <c r="D987" s="19">
        <f t="shared" si="270"/>
        <v>279</v>
      </c>
      <c r="E987" s="1"/>
    </row>
    <row r="988" ht="15.75" customHeight="1">
      <c r="B988" s="56">
        <v>45489.0</v>
      </c>
      <c r="C988" s="69">
        <v>50.0</v>
      </c>
      <c r="D988" s="19">
        <f t="shared" si="270"/>
        <v>229</v>
      </c>
      <c r="E988" s="1"/>
    </row>
    <row r="989" ht="15.75" customHeight="1">
      <c r="B989" s="56">
        <v>45491.0</v>
      </c>
      <c r="C989" s="69">
        <v>50.0</v>
      </c>
      <c r="D989" s="19">
        <f t="shared" si="270"/>
        <v>179</v>
      </c>
      <c r="E989" s="1"/>
    </row>
    <row r="990" ht="15.75" customHeight="1">
      <c r="B990" s="56">
        <v>45496.0</v>
      </c>
      <c r="C990" s="69">
        <v>65.0</v>
      </c>
      <c r="D990" s="19">
        <f t="shared" si="270"/>
        <v>114</v>
      </c>
      <c r="E990" s="1"/>
    </row>
    <row r="991" ht="15.75" customHeight="1">
      <c r="B991" s="56">
        <v>45502.0</v>
      </c>
      <c r="C991" s="69">
        <v>70.0</v>
      </c>
      <c r="D991" s="19">
        <f t="shared" si="270"/>
        <v>44</v>
      </c>
      <c r="E991" s="1"/>
    </row>
    <row r="992" ht="15.75" customHeight="1">
      <c r="B992" s="56">
        <v>45509.0</v>
      </c>
      <c r="C992" s="69">
        <v>44.0</v>
      </c>
      <c r="D992" s="19">
        <f t="shared" si="270"/>
        <v>0</v>
      </c>
      <c r="E992" s="1"/>
      <c r="F992" s="62" t="s">
        <v>14</v>
      </c>
    </row>
    <row r="993" ht="15.75" customHeight="1">
      <c r="A993" s="14" t="s">
        <v>15</v>
      </c>
      <c r="B993" s="14" t="s">
        <v>16</v>
      </c>
      <c r="C993" s="2" t="s">
        <v>17</v>
      </c>
      <c r="D993" s="14" t="s">
        <v>18</v>
      </c>
      <c r="E993" s="14" t="s">
        <v>19</v>
      </c>
      <c r="F993" s="100" t="s">
        <v>20</v>
      </c>
      <c r="G993" s="43">
        <v>75.0</v>
      </c>
    </row>
    <row r="994" ht="15.75" customHeight="1">
      <c r="A994" s="19" t="s">
        <v>2543</v>
      </c>
      <c r="B994" s="18">
        <v>45489.0</v>
      </c>
      <c r="C994" s="36">
        <v>1.0</v>
      </c>
      <c r="D994" s="19">
        <f>G993-C994</f>
        <v>74</v>
      </c>
      <c r="E994" s="19"/>
      <c r="F994" s="9"/>
      <c r="G994" s="63" t="s">
        <v>2544</v>
      </c>
    </row>
    <row r="995" ht="15.75" customHeight="1">
      <c r="A995" s="19" t="str">
        <f t="shared" ref="A995:A997" si="271">A994</f>
        <v>LOL512400149</v>
      </c>
      <c r="B995" s="18">
        <v>45509.0</v>
      </c>
      <c r="C995" s="36">
        <v>40.0</v>
      </c>
      <c r="D995" s="19">
        <f t="shared" ref="D995:D997" si="272">D994-C995</f>
        <v>34</v>
      </c>
      <c r="E995" s="19"/>
      <c r="F995" s="10"/>
      <c r="G995" s="63" t="s">
        <v>2464</v>
      </c>
    </row>
    <row r="996" ht="15.75" customHeight="1">
      <c r="A996" s="19" t="str">
        <f t="shared" si="271"/>
        <v>LOL512400149</v>
      </c>
      <c r="B996" s="18">
        <v>45514.0</v>
      </c>
      <c r="C996" s="36">
        <v>21.0</v>
      </c>
      <c r="D996" s="19">
        <f t="shared" si="272"/>
        <v>13</v>
      </c>
      <c r="E996" s="19"/>
      <c r="F996" s="10"/>
      <c r="G996" s="64" t="s">
        <v>2465</v>
      </c>
    </row>
    <row r="997" ht="15.75" customHeight="1">
      <c r="A997" s="19" t="str">
        <f t="shared" si="271"/>
        <v>LOL512400149</v>
      </c>
      <c r="B997" s="9">
        <v>45525.0</v>
      </c>
      <c r="C997" s="10">
        <v>13.0</v>
      </c>
      <c r="D997" s="19">
        <f t="shared" si="272"/>
        <v>0</v>
      </c>
      <c r="E997" s="19"/>
      <c r="F997" s="10"/>
    </row>
    <row r="998" ht="15.75" customHeight="1">
      <c r="E998" s="1"/>
      <c r="F998" s="62" t="s">
        <v>14</v>
      </c>
    </row>
    <row r="999" ht="15.75" customHeight="1">
      <c r="A999" s="14" t="s">
        <v>15</v>
      </c>
      <c r="B999" s="14" t="s">
        <v>16</v>
      </c>
      <c r="C999" s="2" t="s">
        <v>17</v>
      </c>
      <c r="D999" s="14" t="s">
        <v>18</v>
      </c>
      <c r="E999" s="14" t="s">
        <v>19</v>
      </c>
      <c r="F999" s="100" t="s">
        <v>20</v>
      </c>
      <c r="G999" s="43">
        <v>204.0</v>
      </c>
    </row>
    <row r="1000" ht="15.75" customHeight="1">
      <c r="A1000" s="19" t="s">
        <v>2543</v>
      </c>
      <c r="B1000" s="18">
        <v>45491.0</v>
      </c>
      <c r="C1000" s="36">
        <v>50.0</v>
      </c>
      <c r="D1000" s="19">
        <f>G999-C1000</f>
        <v>154</v>
      </c>
      <c r="E1000" s="19"/>
      <c r="F1000" s="9"/>
      <c r="G1000" s="63" t="s">
        <v>2544</v>
      </c>
    </row>
    <row r="1001" ht="15.75" customHeight="1">
      <c r="A1001" s="19" t="str">
        <f t="shared" ref="A1001:A1003" si="273">A1000</f>
        <v>LOL512400149</v>
      </c>
      <c r="B1001" s="18">
        <v>45496.0</v>
      </c>
      <c r="C1001" s="36">
        <v>45.0</v>
      </c>
      <c r="D1001" s="19">
        <f t="shared" ref="D1001:D1004" si="274">D1000-C1001</f>
        <v>109</v>
      </c>
      <c r="E1001" s="19"/>
      <c r="F1001" s="10"/>
      <c r="G1001" s="63" t="s">
        <v>2466</v>
      </c>
    </row>
    <row r="1002" ht="15.75" customHeight="1">
      <c r="A1002" s="19" t="str">
        <f t="shared" si="273"/>
        <v>LOL512400149</v>
      </c>
      <c r="B1002" s="18">
        <v>45517.0</v>
      </c>
      <c r="C1002" s="36">
        <v>30.0</v>
      </c>
      <c r="D1002" s="19">
        <f t="shared" si="274"/>
        <v>79</v>
      </c>
      <c r="E1002" s="19"/>
      <c r="F1002" s="10"/>
      <c r="G1002" s="64" t="s">
        <v>2467</v>
      </c>
    </row>
    <row r="1003" ht="15.75" customHeight="1">
      <c r="A1003" s="19" t="str">
        <f t="shared" si="273"/>
        <v>LOL512400149</v>
      </c>
      <c r="B1003" s="9">
        <v>45520.0</v>
      </c>
      <c r="C1003" s="10">
        <v>50.0</v>
      </c>
      <c r="D1003" s="19">
        <f t="shared" si="274"/>
        <v>29</v>
      </c>
      <c r="E1003" s="19"/>
      <c r="F1003" s="10"/>
    </row>
    <row r="1004" ht="15.75" customHeight="1">
      <c r="B1004" s="56">
        <v>45525.0</v>
      </c>
      <c r="C1004" s="69">
        <v>29.0</v>
      </c>
      <c r="D1004" s="19">
        <f t="shared" si="274"/>
        <v>0</v>
      </c>
      <c r="E1004" s="1"/>
      <c r="F1004" s="62" t="s">
        <v>14</v>
      </c>
    </row>
    <row r="1005" ht="15.75" customHeight="1">
      <c r="A1005" s="14" t="s">
        <v>15</v>
      </c>
      <c r="B1005" s="14" t="s">
        <v>16</v>
      </c>
      <c r="C1005" s="2" t="s">
        <v>17</v>
      </c>
      <c r="D1005" s="14" t="s">
        <v>18</v>
      </c>
      <c r="E1005" s="14" t="s">
        <v>19</v>
      </c>
      <c r="F1005" s="100" t="s">
        <v>20</v>
      </c>
      <c r="G1005" s="43">
        <v>130.0</v>
      </c>
    </row>
    <row r="1006" ht="15.75" customHeight="1">
      <c r="A1006" s="19" t="s">
        <v>2543</v>
      </c>
      <c r="B1006" s="18">
        <v>45485.0</v>
      </c>
      <c r="C1006" s="36">
        <v>19.0</v>
      </c>
      <c r="D1006" s="19">
        <f>G1005-C1006</f>
        <v>111</v>
      </c>
      <c r="E1006" s="19"/>
      <c r="F1006" s="9"/>
      <c r="G1006" s="63" t="s">
        <v>2544</v>
      </c>
    </row>
    <row r="1007" ht="15.75" customHeight="1">
      <c r="A1007" s="19" t="str">
        <f t="shared" ref="A1007:A1009" si="275">A1006</f>
        <v>LOL512400149</v>
      </c>
      <c r="B1007" s="18">
        <v>45502.0</v>
      </c>
      <c r="C1007" s="36">
        <v>30.0</v>
      </c>
      <c r="D1007" s="19">
        <f t="shared" ref="D1007:D1010" si="276">D1006-C1007</f>
        <v>81</v>
      </c>
      <c r="E1007" s="19"/>
      <c r="F1007" s="10"/>
      <c r="G1007" s="63" t="s">
        <v>2477</v>
      </c>
    </row>
    <row r="1008" ht="15.75" customHeight="1">
      <c r="A1008" s="19" t="str">
        <f t="shared" si="275"/>
        <v>LOL512400149</v>
      </c>
      <c r="B1008" s="18">
        <v>45509.0</v>
      </c>
      <c r="C1008" s="36">
        <v>40.0</v>
      </c>
      <c r="D1008" s="19">
        <f t="shared" si="276"/>
        <v>41</v>
      </c>
      <c r="E1008" s="19"/>
      <c r="F1008" s="10"/>
      <c r="G1008" s="64" t="s">
        <v>1082</v>
      </c>
    </row>
    <row r="1009" ht="15.75" customHeight="1">
      <c r="A1009" s="19" t="str">
        <f t="shared" si="275"/>
        <v>LOL512400149</v>
      </c>
      <c r="B1009" s="9">
        <v>45514.0</v>
      </c>
      <c r="C1009" s="10">
        <v>30.0</v>
      </c>
      <c r="D1009" s="19">
        <f t="shared" si="276"/>
        <v>11</v>
      </c>
      <c r="E1009" s="19"/>
      <c r="F1009" s="10"/>
    </row>
    <row r="1010" ht="15.75" customHeight="1">
      <c r="B1010" s="56">
        <v>45525.0</v>
      </c>
      <c r="C1010" s="69">
        <v>11.0</v>
      </c>
      <c r="D1010" s="19">
        <f t="shared" si="276"/>
        <v>0</v>
      </c>
      <c r="E1010" s="1"/>
      <c r="F1010" s="62" t="s">
        <v>14</v>
      </c>
    </row>
    <row r="1011" ht="15.75" customHeight="1">
      <c r="A1011" s="14" t="s">
        <v>15</v>
      </c>
      <c r="B1011" s="14" t="s">
        <v>16</v>
      </c>
      <c r="C1011" s="2" t="s">
        <v>17</v>
      </c>
      <c r="D1011" s="14" t="s">
        <v>18</v>
      </c>
      <c r="E1011" s="14" t="s">
        <v>19</v>
      </c>
      <c r="F1011" s="100" t="s">
        <v>20</v>
      </c>
      <c r="G1011" s="43">
        <v>31.0</v>
      </c>
    </row>
    <row r="1012" ht="15.75" customHeight="1">
      <c r="A1012" s="19" t="s">
        <v>2543</v>
      </c>
      <c r="B1012" s="18">
        <v>45489.0</v>
      </c>
      <c r="C1012" s="36">
        <v>1.0</v>
      </c>
      <c r="D1012" s="19">
        <f>G1011-C1012</f>
        <v>30</v>
      </c>
      <c r="E1012" s="19"/>
      <c r="F1012" s="9"/>
      <c r="G1012" s="63" t="s">
        <v>2544</v>
      </c>
    </row>
    <row r="1013" ht="15.75" customHeight="1">
      <c r="A1013" s="19" t="str">
        <f t="shared" ref="A1013:A1015" si="277">A1012</f>
        <v>LOL512400149</v>
      </c>
      <c r="B1013" s="18">
        <v>45520.0</v>
      </c>
      <c r="C1013" s="36">
        <v>30.0</v>
      </c>
      <c r="D1013" s="19">
        <f t="shared" ref="D1013:D1015" si="278">D1012-C1013</f>
        <v>0</v>
      </c>
      <c r="E1013" s="19"/>
      <c r="F1013" s="10"/>
      <c r="G1013" s="63" t="s">
        <v>2468</v>
      </c>
    </row>
    <row r="1014" ht="15.75" customHeight="1">
      <c r="A1014" s="19" t="str">
        <f t="shared" si="277"/>
        <v>LOL512400149</v>
      </c>
      <c r="B1014" s="18"/>
      <c r="C1014" s="36"/>
      <c r="D1014" s="19">
        <f t="shared" si="278"/>
        <v>0</v>
      </c>
      <c r="E1014" s="19"/>
      <c r="F1014" s="10"/>
      <c r="G1014" s="64" t="s">
        <v>2469</v>
      </c>
    </row>
    <row r="1015" ht="15.75" customHeight="1">
      <c r="A1015" s="19" t="str">
        <f t="shared" si="277"/>
        <v>LOL512400149</v>
      </c>
      <c r="B1015" s="9"/>
      <c r="C1015" s="10"/>
      <c r="D1015" s="19">
        <f t="shared" si="278"/>
        <v>0</v>
      </c>
      <c r="E1015" s="19"/>
      <c r="F1015" s="10"/>
    </row>
    <row r="1016" ht="15.75" customHeight="1">
      <c r="E1016" s="1"/>
      <c r="F1016" s="62" t="s">
        <v>14</v>
      </c>
    </row>
    <row r="1017" ht="15.75" customHeight="1">
      <c r="A1017" s="14" t="s">
        <v>15</v>
      </c>
      <c r="B1017" s="14" t="s">
        <v>16</v>
      </c>
      <c r="C1017" s="2" t="s">
        <v>17</v>
      </c>
      <c r="D1017" s="14" t="s">
        <v>18</v>
      </c>
      <c r="E1017" s="14" t="s">
        <v>19</v>
      </c>
      <c r="F1017" s="100" t="s">
        <v>20</v>
      </c>
      <c r="G1017" s="43">
        <v>32.0</v>
      </c>
    </row>
    <row r="1018" ht="15.75" customHeight="1">
      <c r="A1018" s="19" t="s">
        <v>2543</v>
      </c>
      <c r="B1018" s="18">
        <v>45568.0</v>
      </c>
      <c r="C1018" s="36">
        <v>25.0</v>
      </c>
      <c r="D1018" s="19">
        <f>G1017-C1018</f>
        <v>7</v>
      </c>
      <c r="E1018" s="19"/>
      <c r="F1018" s="9"/>
      <c r="G1018" s="63" t="s">
        <v>2544</v>
      </c>
    </row>
    <row r="1019" ht="15.75" customHeight="1">
      <c r="A1019" s="19" t="str">
        <f t="shared" ref="A1019:A1021" si="279">A1018</f>
        <v>LOL512400149</v>
      </c>
      <c r="B1019" s="18">
        <v>45581.0</v>
      </c>
      <c r="C1019" s="36">
        <v>7.0</v>
      </c>
      <c r="D1019" s="19">
        <f t="shared" ref="D1019:D1021" si="280">D1018-C1019</f>
        <v>0</v>
      </c>
      <c r="E1019" s="19"/>
      <c r="F1019" s="10"/>
      <c r="G1019" s="63" t="s">
        <v>2481</v>
      </c>
    </row>
    <row r="1020" ht="15.75" customHeight="1">
      <c r="A1020" s="19" t="str">
        <f t="shared" si="279"/>
        <v>LOL512400149</v>
      </c>
      <c r="B1020" s="18"/>
      <c r="C1020" s="36"/>
      <c r="D1020" s="19">
        <f t="shared" si="280"/>
        <v>0</v>
      </c>
      <c r="E1020" s="19"/>
      <c r="F1020" s="10"/>
      <c r="G1020" s="64" t="s">
        <v>2482</v>
      </c>
    </row>
    <row r="1021" ht="15.75" customHeight="1">
      <c r="A1021" s="19" t="str">
        <f t="shared" si="279"/>
        <v>LOL512400149</v>
      </c>
      <c r="B1021" s="9"/>
      <c r="C1021" s="10"/>
      <c r="D1021" s="19">
        <f t="shared" si="280"/>
        <v>0</v>
      </c>
      <c r="E1021" s="19"/>
      <c r="F1021" s="10"/>
    </row>
    <row r="1022" ht="15.75" customHeight="1">
      <c r="E1022" s="1"/>
      <c r="F1022" s="62" t="s">
        <v>14</v>
      </c>
    </row>
    <row r="1023" ht="15.75" customHeight="1">
      <c r="A1023" s="101" t="s">
        <v>15</v>
      </c>
      <c r="B1023" s="101" t="s">
        <v>16</v>
      </c>
      <c r="C1023" s="102" t="s">
        <v>17</v>
      </c>
      <c r="D1023" s="101" t="s">
        <v>18</v>
      </c>
      <c r="E1023" s="101" t="s">
        <v>19</v>
      </c>
      <c r="F1023" s="103" t="s">
        <v>20</v>
      </c>
      <c r="G1023" s="104">
        <v>100.0</v>
      </c>
      <c r="H1023" s="105"/>
      <c r="I1023" s="105"/>
      <c r="J1023" s="105"/>
      <c r="K1023" s="105"/>
      <c r="L1023" s="105"/>
    </row>
    <row r="1024" ht="15.75" customHeight="1">
      <c r="A1024" s="106" t="s">
        <v>2543</v>
      </c>
      <c r="B1024" s="107">
        <v>45663.0</v>
      </c>
      <c r="C1024" s="108">
        <v>50.0</v>
      </c>
      <c r="D1024" s="106">
        <f>G1023-C1024</f>
        <v>50</v>
      </c>
      <c r="E1024" s="106"/>
      <c r="F1024" s="109" t="s">
        <v>2545</v>
      </c>
      <c r="G1024" s="110" t="s">
        <v>2544</v>
      </c>
      <c r="H1024" s="105"/>
      <c r="I1024" s="105"/>
      <c r="J1024" s="105"/>
      <c r="K1024" s="105"/>
      <c r="L1024" s="105"/>
    </row>
    <row r="1025" ht="15.75" customHeight="1">
      <c r="A1025" s="106" t="str">
        <f t="shared" ref="A1025:A1027" si="281">A1024</f>
        <v>LOL512400149</v>
      </c>
      <c r="B1025" s="107"/>
      <c r="C1025" s="108"/>
      <c r="D1025" s="106">
        <f t="shared" ref="D1025:D1027" si="282">D1024-C1025</f>
        <v>50</v>
      </c>
      <c r="E1025" s="106"/>
      <c r="F1025" s="111"/>
      <c r="G1025" s="110" t="s">
        <v>2470</v>
      </c>
      <c r="H1025" s="105"/>
      <c r="I1025" s="105"/>
      <c r="J1025" s="105"/>
      <c r="K1025" s="105"/>
      <c r="L1025" s="105"/>
    </row>
    <row r="1026" ht="15.75" customHeight="1">
      <c r="A1026" s="106" t="str">
        <f t="shared" si="281"/>
        <v>LOL512400149</v>
      </c>
      <c r="B1026" s="107"/>
      <c r="C1026" s="108"/>
      <c r="D1026" s="106">
        <f t="shared" si="282"/>
        <v>50</v>
      </c>
      <c r="E1026" s="106"/>
      <c r="F1026" s="111"/>
      <c r="G1026" s="112" t="s">
        <v>2471</v>
      </c>
      <c r="H1026" s="105"/>
      <c r="I1026" s="105"/>
      <c r="J1026" s="105"/>
      <c r="K1026" s="105"/>
      <c r="L1026" s="105"/>
    </row>
    <row r="1027" ht="15.75" customHeight="1">
      <c r="A1027" s="106" t="str">
        <f t="shared" si="281"/>
        <v>LOL512400149</v>
      </c>
      <c r="B1027" s="109"/>
      <c r="C1027" s="111"/>
      <c r="D1027" s="106">
        <f t="shared" si="282"/>
        <v>50</v>
      </c>
      <c r="E1027" s="106"/>
      <c r="F1027" s="111"/>
      <c r="G1027" s="105"/>
      <c r="H1027" s="105"/>
      <c r="I1027" s="105"/>
      <c r="J1027" s="105"/>
      <c r="K1027" s="105"/>
      <c r="L1027" s="105"/>
    </row>
    <row r="1028" ht="15.75" customHeight="1">
      <c r="E1028" s="1"/>
    </row>
    <row r="1029" ht="15.75" customHeight="1">
      <c r="A1029" s="14" t="s">
        <v>15</v>
      </c>
      <c r="B1029" s="14" t="s">
        <v>16</v>
      </c>
      <c r="C1029" s="2" t="s">
        <v>17</v>
      </c>
      <c r="D1029" s="14" t="s">
        <v>18</v>
      </c>
      <c r="E1029" s="14" t="s">
        <v>19</v>
      </c>
      <c r="F1029" s="100" t="s">
        <v>20</v>
      </c>
      <c r="G1029" s="43">
        <v>312.0</v>
      </c>
    </row>
    <row r="1030" ht="15.75" customHeight="1">
      <c r="A1030" s="19" t="s">
        <v>2546</v>
      </c>
      <c r="B1030" s="18">
        <v>45509.0</v>
      </c>
      <c r="C1030" s="36">
        <v>6.0</v>
      </c>
      <c r="D1030" s="19">
        <f>G1029-C1030</f>
        <v>306</v>
      </c>
      <c r="E1030" s="19"/>
      <c r="F1030" s="9"/>
      <c r="G1030" s="63" t="s">
        <v>2547</v>
      </c>
    </row>
    <row r="1031" ht="15.75" customHeight="1">
      <c r="A1031" s="19" t="str">
        <f t="shared" ref="A1031:A1033" si="283">A1030</f>
        <v>LOL512400167</v>
      </c>
      <c r="B1031" s="18">
        <v>45514.0</v>
      </c>
      <c r="C1031" s="36">
        <v>70.0</v>
      </c>
      <c r="D1031" s="19">
        <f t="shared" ref="D1031:D1035" si="284">D1030-C1031</f>
        <v>236</v>
      </c>
      <c r="E1031" s="19"/>
      <c r="F1031" s="10"/>
      <c r="G1031" s="63" t="s">
        <v>2474</v>
      </c>
    </row>
    <row r="1032" ht="15.75" customHeight="1">
      <c r="A1032" s="19" t="str">
        <f t="shared" si="283"/>
        <v>LOL512400167</v>
      </c>
      <c r="B1032" s="18">
        <v>45517.0</v>
      </c>
      <c r="C1032" s="36">
        <v>100.0</v>
      </c>
      <c r="D1032" s="19">
        <f t="shared" si="284"/>
        <v>136</v>
      </c>
      <c r="E1032" s="19"/>
      <c r="F1032" s="10"/>
      <c r="G1032" s="64" t="s">
        <v>1218</v>
      </c>
    </row>
    <row r="1033" ht="15.75" customHeight="1">
      <c r="A1033" s="19" t="str">
        <f t="shared" si="283"/>
        <v>LOL512400167</v>
      </c>
      <c r="B1033" s="9">
        <v>45520.0</v>
      </c>
      <c r="C1033" s="10">
        <v>50.0</v>
      </c>
      <c r="D1033" s="19">
        <f t="shared" si="284"/>
        <v>86</v>
      </c>
      <c r="E1033" s="19"/>
      <c r="F1033" s="10"/>
    </row>
    <row r="1034" ht="15.75" customHeight="1">
      <c r="B1034" s="56">
        <v>45525.0</v>
      </c>
      <c r="C1034" s="69">
        <v>50.0</v>
      </c>
      <c r="D1034" s="19">
        <f t="shared" si="284"/>
        <v>36</v>
      </c>
      <c r="E1034" s="1"/>
    </row>
    <row r="1035" ht="15.75" customHeight="1">
      <c r="B1035" s="56">
        <v>45531.0</v>
      </c>
      <c r="C1035" s="69">
        <v>36.0</v>
      </c>
      <c r="D1035" s="19">
        <f t="shared" si="284"/>
        <v>0</v>
      </c>
      <c r="E1035" s="1"/>
      <c r="F1035" s="62" t="s">
        <v>14</v>
      </c>
    </row>
    <row r="1036" ht="15.75" customHeight="1">
      <c r="A1036" s="14" t="s">
        <v>15</v>
      </c>
      <c r="B1036" s="14" t="s">
        <v>16</v>
      </c>
      <c r="C1036" s="2" t="s">
        <v>17</v>
      </c>
      <c r="D1036" s="14" t="s">
        <v>18</v>
      </c>
      <c r="E1036" s="14" t="s">
        <v>19</v>
      </c>
      <c r="F1036" s="100" t="s">
        <v>20</v>
      </c>
      <c r="G1036" s="43">
        <v>68.0</v>
      </c>
    </row>
    <row r="1037" ht="15.75" customHeight="1">
      <c r="A1037" s="19" t="s">
        <v>2546</v>
      </c>
      <c r="B1037" s="18">
        <v>45525.0</v>
      </c>
      <c r="C1037" s="36">
        <v>17.0</v>
      </c>
      <c r="D1037" s="19">
        <f>G1036-C1037</f>
        <v>51</v>
      </c>
      <c r="E1037" s="19"/>
      <c r="F1037" s="9"/>
      <c r="G1037" s="63" t="s">
        <v>2547</v>
      </c>
    </row>
    <row r="1038" ht="15.75" customHeight="1">
      <c r="A1038" s="19" t="str">
        <f t="shared" ref="A1038:A1040" si="285">A1037</f>
        <v>LOL512400167</v>
      </c>
      <c r="B1038" s="18">
        <v>45547.0</v>
      </c>
      <c r="C1038" s="36">
        <v>11.0</v>
      </c>
      <c r="D1038" s="19">
        <f t="shared" ref="D1038:D1040" si="286">D1037-C1038</f>
        <v>40</v>
      </c>
      <c r="E1038" s="19"/>
      <c r="F1038" s="10"/>
      <c r="G1038" s="63" t="s">
        <v>2464</v>
      </c>
    </row>
    <row r="1039" ht="15.75" customHeight="1">
      <c r="A1039" s="19" t="str">
        <f t="shared" si="285"/>
        <v>LOL512400167</v>
      </c>
      <c r="B1039" s="18">
        <v>45558.0</v>
      </c>
      <c r="C1039" s="36">
        <v>10.0</v>
      </c>
      <c r="D1039" s="19">
        <f t="shared" si="286"/>
        <v>30</v>
      </c>
      <c r="E1039" s="19"/>
      <c r="F1039" s="10"/>
      <c r="G1039" s="64" t="s">
        <v>2465</v>
      </c>
    </row>
    <row r="1040" ht="15.75" customHeight="1">
      <c r="A1040" s="19" t="str">
        <f t="shared" si="285"/>
        <v>LOL512400167</v>
      </c>
      <c r="B1040" s="9">
        <v>45561.0</v>
      </c>
      <c r="C1040" s="10">
        <v>30.0</v>
      </c>
      <c r="D1040" s="19">
        <f t="shared" si="286"/>
        <v>0</v>
      </c>
      <c r="E1040" s="19"/>
      <c r="F1040" s="10"/>
    </row>
    <row r="1041" ht="15.75" customHeight="1">
      <c r="E1041" s="1"/>
      <c r="F1041" s="62" t="s">
        <v>14</v>
      </c>
    </row>
    <row r="1042" ht="15.75" customHeight="1">
      <c r="A1042" s="14" t="s">
        <v>15</v>
      </c>
      <c r="B1042" s="14" t="s">
        <v>16</v>
      </c>
      <c r="C1042" s="2" t="s">
        <v>17</v>
      </c>
      <c r="D1042" s="14" t="s">
        <v>18</v>
      </c>
      <c r="E1042" s="14" t="s">
        <v>19</v>
      </c>
      <c r="F1042" s="100" t="s">
        <v>20</v>
      </c>
      <c r="G1042" s="43">
        <v>68.0</v>
      </c>
    </row>
    <row r="1043" ht="15.75" customHeight="1">
      <c r="A1043" s="19" t="s">
        <v>2546</v>
      </c>
      <c r="B1043" s="18">
        <v>45525.0</v>
      </c>
      <c r="C1043" s="36">
        <v>6.0</v>
      </c>
      <c r="D1043" s="19">
        <f>G1042-C1043</f>
        <v>62</v>
      </c>
      <c r="E1043" s="19"/>
      <c r="F1043" s="9"/>
      <c r="G1043" s="63" t="s">
        <v>2547</v>
      </c>
    </row>
    <row r="1044" ht="15.75" customHeight="1">
      <c r="A1044" s="19" t="str">
        <f t="shared" ref="A1044:A1046" si="287">A1043</f>
        <v>LOL512400167</v>
      </c>
      <c r="B1044" s="18">
        <v>45531.0</v>
      </c>
      <c r="C1044" s="36">
        <v>15.0</v>
      </c>
      <c r="D1044" s="19">
        <f t="shared" ref="D1044:D1046" si="288">D1043-C1044</f>
        <v>47</v>
      </c>
      <c r="E1044" s="19"/>
      <c r="F1044" s="10"/>
      <c r="G1044" s="63" t="s">
        <v>2466</v>
      </c>
    </row>
    <row r="1045" ht="15.75" customHeight="1">
      <c r="A1045" s="19" t="str">
        <f t="shared" si="287"/>
        <v>LOL512400167</v>
      </c>
      <c r="B1045" s="18">
        <v>45586.0</v>
      </c>
      <c r="C1045" s="36">
        <v>20.0</v>
      </c>
      <c r="D1045" s="19">
        <f t="shared" si="288"/>
        <v>27</v>
      </c>
      <c r="E1045" s="19"/>
      <c r="F1045" s="10"/>
      <c r="G1045" s="64" t="s">
        <v>2467</v>
      </c>
    </row>
    <row r="1046" ht="15.75" customHeight="1">
      <c r="A1046" s="19" t="str">
        <f t="shared" si="287"/>
        <v>LOL512400167</v>
      </c>
      <c r="B1046" s="9">
        <v>45594.0</v>
      </c>
      <c r="C1046" s="10">
        <v>27.0</v>
      </c>
      <c r="D1046" s="19">
        <f t="shared" si="288"/>
        <v>0</v>
      </c>
      <c r="E1046" s="19"/>
      <c r="F1046" s="10"/>
    </row>
    <row r="1047" ht="15.75" customHeight="1">
      <c r="E1047" s="1"/>
      <c r="F1047" s="62" t="s">
        <v>14</v>
      </c>
    </row>
    <row r="1048" ht="15.75" customHeight="1">
      <c r="A1048" s="14" t="s">
        <v>15</v>
      </c>
      <c r="B1048" s="14" t="s">
        <v>16</v>
      </c>
      <c r="C1048" s="2" t="s">
        <v>17</v>
      </c>
      <c r="D1048" s="14" t="s">
        <v>18</v>
      </c>
      <c r="E1048" s="14" t="s">
        <v>19</v>
      </c>
      <c r="F1048" s="100" t="s">
        <v>20</v>
      </c>
      <c r="G1048" s="43">
        <v>120.0</v>
      </c>
    </row>
    <row r="1049" ht="15.75" customHeight="1">
      <c r="A1049" s="19" t="s">
        <v>2546</v>
      </c>
      <c r="B1049" s="18">
        <v>45525.0</v>
      </c>
      <c r="C1049" s="36">
        <v>9.0</v>
      </c>
      <c r="D1049" s="19">
        <f>G1048-C1049</f>
        <v>111</v>
      </c>
      <c r="E1049" s="19"/>
      <c r="F1049" s="9"/>
      <c r="G1049" s="63" t="s">
        <v>2547</v>
      </c>
    </row>
    <row r="1050" ht="15.75" customHeight="1">
      <c r="A1050" s="19" t="str">
        <f t="shared" ref="A1050:A1052" si="289">A1049</f>
        <v>LOL512400167</v>
      </c>
      <c r="B1050" s="18">
        <v>45568.0</v>
      </c>
      <c r="C1050" s="36">
        <v>20.0</v>
      </c>
      <c r="D1050" s="19">
        <f t="shared" ref="D1050:D1054" si="290">D1049-C1050</f>
        <v>91</v>
      </c>
      <c r="E1050" s="19"/>
      <c r="F1050" s="10"/>
      <c r="G1050" s="63" t="s">
        <v>2477</v>
      </c>
    </row>
    <row r="1051" ht="15.75" customHeight="1">
      <c r="A1051" s="19" t="str">
        <f t="shared" si="289"/>
        <v>LOL512400167</v>
      </c>
      <c r="B1051" s="18">
        <v>45577.0</v>
      </c>
      <c r="C1051" s="36">
        <v>25.0</v>
      </c>
      <c r="D1051" s="19">
        <f t="shared" si="290"/>
        <v>66</v>
      </c>
      <c r="E1051" s="19"/>
      <c r="F1051" s="10"/>
      <c r="G1051" s="64" t="s">
        <v>1082</v>
      </c>
    </row>
    <row r="1052" ht="15.75" customHeight="1">
      <c r="A1052" s="19" t="str">
        <f t="shared" si="289"/>
        <v>LOL512400167</v>
      </c>
      <c r="B1052" s="9">
        <v>45586.0</v>
      </c>
      <c r="C1052" s="10">
        <v>30.0</v>
      </c>
      <c r="D1052" s="19">
        <f t="shared" si="290"/>
        <v>36</v>
      </c>
      <c r="E1052" s="19"/>
      <c r="F1052" s="10"/>
    </row>
    <row r="1053" ht="15.75" customHeight="1">
      <c r="B1053" s="56">
        <v>45591.0</v>
      </c>
      <c r="C1053" s="69">
        <v>30.0</v>
      </c>
      <c r="D1053" s="19">
        <f t="shared" si="290"/>
        <v>6</v>
      </c>
      <c r="E1053" s="1"/>
    </row>
    <row r="1054" ht="15.75" customHeight="1">
      <c r="B1054" s="56">
        <v>45604.0</v>
      </c>
      <c r="C1054" s="69">
        <v>6.0</v>
      </c>
      <c r="D1054" s="19">
        <f t="shared" si="290"/>
        <v>0</v>
      </c>
      <c r="E1054" s="1"/>
      <c r="F1054" s="62" t="s">
        <v>14</v>
      </c>
    </row>
    <row r="1055" ht="15.75" customHeight="1">
      <c r="B1055" s="56"/>
      <c r="C1055" s="69"/>
      <c r="D1055" s="19"/>
      <c r="E1055" s="1"/>
    </row>
    <row r="1056" ht="15.75" customHeight="1">
      <c r="A1056" s="14" t="s">
        <v>15</v>
      </c>
      <c r="B1056" s="14" t="s">
        <v>16</v>
      </c>
      <c r="C1056" s="2" t="s">
        <v>17</v>
      </c>
      <c r="D1056" s="14" t="s">
        <v>18</v>
      </c>
      <c r="E1056" s="14" t="s">
        <v>19</v>
      </c>
      <c r="F1056" s="100" t="s">
        <v>20</v>
      </c>
      <c r="G1056" s="43">
        <v>50.0</v>
      </c>
    </row>
    <row r="1057" ht="15.75" customHeight="1">
      <c r="A1057" s="19" t="s">
        <v>2546</v>
      </c>
      <c r="B1057" s="18">
        <v>45568.0</v>
      </c>
      <c r="C1057" s="36">
        <v>20.0</v>
      </c>
      <c r="D1057" s="19">
        <f>G1056-C1057</f>
        <v>30</v>
      </c>
      <c r="E1057" s="19"/>
      <c r="F1057" s="9"/>
      <c r="G1057" s="63" t="s">
        <v>2547</v>
      </c>
    </row>
    <row r="1058" ht="15.75" customHeight="1">
      <c r="A1058" s="19" t="str">
        <f t="shared" ref="A1058:A1060" si="291">A1057</f>
        <v>LOL512400167</v>
      </c>
      <c r="B1058" s="18">
        <v>45581.0</v>
      </c>
      <c r="C1058" s="36">
        <v>20.0</v>
      </c>
      <c r="D1058" s="19">
        <f t="shared" ref="D1058:D1061" si="292">D1057-C1058</f>
        <v>10</v>
      </c>
      <c r="E1058" s="19"/>
      <c r="F1058" s="10"/>
      <c r="G1058" s="63" t="s">
        <v>2468</v>
      </c>
    </row>
    <row r="1059" ht="15.75" customHeight="1">
      <c r="A1059" s="19" t="str">
        <f t="shared" si="291"/>
        <v>LOL512400167</v>
      </c>
      <c r="B1059" s="18">
        <v>45611.0</v>
      </c>
      <c r="C1059" s="36">
        <v>1.0</v>
      </c>
      <c r="D1059" s="19">
        <f t="shared" si="292"/>
        <v>9</v>
      </c>
      <c r="E1059" s="19"/>
      <c r="F1059" s="10"/>
      <c r="G1059" s="64" t="s">
        <v>2469</v>
      </c>
    </row>
    <row r="1060" ht="15.75" customHeight="1">
      <c r="A1060" s="19" t="str">
        <f t="shared" si="291"/>
        <v>LOL512400167</v>
      </c>
      <c r="B1060" s="9">
        <v>45626.0</v>
      </c>
      <c r="C1060" s="10">
        <v>7.0</v>
      </c>
      <c r="D1060" s="19">
        <f t="shared" si="292"/>
        <v>2</v>
      </c>
      <c r="E1060" s="19"/>
      <c r="F1060" s="10"/>
    </row>
    <row r="1061" ht="15.75" customHeight="1">
      <c r="B1061" s="56">
        <v>45629.0</v>
      </c>
      <c r="C1061" s="69">
        <v>2.0</v>
      </c>
      <c r="D1061" s="19">
        <f t="shared" si="292"/>
        <v>0</v>
      </c>
      <c r="E1061" s="1"/>
      <c r="F1061" s="62" t="s">
        <v>14</v>
      </c>
    </row>
    <row r="1062" ht="15.75" customHeight="1">
      <c r="A1062" s="14" t="s">
        <v>15</v>
      </c>
      <c r="B1062" s="14" t="s">
        <v>16</v>
      </c>
      <c r="C1062" s="2" t="s">
        <v>17</v>
      </c>
      <c r="D1062" s="14" t="s">
        <v>18</v>
      </c>
      <c r="E1062" s="14" t="s">
        <v>19</v>
      </c>
      <c r="F1062" s="100" t="s">
        <v>20</v>
      </c>
      <c r="G1062" s="43">
        <v>50.0</v>
      </c>
    </row>
    <row r="1063" ht="15.75" customHeight="1">
      <c r="A1063" s="19" t="s">
        <v>2546</v>
      </c>
      <c r="B1063" s="18">
        <v>45581.0</v>
      </c>
      <c r="C1063" s="36">
        <v>23.0</v>
      </c>
      <c r="D1063" s="19">
        <f>G1062-C1063</f>
        <v>27</v>
      </c>
      <c r="E1063" s="19"/>
      <c r="F1063" s="9"/>
      <c r="G1063" s="63" t="s">
        <v>2547</v>
      </c>
    </row>
    <row r="1064" ht="15.75" customHeight="1">
      <c r="A1064" s="19" t="str">
        <f t="shared" ref="A1064:A1066" si="293">A1063</f>
        <v>LOL512400167</v>
      </c>
      <c r="B1064" s="18">
        <v>45629.0</v>
      </c>
      <c r="C1064" s="36">
        <v>25.0</v>
      </c>
      <c r="D1064" s="19">
        <f t="shared" ref="D1064:D1066" si="294">D1063-C1064</f>
        <v>2</v>
      </c>
      <c r="E1064" s="19"/>
      <c r="F1064" s="10"/>
      <c r="G1064" s="63" t="s">
        <v>2481</v>
      </c>
    </row>
    <row r="1065" ht="15.75" customHeight="1">
      <c r="A1065" s="19" t="str">
        <f t="shared" si="293"/>
        <v>LOL512400167</v>
      </c>
      <c r="B1065" s="18">
        <v>45645.0</v>
      </c>
      <c r="C1065" s="36">
        <v>2.0</v>
      </c>
      <c r="D1065" s="19">
        <f t="shared" si="294"/>
        <v>0</v>
      </c>
      <c r="E1065" s="19"/>
      <c r="F1065" s="10" t="s">
        <v>1256</v>
      </c>
      <c r="G1065" s="64" t="s">
        <v>2482</v>
      </c>
    </row>
    <row r="1066" ht="15.75" customHeight="1">
      <c r="A1066" s="19" t="str">
        <f t="shared" si="293"/>
        <v>LOL512400167</v>
      </c>
      <c r="B1066" s="9"/>
      <c r="C1066" s="10"/>
      <c r="D1066" s="19">
        <f t="shared" si="294"/>
        <v>0</v>
      </c>
      <c r="E1066" s="19"/>
      <c r="F1066" s="10"/>
    </row>
    <row r="1067" ht="15.75" customHeight="1">
      <c r="E1067" s="1"/>
      <c r="F1067" s="62" t="s">
        <v>14</v>
      </c>
    </row>
    <row r="1068" ht="15.75" customHeight="1">
      <c r="A1068" s="14" t="s">
        <v>15</v>
      </c>
      <c r="B1068" s="14" t="s">
        <v>16</v>
      </c>
      <c r="C1068" s="2" t="s">
        <v>17</v>
      </c>
      <c r="D1068" s="14" t="s">
        <v>18</v>
      </c>
      <c r="E1068" s="14" t="s">
        <v>19</v>
      </c>
      <c r="F1068" s="100" t="s">
        <v>20</v>
      </c>
      <c r="G1068" s="43">
        <v>150.0</v>
      </c>
    </row>
    <row r="1069" ht="15.75" customHeight="1">
      <c r="A1069" s="19" t="s">
        <v>2548</v>
      </c>
      <c r="B1069" s="18">
        <v>45531.0</v>
      </c>
      <c r="C1069" s="36">
        <v>20.0</v>
      </c>
      <c r="D1069" s="19">
        <f>G1068-C1069</f>
        <v>130</v>
      </c>
      <c r="E1069" s="19"/>
      <c r="F1069" s="9"/>
      <c r="G1069" s="63" t="s">
        <v>2549</v>
      </c>
    </row>
    <row r="1070" ht="15.75" customHeight="1">
      <c r="A1070" s="19" t="str">
        <f t="shared" ref="A1070:A1072" si="295">A1069</f>
        <v>LOL512400189</v>
      </c>
      <c r="B1070" s="18">
        <v>45547.0</v>
      </c>
      <c r="C1070" s="36">
        <v>67.0</v>
      </c>
      <c r="D1070" s="19">
        <f t="shared" ref="D1070:D1072" si="296">D1069-C1070</f>
        <v>63</v>
      </c>
      <c r="E1070" s="19"/>
      <c r="F1070" s="10"/>
      <c r="G1070" s="63" t="s">
        <v>2474</v>
      </c>
    </row>
    <row r="1071" ht="15.75" customHeight="1">
      <c r="A1071" s="19" t="str">
        <f t="shared" si="295"/>
        <v>LOL512400189</v>
      </c>
      <c r="B1071" s="18">
        <v>45522.0</v>
      </c>
      <c r="C1071" s="36">
        <v>54.0</v>
      </c>
      <c r="D1071" s="19">
        <f t="shared" si="296"/>
        <v>9</v>
      </c>
      <c r="E1071" s="19"/>
      <c r="F1071" s="10"/>
      <c r="G1071" s="64" t="s">
        <v>1218</v>
      </c>
    </row>
    <row r="1072" ht="15.75" customHeight="1">
      <c r="A1072" s="19" t="str">
        <f t="shared" si="295"/>
        <v>LOL512400189</v>
      </c>
      <c r="B1072" s="9">
        <v>45558.0</v>
      </c>
      <c r="C1072" s="10">
        <v>9.0</v>
      </c>
      <c r="D1072" s="19">
        <f t="shared" si="296"/>
        <v>0</v>
      </c>
      <c r="E1072" s="19"/>
      <c r="F1072" s="10"/>
    </row>
    <row r="1073" ht="15.75" customHeight="1">
      <c r="E1073" s="1"/>
      <c r="F1073" s="62" t="s">
        <v>14</v>
      </c>
    </row>
    <row r="1074" ht="15.75" customHeight="1">
      <c r="A1074" s="14" t="s">
        <v>15</v>
      </c>
      <c r="B1074" s="14" t="s">
        <v>16</v>
      </c>
      <c r="C1074" s="2" t="s">
        <v>17</v>
      </c>
      <c r="D1074" s="14" t="s">
        <v>18</v>
      </c>
      <c r="E1074" s="14" t="s">
        <v>19</v>
      </c>
      <c r="F1074" s="100" t="s">
        <v>20</v>
      </c>
      <c r="G1074" s="43">
        <v>100.0</v>
      </c>
    </row>
    <row r="1075" ht="15.75" customHeight="1">
      <c r="A1075" s="19" t="s">
        <v>2548</v>
      </c>
      <c r="B1075" s="18">
        <v>45568.0</v>
      </c>
      <c r="C1075" s="36">
        <v>30.0</v>
      </c>
      <c r="D1075" s="19">
        <f>G1074-C1075</f>
        <v>70</v>
      </c>
      <c r="E1075" s="19"/>
      <c r="F1075" s="9"/>
      <c r="G1075" s="63" t="s">
        <v>2549</v>
      </c>
    </row>
    <row r="1076" ht="15.75" customHeight="1">
      <c r="A1076" s="19" t="str">
        <f t="shared" ref="A1076:A1078" si="297">A1075</f>
        <v>LOL512400189</v>
      </c>
      <c r="B1076" s="18">
        <v>45581.0</v>
      </c>
      <c r="C1076" s="36">
        <v>30.0</v>
      </c>
      <c r="D1076" s="19">
        <f t="shared" ref="D1076:D1078" si="298">D1075-C1076</f>
        <v>40</v>
      </c>
      <c r="E1076" s="19"/>
      <c r="F1076" s="10"/>
      <c r="G1076" s="63" t="s">
        <v>2464</v>
      </c>
    </row>
    <row r="1077" ht="15.75" customHeight="1">
      <c r="A1077" s="19" t="str">
        <f t="shared" si="297"/>
        <v>LOL512400189</v>
      </c>
      <c r="B1077" s="18">
        <v>45591.0</v>
      </c>
      <c r="C1077" s="36">
        <v>20.0</v>
      </c>
      <c r="D1077" s="19">
        <f t="shared" si="298"/>
        <v>20</v>
      </c>
      <c r="E1077" s="19"/>
      <c r="F1077" s="10"/>
      <c r="G1077" s="64" t="s">
        <v>2465</v>
      </c>
    </row>
    <row r="1078" ht="15.75" customHeight="1">
      <c r="A1078" s="19" t="str">
        <f t="shared" si="297"/>
        <v>LOL512400189</v>
      </c>
      <c r="B1078" s="9">
        <v>45601.0</v>
      </c>
      <c r="C1078" s="10">
        <v>20.0</v>
      </c>
      <c r="D1078" s="19">
        <f t="shared" si="298"/>
        <v>0</v>
      </c>
      <c r="E1078" s="19"/>
      <c r="F1078" s="10"/>
    </row>
    <row r="1079" ht="15.75" customHeight="1">
      <c r="E1079" s="1"/>
      <c r="F1079" s="62" t="s">
        <v>14</v>
      </c>
    </row>
    <row r="1080" ht="15.75" customHeight="1">
      <c r="A1080" s="14" t="s">
        <v>15</v>
      </c>
      <c r="B1080" s="14" t="s">
        <v>16</v>
      </c>
      <c r="C1080" s="2" t="s">
        <v>17</v>
      </c>
      <c r="D1080" s="14" t="s">
        <v>18</v>
      </c>
      <c r="E1080" s="14" t="s">
        <v>19</v>
      </c>
      <c r="F1080" s="100" t="s">
        <v>20</v>
      </c>
      <c r="G1080" s="43">
        <v>150.0</v>
      </c>
    </row>
    <row r="1081" ht="15.75" customHeight="1">
      <c r="A1081" s="19" t="s">
        <v>2548</v>
      </c>
      <c r="B1081" s="18">
        <v>45594.0</v>
      </c>
      <c r="C1081" s="36">
        <v>23.0</v>
      </c>
      <c r="D1081" s="19">
        <f>G1080-C1081</f>
        <v>127</v>
      </c>
      <c r="E1081" s="19"/>
      <c r="F1081" s="9"/>
      <c r="G1081" s="63" t="s">
        <v>2549</v>
      </c>
    </row>
    <row r="1082" ht="15.75" customHeight="1">
      <c r="A1082" s="19" t="str">
        <f t="shared" ref="A1082:A1084" si="299">A1081</f>
        <v>LOL512400189</v>
      </c>
      <c r="B1082" s="18">
        <v>45604.0</v>
      </c>
      <c r="C1082" s="36">
        <v>30.0</v>
      </c>
      <c r="D1082" s="19">
        <f t="shared" ref="D1082:D1087" si="300">D1081-C1082</f>
        <v>97</v>
      </c>
      <c r="E1082" s="19"/>
      <c r="F1082" s="10"/>
      <c r="G1082" s="63" t="s">
        <v>2466</v>
      </c>
    </row>
    <row r="1083" ht="15.75" customHeight="1">
      <c r="A1083" s="19" t="str">
        <f t="shared" si="299"/>
        <v>LOL512400189</v>
      </c>
      <c r="B1083" s="18">
        <v>45611.0</v>
      </c>
      <c r="C1083" s="36">
        <v>1.0</v>
      </c>
      <c r="D1083" s="19">
        <f t="shared" si="300"/>
        <v>96</v>
      </c>
      <c r="E1083" s="19"/>
      <c r="F1083" s="10"/>
      <c r="G1083" s="64" t="s">
        <v>2467</v>
      </c>
    </row>
    <row r="1084" ht="15.75" customHeight="1">
      <c r="A1084" s="19" t="str">
        <f t="shared" si="299"/>
        <v>LOL512400189</v>
      </c>
      <c r="B1084" s="9">
        <v>45615.0</v>
      </c>
      <c r="C1084" s="10">
        <v>40.0</v>
      </c>
      <c r="D1084" s="19">
        <f t="shared" si="300"/>
        <v>56</v>
      </c>
      <c r="E1084" s="19"/>
      <c r="F1084" s="10"/>
    </row>
    <row r="1085" ht="15.75" customHeight="1">
      <c r="B1085" s="56">
        <v>45631.0</v>
      </c>
      <c r="C1085" s="69">
        <v>20.0</v>
      </c>
      <c r="D1085" s="19">
        <f t="shared" si="300"/>
        <v>36</v>
      </c>
      <c r="E1085" s="1"/>
    </row>
    <row r="1086" ht="15.75" customHeight="1">
      <c r="B1086" s="56">
        <v>45636.0</v>
      </c>
      <c r="C1086" s="69">
        <v>20.0</v>
      </c>
      <c r="D1086" s="19">
        <f t="shared" si="300"/>
        <v>16</v>
      </c>
      <c r="E1086" s="1"/>
    </row>
    <row r="1087" ht="15.75" customHeight="1">
      <c r="B1087" s="56">
        <v>45643.0</v>
      </c>
      <c r="C1087" s="69">
        <v>16.0</v>
      </c>
      <c r="D1087" s="19">
        <f t="shared" si="300"/>
        <v>0</v>
      </c>
      <c r="E1087" s="1"/>
      <c r="F1087" s="62" t="s">
        <v>14</v>
      </c>
    </row>
    <row r="1088" ht="15.75" customHeight="1">
      <c r="E1088" s="1"/>
    </row>
    <row r="1089" ht="15.75" customHeight="1">
      <c r="A1089" s="14" t="s">
        <v>15</v>
      </c>
      <c r="B1089" s="14" t="s">
        <v>16</v>
      </c>
      <c r="C1089" s="2" t="s">
        <v>17</v>
      </c>
      <c r="D1089" s="14" t="s">
        <v>18</v>
      </c>
      <c r="E1089" s="14" t="s">
        <v>19</v>
      </c>
      <c r="F1089" s="100" t="s">
        <v>20</v>
      </c>
      <c r="G1089" s="43">
        <v>150.0</v>
      </c>
    </row>
    <row r="1090" ht="15.75" customHeight="1">
      <c r="A1090" s="19" t="s">
        <v>2548</v>
      </c>
      <c r="B1090" s="18">
        <v>45604.0</v>
      </c>
      <c r="C1090" s="36">
        <v>14.0</v>
      </c>
      <c r="D1090" s="19">
        <f>G1089-C1090</f>
        <v>136</v>
      </c>
      <c r="E1090" s="19"/>
      <c r="F1090" s="9"/>
      <c r="G1090" s="63" t="s">
        <v>2549</v>
      </c>
    </row>
    <row r="1091" ht="15.75" customHeight="1">
      <c r="A1091" s="19" t="str">
        <f t="shared" ref="A1091:A1093" si="301">A1090</f>
        <v>LOL512400189</v>
      </c>
      <c r="B1091" s="18">
        <v>45611.0</v>
      </c>
      <c r="C1091" s="36">
        <v>11.0</v>
      </c>
      <c r="D1091" s="19">
        <f t="shared" ref="D1091:D1097" si="302">D1090-C1091</f>
        <v>125</v>
      </c>
      <c r="E1091" s="19"/>
      <c r="F1091" s="10"/>
      <c r="G1091" s="63" t="s">
        <v>2477</v>
      </c>
    </row>
    <row r="1092" ht="15.75" customHeight="1">
      <c r="A1092" s="19" t="str">
        <f t="shared" si="301"/>
        <v>LOL512400189</v>
      </c>
      <c r="B1092" s="18">
        <v>45615.0</v>
      </c>
      <c r="C1092" s="36">
        <v>30.0</v>
      </c>
      <c r="D1092" s="19">
        <f t="shared" si="302"/>
        <v>95</v>
      </c>
      <c r="E1092" s="19"/>
      <c r="F1092" s="10"/>
      <c r="G1092" s="64" t="s">
        <v>1082</v>
      </c>
    </row>
    <row r="1093" ht="15.75" customHeight="1">
      <c r="A1093" s="19" t="str">
        <f t="shared" si="301"/>
        <v>LOL512400189</v>
      </c>
      <c r="B1093" s="9">
        <v>45621.0</v>
      </c>
      <c r="C1093" s="10">
        <v>20.0</v>
      </c>
      <c r="D1093" s="19">
        <f t="shared" si="302"/>
        <v>75</v>
      </c>
      <c r="E1093" s="19"/>
      <c r="F1093" s="10"/>
    </row>
    <row r="1094" ht="15.75" customHeight="1">
      <c r="B1094" s="56">
        <v>45636.0</v>
      </c>
      <c r="C1094" s="69">
        <v>20.0</v>
      </c>
      <c r="D1094" s="19">
        <f t="shared" si="302"/>
        <v>55</v>
      </c>
      <c r="E1094" s="1"/>
    </row>
    <row r="1095" ht="15.75" customHeight="1">
      <c r="B1095" s="56">
        <v>45645.0</v>
      </c>
      <c r="C1095" s="69">
        <v>7.0</v>
      </c>
      <c r="D1095" s="19">
        <f t="shared" si="302"/>
        <v>48</v>
      </c>
      <c r="E1095" s="1"/>
    </row>
    <row r="1096" ht="15.75" customHeight="1">
      <c r="B1096" s="56">
        <v>45666.0</v>
      </c>
      <c r="C1096" s="69">
        <v>10.0</v>
      </c>
      <c r="D1096" s="19">
        <f t="shared" si="302"/>
        <v>38</v>
      </c>
      <c r="E1096" s="1"/>
    </row>
    <row r="1097" ht="15.75" customHeight="1">
      <c r="B1097" s="56">
        <v>45668.0</v>
      </c>
      <c r="C1097" s="69">
        <v>38.0</v>
      </c>
      <c r="D1097" s="19">
        <f t="shared" si="302"/>
        <v>0</v>
      </c>
      <c r="E1097" s="1"/>
      <c r="F1097" s="62" t="s">
        <v>14</v>
      </c>
    </row>
    <row r="1098" ht="15.75" customHeight="1">
      <c r="A1098" s="14" t="s">
        <v>15</v>
      </c>
      <c r="B1098" s="14" t="s">
        <v>16</v>
      </c>
      <c r="C1098" s="2" t="s">
        <v>17</v>
      </c>
      <c r="D1098" s="14" t="s">
        <v>18</v>
      </c>
      <c r="E1098" s="14" t="s">
        <v>19</v>
      </c>
      <c r="F1098" s="100" t="s">
        <v>20</v>
      </c>
      <c r="G1098" s="43">
        <v>40.0</v>
      </c>
    </row>
    <row r="1099" ht="15.75" customHeight="1">
      <c r="A1099" s="19" t="s">
        <v>2550</v>
      </c>
      <c r="B1099" s="18">
        <v>45563.0</v>
      </c>
      <c r="C1099" s="36">
        <v>40.0</v>
      </c>
      <c r="D1099" s="19">
        <f>G1098-C1099</f>
        <v>0</v>
      </c>
      <c r="E1099" s="19"/>
      <c r="F1099" s="9"/>
      <c r="G1099" s="63" t="s">
        <v>2551</v>
      </c>
    </row>
    <row r="1100" ht="15.75" customHeight="1">
      <c r="A1100" s="19" t="str">
        <f t="shared" ref="A1100:A1102" si="303">A1099</f>
        <v>LOL512400197</v>
      </c>
      <c r="B1100" s="18"/>
      <c r="C1100" s="36"/>
      <c r="D1100" s="19">
        <f t="shared" ref="D1100:D1102" si="304">D1099-C1100</f>
        <v>0</v>
      </c>
      <c r="E1100" s="19"/>
      <c r="F1100" s="10"/>
      <c r="G1100" s="63" t="s">
        <v>2552</v>
      </c>
    </row>
    <row r="1101" ht="15.75" customHeight="1">
      <c r="A1101" s="19" t="str">
        <f t="shared" si="303"/>
        <v>LOL512400197</v>
      </c>
      <c r="B1101" s="18"/>
      <c r="C1101" s="36"/>
      <c r="D1101" s="19">
        <f t="shared" si="304"/>
        <v>0</v>
      </c>
      <c r="E1101" s="19"/>
      <c r="F1101" s="10"/>
      <c r="G1101" s="64" t="s">
        <v>2553</v>
      </c>
    </row>
    <row r="1102" ht="15.75" customHeight="1">
      <c r="A1102" s="19" t="str">
        <f t="shared" si="303"/>
        <v>LOL512400197</v>
      </c>
      <c r="B1102" s="9"/>
      <c r="C1102" s="10"/>
      <c r="D1102" s="19">
        <f t="shared" si="304"/>
        <v>0</v>
      </c>
      <c r="E1102" s="19"/>
      <c r="F1102" s="10"/>
    </row>
    <row r="1103" ht="15.75" customHeight="1">
      <c r="E1103" s="1"/>
      <c r="F1103" s="62" t="s">
        <v>14</v>
      </c>
    </row>
    <row r="1104" ht="15.75" customHeight="1">
      <c r="A1104" s="14" t="s">
        <v>15</v>
      </c>
      <c r="B1104" s="14" t="s">
        <v>16</v>
      </c>
      <c r="C1104" s="2" t="s">
        <v>17</v>
      </c>
      <c r="D1104" s="14" t="s">
        <v>18</v>
      </c>
      <c r="E1104" s="14" t="s">
        <v>19</v>
      </c>
      <c r="F1104" s="100" t="s">
        <v>20</v>
      </c>
      <c r="G1104" s="43">
        <v>36.0</v>
      </c>
    </row>
    <row r="1105" ht="15.75" customHeight="1">
      <c r="A1105" s="19" t="s">
        <v>2550</v>
      </c>
      <c r="B1105" s="18">
        <v>45553.0</v>
      </c>
      <c r="C1105" s="36">
        <v>16.0</v>
      </c>
      <c r="D1105" s="19">
        <f>G1104-C1105</f>
        <v>20</v>
      </c>
      <c r="E1105" s="19"/>
      <c r="F1105" s="9"/>
      <c r="G1105" s="63" t="s">
        <v>2551</v>
      </c>
    </row>
    <row r="1106" ht="15.75" customHeight="1">
      <c r="A1106" s="19" t="str">
        <f t="shared" ref="A1106:A1108" si="305">A1105</f>
        <v>LOL512400197</v>
      </c>
      <c r="B1106" s="18">
        <v>45558.0</v>
      </c>
      <c r="C1106" s="36">
        <v>20.0</v>
      </c>
      <c r="D1106" s="19">
        <f t="shared" ref="D1106:D1108" si="306">D1105-C1106</f>
        <v>0</v>
      </c>
      <c r="E1106" s="19"/>
      <c r="F1106" s="10"/>
      <c r="G1106" s="63" t="s">
        <v>2474</v>
      </c>
    </row>
    <row r="1107" ht="15.75" customHeight="1">
      <c r="A1107" s="19" t="str">
        <f t="shared" si="305"/>
        <v>LOL512400197</v>
      </c>
      <c r="B1107" s="18"/>
      <c r="C1107" s="36"/>
      <c r="D1107" s="19">
        <f t="shared" si="306"/>
        <v>0</v>
      </c>
      <c r="E1107" s="19"/>
      <c r="F1107" s="10"/>
      <c r="G1107" s="64" t="s">
        <v>1218</v>
      </c>
    </row>
    <row r="1108" ht="15.75" customHeight="1">
      <c r="A1108" s="19" t="str">
        <f t="shared" si="305"/>
        <v>LOL512400197</v>
      </c>
      <c r="B1108" s="9"/>
      <c r="C1108" s="10"/>
      <c r="D1108" s="19">
        <f t="shared" si="306"/>
        <v>0</v>
      </c>
      <c r="E1108" s="19"/>
      <c r="F1108" s="10"/>
    </row>
    <row r="1109" ht="15.75" customHeight="1">
      <c r="E1109" s="1"/>
      <c r="F1109" s="62" t="s">
        <v>14</v>
      </c>
    </row>
    <row r="1110" ht="15.75" customHeight="1">
      <c r="A1110" s="14" t="s">
        <v>15</v>
      </c>
      <c r="B1110" s="14" t="s">
        <v>16</v>
      </c>
      <c r="C1110" s="2" t="s">
        <v>17</v>
      </c>
      <c r="D1110" s="14" t="s">
        <v>18</v>
      </c>
      <c r="E1110" s="14" t="s">
        <v>19</v>
      </c>
      <c r="F1110" s="100" t="s">
        <v>20</v>
      </c>
      <c r="G1110" s="43">
        <v>8.0</v>
      </c>
    </row>
    <row r="1111" ht="15.75" customHeight="1">
      <c r="A1111" s="19" t="s">
        <v>2550</v>
      </c>
      <c r="B1111" s="18">
        <v>45563.0</v>
      </c>
      <c r="C1111" s="36">
        <v>8.0</v>
      </c>
      <c r="D1111" s="19">
        <f>G1110-C1111</f>
        <v>0</v>
      </c>
      <c r="E1111" s="19"/>
      <c r="F1111" s="9"/>
      <c r="G1111" s="63" t="s">
        <v>2551</v>
      </c>
    </row>
    <row r="1112" ht="15.75" customHeight="1">
      <c r="A1112" s="19" t="str">
        <f t="shared" ref="A1112:A1114" si="307">A1111</f>
        <v>LOL512400197</v>
      </c>
      <c r="B1112" s="18"/>
      <c r="C1112" s="36"/>
      <c r="D1112" s="19">
        <f t="shared" ref="D1112:D1114" si="308">D1111-C1112</f>
        <v>0</v>
      </c>
      <c r="E1112" s="19"/>
      <c r="F1112" s="10"/>
      <c r="G1112" s="63" t="s">
        <v>2554</v>
      </c>
    </row>
    <row r="1113" ht="15.75" customHeight="1">
      <c r="A1113" s="19" t="str">
        <f t="shared" si="307"/>
        <v>LOL512400197</v>
      </c>
      <c r="B1113" s="18"/>
      <c r="C1113" s="36"/>
      <c r="D1113" s="19">
        <f t="shared" si="308"/>
        <v>0</v>
      </c>
      <c r="E1113" s="19"/>
      <c r="F1113" s="10"/>
      <c r="G1113" s="64" t="s">
        <v>2555</v>
      </c>
    </row>
    <row r="1114" ht="15.75" customHeight="1">
      <c r="A1114" s="19" t="str">
        <f t="shared" si="307"/>
        <v>LOL512400197</v>
      </c>
      <c r="B1114" s="9"/>
      <c r="C1114" s="10"/>
      <c r="D1114" s="19">
        <f t="shared" si="308"/>
        <v>0</v>
      </c>
      <c r="E1114" s="19"/>
      <c r="F1114" s="10"/>
    </row>
    <row r="1115" ht="15.75" customHeight="1">
      <c r="E1115" s="1"/>
      <c r="F1115" s="62" t="s">
        <v>14</v>
      </c>
    </row>
    <row r="1116" ht="15.75" customHeight="1">
      <c r="A1116" s="14" t="s">
        <v>15</v>
      </c>
      <c r="B1116" s="14" t="s">
        <v>16</v>
      </c>
      <c r="C1116" s="2" t="s">
        <v>17</v>
      </c>
      <c r="D1116" s="14" t="s">
        <v>18</v>
      </c>
      <c r="E1116" s="14" t="s">
        <v>19</v>
      </c>
      <c r="F1116" s="100" t="s">
        <v>20</v>
      </c>
      <c r="G1116" s="43">
        <v>233.0</v>
      </c>
    </row>
    <row r="1117" ht="15.75" customHeight="1">
      <c r="A1117" s="19" t="s">
        <v>2548</v>
      </c>
      <c r="B1117" s="18">
        <v>45558.0</v>
      </c>
      <c r="C1117" s="36">
        <v>71.0</v>
      </c>
      <c r="D1117" s="19">
        <f>G1116-C1117</f>
        <v>162</v>
      </c>
      <c r="E1117" s="19"/>
      <c r="F1117" s="9"/>
      <c r="G1117" s="63" t="s">
        <v>2556</v>
      </c>
    </row>
    <row r="1118" ht="15.75" customHeight="1">
      <c r="A1118" s="19" t="str">
        <f t="shared" ref="A1118:A1122" si="309">A1117</f>
        <v>LOL512400189</v>
      </c>
      <c r="B1118" s="18">
        <v>45561.0</v>
      </c>
      <c r="C1118" s="36">
        <v>70.0</v>
      </c>
      <c r="D1118" s="19">
        <f t="shared" ref="D1118:D1122" si="310">D1117-C1118</f>
        <v>92</v>
      </c>
      <c r="E1118" s="19"/>
      <c r="F1118" s="10"/>
      <c r="G1118" s="63" t="s">
        <v>2474</v>
      </c>
    </row>
    <row r="1119" ht="15.75" customHeight="1">
      <c r="A1119" s="19" t="str">
        <f t="shared" si="309"/>
        <v>LOL512400189</v>
      </c>
      <c r="B1119" s="18">
        <v>45563.0</v>
      </c>
      <c r="C1119" s="36">
        <v>30.0</v>
      </c>
      <c r="D1119" s="19">
        <f t="shared" si="310"/>
        <v>62</v>
      </c>
      <c r="E1119" s="19"/>
      <c r="F1119" s="10"/>
      <c r="G1119" s="64" t="s">
        <v>1218</v>
      </c>
    </row>
    <row r="1120" ht="15.75" customHeight="1">
      <c r="A1120" s="19" t="str">
        <f t="shared" si="309"/>
        <v>LOL512400189</v>
      </c>
      <c r="B1120" s="9">
        <v>45577.0</v>
      </c>
      <c r="C1120" s="10">
        <v>62.0</v>
      </c>
      <c r="D1120" s="19">
        <f t="shared" si="310"/>
        <v>0</v>
      </c>
      <c r="E1120" s="19"/>
      <c r="F1120" s="10"/>
    </row>
    <row r="1121" ht="15.75" customHeight="1">
      <c r="A1121" s="19" t="str">
        <f t="shared" si="309"/>
        <v>LOL512400189</v>
      </c>
      <c r="B1121" s="10"/>
      <c r="C1121" s="10"/>
      <c r="D1121" s="19">
        <f t="shared" si="310"/>
        <v>0</v>
      </c>
      <c r="E1121" s="19"/>
      <c r="F1121" s="10"/>
    </row>
    <row r="1122" ht="15.75" customHeight="1">
      <c r="A1122" s="19" t="str">
        <f t="shared" si="309"/>
        <v>LOL512400189</v>
      </c>
      <c r="B1122" s="10"/>
      <c r="C1122" s="10"/>
      <c r="D1122" s="19">
        <f t="shared" si="310"/>
        <v>0</v>
      </c>
      <c r="E1122" s="19"/>
      <c r="F1122" s="10"/>
    </row>
    <row r="1123" ht="15.75" customHeight="1">
      <c r="E1123" s="1"/>
      <c r="F1123" s="62" t="s">
        <v>14</v>
      </c>
    </row>
    <row r="1124" ht="15.75" customHeight="1">
      <c r="A1124" s="14" t="s">
        <v>15</v>
      </c>
      <c r="B1124" s="14" t="s">
        <v>16</v>
      </c>
      <c r="C1124" s="2" t="s">
        <v>17</v>
      </c>
      <c r="D1124" s="14" t="s">
        <v>18</v>
      </c>
      <c r="E1124" s="14" t="s">
        <v>19</v>
      </c>
      <c r="F1124" s="100" t="s">
        <v>20</v>
      </c>
      <c r="G1124" s="43">
        <v>50.0</v>
      </c>
    </row>
    <row r="1125" ht="15.75" customHeight="1">
      <c r="A1125" s="19" t="s">
        <v>2548</v>
      </c>
      <c r="B1125" s="18">
        <v>45601.0</v>
      </c>
      <c r="C1125" s="36">
        <v>20.0</v>
      </c>
      <c r="D1125" s="19">
        <f>G1124-C1125</f>
        <v>30</v>
      </c>
      <c r="E1125" s="19"/>
      <c r="F1125" s="9"/>
      <c r="G1125" s="63" t="s">
        <v>2556</v>
      </c>
    </row>
    <row r="1126" ht="15.75" customHeight="1">
      <c r="A1126" s="19" t="str">
        <f t="shared" ref="A1126:A1130" si="311">A1125</f>
        <v>LOL512400189</v>
      </c>
      <c r="B1126" s="18">
        <v>45611.0</v>
      </c>
      <c r="C1126" s="36">
        <v>20.0</v>
      </c>
      <c r="D1126" s="19">
        <f t="shared" ref="D1126:D1130" si="312">D1125-C1126</f>
        <v>10</v>
      </c>
      <c r="E1126" s="19"/>
      <c r="F1126" s="10"/>
      <c r="G1126" s="63" t="s">
        <v>2464</v>
      </c>
    </row>
    <row r="1127" ht="15.75" customHeight="1">
      <c r="A1127" s="19" t="str">
        <f t="shared" si="311"/>
        <v>LOL512400189</v>
      </c>
      <c r="B1127" s="18">
        <v>45621.0</v>
      </c>
      <c r="C1127" s="36">
        <v>10.0</v>
      </c>
      <c r="D1127" s="19">
        <f t="shared" si="312"/>
        <v>0</v>
      </c>
      <c r="E1127" s="19"/>
      <c r="F1127" s="10"/>
      <c r="G1127" s="64" t="s">
        <v>2465</v>
      </c>
    </row>
    <row r="1128" ht="15.75" customHeight="1">
      <c r="A1128" s="19" t="str">
        <f t="shared" si="311"/>
        <v>LOL512400189</v>
      </c>
      <c r="B1128" s="9"/>
      <c r="C1128" s="10"/>
      <c r="D1128" s="19">
        <f t="shared" si="312"/>
        <v>0</v>
      </c>
      <c r="E1128" s="19"/>
      <c r="F1128" s="10"/>
    </row>
    <row r="1129" ht="15.75" customHeight="1">
      <c r="A1129" s="19" t="str">
        <f t="shared" si="311"/>
        <v>LOL512400189</v>
      </c>
      <c r="B1129" s="10"/>
      <c r="C1129" s="10"/>
      <c r="D1129" s="19">
        <f t="shared" si="312"/>
        <v>0</v>
      </c>
      <c r="E1129" s="19"/>
      <c r="F1129" s="10"/>
    </row>
    <row r="1130" ht="15.75" customHeight="1">
      <c r="A1130" s="19" t="str">
        <f t="shared" si="311"/>
        <v>LOL512400189</v>
      </c>
      <c r="B1130" s="10"/>
      <c r="C1130" s="10"/>
      <c r="D1130" s="19">
        <f t="shared" si="312"/>
        <v>0</v>
      </c>
      <c r="E1130" s="19"/>
      <c r="F1130" s="10"/>
    </row>
    <row r="1131" ht="15.75" customHeight="1">
      <c r="E1131" s="1"/>
      <c r="F1131" s="62" t="s">
        <v>14</v>
      </c>
    </row>
    <row r="1132" ht="15.75" customHeight="1">
      <c r="A1132" s="14" t="s">
        <v>15</v>
      </c>
      <c r="B1132" s="14" t="s">
        <v>16</v>
      </c>
      <c r="C1132" s="2" t="s">
        <v>17</v>
      </c>
      <c r="D1132" s="14" t="s">
        <v>18</v>
      </c>
      <c r="E1132" s="14" t="s">
        <v>19</v>
      </c>
      <c r="F1132" s="100" t="s">
        <v>20</v>
      </c>
      <c r="G1132" s="43">
        <v>74.0</v>
      </c>
    </row>
    <row r="1133" ht="15.75" customHeight="1">
      <c r="A1133" s="19" t="s">
        <v>2548</v>
      </c>
      <c r="B1133" s="18">
        <v>45643.0</v>
      </c>
      <c r="C1133" s="36">
        <v>34.0</v>
      </c>
      <c r="D1133" s="19">
        <f>G1132-C1133</f>
        <v>40</v>
      </c>
      <c r="E1133" s="19"/>
      <c r="F1133" s="9" t="s">
        <v>2557</v>
      </c>
      <c r="G1133" s="63" t="s">
        <v>2556</v>
      </c>
    </row>
    <row r="1134" ht="15.75" customHeight="1">
      <c r="A1134" s="19" t="str">
        <f t="shared" ref="A1134:A1138" si="313">A1133</f>
        <v>LOL512400189</v>
      </c>
      <c r="B1134" s="18">
        <v>45645.0</v>
      </c>
      <c r="C1134" s="36">
        <v>30.0</v>
      </c>
      <c r="D1134" s="19">
        <f t="shared" ref="D1134:D1138" si="314">D1133-C1134</f>
        <v>10</v>
      </c>
      <c r="E1134" s="19"/>
      <c r="F1134" s="9" t="s">
        <v>2558</v>
      </c>
      <c r="G1134" s="63" t="s">
        <v>2466</v>
      </c>
    </row>
    <row r="1135" ht="15.75" customHeight="1">
      <c r="A1135" s="19" t="str">
        <f t="shared" si="313"/>
        <v>LOL512400189</v>
      </c>
      <c r="B1135" s="18">
        <v>45647.0</v>
      </c>
      <c r="C1135" s="36">
        <v>10.0</v>
      </c>
      <c r="D1135" s="19">
        <f t="shared" si="314"/>
        <v>0</v>
      </c>
      <c r="E1135" s="19"/>
      <c r="F1135" s="10"/>
      <c r="G1135" s="64" t="s">
        <v>2467</v>
      </c>
    </row>
    <row r="1136" ht="15.75" customHeight="1">
      <c r="A1136" s="19" t="str">
        <f t="shared" si="313"/>
        <v>LOL512400189</v>
      </c>
      <c r="B1136" s="9"/>
      <c r="C1136" s="10"/>
      <c r="D1136" s="19">
        <f t="shared" si="314"/>
        <v>0</v>
      </c>
      <c r="E1136" s="19"/>
      <c r="F1136" s="10"/>
    </row>
    <row r="1137" ht="15.75" customHeight="1">
      <c r="A1137" s="19" t="str">
        <f t="shared" si="313"/>
        <v>LOL512400189</v>
      </c>
      <c r="B1137" s="10"/>
      <c r="C1137" s="10"/>
      <c r="D1137" s="19">
        <f t="shared" si="314"/>
        <v>0</v>
      </c>
      <c r="E1137" s="19"/>
      <c r="F1137" s="10"/>
    </row>
    <row r="1138" ht="15.75" customHeight="1">
      <c r="A1138" s="19" t="str">
        <f t="shared" si="313"/>
        <v>LOL512400189</v>
      </c>
      <c r="B1138" s="10"/>
      <c r="C1138" s="10"/>
      <c r="D1138" s="19">
        <f t="shared" si="314"/>
        <v>0</v>
      </c>
      <c r="E1138" s="19"/>
      <c r="F1138" s="10"/>
    </row>
    <row r="1139" ht="15.75" customHeight="1">
      <c r="E1139" s="1"/>
      <c r="F1139" s="62" t="s">
        <v>14</v>
      </c>
    </row>
    <row r="1140" ht="15.75" customHeight="1">
      <c r="A1140" s="101" t="s">
        <v>15</v>
      </c>
      <c r="B1140" s="101" t="s">
        <v>16</v>
      </c>
      <c r="C1140" s="102" t="s">
        <v>17</v>
      </c>
      <c r="D1140" s="101" t="s">
        <v>18</v>
      </c>
      <c r="E1140" s="101" t="s">
        <v>19</v>
      </c>
      <c r="F1140" s="103" t="s">
        <v>20</v>
      </c>
      <c r="G1140" s="104">
        <v>96.0</v>
      </c>
      <c r="H1140" s="105"/>
      <c r="I1140" s="105"/>
      <c r="J1140" s="105"/>
      <c r="K1140" s="105"/>
      <c r="L1140" s="105"/>
    </row>
    <row r="1141" ht="15.75" customHeight="1">
      <c r="A1141" s="106" t="s">
        <v>2548</v>
      </c>
      <c r="B1141" s="107">
        <v>45668.0</v>
      </c>
      <c r="C1141" s="108">
        <v>18.0</v>
      </c>
      <c r="D1141" s="106">
        <f>G1140-C1141</f>
        <v>78</v>
      </c>
      <c r="E1141" s="106"/>
      <c r="F1141" s="109"/>
      <c r="G1141" s="110" t="s">
        <v>2556</v>
      </c>
      <c r="H1141" s="105"/>
      <c r="I1141" s="105"/>
      <c r="J1141" s="105"/>
      <c r="K1141" s="105"/>
      <c r="L1141" s="105"/>
    </row>
    <row r="1142" ht="15.75" customHeight="1">
      <c r="A1142" s="106" t="str">
        <f t="shared" ref="A1142:A1146" si="315">A1141</f>
        <v>LOL512400189</v>
      </c>
      <c r="B1142" s="107"/>
      <c r="C1142" s="108"/>
      <c r="D1142" s="106">
        <f t="shared" ref="D1142:D1146" si="316">D1141-C1142</f>
        <v>78</v>
      </c>
      <c r="E1142" s="106"/>
      <c r="F1142" s="111"/>
      <c r="G1142" s="110" t="s">
        <v>2477</v>
      </c>
      <c r="H1142" s="105"/>
      <c r="I1142" s="105"/>
      <c r="J1142" s="105"/>
      <c r="K1142" s="105"/>
      <c r="L1142" s="105"/>
    </row>
    <row r="1143" ht="15.75" customHeight="1">
      <c r="A1143" s="106" t="str">
        <f t="shared" si="315"/>
        <v>LOL512400189</v>
      </c>
      <c r="B1143" s="107"/>
      <c r="C1143" s="108"/>
      <c r="D1143" s="106">
        <f t="shared" si="316"/>
        <v>78</v>
      </c>
      <c r="E1143" s="106"/>
      <c r="F1143" s="111"/>
      <c r="G1143" s="112" t="s">
        <v>1082</v>
      </c>
      <c r="H1143" s="105"/>
      <c r="I1143" s="105"/>
      <c r="J1143" s="105"/>
      <c r="K1143" s="105"/>
      <c r="L1143" s="105"/>
    </row>
    <row r="1144" ht="15.75" customHeight="1">
      <c r="A1144" s="106" t="str">
        <f t="shared" si="315"/>
        <v>LOL512400189</v>
      </c>
      <c r="B1144" s="109"/>
      <c r="C1144" s="111"/>
      <c r="D1144" s="106">
        <f t="shared" si="316"/>
        <v>78</v>
      </c>
      <c r="E1144" s="106"/>
      <c r="F1144" s="111"/>
      <c r="G1144" s="105"/>
      <c r="H1144" s="105"/>
      <c r="I1144" s="105"/>
      <c r="J1144" s="105"/>
      <c r="K1144" s="105"/>
      <c r="L1144" s="105"/>
    </row>
    <row r="1145" ht="15.75" customHeight="1">
      <c r="A1145" s="106" t="str">
        <f t="shared" si="315"/>
        <v>LOL512400189</v>
      </c>
      <c r="B1145" s="111"/>
      <c r="C1145" s="111"/>
      <c r="D1145" s="106">
        <f t="shared" si="316"/>
        <v>78</v>
      </c>
      <c r="E1145" s="106"/>
      <c r="F1145" s="111"/>
      <c r="G1145" s="105"/>
      <c r="H1145" s="105"/>
      <c r="I1145" s="105"/>
      <c r="J1145" s="105"/>
      <c r="K1145" s="105"/>
      <c r="L1145" s="105"/>
    </row>
    <row r="1146" ht="15.75" customHeight="1">
      <c r="A1146" s="106" t="str">
        <f t="shared" si="315"/>
        <v>LOL512400189</v>
      </c>
      <c r="B1146" s="111"/>
      <c r="C1146" s="111"/>
      <c r="D1146" s="106">
        <f t="shared" si="316"/>
        <v>78</v>
      </c>
      <c r="E1146" s="106"/>
      <c r="F1146" s="111"/>
      <c r="G1146" s="105"/>
      <c r="H1146" s="105"/>
      <c r="I1146" s="105"/>
      <c r="J1146" s="105"/>
      <c r="K1146" s="105"/>
      <c r="L1146" s="105"/>
    </row>
    <row r="1147" ht="15.75" customHeight="1">
      <c r="E1147" s="1"/>
    </row>
    <row r="1148" ht="15.75" customHeight="1">
      <c r="A1148" s="14" t="s">
        <v>15</v>
      </c>
      <c r="B1148" s="14" t="s">
        <v>16</v>
      </c>
      <c r="C1148" s="2" t="s">
        <v>17</v>
      </c>
      <c r="D1148" s="14" t="s">
        <v>18</v>
      </c>
      <c r="E1148" s="14" t="s">
        <v>19</v>
      </c>
      <c r="F1148" s="100" t="s">
        <v>20</v>
      </c>
      <c r="G1148" s="43">
        <v>15.0</v>
      </c>
    </row>
    <row r="1149" ht="15.75" customHeight="1">
      <c r="A1149" s="19" t="s">
        <v>2548</v>
      </c>
      <c r="B1149" s="18">
        <v>45626.0</v>
      </c>
      <c r="C1149" s="36">
        <v>1.0</v>
      </c>
      <c r="D1149" s="19">
        <f>G1148-C1149</f>
        <v>14</v>
      </c>
      <c r="E1149" s="19"/>
      <c r="F1149" s="9"/>
      <c r="G1149" s="63" t="s">
        <v>2556</v>
      </c>
    </row>
    <row r="1150" ht="15.75" customHeight="1">
      <c r="A1150" s="19" t="str">
        <f t="shared" ref="A1150:A1154" si="317">A1149</f>
        <v>LOL512400189</v>
      </c>
      <c r="B1150" s="18">
        <v>45629.0</v>
      </c>
      <c r="C1150" s="36">
        <v>14.0</v>
      </c>
      <c r="D1150" s="19">
        <f t="shared" ref="D1150:D1154" si="318">D1149-C1150</f>
        <v>0</v>
      </c>
      <c r="E1150" s="19"/>
      <c r="F1150" s="10"/>
      <c r="G1150" s="63" t="s">
        <v>2468</v>
      </c>
    </row>
    <row r="1151" ht="15.75" customHeight="1">
      <c r="A1151" s="19" t="str">
        <f t="shared" si="317"/>
        <v>LOL512400189</v>
      </c>
      <c r="B1151" s="18"/>
      <c r="C1151" s="36"/>
      <c r="D1151" s="19">
        <f t="shared" si="318"/>
        <v>0</v>
      </c>
      <c r="E1151" s="19"/>
      <c r="F1151" s="10"/>
      <c r="G1151" s="20" t="s">
        <v>2469</v>
      </c>
    </row>
    <row r="1152" ht="15.75" customHeight="1">
      <c r="A1152" s="19" t="str">
        <f t="shared" si="317"/>
        <v>LOL512400189</v>
      </c>
      <c r="B1152" s="9"/>
      <c r="C1152" s="10"/>
      <c r="D1152" s="19">
        <f t="shared" si="318"/>
        <v>0</v>
      </c>
      <c r="E1152" s="19"/>
      <c r="F1152" s="10"/>
    </row>
    <row r="1153" ht="15.75" customHeight="1">
      <c r="A1153" s="19" t="str">
        <f t="shared" si="317"/>
        <v>LOL512400189</v>
      </c>
      <c r="B1153" s="10"/>
      <c r="C1153" s="10"/>
      <c r="D1153" s="19">
        <f t="shared" si="318"/>
        <v>0</v>
      </c>
      <c r="E1153" s="19"/>
      <c r="F1153" s="10"/>
    </row>
    <row r="1154" ht="15.75" customHeight="1">
      <c r="A1154" s="19" t="str">
        <f t="shared" si="317"/>
        <v>LOL512400189</v>
      </c>
      <c r="B1154" s="10"/>
      <c r="C1154" s="10"/>
      <c r="D1154" s="19">
        <f t="shared" si="318"/>
        <v>0</v>
      </c>
      <c r="E1154" s="19"/>
      <c r="F1154" s="10"/>
    </row>
    <row r="1155" ht="15.75" customHeight="1">
      <c r="E1155" s="1"/>
      <c r="F1155" s="62" t="s">
        <v>14</v>
      </c>
    </row>
    <row r="1156" ht="15.75" customHeight="1">
      <c r="A1156" s="101" t="s">
        <v>15</v>
      </c>
      <c r="B1156" s="101" t="s">
        <v>16</v>
      </c>
      <c r="C1156" s="102" t="s">
        <v>17</v>
      </c>
      <c r="D1156" s="101" t="s">
        <v>18</v>
      </c>
      <c r="E1156" s="101" t="s">
        <v>19</v>
      </c>
      <c r="F1156" s="103" t="s">
        <v>20</v>
      </c>
      <c r="G1156" s="104">
        <v>24.0</v>
      </c>
      <c r="H1156" s="105"/>
      <c r="I1156" s="105"/>
      <c r="J1156" s="105"/>
      <c r="K1156" s="105"/>
      <c r="L1156" s="105"/>
    </row>
    <row r="1157" ht="15.75" customHeight="1">
      <c r="A1157" s="106" t="s">
        <v>2548</v>
      </c>
      <c r="B1157" s="107">
        <v>45645.0</v>
      </c>
      <c r="C1157" s="108">
        <v>18.0</v>
      </c>
      <c r="D1157" s="106">
        <f>G1156-C1157</f>
        <v>6</v>
      </c>
      <c r="E1157" s="106"/>
      <c r="F1157" s="109" t="s">
        <v>2558</v>
      </c>
      <c r="G1157" s="110" t="s">
        <v>2556</v>
      </c>
      <c r="H1157" s="105"/>
      <c r="I1157" s="105"/>
      <c r="J1157" s="105"/>
      <c r="K1157" s="105"/>
      <c r="L1157" s="105"/>
    </row>
    <row r="1158" ht="15.75" customHeight="1">
      <c r="A1158" s="106" t="str">
        <f t="shared" ref="A1158:A1162" si="319">A1157</f>
        <v>LOL512400189</v>
      </c>
      <c r="B1158" s="107">
        <v>45647.0</v>
      </c>
      <c r="C1158" s="108">
        <v>4.0</v>
      </c>
      <c r="D1158" s="106">
        <f t="shared" ref="D1158:D1162" si="320">D1157-C1158</f>
        <v>2</v>
      </c>
      <c r="E1158" s="106"/>
      <c r="F1158" s="111"/>
      <c r="G1158" s="110" t="s">
        <v>2481</v>
      </c>
      <c r="H1158" s="105"/>
      <c r="I1158" s="105"/>
      <c r="J1158" s="105"/>
      <c r="K1158" s="105"/>
      <c r="L1158" s="105"/>
    </row>
    <row r="1159" ht="15.75" customHeight="1">
      <c r="A1159" s="106" t="str">
        <f t="shared" si="319"/>
        <v>LOL512400189</v>
      </c>
      <c r="B1159" s="107"/>
      <c r="C1159" s="108"/>
      <c r="D1159" s="106">
        <f t="shared" si="320"/>
        <v>2</v>
      </c>
      <c r="E1159" s="106"/>
      <c r="F1159" s="111"/>
      <c r="G1159" s="112" t="s">
        <v>2482</v>
      </c>
      <c r="H1159" s="105"/>
      <c r="I1159" s="105"/>
      <c r="J1159" s="105"/>
      <c r="K1159" s="105"/>
      <c r="L1159" s="105"/>
    </row>
    <row r="1160" ht="15.75" customHeight="1">
      <c r="A1160" s="106" t="str">
        <f t="shared" si="319"/>
        <v>LOL512400189</v>
      </c>
      <c r="B1160" s="109"/>
      <c r="C1160" s="111"/>
      <c r="D1160" s="106">
        <f t="shared" si="320"/>
        <v>2</v>
      </c>
      <c r="E1160" s="106"/>
      <c r="F1160" s="111"/>
      <c r="G1160" s="105"/>
      <c r="H1160" s="105"/>
      <c r="I1160" s="105"/>
      <c r="J1160" s="105"/>
      <c r="K1160" s="105"/>
      <c r="L1160" s="105"/>
    </row>
    <row r="1161" ht="15.75" customHeight="1">
      <c r="A1161" s="106" t="str">
        <f t="shared" si="319"/>
        <v>LOL512400189</v>
      </c>
      <c r="B1161" s="111"/>
      <c r="C1161" s="111"/>
      <c r="D1161" s="106">
        <f t="shared" si="320"/>
        <v>2</v>
      </c>
      <c r="E1161" s="106"/>
      <c r="F1161" s="111"/>
      <c r="G1161" s="105"/>
      <c r="H1161" s="105"/>
      <c r="I1161" s="105"/>
      <c r="J1161" s="105"/>
      <c r="K1161" s="105"/>
      <c r="L1161" s="105"/>
    </row>
    <row r="1162" ht="15.75" customHeight="1">
      <c r="A1162" s="106" t="str">
        <f t="shared" si="319"/>
        <v>LOL512400189</v>
      </c>
      <c r="B1162" s="111"/>
      <c r="C1162" s="111"/>
      <c r="D1162" s="106">
        <f t="shared" si="320"/>
        <v>2</v>
      </c>
      <c r="E1162" s="106"/>
      <c r="F1162" s="111"/>
      <c r="G1162" s="105"/>
      <c r="H1162" s="105"/>
      <c r="I1162" s="105"/>
      <c r="J1162" s="105"/>
      <c r="K1162" s="105"/>
      <c r="L1162" s="105"/>
    </row>
    <row r="1163" ht="15.75" customHeight="1">
      <c r="E1163" s="1"/>
    </row>
    <row r="1164" ht="15.75" customHeight="1">
      <c r="A1164" s="101" t="s">
        <v>15</v>
      </c>
      <c r="B1164" s="101" t="s">
        <v>16</v>
      </c>
      <c r="C1164" s="102" t="s">
        <v>17</v>
      </c>
      <c r="D1164" s="101" t="s">
        <v>18</v>
      </c>
      <c r="E1164" s="101" t="s">
        <v>19</v>
      </c>
      <c r="F1164" s="103" t="s">
        <v>20</v>
      </c>
      <c r="G1164" s="104">
        <v>40.0</v>
      </c>
      <c r="H1164" s="105"/>
      <c r="I1164" s="105"/>
      <c r="J1164" s="105"/>
      <c r="K1164" s="105"/>
      <c r="L1164" s="105"/>
    </row>
    <row r="1165" ht="15.75" customHeight="1">
      <c r="A1165" s="106" t="s">
        <v>2548</v>
      </c>
      <c r="B1165" s="107"/>
      <c r="C1165" s="108"/>
      <c r="D1165" s="106">
        <f>G1164-C1165</f>
        <v>40</v>
      </c>
      <c r="E1165" s="106"/>
      <c r="F1165" s="109"/>
      <c r="G1165" s="110" t="s">
        <v>2556</v>
      </c>
      <c r="H1165" s="105"/>
      <c r="I1165" s="105"/>
      <c r="J1165" s="105"/>
      <c r="K1165" s="105"/>
      <c r="L1165" s="105"/>
    </row>
    <row r="1166" ht="15.75" customHeight="1">
      <c r="A1166" s="106" t="str">
        <f t="shared" ref="A1166:A1170" si="321">A1165</f>
        <v>LOL512400189</v>
      </c>
      <c r="B1166" s="107"/>
      <c r="C1166" s="108"/>
      <c r="D1166" s="106">
        <f t="shared" ref="D1166:D1170" si="322">D1165-C1166</f>
        <v>40</v>
      </c>
      <c r="E1166" s="106"/>
      <c r="F1166" s="111"/>
      <c r="G1166" s="110" t="s">
        <v>2470</v>
      </c>
      <c r="H1166" s="105"/>
      <c r="I1166" s="105"/>
      <c r="J1166" s="105"/>
      <c r="K1166" s="105"/>
      <c r="L1166" s="105"/>
    </row>
    <row r="1167" ht="15.75" customHeight="1">
      <c r="A1167" s="106" t="str">
        <f t="shared" si="321"/>
        <v>LOL512400189</v>
      </c>
      <c r="B1167" s="107"/>
      <c r="C1167" s="108"/>
      <c r="D1167" s="106">
        <f t="shared" si="322"/>
        <v>40</v>
      </c>
      <c r="E1167" s="106"/>
      <c r="F1167" s="111"/>
      <c r="G1167" s="112" t="s">
        <v>2471</v>
      </c>
      <c r="H1167" s="105"/>
      <c r="I1167" s="105"/>
      <c r="J1167" s="105"/>
      <c r="K1167" s="105"/>
      <c r="L1167" s="105"/>
    </row>
    <row r="1168" ht="15.75" customHeight="1">
      <c r="A1168" s="106" t="str">
        <f t="shared" si="321"/>
        <v>LOL512400189</v>
      </c>
      <c r="B1168" s="109"/>
      <c r="C1168" s="111"/>
      <c r="D1168" s="106">
        <f t="shared" si="322"/>
        <v>40</v>
      </c>
      <c r="E1168" s="106"/>
      <c r="F1168" s="111"/>
      <c r="G1168" s="105"/>
      <c r="H1168" s="105"/>
      <c r="I1168" s="105"/>
      <c r="J1168" s="105"/>
      <c r="K1168" s="105"/>
      <c r="L1168" s="105"/>
    </row>
    <row r="1169" ht="15.75" customHeight="1">
      <c r="A1169" s="106" t="str">
        <f t="shared" si="321"/>
        <v>LOL512400189</v>
      </c>
      <c r="B1169" s="111"/>
      <c r="C1169" s="111"/>
      <c r="D1169" s="106">
        <f t="shared" si="322"/>
        <v>40</v>
      </c>
      <c r="E1169" s="106"/>
      <c r="F1169" s="111"/>
      <c r="G1169" s="105"/>
      <c r="H1169" s="105"/>
      <c r="I1169" s="105"/>
      <c r="J1169" s="105"/>
      <c r="K1169" s="105"/>
      <c r="L1169" s="105"/>
    </row>
    <row r="1170" ht="15.75" customHeight="1">
      <c r="A1170" s="106" t="str">
        <f t="shared" si="321"/>
        <v>LOL512400189</v>
      </c>
      <c r="B1170" s="111"/>
      <c r="C1170" s="111"/>
      <c r="D1170" s="106">
        <f t="shared" si="322"/>
        <v>40</v>
      </c>
      <c r="E1170" s="106"/>
      <c r="F1170" s="111"/>
      <c r="G1170" s="105"/>
      <c r="H1170" s="105"/>
      <c r="I1170" s="105"/>
      <c r="J1170" s="105"/>
      <c r="K1170" s="105"/>
      <c r="L1170" s="105"/>
    </row>
    <row r="1171" ht="15.75" customHeight="1">
      <c r="E1171" s="1"/>
    </row>
    <row r="1172" ht="15.75" customHeight="1">
      <c r="A1172" s="14" t="s">
        <v>15</v>
      </c>
      <c r="B1172" s="14" t="s">
        <v>16</v>
      </c>
      <c r="C1172" s="2" t="s">
        <v>17</v>
      </c>
      <c r="D1172" s="14" t="s">
        <v>18</v>
      </c>
      <c r="E1172" s="14" t="s">
        <v>19</v>
      </c>
      <c r="F1172" s="100" t="s">
        <v>20</v>
      </c>
      <c r="G1172" s="43">
        <v>70.0</v>
      </c>
    </row>
    <row r="1173" ht="15.75" customHeight="1">
      <c r="A1173" s="19" t="s">
        <v>2559</v>
      </c>
      <c r="B1173" s="18">
        <v>45577.0</v>
      </c>
      <c r="C1173" s="36">
        <v>13.0</v>
      </c>
      <c r="D1173" s="19">
        <f>G1172-C1173</f>
        <v>57</v>
      </c>
      <c r="E1173" s="19"/>
      <c r="F1173" s="9"/>
      <c r="G1173" s="63" t="s">
        <v>2560</v>
      </c>
    </row>
    <row r="1174" ht="15.75" customHeight="1">
      <c r="A1174" s="19" t="str">
        <f t="shared" ref="A1174:A1178" si="323">A1173</f>
        <v>LOL512400213</v>
      </c>
      <c r="B1174" s="18">
        <v>45581.0</v>
      </c>
      <c r="C1174" s="36">
        <v>25.0</v>
      </c>
      <c r="D1174" s="19">
        <f t="shared" ref="D1174:D1178" si="324">D1173-C1174</f>
        <v>32</v>
      </c>
      <c r="E1174" s="19"/>
      <c r="F1174" s="10"/>
      <c r="G1174" s="63" t="s">
        <v>2474</v>
      </c>
    </row>
    <row r="1175" ht="15.75" customHeight="1">
      <c r="A1175" s="19" t="str">
        <f t="shared" si="323"/>
        <v>LOL512400213</v>
      </c>
      <c r="B1175" s="18">
        <v>45591.0</v>
      </c>
      <c r="C1175" s="36">
        <v>30.0</v>
      </c>
      <c r="D1175" s="19">
        <f t="shared" si="324"/>
        <v>2</v>
      </c>
      <c r="E1175" s="19"/>
      <c r="F1175" s="10"/>
      <c r="G1175" s="64" t="s">
        <v>1218</v>
      </c>
    </row>
    <row r="1176" ht="15.75" customHeight="1">
      <c r="A1176" s="19" t="str">
        <f t="shared" si="323"/>
        <v>LOL512400213</v>
      </c>
      <c r="B1176" s="9">
        <v>45594.0</v>
      </c>
      <c r="C1176" s="10">
        <v>2.0</v>
      </c>
      <c r="D1176" s="19">
        <f t="shared" si="324"/>
        <v>0</v>
      </c>
      <c r="E1176" s="19"/>
      <c r="F1176" s="10"/>
    </row>
    <row r="1177" ht="15.75" customHeight="1">
      <c r="A1177" s="19" t="str">
        <f t="shared" si="323"/>
        <v>LOL512400213</v>
      </c>
      <c r="B1177" s="10"/>
      <c r="C1177" s="10"/>
      <c r="D1177" s="19">
        <f t="shared" si="324"/>
        <v>0</v>
      </c>
      <c r="E1177" s="19"/>
      <c r="F1177" s="10"/>
    </row>
    <row r="1178" ht="15.75" customHeight="1">
      <c r="A1178" s="19" t="str">
        <f t="shared" si="323"/>
        <v>LOL512400213</v>
      </c>
      <c r="B1178" s="10"/>
      <c r="C1178" s="10"/>
      <c r="D1178" s="19">
        <f t="shared" si="324"/>
        <v>0</v>
      </c>
      <c r="E1178" s="19"/>
      <c r="F1178" s="10"/>
    </row>
    <row r="1179" ht="15.75" customHeight="1">
      <c r="E1179" s="1"/>
      <c r="F1179" s="62" t="s">
        <v>14</v>
      </c>
    </row>
    <row r="1180" ht="15.75" customHeight="1">
      <c r="A1180" s="14" t="s">
        <v>15</v>
      </c>
      <c r="B1180" s="14" t="s">
        <v>16</v>
      </c>
      <c r="C1180" s="2" t="s">
        <v>17</v>
      </c>
      <c r="D1180" s="14" t="s">
        <v>18</v>
      </c>
      <c r="E1180" s="14" t="s">
        <v>19</v>
      </c>
      <c r="F1180" s="100" t="s">
        <v>20</v>
      </c>
      <c r="G1180" s="43">
        <v>60.0</v>
      </c>
    </row>
    <row r="1181" ht="15.75" customHeight="1">
      <c r="A1181" s="19" t="s">
        <v>2559</v>
      </c>
      <c r="B1181" s="18">
        <v>45621.0</v>
      </c>
      <c r="C1181" s="36">
        <v>10.0</v>
      </c>
      <c r="D1181" s="19">
        <f>G1180-C1181</f>
        <v>50</v>
      </c>
      <c r="E1181" s="19"/>
      <c r="F1181" s="9"/>
      <c r="G1181" s="63" t="s">
        <v>2560</v>
      </c>
    </row>
    <row r="1182" ht="15.75" customHeight="1">
      <c r="A1182" s="19" t="str">
        <f t="shared" ref="A1182:A1185" si="325">A1181</f>
        <v>LOL512400213</v>
      </c>
      <c r="B1182" s="18">
        <v>45636.0</v>
      </c>
      <c r="C1182" s="36">
        <v>20.0</v>
      </c>
      <c r="D1182" s="19">
        <f t="shared" ref="D1182:D1185" si="326">D1181-C1182</f>
        <v>30</v>
      </c>
      <c r="E1182" s="19"/>
      <c r="F1182" s="10"/>
      <c r="G1182" s="63" t="s">
        <v>2464</v>
      </c>
    </row>
    <row r="1183" ht="15.75" customHeight="1">
      <c r="A1183" s="19" t="str">
        <f t="shared" si="325"/>
        <v>LOL512400213</v>
      </c>
      <c r="B1183" s="18">
        <v>45645.0</v>
      </c>
      <c r="C1183" s="36">
        <v>20.0</v>
      </c>
      <c r="D1183" s="19">
        <f t="shared" si="326"/>
        <v>10</v>
      </c>
      <c r="E1183" s="19"/>
      <c r="F1183" s="10" t="s">
        <v>2561</v>
      </c>
      <c r="G1183" s="64" t="s">
        <v>2465</v>
      </c>
    </row>
    <row r="1184" ht="15.75" customHeight="1">
      <c r="A1184" s="19" t="str">
        <f t="shared" si="325"/>
        <v>LOL512400213</v>
      </c>
      <c r="B1184" s="9">
        <v>45666.0</v>
      </c>
      <c r="C1184" s="10">
        <v>10.0</v>
      </c>
      <c r="D1184" s="19">
        <f t="shared" si="326"/>
        <v>0</v>
      </c>
      <c r="E1184" s="19"/>
      <c r="F1184" s="10"/>
    </row>
    <row r="1185" ht="15.75" customHeight="1">
      <c r="A1185" s="19" t="str">
        <f t="shared" si="325"/>
        <v>LOL512400213</v>
      </c>
      <c r="B1185" s="10"/>
      <c r="C1185" s="10"/>
      <c r="D1185" s="19">
        <f t="shared" si="326"/>
        <v>0</v>
      </c>
      <c r="E1185" s="19"/>
      <c r="F1185" s="10"/>
    </row>
    <row r="1186" ht="15.75" customHeight="1">
      <c r="E1186" s="1"/>
      <c r="F1186" s="62" t="s">
        <v>14</v>
      </c>
    </row>
    <row r="1187" ht="15.75" customHeight="1">
      <c r="A1187" s="101" t="s">
        <v>15</v>
      </c>
      <c r="B1187" s="101" t="s">
        <v>16</v>
      </c>
      <c r="C1187" s="102" t="s">
        <v>17</v>
      </c>
      <c r="D1187" s="101" t="s">
        <v>18</v>
      </c>
      <c r="E1187" s="101" t="s">
        <v>19</v>
      </c>
      <c r="F1187" s="103" t="s">
        <v>20</v>
      </c>
      <c r="G1187" s="104">
        <v>60.0</v>
      </c>
      <c r="H1187" s="105"/>
      <c r="I1187" s="105"/>
      <c r="J1187" s="105"/>
      <c r="K1187" s="105"/>
      <c r="L1187" s="105"/>
    </row>
    <row r="1188" ht="15.75" customHeight="1">
      <c r="A1188" s="106" t="s">
        <v>2559</v>
      </c>
      <c r="B1188" s="107">
        <v>45647.0</v>
      </c>
      <c r="C1188" s="108">
        <v>36.0</v>
      </c>
      <c r="D1188" s="106">
        <f>G1187-C1188</f>
        <v>24</v>
      </c>
      <c r="E1188" s="106"/>
      <c r="F1188" s="109"/>
      <c r="G1188" s="110" t="s">
        <v>2560</v>
      </c>
      <c r="H1188" s="105"/>
      <c r="I1188" s="105"/>
      <c r="J1188" s="105"/>
      <c r="K1188" s="105"/>
      <c r="L1188" s="105"/>
    </row>
    <row r="1189" ht="15.75" customHeight="1">
      <c r="A1189" s="106" t="str">
        <f t="shared" ref="A1189:A1192" si="327">A1188</f>
        <v>LOL512400213</v>
      </c>
      <c r="B1189" s="107">
        <v>45666.0</v>
      </c>
      <c r="C1189" s="108">
        <v>20.0</v>
      </c>
      <c r="D1189" s="106">
        <f t="shared" ref="D1189:D1192" si="328">D1188-C1189</f>
        <v>4</v>
      </c>
      <c r="E1189" s="106"/>
      <c r="F1189" s="111"/>
      <c r="G1189" s="110" t="s">
        <v>2466</v>
      </c>
      <c r="H1189" s="105"/>
      <c r="I1189" s="105"/>
      <c r="J1189" s="105"/>
      <c r="K1189" s="105"/>
      <c r="L1189" s="105"/>
    </row>
    <row r="1190" ht="15.75" customHeight="1">
      <c r="A1190" s="106" t="str">
        <f t="shared" si="327"/>
        <v>LOL512400213</v>
      </c>
      <c r="B1190" s="107"/>
      <c r="C1190" s="108"/>
      <c r="D1190" s="106">
        <f t="shared" si="328"/>
        <v>4</v>
      </c>
      <c r="E1190" s="106"/>
      <c r="F1190" s="111"/>
      <c r="G1190" s="112" t="s">
        <v>2467</v>
      </c>
      <c r="H1190" s="105"/>
      <c r="I1190" s="105"/>
      <c r="J1190" s="105"/>
      <c r="K1190" s="105"/>
      <c r="L1190" s="105"/>
    </row>
    <row r="1191" ht="15.75" customHeight="1">
      <c r="A1191" s="106" t="str">
        <f t="shared" si="327"/>
        <v>LOL512400213</v>
      </c>
      <c r="B1191" s="109"/>
      <c r="C1191" s="111"/>
      <c r="D1191" s="106">
        <f t="shared" si="328"/>
        <v>4</v>
      </c>
      <c r="E1191" s="106"/>
      <c r="F1191" s="111"/>
      <c r="G1191" s="105"/>
      <c r="H1191" s="105"/>
      <c r="I1191" s="105"/>
      <c r="J1191" s="105"/>
      <c r="K1191" s="105"/>
      <c r="L1191" s="105"/>
    </row>
    <row r="1192" ht="15.75" customHeight="1">
      <c r="A1192" s="106" t="str">
        <f t="shared" si="327"/>
        <v>LOL512400213</v>
      </c>
      <c r="B1192" s="111"/>
      <c r="C1192" s="111"/>
      <c r="D1192" s="106">
        <f t="shared" si="328"/>
        <v>4</v>
      </c>
      <c r="E1192" s="106"/>
      <c r="F1192" s="111"/>
      <c r="G1192" s="105"/>
      <c r="H1192" s="105"/>
      <c r="I1192" s="105"/>
      <c r="J1192" s="105"/>
      <c r="K1192" s="105"/>
      <c r="L1192" s="105"/>
    </row>
    <row r="1193" ht="15.75" customHeight="1">
      <c r="E1193" s="1"/>
    </row>
    <row r="1194" ht="15.75" customHeight="1">
      <c r="A1194" s="101" t="s">
        <v>15</v>
      </c>
      <c r="B1194" s="101" t="s">
        <v>16</v>
      </c>
      <c r="C1194" s="102" t="s">
        <v>17</v>
      </c>
      <c r="D1194" s="101" t="s">
        <v>18</v>
      </c>
      <c r="E1194" s="101" t="s">
        <v>19</v>
      </c>
      <c r="F1194" s="103" t="s">
        <v>20</v>
      </c>
      <c r="G1194" s="104">
        <v>60.0</v>
      </c>
      <c r="H1194" s="105"/>
      <c r="I1194" s="105"/>
      <c r="J1194" s="105"/>
      <c r="K1194" s="105"/>
      <c r="L1194" s="105"/>
    </row>
    <row r="1195" ht="15.75" customHeight="1">
      <c r="A1195" s="106" t="s">
        <v>2559</v>
      </c>
      <c r="B1195" s="107"/>
      <c r="C1195" s="108"/>
      <c r="D1195" s="106">
        <f>G1194-C1195</f>
        <v>60</v>
      </c>
      <c r="E1195" s="106"/>
      <c r="F1195" s="109"/>
      <c r="G1195" s="110" t="s">
        <v>2560</v>
      </c>
      <c r="H1195" s="105"/>
      <c r="I1195" s="105"/>
      <c r="J1195" s="105"/>
      <c r="K1195" s="105"/>
      <c r="L1195" s="105"/>
    </row>
    <row r="1196" ht="15.75" customHeight="1">
      <c r="A1196" s="106" t="str">
        <f t="shared" ref="A1196:A1199" si="329">A1195</f>
        <v>LOL512400213</v>
      </c>
      <c r="B1196" s="107"/>
      <c r="C1196" s="108"/>
      <c r="D1196" s="106">
        <f t="shared" ref="D1196:D1199" si="330">D1195-C1196</f>
        <v>60</v>
      </c>
      <c r="E1196" s="106"/>
      <c r="F1196" s="111"/>
      <c r="G1196" s="110" t="s">
        <v>2477</v>
      </c>
      <c r="H1196" s="105"/>
      <c r="I1196" s="105"/>
      <c r="J1196" s="105"/>
      <c r="K1196" s="105"/>
      <c r="L1196" s="105"/>
    </row>
    <row r="1197" ht="15.75" customHeight="1">
      <c r="A1197" s="106" t="str">
        <f t="shared" si="329"/>
        <v>LOL512400213</v>
      </c>
      <c r="B1197" s="107"/>
      <c r="C1197" s="108"/>
      <c r="D1197" s="106">
        <f t="shared" si="330"/>
        <v>60</v>
      </c>
      <c r="E1197" s="106"/>
      <c r="F1197" s="111"/>
      <c r="G1197" s="112" t="s">
        <v>1082</v>
      </c>
      <c r="H1197" s="105"/>
      <c r="I1197" s="105"/>
      <c r="J1197" s="105"/>
      <c r="K1197" s="105"/>
      <c r="L1197" s="105"/>
    </row>
    <row r="1198" ht="15.75" customHeight="1">
      <c r="A1198" s="106" t="str">
        <f t="shared" si="329"/>
        <v>LOL512400213</v>
      </c>
      <c r="B1198" s="109"/>
      <c r="C1198" s="111"/>
      <c r="D1198" s="106">
        <f t="shared" si="330"/>
        <v>60</v>
      </c>
      <c r="E1198" s="106"/>
      <c r="F1198" s="111"/>
      <c r="G1198" s="105"/>
      <c r="H1198" s="105"/>
      <c r="I1198" s="105"/>
      <c r="J1198" s="105"/>
      <c r="K1198" s="105"/>
      <c r="L1198" s="105"/>
    </row>
    <row r="1199" ht="15.75" customHeight="1">
      <c r="A1199" s="106" t="str">
        <f t="shared" si="329"/>
        <v>LOL512400213</v>
      </c>
      <c r="B1199" s="111"/>
      <c r="C1199" s="111"/>
      <c r="D1199" s="106">
        <f t="shared" si="330"/>
        <v>60</v>
      </c>
      <c r="E1199" s="106"/>
      <c r="F1199" s="111"/>
      <c r="G1199" s="105"/>
      <c r="H1199" s="105"/>
      <c r="I1199" s="105"/>
      <c r="J1199" s="105"/>
      <c r="K1199" s="105"/>
      <c r="L1199" s="105"/>
    </row>
    <row r="1200" ht="15.75" customHeight="1">
      <c r="E1200" s="1"/>
    </row>
    <row r="1201" ht="15.75" customHeight="1">
      <c r="A1201" s="14" t="s">
        <v>15</v>
      </c>
      <c r="B1201" s="14" t="s">
        <v>16</v>
      </c>
      <c r="C1201" s="2" t="s">
        <v>17</v>
      </c>
      <c r="D1201" s="14" t="s">
        <v>18</v>
      </c>
      <c r="E1201" s="14" t="s">
        <v>19</v>
      </c>
      <c r="F1201" s="100" t="s">
        <v>20</v>
      </c>
      <c r="G1201" s="43">
        <v>40.0</v>
      </c>
    </row>
    <row r="1202" ht="15.75" customHeight="1">
      <c r="A1202" s="19" t="s">
        <v>2562</v>
      </c>
      <c r="B1202" s="18">
        <v>45604.0</v>
      </c>
      <c r="C1202" s="36">
        <v>30.0</v>
      </c>
      <c r="D1202" s="19">
        <f>G1201-C1202</f>
        <v>10</v>
      </c>
      <c r="E1202" s="19"/>
      <c r="F1202" s="9"/>
      <c r="G1202" s="63" t="s">
        <v>2563</v>
      </c>
    </row>
    <row r="1203" ht="15.75" customHeight="1">
      <c r="A1203" s="19" t="str">
        <f t="shared" ref="A1203:A1206" si="331">A1202</f>
        <v>LOL512400236</v>
      </c>
      <c r="B1203" s="18">
        <v>45636.0</v>
      </c>
      <c r="C1203" s="36">
        <v>9.0</v>
      </c>
      <c r="D1203" s="19">
        <f t="shared" ref="D1203:D1206" si="332">D1202-C1203</f>
        <v>1</v>
      </c>
      <c r="E1203" s="19"/>
      <c r="F1203" s="10"/>
      <c r="G1203" s="63" t="s">
        <v>2564</v>
      </c>
    </row>
    <row r="1204" ht="15.75" customHeight="1">
      <c r="A1204" s="19" t="str">
        <f t="shared" si="331"/>
        <v>LOL512400236</v>
      </c>
      <c r="B1204" s="18">
        <v>45640.0</v>
      </c>
      <c r="C1204" s="36">
        <v>1.0</v>
      </c>
      <c r="D1204" s="19">
        <f t="shared" si="332"/>
        <v>0</v>
      </c>
      <c r="E1204" s="19"/>
      <c r="F1204" s="10"/>
      <c r="G1204" s="64" t="s">
        <v>2565</v>
      </c>
    </row>
    <row r="1205" ht="15.75" customHeight="1">
      <c r="A1205" s="19" t="str">
        <f t="shared" si="331"/>
        <v>LOL512400236</v>
      </c>
      <c r="B1205" s="9"/>
      <c r="C1205" s="10"/>
      <c r="D1205" s="19">
        <f t="shared" si="332"/>
        <v>0</v>
      </c>
      <c r="E1205" s="19"/>
      <c r="F1205" s="10"/>
    </row>
    <row r="1206" ht="15.75" customHeight="1">
      <c r="A1206" s="19" t="str">
        <f t="shared" si="331"/>
        <v>LOL512400236</v>
      </c>
      <c r="B1206" s="10"/>
      <c r="C1206" s="10"/>
      <c r="D1206" s="19">
        <f t="shared" si="332"/>
        <v>0</v>
      </c>
      <c r="E1206" s="19"/>
      <c r="F1206" s="10"/>
    </row>
    <row r="1207" ht="15.75" customHeight="1">
      <c r="F1207" s="62" t="s">
        <v>14</v>
      </c>
    </row>
    <row r="1208" ht="15.75" customHeight="1">
      <c r="A1208" s="14" t="s">
        <v>15</v>
      </c>
      <c r="B1208" s="14" t="s">
        <v>16</v>
      </c>
      <c r="C1208" s="2" t="s">
        <v>17</v>
      </c>
      <c r="D1208" s="14" t="s">
        <v>18</v>
      </c>
      <c r="E1208" s="14" t="s">
        <v>19</v>
      </c>
      <c r="F1208" s="100" t="s">
        <v>20</v>
      </c>
      <c r="G1208" s="43">
        <v>75.0</v>
      </c>
    </row>
    <row r="1209" ht="15.75" customHeight="1">
      <c r="A1209" s="19" t="s">
        <v>2566</v>
      </c>
      <c r="B1209" s="18">
        <v>45601.0</v>
      </c>
      <c r="C1209" s="36">
        <v>30.0</v>
      </c>
      <c r="D1209" s="19">
        <f>G1208-C1209</f>
        <v>45</v>
      </c>
      <c r="E1209" s="19"/>
      <c r="F1209" s="9"/>
      <c r="G1209" s="63" t="s">
        <v>2567</v>
      </c>
    </row>
    <row r="1210" ht="15.75" customHeight="1">
      <c r="A1210" s="19" t="str">
        <f t="shared" ref="A1210:A1214" si="333">A1209</f>
        <v>LOL512400243</v>
      </c>
      <c r="B1210" s="18">
        <v>45594.0</v>
      </c>
      <c r="C1210" s="36">
        <v>28.0</v>
      </c>
      <c r="D1210" s="19">
        <f t="shared" ref="D1210:D1214" si="334">D1209-C1210</f>
        <v>17</v>
      </c>
      <c r="E1210" s="19"/>
      <c r="F1210" s="10"/>
      <c r="G1210" s="63" t="s">
        <v>2474</v>
      </c>
    </row>
    <row r="1211" ht="15.75" customHeight="1">
      <c r="A1211" s="19" t="str">
        <f t="shared" si="333"/>
        <v>LOL512400243</v>
      </c>
      <c r="B1211" s="18">
        <v>45611.0</v>
      </c>
      <c r="C1211" s="36">
        <v>17.0</v>
      </c>
      <c r="D1211" s="19">
        <f t="shared" si="334"/>
        <v>0</v>
      </c>
      <c r="E1211" s="19"/>
      <c r="F1211" s="10"/>
      <c r="G1211" s="64" t="s">
        <v>1218</v>
      </c>
    </row>
    <row r="1212" ht="15.75" customHeight="1">
      <c r="A1212" s="19" t="str">
        <f t="shared" si="333"/>
        <v>LOL512400243</v>
      </c>
      <c r="B1212" s="9"/>
      <c r="C1212" s="10"/>
      <c r="D1212" s="19">
        <f t="shared" si="334"/>
        <v>0</v>
      </c>
      <c r="E1212" s="19"/>
      <c r="F1212" s="10"/>
    </row>
    <row r="1213" ht="15.75" customHeight="1">
      <c r="A1213" s="19" t="str">
        <f t="shared" si="333"/>
        <v>LOL512400243</v>
      </c>
      <c r="B1213" s="10"/>
      <c r="C1213" s="10"/>
      <c r="D1213" s="19">
        <f t="shared" si="334"/>
        <v>0</v>
      </c>
      <c r="E1213" s="19"/>
      <c r="F1213" s="10"/>
    </row>
    <row r="1214" ht="15.75" customHeight="1">
      <c r="A1214" s="19" t="str">
        <f t="shared" si="333"/>
        <v>LOL512400243</v>
      </c>
      <c r="B1214" s="10"/>
      <c r="C1214" s="10"/>
      <c r="D1214" s="19">
        <f t="shared" si="334"/>
        <v>0</v>
      </c>
      <c r="E1214" s="19"/>
      <c r="F1214" s="10"/>
    </row>
    <row r="1215" ht="15.75" customHeight="1">
      <c r="E1215" s="1"/>
      <c r="F1215" s="62" t="s">
        <v>14</v>
      </c>
    </row>
    <row r="1216" ht="15.75" customHeight="1">
      <c r="A1216" s="14" t="s">
        <v>15</v>
      </c>
      <c r="B1216" s="14" t="s">
        <v>16</v>
      </c>
      <c r="C1216" s="2" t="s">
        <v>17</v>
      </c>
      <c r="D1216" s="14" t="s">
        <v>18</v>
      </c>
      <c r="E1216" s="14" t="s">
        <v>19</v>
      </c>
      <c r="F1216" s="100" t="s">
        <v>20</v>
      </c>
      <c r="G1216" s="43">
        <v>40.0</v>
      </c>
    </row>
    <row r="1217" ht="15.75" customHeight="1">
      <c r="A1217" s="19" t="s">
        <v>2568</v>
      </c>
      <c r="B1217" s="18">
        <v>45594.0</v>
      </c>
      <c r="C1217" s="36">
        <v>10.0</v>
      </c>
      <c r="D1217" s="19">
        <f>G1216-C1217</f>
        <v>30</v>
      </c>
      <c r="E1217" s="19"/>
      <c r="F1217" s="9"/>
      <c r="G1217" s="63" t="s">
        <v>2569</v>
      </c>
    </row>
    <row r="1218" ht="15.75" customHeight="1">
      <c r="A1218" s="19" t="str">
        <f t="shared" ref="A1218:A1220" si="335">A1217</f>
        <v>LOL512400239</v>
      </c>
      <c r="B1218" s="18">
        <v>45601.0</v>
      </c>
      <c r="C1218" s="36">
        <v>20.0</v>
      </c>
      <c r="D1218" s="19">
        <f t="shared" ref="D1218:D1220" si="336">D1217-C1218</f>
        <v>10</v>
      </c>
      <c r="E1218" s="19"/>
      <c r="F1218" s="10"/>
      <c r="G1218" s="63" t="s">
        <v>2552</v>
      </c>
    </row>
    <row r="1219" ht="15.75" customHeight="1">
      <c r="A1219" s="19" t="str">
        <f t="shared" si="335"/>
        <v>LOL512400239</v>
      </c>
      <c r="B1219" s="18">
        <v>45631.0</v>
      </c>
      <c r="C1219" s="36">
        <v>10.0</v>
      </c>
      <c r="D1219" s="19">
        <f t="shared" si="336"/>
        <v>0</v>
      </c>
      <c r="E1219" s="19"/>
      <c r="F1219" s="10"/>
      <c r="G1219" s="64" t="s">
        <v>2553</v>
      </c>
    </row>
    <row r="1220" ht="15.75" customHeight="1">
      <c r="A1220" s="19" t="str">
        <f t="shared" si="335"/>
        <v>LOL512400239</v>
      </c>
      <c r="B1220" s="9"/>
      <c r="C1220" s="10"/>
      <c r="D1220" s="19">
        <f t="shared" si="336"/>
        <v>0</v>
      </c>
      <c r="E1220" s="19"/>
      <c r="F1220" s="10"/>
    </row>
    <row r="1221" ht="15.75" customHeight="1">
      <c r="E1221" s="1"/>
      <c r="F1221" s="62" t="s">
        <v>14</v>
      </c>
    </row>
    <row r="1222" ht="15.75" customHeight="1">
      <c r="A1222" s="14" t="s">
        <v>15</v>
      </c>
      <c r="B1222" s="14" t="s">
        <v>16</v>
      </c>
      <c r="C1222" s="2" t="s">
        <v>17</v>
      </c>
      <c r="D1222" s="14" t="s">
        <v>18</v>
      </c>
      <c r="E1222" s="14" t="s">
        <v>19</v>
      </c>
      <c r="F1222" s="100" t="s">
        <v>20</v>
      </c>
      <c r="G1222" s="43">
        <v>170.0</v>
      </c>
    </row>
    <row r="1223" ht="15.75" customHeight="1">
      <c r="A1223" s="19" t="s">
        <v>2570</v>
      </c>
      <c r="B1223" s="18">
        <v>45611.0</v>
      </c>
      <c r="C1223" s="36">
        <v>33.0</v>
      </c>
      <c r="D1223" s="19">
        <f>G1222-C1223</f>
        <v>137</v>
      </c>
      <c r="E1223" s="19"/>
      <c r="F1223" s="9"/>
      <c r="G1223" s="63" t="s">
        <v>2571</v>
      </c>
    </row>
    <row r="1224" ht="15.75" customHeight="1">
      <c r="A1224" s="19" t="str">
        <f t="shared" ref="A1224:A1228" si="337">A1223</f>
        <v>LOL512400253</v>
      </c>
      <c r="B1224" s="18">
        <v>45615.0</v>
      </c>
      <c r="C1224" s="36">
        <v>40.0</v>
      </c>
      <c r="D1224" s="19">
        <f t="shared" ref="D1224:D1228" si="338">D1223-C1224</f>
        <v>97</v>
      </c>
      <c r="E1224" s="19"/>
      <c r="F1224" s="10"/>
      <c r="G1224" s="63" t="s">
        <v>2474</v>
      </c>
    </row>
    <row r="1225" ht="15.75" customHeight="1">
      <c r="A1225" s="19" t="str">
        <f t="shared" si="337"/>
        <v>LOL512400253</v>
      </c>
      <c r="B1225" s="18">
        <v>45621.0</v>
      </c>
      <c r="C1225" s="36">
        <v>54.0</v>
      </c>
      <c r="D1225" s="19">
        <f t="shared" si="338"/>
        <v>43</v>
      </c>
      <c r="E1225" s="19"/>
      <c r="F1225" s="10"/>
      <c r="G1225" s="64" t="s">
        <v>1218</v>
      </c>
    </row>
    <row r="1226" ht="15.75" customHeight="1">
      <c r="A1226" s="19" t="str">
        <f t="shared" si="337"/>
        <v>LOL512400253</v>
      </c>
      <c r="B1226" s="9">
        <v>45626.0</v>
      </c>
      <c r="C1226" s="10">
        <v>42.0</v>
      </c>
      <c r="D1226" s="19">
        <f t="shared" si="338"/>
        <v>1</v>
      </c>
      <c r="E1226" s="19"/>
      <c r="F1226" s="10"/>
    </row>
    <row r="1227" ht="15.75" customHeight="1">
      <c r="A1227" s="19" t="str">
        <f t="shared" si="337"/>
        <v>LOL512400253</v>
      </c>
      <c r="B1227" s="9">
        <v>45629.0</v>
      </c>
      <c r="C1227" s="10">
        <v>1.0</v>
      </c>
      <c r="D1227" s="19">
        <f t="shared" si="338"/>
        <v>0</v>
      </c>
      <c r="E1227" s="19"/>
      <c r="F1227" s="10"/>
    </row>
    <row r="1228" ht="15.75" customHeight="1">
      <c r="A1228" s="19" t="str">
        <f t="shared" si="337"/>
        <v>LOL512400253</v>
      </c>
      <c r="B1228" s="10"/>
      <c r="C1228" s="10"/>
      <c r="D1228" s="19">
        <f t="shared" si="338"/>
        <v>0</v>
      </c>
      <c r="E1228" s="19"/>
      <c r="F1228" s="10"/>
    </row>
    <row r="1229" ht="15.75" customHeight="1">
      <c r="E1229" s="1"/>
      <c r="F1229" s="62" t="s">
        <v>14</v>
      </c>
    </row>
    <row r="1230" ht="15.75" customHeight="1">
      <c r="A1230" s="101" t="s">
        <v>15</v>
      </c>
      <c r="B1230" s="101" t="s">
        <v>16</v>
      </c>
      <c r="C1230" s="102" t="s">
        <v>17</v>
      </c>
      <c r="D1230" s="101" t="s">
        <v>18</v>
      </c>
      <c r="E1230" s="101" t="s">
        <v>19</v>
      </c>
      <c r="F1230" s="103" t="s">
        <v>20</v>
      </c>
      <c r="G1230" s="104">
        <v>45.0</v>
      </c>
      <c r="H1230" s="105"/>
      <c r="I1230" s="105"/>
      <c r="J1230" s="105"/>
      <c r="K1230" s="105"/>
      <c r="L1230" s="105"/>
    </row>
    <row r="1231" ht="15.75" customHeight="1">
      <c r="A1231" s="106" t="s">
        <v>2570</v>
      </c>
      <c r="B1231" s="107">
        <v>45666.0</v>
      </c>
      <c r="C1231" s="108">
        <v>9.0</v>
      </c>
      <c r="D1231" s="106">
        <f>G1230-C1231</f>
        <v>36</v>
      </c>
      <c r="E1231" s="106"/>
      <c r="F1231" s="109"/>
      <c r="G1231" s="110" t="s">
        <v>2571</v>
      </c>
      <c r="H1231" s="105"/>
      <c r="I1231" s="105"/>
      <c r="J1231" s="105"/>
      <c r="K1231" s="105"/>
      <c r="L1231" s="105"/>
    </row>
    <row r="1232" ht="15.75" customHeight="1">
      <c r="A1232" s="106" t="str">
        <f t="shared" ref="A1232:A1236" si="339">A1231</f>
        <v>LOL512400253</v>
      </c>
      <c r="B1232" s="107"/>
      <c r="C1232" s="108"/>
      <c r="D1232" s="106">
        <f t="shared" ref="D1232:D1236" si="340">D1231-C1232</f>
        <v>36</v>
      </c>
      <c r="E1232" s="106"/>
      <c r="F1232" s="111"/>
      <c r="G1232" s="110" t="s">
        <v>2464</v>
      </c>
      <c r="H1232" s="105"/>
      <c r="I1232" s="105"/>
      <c r="J1232" s="105"/>
      <c r="K1232" s="105"/>
      <c r="L1232" s="105"/>
    </row>
    <row r="1233" ht="15.75" customHeight="1">
      <c r="A1233" s="106" t="str">
        <f t="shared" si="339"/>
        <v>LOL512400253</v>
      </c>
      <c r="B1233" s="107"/>
      <c r="C1233" s="108"/>
      <c r="D1233" s="106">
        <f t="shared" si="340"/>
        <v>36</v>
      </c>
      <c r="E1233" s="106"/>
      <c r="F1233" s="111"/>
      <c r="G1233" s="112" t="s">
        <v>2465</v>
      </c>
      <c r="H1233" s="105"/>
      <c r="I1233" s="105"/>
      <c r="J1233" s="105"/>
      <c r="K1233" s="105"/>
      <c r="L1233" s="105"/>
    </row>
    <row r="1234" ht="15.75" customHeight="1">
      <c r="A1234" s="106" t="str">
        <f t="shared" si="339"/>
        <v>LOL512400253</v>
      </c>
      <c r="B1234" s="109"/>
      <c r="C1234" s="111"/>
      <c r="D1234" s="106">
        <f t="shared" si="340"/>
        <v>36</v>
      </c>
      <c r="E1234" s="106"/>
      <c r="F1234" s="111"/>
      <c r="G1234" s="105"/>
      <c r="H1234" s="105"/>
      <c r="I1234" s="105"/>
      <c r="J1234" s="105"/>
      <c r="K1234" s="105"/>
      <c r="L1234" s="105"/>
    </row>
    <row r="1235" ht="15.75" customHeight="1">
      <c r="A1235" s="106" t="str">
        <f t="shared" si="339"/>
        <v>LOL512400253</v>
      </c>
      <c r="B1235" s="111"/>
      <c r="C1235" s="111"/>
      <c r="D1235" s="106">
        <f t="shared" si="340"/>
        <v>36</v>
      </c>
      <c r="E1235" s="106"/>
      <c r="F1235" s="111"/>
      <c r="G1235" s="105"/>
      <c r="H1235" s="105"/>
      <c r="I1235" s="105"/>
      <c r="J1235" s="105"/>
      <c r="K1235" s="105"/>
      <c r="L1235" s="105"/>
    </row>
    <row r="1236" ht="15.75" customHeight="1">
      <c r="A1236" s="106" t="str">
        <f t="shared" si="339"/>
        <v>LOL512400253</v>
      </c>
      <c r="B1236" s="111"/>
      <c r="C1236" s="111"/>
      <c r="D1236" s="106">
        <f t="shared" si="340"/>
        <v>36</v>
      </c>
      <c r="E1236" s="106"/>
      <c r="F1236" s="111"/>
      <c r="G1236" s="105"/>
      <c r="H1236" s="105"/>
      <c r="I1236" s="105"/>
      <c r="J1236" s="105"/>
      <c r="K1236" s="105"/>
      <c r="L1236" s="105"/>
    </row>
    <row r="1237" ht="15.75" customHeight="1">
      <c r="E1237" s="1"/>
    </row>
    <row r="1238" ht="15.75" customHeight="1">
      <c r="A1238" s="101" t="s">
        <v>15</v>
      </c>
      <c r="B1238" s="101" t="s">
        <v>16</v>
      </c>
      <c r="C1238" s="102" t="s">
        <v>17</v>
      </c>
      <c r="D1238" s="101" t="s">
        <v>18</v>
      </c>
      <c r="E1238" s="101" t="s">
        <v>19</v>
      </c>
      <c r="F1238" s="103" t="s">
        <v>20</v>
      </c>
      <c r="G1238" s="104">
        <v>141.0</v>
      </c>
      <c r="H1238" s="105"/>
      <c r="I1238" s="105"/>
      <c r="J1238" s="105"/>
      <c r="K1238" s="105"/>
      <c r="L1238" s="105"/>
    </row>
    <row r="1239" ht="15.75" customHeight="1">
      <c r="A1239" s="106" t="s">
        <v>2570</v>
      </c>
      <c r="B1239" s="107"/>
      <c r="C1239" s="108"/>
      <c r="D1239" s="106">
        <f>G1238-C1239</f>
        <v>141</v>
      </c>
      <c r="E1239" s="106"/>
      <c r="F1239" s="109"/>
      <c r="G1239" s="110" t="s">
        <v>2571</v>
      </c>
      <c r="H1239" s="105"/>
      <c r="I1239" s="105"/>
      <c r="J1239" s="105"/>
      <c r="K1239" s="105"/>
      <c r="L1239" s="105"/>
    </row>
    <row r="1240" ht="15.75" customHeight="1">
      <c r="A1240" s="106" t="str">
        <f t="shared" ref="A1240:A1244" si="341">A1239</f>
        <v>LOL512400253</v>
      </c>
      <c r="B1240" s="107"/>
      <c r="C1240" s="108"/>
      <c r="D1240" s="106">
        <f t="shared" ref="D1240:D1244" si="342">D1239-C1240</f>
        <v>141</v>
      </c>
      <c r="E1240" s="106"/>
      <c r="F1240" s="111"/>
      <c r="G1240" s="110" t="s">
        <v>2466</v>
      </c>
      <c r="H1240" s="105"/>
      <c r="I1240" s="105"/>
      <c r="J1240" s="105"/>
      <c r="K1240" s="105"/>
      <c r="L1240" s="105"/>
    </row>
    <row r="1241" ht="15.75" customHeight="1">
      <c r="A1241" s="106" t="str">
        <f t="shared" si="341"/>
        <v>LOL512400253</v>
      </c>
      <c r="B1241" s="107"/>
      <c r="C1241" s="108"/>
      <c r="D1241" s="106">
        <f t="shared" si="342"/>
        <v>141</v>
      </c>
      <c r="E1241" s="106"/>
      <c r="F1241" s="111"/>
      <c r="G1241" s="112" t="s">
        <v>2467</v>
      </c>
      <c r="H1241" s="105"/>
      <c r="I1241" s="105"/>
      <c r="J1241" s="105"/>
      <c r="K1241" s="105"/>
      <c r="L1241" s="105"/>
    </row>
    <row r="1242" ht="15.75" customHeight="1">
      <c r="A1242" s="106" t="str">
        <f t="shared" si="341"/>
        <v>LOL512400253</v>
      </c>
      <c r="B1242" s="109"/>
      <c r="C1242" s="111"/>
      <c r="D1242" s="106">
        <f t="shared" si="342"/>
        <v>141</v>
      </c>
      <c r="E1242" s="106"/>
      <c r="F1242" s="111"/>
      <c r="G1242" s="105"/>
      <c r="H1242" s="105"/>
      <c r="I1242" s="105"/>
      <c r="J1242" s="105"/>
      <c r="K1242" s="105"/>
      <c r="L1242" s="105"/>
    </row>
    <row r="1243" ht="15.75" customHeight="1">
      <c r="A1243" s="106" t="str">
        <f t="shared" si="341"/>
        <v>LOL512400253</v>
      </c>
      <c r="B1243" s="111"/>
      <c r="C1243" s="111"/>
      <c r="D1243" s="106">
        <f t="shared" si="342"/>
        <v>141</v>
      </c>
      <c r="E1243" s="106"/>
      <c r="F1243" s="111"/>
      <c r="G1243" s="105"/>
      <c r="H1243" s="105"/>
      <c r="I1243" s="105"/>
      <c r="J1243" s="105"/>
      <c r="K1243" s="105"/>
      <c r="L1243" s="105"/>
    </row>
    <row r="1244" ht="15.75" customHeight="1">
      <c r="A1244" s="106" t="str">
        <f t="shared" si="341"/>
        <v>LOL512400253</v>
      </c>
      <c r="B1244" s="111"/>
      <c r="C1244" s="111"/>
      <c r="D1244" s="106">
        <f t="shared" si="342"/>
        <v>141</v>
      </c>
      <c r="E1244" s="106"/>
      <c r="F1244" s="111"/>
      <c r="G1244" s="105"/>
      <c r="H1244" s="105"/>
      <c r="I1244" s="105"/>
      <c r="J1244" s="105"/>
      <c r="K1244" s="105"/>
      <c r="L1244" s="105"/>
    </row>
    <row r="1245" ht="15.75" customHeight="1">
      <c r="E1245" s="1"/>
    </row>
    <row r="1246" ht="15.75" customHeight="1">
      <c r="A1246" s="101" t="s">
        <v>15</v>
      </c>
      <c r="B1246" s="101" t="s">
        <v>16</v>
      </c>
      <c r="C1246" s="102" t="s">
        <v>17</v>
      </c>
      <c r="D1246" s="101" t="s">
        <v>18</v>
      </c>
      <c r="E1246" s="101" t="s">
        <v>19</v>
      </c>
      <c r="F1246" s="103" t="s">
        <v>20</v>
      </c>
      <c r="G1246" s="104">
        <v>20.0</v>
      </c>
      <c r="H1246" s="105"/>
      <c r="I1246" s="105"/>
      <c r="J1246" s="105"/>
      <c r="K1246" s="105"/>
      <c r="L1246" s="105"/>
    </row>
    <row r="1247" ht="15.75" customHeight="1">
      <c r="A1247" s="106" t="s">
        <v>2570</v>
      </c>
      <c r="B1247" s="107"/>
      <c r="C1247" s="108"/>
      <c r="D1247" s="106">
        <f>G1246-C1247</f>
        <v>20</v>
      </c>
      <c r="E1247" s="106"/>
      <c r="F1247" s="109"/>
      <c r="G1247" s="110" t="s">
        <v>2571</v>
      </c>
      <c r="H1247" s="105"/>
      <c r="I1247" s="105"/>
      <c r="J1247" s="105"/>
      <c r="K1247" s="105"/>
      <c r="L1247" s="105"/>
    </row>
    <row r="1248" ht="15.75" customHeight="1">
      <c r="A1248" s="106" t="str">
        <f t="shared" ref="A1248:A1252" si="343">A1247</f>
        <v>LOL512400253</v>
      </c>
      <c r="B1248" s="107"/>
      <c r="C1248" s="108"/>
      <c r="D1248" s="106">
        <f t="shared" ref="D1248:D1252" si="344">D1247-C1248</f>
        <v>20</v>
      </c>
      <c r="E1248" s="106"/>
      <c r="F1248" s="111"/>
      <c r="G1248" s="110" t="s">
        <v>2477</v>
      </c>
      <c r="H1248" s="105"/>
      <c r="I1248" s="105"/>
      <c r="J1248" s="105"/>
      <c r="K1248" s="105"/>
      <c r="L1248" s="105"/>
    </row>
    <row r="1249" ht="15.75" customHeight="1">
      <c r="A1249" s="106" t="str">
        <f t="shared" si="343"/>
        <v>LOL512400253</v>
      </c>
      <c r="B1249" s="107"/>
      <c r="C1249" s="108"/>
      <c r="D1249" s="106">
        <f t="shared" si="344"/>
        <v>20</v>
      </c>
      <c r="E1249" s="106"/>
      <c r="F1249" s="111"/>
      <c r="G1249" s="112" t="s">
        <v>1082</v>
      </c>
      <c r="H1249" s="105"/>
      <c r="I1249" s="105"/>
      <c r="J1249" s="105"/>
      <c r="K1249" s="105"/>
      <c r="L1249" s="105"/>
    </row>
    <row r="1250" ht="15.75" customHeight="1">
      <c r="A1250" s="106" t="str">
        <f t="shared" si="343"/>
        <v>LOL512400253</v>
      </c>
      <c r="B1250" s="109"/>
      <c r="C1250" s="111"/>
      <c r="D1250" s="106">
        <f t="shared" si="344"/>
        <v>20</v>
      </c>
      <c r="E1250" s="106"/>
      <c r="F1250" s="111"/>
      <c r="G1250" s="105"/>
      <c r="H1250" s="105"/>
      <c r="I1250" s="105"/>
      <c r="J1250" s="105"/>
      <c r="K1250" s="105"/>
      <c r="L1250" s="105"/>
    </row>
    <row r="1251" ht="15.75" customHeight="1">
      <c r="A1251" s="106" t="str">
        <f t="shared" si="343"/>
        <v>LOL512400253</v>
      </c>
      <c r="B1251" s="111"/>
      <c r="C1251" s="111"/>
      <c r="D1251" s="106">
        <f t="shared" si="344"/>
        <v>20</v>
      </c>
      <c r="E1251" s="106"/>
      <c r="F1251" s="111"/>
      <c r="G1251" s="105"/>
      <c r="H1251" s="105"/>
      <c r="I1251" s="105"/>
      <c r="J1251" s="105"/>
      <c r="K1251" s="105"/>
      <c r="L1251" s="105"/>
    </row>
    <row r="1252" ht="15.75" customHeight="1">
      <c r="A1252" s="106" t="str">
        <f t="shared" si="343"/>
        <v>LOL512400253</v>
      </c>
      <c r="B1252" s="111"/>
      <c r="C1252" s="111"/>
      <c r="D1252" s="106">
        <f t="shared" si="344"/>
        <v>20</v>
      </c>
      <c r="E1252" s="106"/>
      <c r="F1252" s="111"/>
      <c r="G1252" s="105"/>
      <c r="H1252" s="105"/>
      <c r="I1252" s="105"/>
      <c r="J1252" s="105"/>
      <c r="K1252" s="105"/>
      <c r="L1252" s="105"/>
    </row>
    <row r="1253" ht="15.75" customHeight="1">
      <c r="E1253" s="1"/>
    </row>
    <row r="1254" ht="15.75" customHeight="1">
      <c r="A1254" s="101" t="s">
        <v>15</v>
      </c>
      <c r="B1254" s="101" t="s">
        <v>16</v>
      </c>
      <c r="C1254" s="102" t="s">
        <v>17</v>
      </c>
      <c r="D1254" s="101" t="s">
        <v>18</v>
      </c>
      <c r="E1254" s="101" t="s">
        <v>19</v>
      </c>
      <c r="F1254" s="103" t="s">
        <v>20</v>
      </c>
      <c r="G1254" s="104">
        <v>28.0</v>
      </c>
      <c r="H1254" s="105"/>
      <c r="I1254" s="105"/>
      <c r="J1254" s="105"/>
      <c r="K1254" s="105"/>
      <c r="L1254" s="105"/>
    </row>
    <row r="1255" ht="15.75" customHeight="1">
      <c r="A1255" s="106" t="s">
        <v>2570</v>
      </c>
      <c r="B1255" s="107">
        <v>45629.0</v>
      </c>
      <c r="C1255" s="108">
        <v>11.0</v>
      </c>
      <c r="D1255" s="106">
        <f>G1254-C1255</f>
        <v>17</v>
      </c>
      <c r="E1255" s="106"/>
      <c r="F1255" s="109"/>
      <c r="G1255" s="110" t="s">
        <v>2571</v>
      </c>
      <c r="H1255" s="105"/>
      <c r="I1255" s="105"/>
      <c r="J1255" s="105"/>
      <c r="K1255" s="105"/>
      <c r="L1255" s="105"/>
    </row>
    <row r="1256" ht="15.75" customHeight="1">
      <c r="A1256" s="106" t="str">
        <f t="shared" ref="A1256:A1260" si="345">A1255</f>
        <v>LOL512400253</v>
      </c>
      <c r="B1256" s="107"/>
      <c r="C1256" s="108"/>
      <c r="D1256" s="106">
        <f t="shared" ref="D1256:D1260" si="346">D1255-C1256</f>
        <v>17</v>
      </c>
      <c r="E1256" s="106"/>
      <c r="F1256" s="111"/>
      <c r="G1256" s="110" t="s">
        <v>2468</v>
      </c>
      <c r="H1256" s="105"/>
      <c r="I1256" s="105"/>
      <c r="J1256" s="105"/>
      <c r="K1256" s="105"/>
      <c r="L1256" s="105"/>
    </row>
    <row r="1257" ht="15.75" customHeight="1">
      <c r="A1257" s="106" t="str">
        <f t="shared" si="345"/>
        <v>LOL512400253</v>
      </c>
      <c r="B1257" s="107"/>
      <c r="C1257" s="108"/>
      <c r="D1257" s="106">
        <f t="shared" si="346"/>
        <v>17</v>
      </c>
      <c r="E1257" s="106"/>
      <c r="F1257" s="111"/>
      <c r="G1257" s="112" t="s">
        <v>2469</v>
      </c>
      <c r="H1257" s="105"/>
      <c r="I1257" s="105"/>
      <c r="J1257" s="105"/>
      <c r="K1257" s="105"/>
      <c r="L1257" s="105"/>
    </row>
    <row r="1258" ht="15.75" customHeight="1">
      <c r="A1258" s="106" t="str">
        <f t="shared" si="345"/>
        <v>LOL512400253</v>
      </c>
      <c r="B1258" s="109"/>
      <c r="C1258" s="111"/>
      <c r="D1258" s="106">
        <f t="shared" si="346"/>
        <v>17</v>
      </c>
      <c r="E1258" s="106"/>
      <c r="F1258" s="111"/>
      <c r="G1258" s="105"/>
      <c r="H1258" s="105"/>
      <c r="I1258" s="105"/>
      <c r="J1258" s="105"/>
      <c r="K1258" s="105"/>
      <c r="L1258" s="105"/>
    </row>
    <row r="1259" ht="15.75" customHeight="1">
      <c r="A1259" s="106" t="str">
        <f t="shared" si="345"/>
        <v>LOL512400253</v>
      </c>
      <c r="B1259" s="111"/>
      <c r="C1259" s="111"/>
      <c r="D1259" s="106">
        <f t="shared" si="346"/>
        <v>17</v>
      </c>
      <c r="E1259" s="106"/>
      <c r="F1259" s="111"/>
      <c r="G1259" s="105"/>
      <c r="H1259" s="105"/>
      <c r="I1259" s="105"/>
      <c r="J1259" s="105"/>
      <c r="K1259" s="105"/>
      <c r="L1259" s="105"/>
    </row>
    <row r="1260" ht="15.75" customHeight="1">
      <c r="A1260" s="106" t="str">
        <f t="shared" si="345"/>
        <v>LOL512400253</v>
      </c>
      <c r="B1260" s="111"/>
      <c r="C1260" s="111"/>
      <c r="D1260" s="106">
        <f t="shared" si="346"/>
        <v>17</v>
      </c>
      <c r="E1260" s="106"/>
      <c r="F1260" s="111"/>
      <c r="G1260" s="105"/>
      <c r="H1260" s="105"/>
      <c r="I1260" s="105"/>
      <c r="J1260" s="105"/>
      <c r="K1260" s="105"/>
      <c r="L1260" s="105"/>
    </row>
    <row r="1261" ht="15.75" customHeight="1">
      <c r="E1261" s="1"/>
    </row>
    <row r="1262" ht="15.75" customHeight="1">
      <c r="A1262" s="101" t="s">
        <v>15</v>
      </c>
      <c r="B1262" s="101" t="s">
        <v>16</v>
      </c>
      <c r="C1262" s="102" t="s">
        <v>17</v>
      </c>
      <c r="D1262" s="101" t="s">
        <v>18</v>
      </c>
      <c r="E1262" s="101" t="s">
        <v>19</v>
      </c>
      <c r="F1262" s="103" t="s">
        <v>20</v>
      </c>
      <c r="G1262" s="104">
        <v>4.0</v>
      </c>
      <c r="H1262" s="105"/>
      <c r="I1262" s="105"/>
      <c r="J1262" s="105"/>
      <c r="K1262" s="105"/>
      <c r="L1262" s="105"/>
    </row>
    <row r="1263" ht="15.75" customHeight="1">
      <c r="A1263" s="106" t="s">
        <v>2570</v>
      </c>
      <c r="B1263" s="107"/>
      <c r="C1263" s="108"/>
      <c r="D1263" s="106">
        <f>G1262-C1263</f>
        <v>4</v>
      </c>
      <c r="E1263" s="106"/>
      <c r="F1263" s="109"/>
      <c r="G1263" s="110" t="s">
        <v>2571</v>
      </c>
      <c r="H1263" s="105"/>
      <c r="I1263" s="105"/>
      <c r="J1263" s="105"/>
      <c r="K1263" s="105"/>
      <c r="L1263" s="105"/>
    </row>
    <row r="1264" ht="15.75" customHeight="1">
      <c r="A1264" s="106" t="str">
        <f t="shared" ref="A1264:A1268" si="347">A1263</f>
        <v>LOL512400253</v>
      </c>
      <c r="B1264" s="107"/>
      <c r="C1264" s="108"/>
      <c r="D1264" s="106">
        <f t="shared" ref="D1264:D1268" si="348">D1263-C1264</f>
        <v>4</v>
      </c>
      <c r="E1264" s="106"/>
      <c r="F1264" s="111"/>
      <c r="G1264" s="110" t="s">
        <v>2481</v>
      </c>
      <c r="H1264" s="105"/>
      <c r="I1264" s="105"/>
      <c r="J1264" s="105"/>
      <c r="K1264" s="105"/>
      <c r="L1264" s="105"/>
    </row>
    <row r="1265" ht="15.75" customHeight="1">
      <c r="A1265" s="106" t="str">
        <f t="shared" si="347"/>
        <v>LOL512400253</v>
      </c>
      <c r="B1265" s="107"/>
      <c r="C1265" s="108"/>
      <c r="D1265" s="106">
        <f t="shared" si="348"/>
        <v>4</v>
      </c>
      <c r="E1265" s="106"/>
      <c r="F1265" s="111"/>
      <c r="G1265" s="112" t="s">
        <v>2482</v>
      </c>
      <c r="H1265" s="105"/>
      <c r="I1265" s="105"/>
      <c r="J1265" s="105"/>
      <c r="K1265" s="105"/>
      <c r="L1265" s="105"/>
    </row>
    <row r="1266" ht="15.75" customHeight="1">
      <c r="A1266" s="106" t="str">
        <f t="shared" si="347"/>
        <v>LOL512400253</v>
      </c>
      <c r="B1266" s="109"/>
      <c r="C1266" s="111"/>
      <c r="D1266" s="106">
        <f t="shared" si="348"/>
        <v>4</v>
      </c>
      <c r="E1266" s="106"/>
      <c r="F1266" s="111"/>
      <c r="G1266" s="105"/>
      <c r="H1266" s="105"/>
      <c r="I1266" s="105"/>
      <c r="J1266" s="105"/>
      <c r="K1266" s="105"/>
      <c r="L1266" s="105"/>
    </row>
    <row r="1267" ht="15.75" customHeight="1">
      <c r="A1267" s="106" t="str">
        <f t="shared" si="347"/>
        <v>LOL512400253</v>
      </c>
      <c r="B1267" s="111"/>
      <c r="C1267" s="111"/>
      <c r="D1267" s="106">
        <f t="shared" si="348"/>
        <v>4</v>
      </c>
      <c r="E1267" s="106"/>
      <c r="F1267" s="111"/>
      <c r="G1267" s="105"/>
      <c r="H1267" s="105"/>
      <c r="I1267" s="105"/>
      <c r="J1267" s="105"/>
      <c r="K1267" s="105"/>
      <c r="L1267" s="105"/>
    </row>
    <row r="1268" ht="15.75" customHeight="1">
      <c r="A1268" s="106" t="str">
        <f t="shared" si="347"/>
        <v>LOL512400253</v>
      </c>
      <c r="B1268" s="111"/>
      <c r="C1268" s="111"/>
      <c r="D1268" s="106">
        <f t="shared" si="348"/>
        <v>4</v>
      </c>
      <c r="E1268" s="106"/>
      <c r="F1268" s="111"/>
      <c r="G1268" s="105"/>
      <c r="H1268" s="105"/>
      <c r="I1268" s="105"/>
      <c r="J1268" s="105"/>
      <c r="K1268" s="105"/>
      <c r="L1268" s="105"/>
    </row>
    <row r="1269" ht="15.75" customHeight="1">
      <c r="E1269" s="1"/>
    </row>
    <row r="1270" ht="15.75" customHeight="1">
      <c r="A1270" s="14" t="s">
        <v>15</v>
      </c>
      <c r="B1270" s="14" t="s">
        <v>16</v>
      </c>
      <c r="C1270" s="2" t="s">
        <v>17</v>
      </c>
      <c r="D1270" s="14" t="s">
        <v>18</v>
      </c>
      <c r="E1270" s="14" t="s">
        <v>19</v>
      </c>
      <c r="F1270" s="100" t="s">
        <v>20</v>
      </c>
      <c r="G1270" s="43">
        <v>100.0</v>
      </c>
    </row>
    <row r="1271" ht="15.75" customHeight="1">
      <c r="A1271" s="19" t="s">
        <v>2572</v>
      </c>
      <c r="B1271" s="18">
        <v>45629.0</v>
      </c>
      <c r="C1271" s="36">
        <v>39.0</v>
      </c>
      <c r="D1271" s="19">
        <f>G1270-C1271</f>
        <v>61</v>
      </c>
      <c r="E1271" s="19"/>
      <c r="F1271" s="9"/>
      <c r="G1271" s="63" t="s">
        <v>2573</v>
      </c>
    </row>
    <row r="1272" ht="15.75" customHeight="1">
      <c r="A1272" s="19" t="str">
        <f t="shared" ref="A1272:A1276" si="349">A1271</f>
        <v>LOL512400265</v>
      </c>
      <c r="B1272" s="18">
        <v>45631.0</v>
      </c>
      <c r="C1272" s="36">
        <v>30.0</v>
      </c>
      <c r="D1272" s="19">
        <f t="shared" ref="D1272:D1276" si="350">D1271-C1272</f>
        <v>31</v>
      </c>
      <c r="E1272" s="19"/>
      <c r="F1272" s="10"/>
      <c r="G1272" s="63" t="s">
        <v>2474</v>
      </c>
    </row>
    <row r="1273" ht="15.75" customHeight="1">
      <c r="A1273" s="19" t="str">
        <f t="shared" si="349"/>
        <v>LOL512400265</v>
      </c>
      <c r="B1273" s="18">
        <v>45636.0</v>
      </c>
      <c r="C1273" s="36">
        <v>31.0</v>
      </c>
      <c r="D1273" s="19">
        <f t="shared" si="350"/>
        <v>0</v>
      </c>
      <c r="E1273" s="19"/>
      <c r="F1273" s="10"/>
      <c r="G1273" s="64" t="s">
        <v>1218</v>
      </c>
    </row>
    <row r="1274" ht="15.75" customHeight="1">
      <c r="A1274" s="19" t="str">
        <f t="shared" si="349"/>
        <v>LOL512400265</v>
      </c>
      <c r="B1274" s="9"/>
      <c r="C1274" s="10"/>
      <c r="D1274" s="19">
        <f t="shared" si="350"/>
        <v>0</v>
      </c>
      <c r="E1274" s="19"/>
      <c r="F1274" s="10"/>
    </row>
    <row r="1275" ht="15.75" customHeight="1">
      <c r="A1275" s="19" t="str">
        <f t="shared" si="349"/>
        <v>LOL512400265</v>
      </c>
      <c r="B1275" s="10"/>
      <c r="C1275" s="10"/>
      <c r="D1275" s="19">
        <f t="shared" si="350"/>
        <v>0</v>
      </c>
      <c r="E1275" s="19"/>
      <c r="F1275" s="10"/>
    </row>
    <row r="1276" ht="15.75" customHeight="1">
      <c r="A1276" s="19" t="str">
        <f t="shared" si="349"/>
        <v>LOL512400265</v>
      </c>
      <c r="B1276" s="10"/>
      <c r="C1276" s="10"/>
      <c r="D1276" s="19">
        <f t="shared" si="350"/>
        <v>0</v>
      </c>
      <c r="E1276" s="19"/>
      <c r="F1276" s="10"/>
    </row>
    <row r="1277" ht="15.75" customHeight="1">
      <c r="E1277" s="1"/>
      <c r="F1277" s="62" t="s">
        <v>14</v>
      </c>
    </row>
    <row r="1278" ht="15.75" customHeight="1">
      <c r="A1278" s="14" t="s">
        <v>15</v>
      </c>
      <c r="B1278" s="14" t="s">
        <v>16</v>
      </c>
      <c r="C1278" s="2" t="s">
        <v>17</v>
      </c>
      <c r="D1278" s="14" t="s">
        <v>18</v>
      </c>
      <c r="E1278" s="14" t="s">
        <v>19</v>
      </c>
      <c r="F1278" s="100" t="s">
        <v>20</v>
      </c>
      <c r="G1278" s="43">
        <v>20.0</v>
      </c>
    </row>
    <row r="1279" ht="15.75" customHeight="1">
      <c r="A1279" s="19" t="s">
        <v>2572</v>
      </c>
      <c r="B1279" s="18">
        <v>45631.0</v>
      </c>
      <c r="C1279" s="36">
        <v>10.0</v>
      </c>
      <c r="D1279" s="19">
        <f>G1278-C1279</f>
        <v>10</v>
      </c>
      <c r="E1279" s="19"/>
      <c r="F1279" s="9"/>
      <c r="G1279" s="63" t="s">
        <v>2573</v>
      </c>
    </row>
    <row r="1280" ht="15.75" customHeight="1">
      <c r="A1280" s="19" t="str">
        <f t="shared" ref="A1280:A1284" si="351">A1279</f>
        <v>LOL512400265</v>
      </c>
      <c r="B1280" s="18">
        <v>45640.0</v>
      </c>
      <c r="C1280" s="36">
        <v>10.0</v>
      </c>
      <c r="D1280" s="19">
        <f t="shared" ref="D1280:D1284" si="352">D1279-C1280</f>
        <v>0</v>
      </c>
      <c r="E1280" s="19"/>
      <c r="F1280" s="10"/>
      <c r="G1280" s="63" t="s">
        <v>2552</v>
      </c>
    </row>
    <row r="1281" ht="15.75" customHeight="1">
      <c r="A1281" s="19" t="str">
        <f t="shared" si="351"/>
        <v>LOL512400265</v>
      </c>
      <c r="B1281" s="18"/>
      <c r="C1281" s="36"/>
      <c r="D1281" s="19">
        <f t="shared" si="352"/>
        <v>0</v>
      </c>
      <c r="E1281" s="19"/>
      <c r="F1281" s="10"/>
      <c r="G1281" s="64" t="s">
        <v>2574</v>
      </c>
    </row>
    <row r="1282" ht="15.75" customHeight="1">
      <c r="A1282" s="19" t="str">
        <f t="shared" si="351"/>
        <v>LOL512400265</v>
      </c>
      <c r="B1282" s="9"/>
      <c r="C1282" s="10"/>
      <c r="D1282" s="19">
        <f t="shared" si="352"/>
        <v>0</v>
      </c>
      <c r="E1282" s="19"/>
      <c r="F1282" s="10"/>
    </row>
    <row r="1283" ht="15.75" customHeight="1">
      <c r="A1283" s="19" t="str">
        <f t="shared" si="351"/>
        <v>LOL512400265</v>
      </c>
      <c r="B1283" s="10"/>
      <c r="C1283" s="10"/>
      <c r="D1283" s="19">
        <f t="shared" si="352"/>
        <v>0</v>
      </c>
      <c r="E1283" s="19"/>
      <c r="F1283" s="10"/>
    </row>
    <row r="1284" ht="15.75" customHeight="1">
      <c r="A1284" s="19" t="str">
        <f t="shared" si="351"/>
        <v>LOL512400265</v>
      </c>
      <c r="B1284" s="10"/>
      <c r="C1284" s="10"/>
      <c r="D1284" s="19">
        <f t="shared" si="352"/>
        <v>0</v>
      </c>
      <c r="E1284" s="19"/>
      <c r="F1284" s="10"/>
    </row>
    <row r="1285" ht="15.75" customHeight="1">
      <c r="E1285" s="1"/>
      <c r="F1285" s="62" t="s">
        <v>14</v>
      </c>
    </row>
    <row r="1286" ht="15.75" customHeight="1">
      <c r="A1286" s="14" t="s">
        <v>15</v>
      </c>
      <c r="B1286" s="14" t="s">
        <v>16</v>
      </c>
      <c r="C1286" s="2" t="s">
        <v>17</v>
      </c>
      <c r="D1286" s="14" t="s">
        <v>18</v>
      </c>
      <c r="E1286" s="14" t="s">
        <v>19</v>
      </c>
      <c r="F1286" s="100" t="s">
        <v>20</v>
      </c>
      <c r="G1286" s="43">
        <v>20.0</v>
      </c>
    </row>
    <row r="1287" ht="15.75" customHeight="1">
      <c r="A1287" s="19" t="s">
        <v>2572</v>
      </c>
      <c r="B1287" s="18">
        <v>45640.0</v>
      </c>
      <c r="C1287" s="36">
        <v>20.0</v>
      </c>
      <c r="D1287" s="19">
        <f>G1286-C1287</f>
        <v>0</v>
      </c>
      <c r="E1287" s="19"/>
      <c r="F1287" s="9"/>
      <c r="G1287" s="63" t="s">
        <v>2573</v>
      </c>
    </row>
    <row r="1288" ht="15.75" customHeight="1">
      <c r="A1288" s="19" t="str">
        <f t="shared" ref="A1288:A1292" si="353">A1287</f>
        <v>LOL512400265</v>
      </c>
      <c r="B1288" s="18"/>
      <c r="C1288" s="36"/>
      <c r="D1288" s="19">
        <f t="shared" ref="D1288:D1292" si="354">D1287-C1288</f>
        <v>0</v>
      </c>
      <c r="E1288" s="19"/>
      <c r="F1288" s="10"/>
      <c r="G1288" s="63" t="s">
        <v>2564</v>
      </c>
    </row>
    <row r="1289" ht="15.75" customHeight="1">
      <c r="A1289" s="19" t="str">
        <f t="shared" si="353"/>
        <v>LOL512400265</v>
      </c>
      <c r="B1289" s="18"/>
      <c r="C1289" s="36"/>
      <c r="D1289" s="19">
        <f t="shared" si="354"/>
        <v>0</v>
      </c>
      <c r="E1289" s="19"/>
      <c r="F1289" s="10"/>
      <c r="G1289" s="64" t="s">
        <v>2575</v>
      </c>
    </row>
    <row r="1290" ht="15.75" customHeight="1">
      <c r="A1290" s="19" t="str">
        <f t="shared" si="353"/>
        <v>LOL512400265</v>
      </c>
      <c r="B1290" s="9"/>
      <c r="C1290" s="10"/>
      <c r="D1290" s="19">
        <f t="shared" si="354"/>
        <v>0</v>
      </c>
      <c r="E1290" s="19"/>
      <c r="F1290" s="10"/>
    </row>
    <row r="1291" ht="15.75" customHeight="1">
      <c r="A1291" s="19" t="str">
        <f t="shared" si="353"/>
        <v>LOL512400265</v>
      </c>
      <c r="B1291" s="10"/>
      <c r="C1291" s="10"/>
      <c r="D1291" s="19">
        <f t="shared" si="354"/>
        <v>0</v>
      </c>
      <c r="E1291" s="19"/>
      <c r="F1291" s="10"/>
    </row>
    <row r="1292" ht="15.75" customHeight="1">
      <c r="A1292" s="19" t="str">
        <f t="shared" si="353"/>
        <v>LOL512400265</v>
      </c>
      <c r="B1292" s="10"/>
      <c r="C1292" s="10"/>
      <c r="D1292" s="19">
        <f t="shared" si="354"/>
        <v>0</v>
      </c>
      <c r="E1292" s="19"/>
      <c r="F1292" s="10"/>
    </row>
    <row r="1293" ht="15.75" customHeight="1">
      <c r="E1293" s="1"/>
      <c r="F1293" s="62" t="s">
        <v>14</v>
      </c>
    </row>
    <row r="1294" ht="15.75" customHeight="1">
      <c r="A1294" s="14" t="s">
        <v>15</v>
      </c>
      <c r="B1294" s="14" t="s">
        <v>16</v>
      </c>
      <c r="C1294" s="2" t="s">
        <v>17</v>
      </c>
      <c r="D1294" s="14" t="s">
        <v>18</v>
      </c>
      <c r="E1294" s="14" t="s">
        <v>19</v>
      </c>
      <c r="F1294" s="100" t="s">
        <v>20</v>
      </c>
      <c r="G1294" s="43">
        <v>300.0</v>
      </c>
    </row>
    <row r="1295" ht="15.75" customHeight="1">
      <c r="A1295" s="19" t="s">
        <v>2576</v>
      </c>
      <c r="B1295" s="18">
        <v>45636.0</v>
      </c>
      <c r="C1295" s="36">
        <v>29.0</v>
      </c>
      <c r="D1295" s="19">
        <f>G1294-C1295</f>
        <v>271</v>
      </c>
      <c r="E1295" s="19"/>
      <c r="F1295" s="9"/>
      <c r="G1295" s="63" t="s">
        <v>2577</v>
      </c>
    </row>
    <row r="1296" ht="15.75" customHeight="1">
      <c r="A1296" s="19" t="str">
        <f t="shared" ref="A1296:A1300" si="355">A1295</f>
        <v>LOL512400274</v>
      </c>
      <c r="B1296" s="18">
        <v>45640.0</v>
      </c>
      <c r="C1296" s="36">
        <v>40.0</v>
      </c>
      <c r="D1296" s="19">
        <f t="shared" ref="D1296:D1301" si="356">D1295-C1296</f>
        <v>231</v>
      </c>
      <c r="E1296" s="19"/>
      <c r="F1296" s="10"/>
      <c r="G1296" s="63" t="s">
        <v>2474</v>
      </c>
    </row>
    <row r="1297" ht="15.75" customHeight="1">
      <c r="A1297" s="19" t="str">
        <f t="shared" si="355"/>
        <v>LOL512400274</v>
      </c>
      <c r="B1297" s="18">
        <v>45643.0</v>
      </c>
      <c r="C1297" s="36">
        <v>50.0</v>
      </c>
      <c r="D1297" s="19">
        <f t="shared" si="356"/>
        <v>181</v>
      </c>
      <c r="E1297" s="19"/>
      <c r="F1297" s="10" t="s">
        <v>2578</v>
      </c>
      <c r="G1297" s="64" t="s">
        <v>1218</v>
      </c>
    </row>
    <row r="1298" ht="15.75" customHeight="1">
      <c r="A1298" s="19" t="str">
        <f t="shared" si="355"/>
        <v>LOL512400274</v>
      </c>
      <c r="B1298" s="9">
        <v>45645.0</v>
      </c>
      <c r="C1298" s="10">
        <v>50.0</v>
      </c>
      <c r="D1298" s="19">
        <f t="shared" si="356"/>
        <v>131</v>
      </c>
      <c r="E1298" s="19"/>
      <c r="F1298" s="10" t="s">
        <v>2579</v>
      </c>
      <c r="G1298" s="20">
        <v>122000.0</v>
      </c>
    </row>
    <row r="1299" ht="15.75" customHeight="1">
      <c r="A1299" s="19" t="str">
        <f t="shared" si="355"/>
        <v>LOL512400274</v>
      </c>
      <c r="B1299" s="9">
        <v>45647.0</v>
      </c>
      <c r="C1299" s="10">
        <v>49.0</v>
      </c>
      <c r="D1299" s="19">
        <f t="shared" si="356"/>
        <v>82</v>
      </c>
      <c r="E1299" s="19"/>
      <c r="F1299" s="10" t="s">
        <v>2580</v>
      </c>
    </row>
    <row r="1300" ht="15.75" customHeight="1">
      <c r="A1300" s="19" t="str">
        <f t="shared" si="355"/>
        <v>LOL512400274</v>
      </c>
      <c r="B1300" s="9">
        <v>45663.0</v>
      </c>
      <c r="C1300" s="10">
        <v>62.0</v>
      </c>
      <c r="D1300" s="19">
        <f t="shared" si="356"/>
        <v>20</v>
      </c>
      <c r="E1300" s="19"/>
      <c r="F1300" s="10" t="s">
        <v>2581</v>
      </c>
    </row>
    <row r="1301" ht="15.75" customHeight="1">
      <c r="B1301" s="56">
        <v>45666.0</v>
      </c>
      <c r="C1301" s="60">
        <v>20.0</v>
      </c>
      <c r="D1301" s="19">
        <f t="shared" si="356"/>
        <v>0</v>
      </c>
      <c r="E1301" s="1"/>
      <c r="F1301" s="10" t="s">
        <v>2582</v>
      </c>
    </row>
    <row r="1302" ht="15.75" customHeight="1">
      <c r="A1302" s="101" t="s">
        <v>15</v>
      </c>
      <c r="B1302" s="101" t="s">
        <v>16</v>
      </c>
      <c r="C1302" s="102" t="s">
        <v>17</v>
      </c>
      <c r="D1302" s="101" t="s">
        <v>18</v>
      </c>
      <c r="E1302" s="101" t="s">
        <v>19</v>
      </c>
      <c r="F1302" s="103" t="s">
        <v>20</v>
      </c>
      <c r="G1302" s="104">
        <v>61.0</v>
      </c>
      <c r="H1302" s="105"/>
      <c r="I1302" s="105"/>
      <c r="J1302" s="105"/>
      <c r="K1302" s="105"/>
      <c r="L1302" s="105"/>
    </row>
    <row r="1303" ht="15.75" customHeight="1">
      <c r="A1303" s="106" t="s">
        <v>2576</v>
      </c>
      <c r="B1303" s="107"/>
      <c r="C1303" s="108"/>
      <c r="D1303" s="106">
        <f>G1302-C1303</f>
        <v>61</v>
      </c>
      <c r="E1303" s="106"/>
      <c r="F1303" s="109"/>
      <c r="G1303" s="110" t="s">
        <v>2577</v>
      </c>
      <c r="H1303" s="105"/>
      <c r="I1303" s="105"/>
      <c r="J1303" s="105"/>
      <c r="K1303" s="105"/>
      <c r="L1303" s="105"/>
    </row>
    <row r="1304" ht="15.75" customHeight="1">
      <c r="A1304" s="106" t="str">
        <f t="shared" ref="A1304:A1308" si="357">A1303</f>
        <v>LOL512400274</v>
      </c>
      <c r="B1304" s="107"/>
      <c r="C1304" s="108"/>
      <c r="D1304" s="106">
        <f t="shared" ref="D1304:D1308" si="358">D1303-C1304</f>
        <v>61</v>
      </c>
      <c r="E1304" s="106"/>
      <c r="F1304" s="111"/>
      <c r="G1304" s="110" t="s">
        <v>2464</v>
      </c>
      <c r="H1304" s="105"/>
      <c r="I1304" s="105"/>
      <c r="J1304" s="105"/>
      <c r="K1304" s="105"/>
      <c r="L1304" s="105"/>
    </row>
    <row r="1305" ht="15.75" customHeight="1">
      <c r="A1305" s="106" t="str">
        <f t="shared" si="357"/>
        <v>LOL512400274</v>
      </c>
      <c r="B1305" s="107"/>
      <c r="C1305" s="108"/>
      <c r="D1305" s="106">
        <f t="shared" si="358"/>
        <v>61</v>
      </c>
      <c r="E1305" s="106"/>
      <c r="F1305" s="111"/>
      <c r="G1305" s="112" t="s">
        <v>2465</v>
      </c>
      <c r="H1305" s="105"/>
      <c r="I1305" s="105"/>
      <c r="J1305" s="105"/>
      <c r="K1305" s="105"/>
      <c r="L1305" s="105"/>
    </row>
    <row r="1306" ht="15.75" customHeight="1">
      <c r="A1306" s="106" t="str">
        <f t="shared" si="357"/>
        <v>LOL512400274</v>
      </c>
      <c r="B1306" s="109"/>
      <c r="C1306" s="111"/>
      <c r="D1306" s="106">
        <f t="shared" si="358"/>
        <v>61</v>
      </c>
      <c r="E1306" s="106"/>
      <c r="F1306" s="111"/>
      <c r="G1306" s="105"/>
      <c r="H1306" s="105"/>
      <c r="I1306" s="105"/>
      <c r="J1306" s="105"/>
      <c r="K1306" s="105"/>
      <c r="L1306" s="105"/>
    </row>
    <row r="1307" ht="15.75" customHeight="1">
      <c r="A1307" s="106" t="str">
        <f t="shared" si="357"/>
        <v>LOL512400274</v>
      </c>
      <c r="B1307" s="111"/>
      <c r="C1307" s="111"/>
      <c r="D1307" s="106">
        <f t="shared" si="358"/>
        <v>61</v>
      </c>
      <c r="E1307" s="106"/>
      <c r="F1307" s="111"/>
      <c r="G1307" s="105"/>
      <c r="H1307" s="105"/>
      <c r="I1307" s="105"/>
      <c r="J1307" s="105"/>
      <c r="K1307" s="105"/>
      <c r="L1307" s="105"/>
    </row>
    <row r="1308" ht="15.75" customHeight="1">
      <c r="A1308" s="106" t="str">
        <f t="shared" si="357"/>
        <v>LOL512400274</v>
      </c>
      <c r="B1308" s="111"/>
      <c r="C1308" s="111"/>
      <c r="D1308" s="106">
        <f t="shared" si="358"/>
        <v>61</v>
      </c>
      <c r="E1308" s="106"/>
      <c r="F1308" s="111"/>
      <c r="G1308" s="105"/>
      <c r="H1308" s="105"/>
      <c r="I1308" s="105"/>
      <c r="J1308" s="105"/>
      <c r="K1308" s="105"/>
      <c r="L1308" s="105"/>
    </row>
    <row r="1309" ht="15.75" customHeight="1">
      <c r="E1309" s="1"/>
    </row>
    <row r="1310" ht="15.75" customHeight="1">
      <c r="A1310" s="101" t="s">
        <v>15</v>
      </c>
      <c r="B1310" s="101" t="s">
        <v>16</v>
      </c>
      <c r="C1310" s="102" t="s">
        <v>17</v>
      </c>
      <c r="D1310" s="101" t="s">
        <v>18</v>
      </c>
      <c r="E1310" s="101" t="s">
        <v>19</v>
      </c>
      <c r="F1310" s="103" t="s">
        <v>20</v>
      </c>
      <c r="G1310" s="104">
        <v>85.0</v>
      </c>
      <c r="H1310" s="105"/>
      <c r="I1310" s="105"/>
      <c r="J1310" s="105"/>
      <c r="K1310" s="105"/>
      <c r="L1310" s="105"/>
    </row>
    <row r="1311" ht="15.75" customHeight="1">
      <c r="A1311" s="106" t="s">
        <v>2576</v>
      </c>
      <c r="B1311" s="107"/>
      <c r="C1311" s="108"/>
      <c r="D1311" s="106">
        <f>G1310-C1311</f>
        <v>85</v>
      </c>
      <c r="E1311" s="106"/>
      <c r="F1311" s="109"/>
      <c r="G1311" s="110" t="s">
        <v>2577</v>
      </c>
      <c r="H1311" s="105"/>
      <c r="I1311" s="105"/>
      <c r="J1311" s="105"/>
      <c r="K1311" s="105"/>
      <c r="L1311" s="105"/>
    </row>
    <row r="1312" ht="15.75" customHeight="1">
      <c r="A1312" s="106" t="str">
        <f t="shared" ref="A1312:A1316" si="359">A1311</f>
        <v>LOL512400274</v>
      </c>
      <c r="B1312" s="107"/>
      <c r="C1312" s="108"/>
      <c r="D1312" s="106">
        <f t="shared" ref="D1312:D1316" si="360">D1311-C1312</f>
        <v>85</v>
      </c>
      <c r="E1312" s="106"/>
      <c r="F1312" s="111"/>
      <c r="G1312" s="110" t="s">
        <v>2466</v>
      </c>
      <c r="H1312" s="105"/>
      <c r="I1312" s="105"/>
      <c r="J1312" s="105"/>
      <c r="K1312" s="105"/>
      <c r="L1312" s="105"/>
    </row>
    <row r="1313" ht="15.75" customHeight="1">
      <c r="A1313" s="106" t="str">
        <f t="shared" si="359"/>
        <v>LOL512400274</v>
      </c>
      <c r="B1313" s="107"/>
      <c r="C1313" s="108"/>
      <c r="D1313" s="106">
        <f t="shared" si="360"/>
        <v>85</v>
      </c>
      <c r="E1313" s="106"/>
      <c r="F1313" s="111"/>
      <c r="G1313" s="112" t="s">
        <v>2467</v>
      </c>
      <c r="H1313" s="105"/>
      <c r="I1313" s="105"/>
      <c r="J1313" s="105"/>
      <c r="K1313" s="105"/>
      <c r="L1313" s="105"/>
    </row>
    <row r="1314" ht="15.75" customHeight="1">
      <c r="A1314" s="106" t="str">
        <f t="shared" si="359"/>
        <v>LOL512400274</v>
      </c>
      <c r="B1314" s="109"/>
      <c r="C1314" s="111"/>
      <c r="D1314" s="106">
        <f t="shared" si="360"/>
        <v>85</v>
      </c>
      <c r="E1314" s="106"/>
      <c r="F1314" s="111"/>
      <c r="G1314" s="105"/>
      <c r="H1314" s="105"/>
      <c r="I1314" s="105"/>
      <c r="J1314" s="105"/>
      <c r="K1314" s="105"/>
      <c r="L1314" s="105"/>
    </row>
    <row r="1315" ht="15.75" customHeight="1">
      <c r="A1315" s="106" t="str">
        <f t="shared" si="359"/>
        <v>LOL512400274</v>
      </c>
      <c r="B1315" s="111"/>
      <c r="C1315" s="111"/>
      <c r="D1315" s="106">
        <f t="shared" si="360"/>
        <v>85</v>
      </c>
      <c r="E1315" s="106"/>
      <c r="F1315" s="111"/>
      <c r="G1315" s="105"/>
      <c r="H1315" s="105"/>
      <c r="I1315" s="105"/>
      <c r="J1315" s="105"/>
      <c r="K1315" s="105"/>
      <c r="L1315" s="105"/>
    </row>
    <row r="1316" ht="15.75" customHeight="1">
      <c r="A1316" s="106" t="str">
        <f t="shared" si="359"/>
        <v>LOL512400274</v>
      </c>
      <c r="B1316" s="111"/>
      <c r="C1316" s="111"/>
      <c r="D1316" s="106">
        <f t="shared" si="360"/>
        <v>85</v>
      </c>
      <c r="E1316" s="106"/>
      <c r="F1316" s="111"/>
      <c r="G1316" s="105"/>
      <c r="H1316" s="105"/>
      <c r="I1316" s="105"/>
      <c r="J1316" s="105"/>
      <c r="K1316" s="105"/>
      <c r="L1316" s="105"/>
    </row>
    <row r="1317" ht="15.75" customHeight="1">
      <c r="E1317" s="1"/>
    </row>
    <row r="1318" ht="15.75" customHeight="1">
      <c r="A1318" s="101" t="s">
        <v>15</v>
      </c>
      <c r="B1318" s="101" t="s">
        <v>16</v>
      </c>
      <c r="C1318" s="102" t="s">
        <v>17</v>
      </c>
      <c r="D1318" s="101" t="s">
        <v>18</v>
      </c>
      <c r="E1318" s="101" t="s">
        <v>19</v>
      </c>
      <c r="F1318" s="103" t="s">
        <v>20</v>
      </c>
      <c r="G1318" s="104">
        <v>36.0</v>
      </c>
      <c r="H1318" s="105"/>
      <c r="I1318" s="105"/>
      <c r="J1318" s="105"/>
      <c r="K1318" s="105"/>
      <c r="L1318" s="105"/>
    </row>
    <row r="1319" ht="15.75" customHeight="1">
      <c r="A1319" s="106" t="s">
        <v>2576</v>
      </c>
      <c r="B1319" s="107"/>
      <c r="C1319" s="108"/>
      <c r="D1319" s="106">
        <f>G1318-C1319</f>
        <v>36</v>
      </c>
      <c r="E1319" s="106"/>
      <c r="F1319" s="109"/>
      <c r="G1319" s="110" t="s">
        <v>2577</v>
      </c>
      <c r="H1319" s="105"/>
      <c r="I1319" s="105"/>
      <c r="J1319" s="105"/>
      <c r="K1319" s="105"/>
      <c r="L1319" s="105"/>
    </row>
    <row r="1320" ht="15.75" customHeight="1">
      <c r="A1320" s="106" t="str">
        <f t="shared" ref="A1320:A1324" si="361">A1319</f>
        <v>LOL512400274</v>
      </c>
      <c r="B1320" s="107"/>
      <c r="C1320" s="108"/>
      <c r="D1320" s="106">
        <f t="shared" ref="D1320:D1324" si="362">D1319-C1320</f>
        <v>36</v>
      </c>
      <c r="E1320" s="106"/>
      <c r="F1320" s="111"/>
      <c r="G1320" s="110" t="s">
        <v>2477</v>
      </c>
      <c r="H1320" s="105"/>
      <c r="I1320" s="105"/>
      <c r="J1320" s="105"/>
      <c r="K1320" s="105"/>
      <c r="L1320" s="105"/>
    </row>
    <row r="1321" ht="15.75" customHeight="1">
      <c r="A1321" s="106" t="str">
        <f t="shared" si="361"/>
        <v>LOL512400274</v>
      </c>
      <c r="B1321" s="107"/>
      <c r="C1321" s="108"/>
      <c r="D1321" s="106">
        <f t="shared" si="362"/>
        <v>36</v>
      </c>
      <c r="E1321" s="106"/>
      <c r="F1321" s="111"/>
      <c r="G1321" s="112" t="s">
        <v>1082</v>
      </c>
      <c r="H1321" s="105"/>
      <c r="I1321" s="105"/>
      <c r="J1321" s="105"/>
      <c r="K1321" s="105"/>
      <c r="L1321" s="105"/>
    </row>
    <row r="1322" ht="15.75" customHeight="1">
      <c r="A1322" s="106" t="str">
        <f t="shared" si="361"/>
        <v>LOL512400274</v>
      </c>
      <c r="B1322" s="109"/>
      <c r="C1322" s="111"/>
      <c r="D1322" s="106">
        <f t="shared" si="362"/>
        <v>36</v>
      </c>
      <c r="E1322" s="106"/>
      <c r="F1322" s="111"/>
      <c r="G1322" s="105"/>
      <c r="H1322" s="105"/>
      <c r="I1322" s="105"/>
      <c r="J1322" s="105"/>
      <c r="K1322" s="105"/>
      <c r="L1322" s="105"/>
    </row>
    <row r="1323" ht="15.75" customHeight="1">
      <c r="A1323" s="106" t="str">
        <f t="shared" si="361"/>
        <v>LOL512400274</v>
      </c>
      <c r="B1323" s="111"/>
      <c r="C1323" s="111"/>
      <c r="D1323" s="106">
        <f t="shared" si="362"/>
        <v>36</v>
      </c>
      <c r="E1323" s="106"/>
      <c r="F1323" s="111"/>
      <c r="G1323" s="105"/>
      <c r="H1323" s="105"/>
      <c r="I1323" s="105"/>
      <c r="J1323" s="105"/>
      <c r="K1323" s="105"/>
      <c r="L1323" s="105"/>
    </row>
    <row r="1324" ht="15.75" customHeight="1">
      <c r="A1324" s="106" t="str">
        <f t="shared" si="361"/>
        <v>LOL512400274</v>
      </c>
      <c r="B1324" s="111"/>
      <c r="C1324" s="111"/>
      <c r="D1324" s="106">
        <f t="shared" si="362"/>
        <v>36</v>
      </c>
      <c r="E1324" s="106"/>
      <c r="F1324" s="111"/>
      <c r="G1324" s="105"/>
      <c r="H1324" s="105"/>
      <c r="I1324" s="105"/>
      <c r="J1324" s="105"/>
      <c r="K1324" s="105"/>
      <c r="L1324" s="105"/>
    </row>
    <row r="1325" ht="15.75" customHeight="1">
      <c r="E1325" s="1"/>
    </row>
    <row r="1326" ht="15.75" customHeight="1">
      <c r="A1326" s="101" t="s">
        <v>15</v>
      </c>
      <c r="B1326" s="101" t="s">
        <v>16</v>
      </c>
      <c r="C1326" s="102" t="s">
        <v>17</v>
      </c>
      <c r="D1326" s="101" t="s">
        <v>18</v>
      </c>
      <c r="E1326" s="101" t="s">
        <v>19</v>
      </c>
      <c r="F1326" s="103" t="s">
        <v>20</v>
      </c>
      <c r="G1326" s="104">
        <v>20.0</v>
      </c>
      <c r="H1326" s="105"/>
      <c r="I1326" s="105"/>
      <c r="J1326" s="105"/>
      <c r="K1326" s="105"/>
      <c r="L1326" s="105"/>
    </row>
    <row r="1327" ht="15.75" customHeight="1">
      <c r="A1327" s="106" t="s">
        <v>2576</v>
      </c>
      <c r="B1327" s="107"/>
      <c r="C1327" s="108"/>
      <c r="D1327" s="106">
        <f>G1326-C1327</f>
        <v>20</v>
      </c>
      <c r="E1327" s="106"/>
      <c r="F1327" s="109"/>
      <c r="G1327" s="110" t="s">
        <v>2577</v>
      </c>
      <c r="H1327" s="105"/>
      <c r="I1327" s="105"/>
      <c r="J1327" s="105"/>
      <c r="K1327" s="105"/>
      <c r="L1327" s="105"/>
    </row>
    <row r="1328" ht="15.75" customHeight="1">
      <c r="A1328" s="106" t="str">
        <f t="shared" ref="A1328:A1332" si="363">A1327</f>
        <v>LOL512400274</v>
      </c>
      <c r="B1328" s="107"/>
      <c r="C1328" s="108"/>
      <c r="D1328" s="106">
        <f t="shared" ref="D1328:D1332" si="364">D1327-C1328</f>
        <v>20</v>
      </c>
      <c r="E1328" s="106"/>
      <c r="F1328" s="111"/>
      <c r="G1328" s="110" t="s">
        <v>2468</v>
      </c>
      <c r="H1328" s="105"/>
      <c r="I1328" s="105"/>
      <c r="J1328" s="105"/>
      <c r="K1328" s="105"/>
      <c r="L1328" s="105"/>
    </row>
    <row r="1329" ht="15.75" customHeight="1">
      <c r="A1329" s="106" t="str">
        <f t="shared" si="363"/>
        <v>LOL512400274</v>
      </c>
      <c r="B1329" s="107"/>
      <c r="C1329" s="108"/>
      <c r="D1329" s="106">
        <f t="shared" si="364"/>
        <v>20</v>
      </c>
      <c r="E1329" s="106"/>
      <c r="F1329" s="111"/>
      <c r="G1329" s="112" t="s">
        <v>2469</v>
      </c>
      <c r="H1329" s="105"/>
      <c r="I1329" s="105"/>
      <c r="J1329" s="105"/>
      <c r="K1329" s="105"/>
      <c r="L1329" s="105"/>
    </row>
    <row r="1330" ht="15.75" customHeight="1">
      <c r="A1330" s="106" t="str">
        <f t="shared" si="363"/>
        <v>LOL512400274</v>
      </c>
      <c r="B1330" s="109"/>
      <c r="C1330" s="111"/>
      <c r="D1330" s="106">
        <f t="shared" si="364"/>
        <v>20</v>
      </c>
      <c r="E1330" s="106"/>
      <c r="F1330" s="111"/>
      <c r="G1330" s="105"/>
      <c r="H1330" s="105"/>
      <c r="I1330" s="105"/>
      <c r="J1330" s="105"/>
      <c r="K1330" s="105"/>
      <c r="L1330" s="105"/>
    </row>
    <row r="1331" ht="15.75" customHeight="1">
      <c r="A1331" s="106" t="str">
        <f t="shared" si="363"/>
        <v>LOL512400274</v>
      </c>
      <c r="B1331" s="111"/>
      <c r="C1331" s="111"/>
      <c r="D1331" s="106">
        <f t="shared" si="364"/>
        <v>20</v>
      </c>
      <c r="E1331" s="106"/>
      <c r="F1331" s="111"/>
      <c r="G1331" s="105"/>
      <c r="H1331" s="105"/>
      <c r="I1331" s="105"/>
      <c r="J1331" s="105"/>
      <c r="K1331" s="105"/>
      <c r="L1331" s="105"/>
    </row>
    <row r="1332" ht="15.75" customHeight="1">
      <c r="A1332" s="106" t="str">
        <f t="shared" si="363"/>
        <v>LOL512400274</v>
      </c>
      <c r="B1332" s="111"/>
      <c r="C1332" s="111"/>
      <c r="D1332" s="106">
        <f t="shared" si="364"/>
        <v>20</v>
      </c>
      <c r="E1332" s="106"/>
      <c r="F1332" s="111"/>
      <c r="G1332" s="105"/>
      <c r="H1332" s="105"/>
      <c r="I1332" s="105"/>
      <c r="J1332" s="105"/>
      <c r="K1332" s="105"/>
      <c r="L1332" s="105"/>
    </row>
    <row r="1333" ht="15.75" customHeight="1">
      <c r="E1333" s="1"/>
    </row>
    <row r="1334" ht="15.75" customHeight="1">
      <c r="A1334" s="101" t="s">
        <v>15</v>
      </c>
      <c r="B1334" s="101" t="s">
        <v>16</v>
      </c>
      <c r="C1334" s="102" t="s">
        <v>17</v>
      </c>
      <c r="D1334" s="101" t="s">
        <v>18</v>
      </c>
      <c r="E1334" s="101" t="s">
        <v>19</v>
      </c>
      <c r="F1334" s="103" t="s">
        <v>20</v>
      </c>
      <c r="G1334" s="104">
        <v>4.0</v>
      </c>
      <c r="H1334" s="105"/>
      <c r="I1334" s="105"/>
      <c r="J1334" s="105"/>
      <c r="K1334" s="105"/>
      <c r="L1334" s="105"/>
    </row>
    <row r="1335" ht="15.75" customHeight="1">
      <c r="A1335" s="106" t="s">
        <v>2576</v>
      </c>
      <c r="B1335" s="107"/>
      <c r="C1335" s="108"/>
      <c r="D1335" s="106">
        <f>G1334-C1335</f>
        <v>4</v>
      </c>
      <c r="E1335" s="106"/>
      <c r="F1335" s="109"/>
      <c r="G1335" s="110" t="s">
        <v>2577</v>
      </c>
      <c r="H1335" s="105"/>
      <c r="I1335" s="105"/>
      <c r="J1335" s="105"/>
      <c r="K1335" s="105"/>
      <c r="L1335" s="105"/>
    </row>
    <row r="1336" ht="15.75" customHeight="1">
      <c r="A1336" s="106" t="str">
        <f t="shared" ref="A1336:A1340" si="365">A1335</f>
        <v>LOL512400274</v>
      </c>
      <c r="B1336" s="107"/>
      <c r="C1336" s="108"/>
      <c r="D1336" s="106">
        <f t="shared" ref="D1336:D1340" si="366">D1335-C1336</f>
        <v>4</v>
      </c>
      <c r="E1336" s="106"/>
      <c r="F1336" s="111"/>
      <c r="G1336" s="110" t="s">
        <v>2481</v>
      </c>
      <c r="H1336" s="105"/>
      <c r="I1336" s="105"/>
      <c r="J1336" s="105"/>
      <c r="K1336" s="105"/>
      <c r="L1336" s="105"/>
    </row>
    <row r="1337" ht="15.75" customHeight="1">
      <c r="A1337" s="106" t="str">
        <f t="shared" si="365"/>
        <v>LOL512400274</v>
      </c>
      <c r="B1337" s="107"/>
      <c r="C1337" s="108"/>
      <c r="D1337" s="106">
        <f t="shared" si="366"/>
        <v>4</v>
      </c>
      <c r="E1337" s="106"/>
      <c r="F1337" s="111"/>
      <c r="G1337" s="112" t="s">
        <v>2482</v>
      </c>
      <c r="H1337" s="105"/>
      <c r="I1337" s="105"/>
      <c r="J1337" s="105"/>
      <c r="K1337" s="105"/>
      <c r="L1337" s="105"/>
    </row>
    <row r="1338" ht="15.75" customHeight="1">
      <c r="A1338" s="106" t="str">
        <f t="shared" si="365"/>
        <v>LOL512400274</v>
      </c>
      <c r="B1338" s="109"/>
      <c r="C1338" s="111"/>
      <c r="D1338" s="106">
        <f t="shared" si="366"/>
        <v>4</v>
      </c>
      <c r="E1338" s="106"/>
      <c r="F1338" s="111"/>
      <c r="G1338" s="105"/>
      <c r="H1338" s="105"/>
      <c r="I1338" s="105"/>
      <c r="J1338" s="105"/>
      <c r="K1338" s="105"/>
      <c r="L1338" s="105"/>
    </row>
    <row r="1339" ht="15.75" customHeight="1">
      <c r="A1339" s="106" t="str">
        <f t="shared" si="365"/>
        <v>LOL512400274</v>
      </c>
      <c r="B1339" s="111"/>
      <c r="C1339" s="111"/>
      <c r="D1339" s="106">
        <f t="shared" si="366"/>
        <v>4</v>
      </c>
      <c r="E1339" s="106"/>
      <c r="F1339" s="111"/>
      <c r="G1339" s="105"/>
      <c r="H1339" s="105"/>
      <c r="I1339" s="105"/>
      <c r="J1339" s="105"/>
      <c r="K1339" s="105"/>
      <c r="L1339" s="105"/>
    </row>
    <row r="1340" ht="15.75" customHeight="1">
      <c r="A1340" s="106" t="str">
        <f t="shared" si="365"/>
        <v>LOL512400274</v>
      </c>
      <c r="B1340" s="111"/>
      <c r="C1340" s="111"/>
      <c r="D1340" s="106">
        <f t="shared" si="366"/>
        <v>4</v>
      </c>
      <c r="E1340" s="106"/>
      <c r="F1340" s="111"/>
      <c r="G1340" s="105"/>
      <c r="H1340" s="105"/>
      <c r="I1340" s="105"/>
      <c r="J1340" s="105"/>
      <c r="K1340" s="105"/>
      <c r="L1340" s="105"/>
    </row>
    <row r="1341" ht="15.75" customHeight="1">
      <c r="E1341" s="1"/>
    </row>
    <row r="1342" ht="15.75" customHeight="1">
      <c r="A1342" s="101" t="s">
        <v>15</v>
      </c>
      <c r="B1342" s="101" t="s">
        <v>16</v>
      </c>
      <c r="C1342" s="102" t="s">
        <v>17</v>
      </c>
      <c r="D1342" s="101" t="s">
        <v>18</v>
      </c>
      <c r="E1342" s="101" t="s">
        <v>19</v>
      </c>
      <c r="F1342" s="103" t="s">
        <v>20</v>
      </c>
      <c r="G1342" s="104">
        <v>21.0</v>
      </c>
      <c r="H1342" s="105"/>
      <c r="I1342" s="105"/>
      <c r="J1342" s="105"/>
      <c r="K1342" s="105"/>
      <c r="L1342" s="105"/>
    </row>
    <row r="1343" ht="15.75" customHeight="1">
      <c r="A1343" s="106" t="s">
        <v>2576</v>
      </c>
      <c r="B1343" s="107"/>
      <c r="C1343" s="108"/>
      <c r="D1343" s="106">
        <f>G1342-C1343</f>
        <v>21</v>
      </c>
      <c r="E1343" s="106"/>
      <c r="F1343" s="109"/>
      <c r="G1343" s="110" t="s">
        <v>2577</v>
      </c>
      <c r="H1343" s="105"/>
      <c r="I1343" s="105"/>
      <c r="J1343" s="105"/>
      <c r="K1343" s="105"/>
      <c r="L1343" s="105"/>
    </row>
    <row r="1344" ht="15.75" customHeight="1">
      <c r="A1344" s="106" t="str">
        <f t="shared" ref="A1344:A1348" si="367">A1343</f>
        <v>LOL512400274</v>
      </c>
      <c r="B1344" s="107"/>
      <c r="C1344" s="108"/>
      <c r="D1344" s="106">
        <f t="shared" ref="D1344:D1348" si="368">D1343-C1344</f>
        <v>21</v>
      </c>
      <c r="E1344" s="106"/>
      <c r="F1344" s="111"/>
      <c r="G1344" s="110" t="s">
        <v>2552</v>
      </c>
      <c r="H1344" s="105"/>
      <c r="I1344" s="105"/>
      <c r="J1344" s="105"/>
      <c r="K1344" s="105"/>
      <c r="L1344" s="105"/>
    </row>
    <row r="1345" ht="15.75" customHeight="1">
      <c r="A1345" s="106" t="str">
        <f t="shared" si="367"/>
        <v>LOL512400274</v>
      </c>
      <c r="B1345" s="107"/>
      <c r="C1345" s="108"/>
      <c r="D1345" s="106">
        <f t="shared" si="368"/>
        <v>21</v>
      </c>
      <c r="E1345" s="106"/>
      <c r="F1345" s="111"/>
      <c r="G1345" s="112" t="s">
        <v>2575</v>
      </c>
      <c r="H1345" s="105"/>
      <c r="I1345" s="105"/>
      <c r="J1345" s="105"/>
      <c r="K1345" s="105"/>
      <c r="L1345" s="105"/>
    </row>
    <row r="1346" ht="15.75" customHeight="1">
      <c r="A1346" s="106" t="str">
        <f t="shared" si="367"/>
        <v>LOL512400274</v>
      </c>
      <c r="B1346" s="109"/>
      <c r="C1346" s="111"/>
      <c r="D1346" s="106">
        <f t="shared" si="368"/>
        <v>21</v>
      </c>
      <c r="E1346" s="106"/>
      <c r="F1346" s="111"/>
      <c r="G1346" s="105"/>
      <c r="H1346" s="105"/>
      <c r="I1346" s="105"/>
      <c r="J1346" s="105"/>
      <c r="K1346" s="105"/>
      <c r="L1346" s="105"/>
    </row>
    <row r="1347" ht="15.75" customHeight="1">
      <c r="A1347" s="106" t="str">
        <f t="shared" si="367"/>
        <v>LOL512400274</v>
      </c>
      <c r="B1347" s="111"/>
      <c r="C1347" s="111"/>
      <c r="D1347" s="106">
        <f t="shared" si="368"/>
        <v>21</v>
      </c>
      <c r="E1347" s="106"/>
      <c r="F1347" s="111"/>
      <c r="G1347" s="105"/>
      <c r="H1347" s="105"/>
      <c r="I1347" s="105"/>
      <c r="J1347" s="105"/>
      <c r="K1347" s="105"/>
      <c r="L1347" s="105"/>
    </row>
    <row r="1348" ht="15.75" customHeight="1">
      <c r="A1348" s="106" t="str">
        <f t="shared" si="367"/>
        <v>LOL512400274</v>
      </c>
      <c r="B1348" s="111"/>
      <c r="C1348" s="111"/>
      <c r="D1348" s="106">
        <f t="shared" si="368"/>
        <v>21</v>
      </c>
      <c r="E1348" s="106"/>
      <c r="F1348" s="111"/>
      <c r="G1348" s="105"/>
      <c r="H1348" s="105"/>
      <c r="I1348" s="105"/>
      <c r="J1348" s="105"/>
      <c r="K1348" s="105"/>
      <c r="L1348" s="105"/>
    </row>
    <row r="1349" ht="15.75" customHeight="1">
      <c r="E1349" s="1"/>
    </row>
    <row r="1350" ht="15.75" customHeight="1">
      <c r="A1350" s="101" t="s">
        <v>15</v>
      </c>
      <c r="B1350" s="101" t="s">
        <v>16</v>
      </c>
      <c r="C1350" s="102" t="s">
        <v>17</v>
      </c>
      <c r="D1350" s="101" t="s">
        <v>18</v>
      </c>
      <c r="E1350" s="101" t="s">
        <v>19</v>
      </c>
      <c r="F1350" s="103" t="s">
        <v>20</v>
      </c>
      <c r="G1350" s="104">
        <v>21.0</v>
      </c>
      <c r="H1350" s="105"/>
      <c r="I1350" s="105"/>
      <c r="J1350" s="105"/>
      <c r="K1350" s="105"/>
      <c r="L1350" s="105"/>
    </row>
    <row r="1351" ht="15.75" customHeight="1">
      <c r="A1351" s="106" t="s">
        <v>2576</v>
      </c>
      <c r="B1351" s="107">
        <v>45640.0</v>
      </c>
      <c r="C1351" s="108">
        <v>20.0</v>
      </c>
      <c r="D1351" s="106">
        <f>G1350-C1351</f>
        <v>1</v>
      </c>
      <c r="E1351" s="106"/>
      <c r="F1351" s="109"/>
      <c r="G1351" s="110" t="s">
        <v>2577</v>
      </c>
      <c r="H1351" s="105"/>
      <c r="I1351" s="105"/>
      <c r="J1351" s="105"/>
      <c r="K1351" s="105"/>
      <c r="L1351" s="105"/>
    </row>
    <row r="1352" ht="15.75" customHeight="1">
      <c r="A1352" s="106" t="str">
        <f t="shared" ref="A1352:A1356" si="369">A1351</f>
        <v>LOL512400274</v>
      </c>
      <c r="B1352" s="107"/>
      <c r="C1352" s="108"/>
      <c r="D1352" s="106">
        <f t="shared" ref="D1352:D1356" si="370">D1351-C1352</f>
        <v>1</v>
      </c>
      <c r="E1352" s="106"/>
      <c r="F1352" s="111"/>
      <c r="G1352" s="110" t="s">
        <v>2564</v>
      </c>
      <c r="H1352" s="105"/>
      <c r="I1352" s="105"/>
      <c r="J1352" s="105"/>
      <c r="K1352" s="105"/>
      <c r="L1352" s="105"/>
    </row>
    <row r="1353" ht="15.75" customHeight="1">
      <c r="A1353" s="106" t="str">
        <f t="shared" si="369"/>
        <v>LOL512400274</v>
      </c>
      <c r="B1353" s="107"/>
      <c r="C1353" s="108"/>
      <c r="D1353" s="106">
        <f t="shared" si="370"/>
        <v>1</v>
      </c>
      <c r="E1353" s="106"/>
      <c r="F1353" s="111"/>
      <c r="G1353" s="112" t="s">
        <v>2575</v>
      </c>
      <c r="H1353" s="105"/>
      <c r="I1353" s="105"/>
      <c r="J1353" s="105"/>
      <c r="K1353" s="105"/>
      <c r="L1353" s="105"/>
    </row>
    <row r="1354" ht="15.75" customHeight="1">
      <c r="A1354" s="106" t="str">
        <f t="shared" si="369"/>
        <v>LOL512400274</v>
      </c>
      <c r="B1354" s="109"/>
      <c r="C1354" s="111"/>
      <c r="D1354" s="106">
        <f t="shared" si="370"/>
        <v>1</v>
      </c>
      <c r="E1354" s="106"/>
      <c r="F1354" s="111"/>
      <c r="G1354" s="105"/>
      <c r="H1354" s="105"/>
      <c r="I1354" s="105"/>
      <c r="J1354" s="105"/>
      <c r="K1354" s="105"/>
      <c r="L1354" s="105"/>
    </row>
    <row r="1355" ht="15.75" customHeight="1">
      <c r="A1355" s="106" t="str">
        <f t="shared" si="369"/>
        <v>LOL512400274</v>
      </c>
      <c r="B1355" s="111"/>
      <c r="C1355" s="111"/>
      <c r="D1355" s="106">
        <f t="shared" si="370"/>
        <v>1</v>
      </c>
      <c r="E1355" s="106"/>
      <c r="F1355" s="111"/>
      <c r="G1355" s="105"/>
      <c r="H1355" s="105"/>
      <c r="I1355" s="105"/>
      <c r="J1355" s="105"/>
      <c r="K1355" s="105"/>
      <c r="L1355" s="105"/>
    </row>
    <row r="1356" ht="15.75" customHeight="1">
      <c r="A1356" s="106" t="str">
        <f t="shared" si="369"/>
        <v>LOL512400274</v>
      </c>
      <c r="B1356" s="111"/>
      <c r="C1356" s="111"/>
      <c r="D1356" s="106">
        <f t="shared" si="370"/>
        <v>1</v>
      </c>
      <c r="E1356" s="106"/>
      <c r="F1356" s="111"/>
      <c r="G1356" s="105"/>
      <c r="H1356" s="105"/>
      <c r="I1356" s="105"/>
      <c r="J1356" s="105"/>
      <c r="K1356" s="105"/>
      <c r="L1356" s="105"/>
    </row>
    <row r="1357" ht="15.75" customHeight="1">
      <c r="E1357" s="1"/>
    </row>
    <row r="1358" ht="15.75" customHeight="1">
      <c r="A1358" s="14" t="s">
        <v>15</v>
      </c>
      <c r="B1358" s="14" t="s">
        <v>16</v>
      </c>
      <c r="C1358" s="2" t="s">
        <v>17</v>
      </c>
      <c r="D1358" s="14" t="s">
        <v>18</v>
      </c>
      <c r="E1358" s="14" t="s">
        <v>19</v>
      </c>
      <c r="F1358" s="100" t="s">
        <v>20</v>
      </c>
      <c r="G1358" s="43">
        <v>2.0</v>
      </c>
    </row>
    <row r="1359" ht="15.75" customHeight="1">
      <c r="A1359" s="19" t="s">
        <v>2583</v>
      </c>
      <c r="B1359" s="18">
        <v>45640.0</v>
      </c>
      <c r="C1359" s="36">
        <v>2.0</v>
      </c>
      <c r="D1359" s="19">
        <f>G1358-C1359</f>
        <v>0</v>
      </c>
      <c r="E1359" s="19"/>
      <c r="F1359" s="9"/>
      <c r="G1359" s="63" t="s">
        <v>2584</v>
      </c>
    </row>
    <row r="1360" ht="15.75" customHeight="1">
      <c r="A1360" s="19" t="str">
        <f t="shared" ref="A1360:A1361" si="371">A1359</f>
        <v>LOL512400296</v>
      </c>
      <c r="B1360" s="18"/>
      <c r="C1360" s="36"/>
      <c r="D1360" s="19">
        <f t="shared" ref="D1360:D1361" si="372">D1359-C1360</f>
        <v>0</v>
      </c>
      <c r="E1360" s="19"/>
      <c r="F1360" s="10"/>
      <c r="G1360" s="63" t="s">
        <v>2585</v>
      </c>
    </row>
    <row r="1361" ht="15.75" customHeight="1">
      <c r="A1361" s="19" t="str">
        <f t="shared" si="371"/>
        <v>LOL512400296</v>
      </c>
      <c r="B1361" s="18"/>
      <c r="C1361" s="36"/>
      <c r="D1361" s="19">
        <f t="shared" si="372"/>
        <v>0</v>
      </c>
      <c r="E1361" s="19"/>
      <c r="F1361" s="10"/>
      <c r="G1361" s="64" t="s">
        <v>2586</v>
      </c>
    </row>
    <row r="1362" ht="15.75" customHeight="1">
      <c r="E1362" s="1"/>
      <c r="F1362" s="62" t="s">
        <v>14</v>
      </c>
    </row>
    <row r="1363" ht="15.75" customHeight="1">
      <c r="A1363" s="101" t="s">
        <v>15</v>
      </c>
      <c r="B1363" s="101" t="s">
        <v>16</v>
      </c>
      <c r="C1363" s="102" t="s">
        <v>17</v>
      </c>
      <c r="D1363" s="101" t="s">
        <v>18</v>
      </c>
      <c r="E1363" s="101" t="s">
        <v>19</v>
      </c>
      <c r="F1363" s="103" t="s">
        <v>20</v>
      </c>
      <c r="G1363" s="104">
        <v>100.0</v>
      </c>
      <c r="H1363" s="105"/>
      <c r="I1363" s="105"/>
      <c r="J1363" s="105"/>
      <c r="K1363" s="105"/>
      <c r="L1363" s="105"/>
    </row>
    <row r="1364" ht="15.75" customHeight="1">
      <c r="A1364" s="106" t="s">
        <v>2587</v>
      </c>
      <c r="B1364" s="107">
        <v>45668.0</v>
      </c>
      <c r="C1364" s="108">
        <v>70.0</v>
      </c>
      <c r="D1364" s="106">
        <f>G1363-C1364</f>
        <v>30</v>
      </c>
      <c r="E1364" s="106"/>
      <c r="F1364" s="109"/>
      <c r="G1364" s="110" t="s">
        <v>2588</v>
      </c>
      <c r="H1364" s="105"/>
      <c r="I1364" s="105"/>
      <c r="J1364" s="105"/>
      <c r="K1364" s="105"/>
      <c r="L1364" s="105"/>
    </row>
    <row r="1365" ht="15.75" customHeight="1">
      <c r="A1365" s="106" t="str">
        <f t="shared" ref="A1365:A1366" si="373">A1364</f>
        <v>LOL512400294</v>
      </c>
      <c r="B1365" s="107"/>
      <c r="C1365" s="108"/>
      <c r="D1365" s="106">
        <f t="shared" ref="D1365:D1366" si="374">D1364-C1365</f>
        <v>30</v>
      </c>
      <c r="E1365" s="106"/>
      <c r="F1365" s="111"/>
      <c r="G1365" s="110" t="s">
        <v>2474</v>
      </c>
      <c r="H1365" s="105"/>
      <c r="I1365" s="105"/>
      <c r="J1365" s="105"/>
      <c r="K1365" s="105"/>
      <c r="L1365" s="105"/>
    </row>
    <row r="1366" ht="15.75" customHeight="1">
      <c r="A1366" s="106" t="str">
        <f t="shared" si="373"/>
        <v>LOL512400294</v>
      </c>
      <c r="B1366" s="107"/>
      <c r="C1366" s="108"/>
      <c r="D1366" s="106">
        <f t="shared" si="374"/>
        <v>30</v>
      </c>
      <c r="E1366" s="106"/>
      <c r="F1366" s="111"/>
      <c r="G1366" s="112" t="s">
        <v>1218</v>
      </c>
      <c r="H1366" s="105"/>
      <c r="I1366" s="105"/>
      <c r="J1366" s="105"/>
      <c r="K1366" s="105"/>
      <c r="L1366" s="105"/>
    </row>
    <row r="1367" ht="15.75" customHeight="1">
      <c r="E1367" s="1"/>
    </row>
    <row r="1368" ht="15.75" customHeight="1">
      <c r="E1368" s="1"/>
    </row>
    <row r="1369" ht="15.75" customHeight="1">
      <c r="A1369" s="101" t="s">
        <v>0</v>
      </c>
      <c r="B1369" s="113" t="s">
        <v>2589</v>
      </c>
      <c r="C1369" s="101" t="s">
        <v>1024</v>
      </c>
      <c r="D1369" s="101" t="s">
        <v>3</v>
      </c>
      <c r="E1369" s="102" t="s">
        <v>1025</v>
      </c>
      <c r="F1369" s="102" t="s">
        <v>1026</v>
      </c>
      <c r="G1369" s="101" t="s">
        <v>18</v>
      </c>
      <c r="H1369" s="101" t="s">
        <v>19</v>
      </c>
      <c r="I1369" s="101" t="s">
        <v>1027</v>
      </c>
      <c r="J1369" s="105"/>
      <c r="K1369" s="105"/>
      <c r="L1369" s="105"/>
    </row>
    <row r="1370" ht="15.75" customHeight="1">
      <c r="A1370" s="114" t="s">
        <v>2590</v>
      </c>
      <c r="B1370" s="114" t="s">
        <v>2591</v>
      </c>
      <c r="C1370" s="106" t="s">
        <v>2592</v>
      </c>
      <c r="D1370" s="106">
        <v>464.0</v>
      </c>
      <c r="E1370" s="115">
        <v>45666.0</v>
      </c>
      <c r="F1370" s="108">
        <v>50.0</v>
      </c>
      <c r="G1370" s="106">
        <f>D1370-F1370</f>
        <v>414</v>
      </c>
      <c r="H1370" s="106"/>
      <c r="I1370" s="111"/>
      <c r="J1370" s="105"/>
      <c r="K1370" s="105"/>
      <c r="L1370" s="105"/>
    </row>
    <row r="1371" ht="15.75" customHeight="1">
      <c r="A1371" s="11"/>
      <c r="B1371" s="11"/>
      <c r="C1371" s="106" t="str">
        <f t="shared" ref="C1371:C1372" si="375">C1370</f>
        <v>LOL512400310</v>
      </c>
      <c r="D1371" s="107"/>
      <c r="E1371" s="115"/>
      <c r="F1371" s="108"/>
      <c r="G1371" s="106">
        <f t="shared" ref="G1371:G1372" si="376">G1370-F1371</f>
        <v>414</v>
      </c>
      <c r="H1371" s="106"/>
      <c r="I1371" s="111"/>
      <c r="J1371" s="105"/>
      <c r="K1371" s="105"/>
      <c r="L1371" s="105"/>
    </row>
    <row r="1372" ht="15.75" customHeight="1">
      <c r="A1372" s="12"/>
      <c r="B1372" s="12"/>
      <c r="C1372" s="106" t="str">
        <f t="shared" si="375"/>
        <v>LOL512400310</v>
      </c>
      <c r="D1372" s="107"/>
      <c r="E1372" s="115"/>
      <c r="F1372" s="108"/>
      <c r="G1372" s="106">
        <f t="shared" si="376"/>
        <v>414</v>
      </c>
      <c r="H1372" s="106"/>
      <c r="I1372" s="111"/>
      <c r="J1372" s="105"/>
      <c r="K1372" s="105"/>
      <c r="L1372" s="105"/>
    </row>
    <row r="1373" ht="15.75" customHeight="1">
      <c r="E1373" s="1"/>
    </row>
    <row r="1374" ht="15.75" customHeight="1">
      <c r="A1374" s="101" t="s">
        <v>0</v>
      </c>
      <c r="B1374" s="113" t="s">
        <v>2589</v>
      </c>
      <c r="C1374" s="101" t="s">
        <v>1024</v>
      </c>
      <c r="D1374" s="101" t="s">
        <v>3</v>
      </c>
      <c r="E1374" s="102" t="s">
        <v>1025</v>
      </c>
      <c r="F1374" s="102" t="s">
        <v>1026</v>
      </c>
      <c r="G1374" s="101" t="s">
        <v>18</v>
      </c>
      <c r="H1374" s="101" t="s">
        <v>19</v>
      </c>
      <c r="I1374" s="101" t="s">
        <v>1027</v>
      </c>
      <c r="J1374" s="105"/>
      <c r="K1374" s="105"/>
      <c r="L1374" s="105"/>
    </row>
    <row r="1375" ht="15.75" customHeight="1">
      <c r="A1375" s="114" t="s">
        <v>2593</v>
      </c>
      <c r="B1375" s="114" t="s">
        <v>2591</v>
      </c>
      <c r="C1375" s="106" t="s">
        <v>2592</v>
      </c>
      <c r="D1375" s="106">
        <v>76.0</v>
      </c>
      <c r="E1375" s="115"/>
      <c r="F1375" s="108"/>
      <c r="G1375" s="106">
        <f>D1375-F1375</f>
        <v>76</v>
      </c>
      <c r="H1375" s="106"/>
      <c r="I1375" s="111"/>
      <c r="J1375" s="105"/>
      <c r="K1375" s="105"/>
      <c r="L1375" s="105"/>
    </row>
    <row r="1376" ht="15.75" customHeight="1">
      <c r="A1376" s="11"/>
      <c r="B1376" s="11"/>
      <c r="C1376" s="106" t="str">
        <f t="shared" ref="C1376:C1377" si="377">C1375</f>
        <v>LOL512400310</v>
      </c>
      <c r="D1376" s="107"/>
      <c r="E1376" s="115"/>
      <c r="F1376" s="108"/>
      <c r="G1376" s="106">
        <f t="shared" ref="G1376:G1377" si="378">G1375-F1376</f>
        <v>76</v>
      </c>
      <c r="H1376" s="106"/>
      <c r="I1376" s="111"/>
      <c r="J1376" s="105"/>
      <c r="K1376" s="105"/>
      <c r="L1376" s="105"/>
    </row>
    <row r="1377" ht="15.75" customHeight="1">
      <c r="A1377" s="12"/>
      <c r="B1377" s="12"/>
      <c r="C1377" s="106" t="str">
        <f t="shared" si="377"/>
        <v>LOL512400310</v>
      </c>
      <c r="D1377" s="107"/>
      <c r="E1377" s="115"/>
      <c r="F1377" s="108"/>
      <c r="G1377" s="106">
        <f t="shared" si="378"/>
        <v>76</v>
      </c>
      <c r="H1377" s="106"/>
      <c r="I1377" s="111"/>
      <c r="J1377" s="105"/>
      <c r="K1377" s="105"/>
      <c r="L1377" s="105"/>
    </row>
    <row r="1378" ht="15.75" customHeight="1">
      <c r="E1378" s="1"/>
    </row>
    <row r="1379" ht="15.75" customHeight="1">
      <c r="A1379" s="101" t="s">
        <v>0</v>
      </c>
      <c r="B1379" s="113" t="s">
        <v>2589</v>
      </c>
      <c r="C1379" s="101" t="s">
        <v>1024</v>
      </c>
      <c r="D1379" s="101" t="s">
        <v>3</v>
      </c>
      <c r="E1379" s="102" t="s">
        <v>1025</v>
      </c>
      <c r="F1379" s="102" t="s">
        <v>1026</v>
      </c>
      <c r="G1379" s="101" t="s">
        <v>18</v>
      </c>
      <c r="H1379" s="101" t="s">
        <v>19</v>
      </c>
      <c r="I1379" s="101" t="s">
        <v>1027</v>
      </c>
      <c r="J1379" s="105"/>
      <c r="K1379" s="105"/>
      <c r="L1379" s="105"/>
    </row>
    <row r="1380" ht="15.75" customHeight="1">
      <c r="A1380" s="114" t="s">
        <v>2471</v>
      </c>
      <c r="B1380" s="114" t="s">
        <v>2591</v>
      </c>
      <c r="C1380" s="106" t="s">
        <v>2592</v>
      </c>
      <c r="D1380" s="106">
        <v>100.0</v>
      </c>
      <c r="E1380" s="115"/>
      <c r="F1380" s="108"/>
      <c r="G1380" s="106">
        <f>D1380-F1380</f>
        <v>100</v>
      </c>
      <c r="H1380" s="106"/>
      <c r="I1380" s="111"/>
      <c r="J1380" s="105"/>
      <c r="K1380" s="105"/>
      <c r="L1380" s="105"/>
    </row>
    <row r="1381" ht="15.75" customHeight="1">
      <c r="A1381" s="11"/>
      <c r="B1381" s="11"/>
      <c r="C1381" s="106" t="str">
        <f t="shared" ref="C1381:C1382" si="379">C1380</f>
        <v>LOL512400310</v>
      </c>
      <c r="D1381" s="107"/>
      <c r="E1381" s="115"/>
      <c r="F1381" s="108"/>
      <c r="G1381" s="106">
        <f t="shared" ref="G1381:G1382" si="380">G1380-F1381</f>
        <v>100</v>
      </c>
      <c r="H1381" s="106"/>
      <c r="I1381" s="111"/>
      <c r="J1381" s="105"/>
      <c r="K1381" s="105"/>
      <c r="L1381" s="105"/>
    </row>
    <row r="1382" ht="15.75" customHeight="1">
      <c r="A1382" s="12"/>
      <c r="B1382" s="12"/>
      <c r="C1382" s="106" t="str">
        <f t="shared" si="379"/>
        <v>LOL512400310</v>
      </c>
      <c r="D1382" s="107"/>
      <c r="E1382" s="115"/>
      <c r="F1382" s="108"/>
      <c r="G1382" s="106">
        <f t="shared" si="380"/>
        <v>100</v>
      </c>
      <c r="H1382" s="106"/>
      <c r="I1382" s="111"/>
      <c r="J1382" s="105"/>
      <c r="K1382" s="105"/>
      <c r="L1382" s="105"/>
    </row>
    <row r="1383" ht="15.75" customHeight="1">
      <c r="E1383" s="1"/>
    </row>
    <row r="1384" ht="15.75" customHeight="1">
      <c r="A1384" s="101" t="s">
        <v>0</v>
      </c>
      <c r="B1384" s="113" t="s">
        <v>2589</v>
      </c>
      <c r="C1384" s="101" t="s">
        <v>1024</v>
      </c>
      <c r="D1384" s="101" t="s">
        <v>3</v>
      </c>
      <c r="E1384" s="102" t="s">
        <v>1025</v>
      </c>
      <c r="F1384" s="102" t="s">
        <v>1026</v>
      </c>
      <c r="G1384" s="101" t="s">
        <v>18</v>
      </c>
      <c r="H1384" s="101" t="s">
        <v>19</v>
      </c>
      <c r="I1384" s="101" t="s">
        <v>1027</v>
      </c>
      <c r="J1384" s="105"/>
      <c r="K1384" s="105"/>
      <c r="L1384" s="105"/>
    </row>
    <row r="1385" ht="15.75" customHeight="1">
      <c r="A1385" s="114" t="s">
        <v>2594</v>
      </c>
      <c r="B1385" s="114" t="s">
        <v>2591</v>
      </c>
      <c r="C1385" s="106" t="s">
        <v>2592</v>
      </c>
      <c r="D1385" s="106">
        <v>172.0</v>
      </c>
      <c r="E1385" s="115"/>
      <c r="F1385" s="108"/>
      <c r="G1385" s="106">
        <f>D1385-F1385</f>
        <v>172</v>
      </c>
      <c r="H1385" s="106"/>
      <c r="I1385" s="111"/>
      <c r="J1385" s="105"/>
      <c r="K1385" s="105"/>
      <c r="L1385" s="105"/>
    </row>
    <row r="1386" ht="15.75" customHeight="1">
      <c r="A1386" s="11"/>
      <c r="B1386" s="11"/>
      <c r="C1386" s="106" t="str">
        <f t="shared" ref="C1386:C1387" si="381">C1385</f>
        <v>LOL512400310</v>
      </c>
      <c r="D1386" s="107"/>
      <c r="E1386" s="115"/>
      <c r="F1386" s="108"/>
      <c r="G1386" s="106">
        <f t="shared" ref="G1386:G1387" si="382">G1385-F1386</f>
        <v>172</v>
      </c>
      <c r="H1386" s="106"/>
      <c r="I1386" s="111"/>
      <c r="J1386" s="105"/>
      <c r="K1386" s="105"/>
      <c r="L1386" s="105"/>
    </row>
    <row r="1387" ht="15.75" customHeight="1">
      <c r="A1387" s="12"/>
      <c r="B1387" s="12"/>
      <c r="C1387" s="106" t="str">
        <f t="shared" si="381"/>
        <v>LOL512400310</v>
      </c>
      <c r="D1387" s="107"/>
      <c r="E1387" s="115"/>
      <c r="F1387" s="108"/>
      <c r="G1387" s="106">
        <f t="shared" si="382"/>
        <v>172</v>
      </c>
      <c r="H1387" s="106"/>
      <c r="I1387" s="111"/>
      <c r="J1387" s="105"/>
      <c r="K1387" s="105"/>
      <c r="L1387" s="105"/>
    </row>
    <row r="1388" ht="15.75" customHeight="1">
      <c r="E1388" s="1"/>
    </row>
    <row r="1389" ht="15.75" customHeight="1">
      <c r="A1389" s="101" t="s">
        <v>0</v>
      </c>
      <c r="B1389" s="113" t="s">
        <v>2589</v>
      </c>
      <c r="C1389" s="101" t="s">
        <v>1024</v>
      </c>
      <c r="D1389" s="101" t="s">
        <v>3</v>
      </c>
      <c r="E1389" s="102" t="s">
        <v>1025</v>
      </c>
      <c r="F1389" s="102" t="s">
        <v>1026</v>
      </c>
      <c r="G1389" s="101" t="s">
        <v>18</v>
      </c>
      <c r="H1389" s="101" t="s">
        <v>19</v>
      </c>
      <c r="I1389" s="101" t="s">
        <v>1027</v>
      </c>
      <c r="J1389" s="105"/>
      <c r="K1389" s="105"/>
      <c r="L1389" s="105"/>
    </row>
    <row r="1390" ht="15.75" customHeight="1">
      <c r="A1390" s="114" t="s">
        <v>2595</v>
      </c>
      <c r="B1390" s="114" t="s">
        <v>2591</v>
      </c>
      <c r="C1390" s="106" t="s">
        <v>2592</v>
      </c>
      <c r="D1390" s="106">
        <v>152.0</v>
      </c>
      <c r="E1390" s="115"/>
      <c r="F1390" s="108"/>
      <c r="G1390" s="106">
        <f>D1390-F1390</f>
        <v>152</v>
      </c>
      <c r="H1390" s="106"/>
      <c r="I1390" s="111"/>
      <c r="J1390" s="105"/>
      <c r="K1390" s="105"/>
      <c r="L1390" s="105"/>
    </row>
    <row r="1391" ht="15.75" customHeight="1">
      <c r="A1391" s="11"/>
      <c r="B1391" s="11"/>
      <c r="C1391" s="106" t="str">
        <f t="shared" ref="C1391:C1392" si="383">C1390</f>
        <v>LOL512400310</v>
      </c>
      <c r="D1391" s="107"/>
      <c r="E1391" s="115"/>
      <c r="F1391" s="108"/>
      <c r="G1391" s="106">
        <f t="shared" ref="G1391:G1392" si="384">G1390-F1391</f>
        <v>152</v>
      </c>
      <c r="H1391" s="106"/>
      <c r="I1391" s="111"/>
      <c r="J1391" s="105"/>
      <c r="K1391" s="105"/>
      <c r="L1391" s="105"/>
    </row>
    <row r="1392" ht="15.75" customHeight="1">
      <c r="A1392" s="12"/>
      <c r="B1392" s="12"/>
      <c r="C1392" s="106" t="str">
        <f t="shared" si="383"/>
        <v>LOL512400310</v>
      </c>
      <c r="D1392" s="107"/>
      <c r="E1392" s="115"/>
      <c r="F1392" s="108"/>
      <c r="G1392" s="106">
        <f t="shared" si="384"/>
        <v>152</v>
      </c>
      <c r="H1392" s="106"/>
      <c r="I1392" s="111"/>
      <c r="J1392" s="105"/>
      <c r="K1392" s="105"/>
      <c r="L1392" s="105"/>
    </row>
    <row r="1393" ht="15.75" customHeight="1">
      <c r="E1393" s="1"/>
    </row>
    <row r="1394" ht="15.75" customHeight="1">
      <c r="A1394" s="101" t="s">
        <v>0</v>
      </c>
      <c r="B1394" s="113" t="s">
        <v>2589</v>
      </c>
      <c r="C1394" s="101" t="s">
        <v>1024</v>
      </c>
      <c r="D1394" s="101" t="s">
        <v>3</v>
      </c>
      <c r="E1394" s="102" t="s">
        <v>1025</v>
      </c>
      <c r="F1394" s="102" t="s">
        <v>1026</v>
      </c>
      <c r="G1394" s="101" t="s">
        <v>18</v>
      </c>
      <c r="H1394" s="101" t="s">
        <v>19</v>
      </c>
      <c r="I1394" s="101" t="s">
        <v>1027</v>
      </c>
      <c r="J1394" s="105"/>
      <c r="K1394" s="105"/>
      <c r="L1394" s="105"/>
    </row>
    <row r="1395" ht="15.75" customHeight="1">
      <c r="A1395" s="114" t="s">
        <v>2596</v>
      </c>
      <c r="B1395" s="114" t="s">
        <v>2591</v>
      </c>
      <c r="C1395" s="106" t="s">
        <v>2592</v>
      </c>
      <c r="D1395" s="106">
        <v>28.0</v>
      </c>
      <c r="E1395" s="115"/>
      <c r="F1395" s="108"/>
      <c r="G1395" s="106">
        <f>D1395-F1395</f>
        <v>28</v>
      </c>
      <c r="H1395" s="106"/>
      <c r="I1395" s="111"/>
      <c r="J1395" s="105"/>
      <c r="K1395" s="105"/>
      <c r="L1395" s="105"/>
    </row>
    <row r="1396" ht="15.75" customHeight="1">
      <c r="A1396" s="11"/>
      <c r="B1396" s="11"/>
      <c r="C1396" s="106" t="str">
        <f t="shared" ref="C1396:C1397" si="385">C1395</f>
        <v>LOL512400310</v>
      </c>
      <c r="D1396" s="107"/>
      <c r="E1396" s="115"/>
      <c r="F1396" s="108"/>
      <c r="G1396" s="106">
        <f t="shared" ref="G1396:G1397" si="386">G1395-F1396</f>
        <v>28</v>
      </c>
      <c r="H1396" s="106"/>
      <c r="I1396" s="111"/>
      <c r="J1396" s="105"/>
      <c r="K1396" s="105"/>
      <c r="L1396" s="105"/>
    </row>
    <row r="1397" ht="15.75" customHeight="1">
      <c r="A1397" s="12"/>
      <c r="B1397" s="12"/>
      <c r="C1397" s="106" t="str">
        <f t="shared" si="385"/>
        <v>LOL512400310</v>
      </c>
      <c r="D1397" s="107"/>
      <c r="E1397" s="115"/>
      <c r="F1397" s="108"/>
      <c r="G1397" s="106">
        <f t="shared" si="386"/>
        <v>28</v>
      </c>
      <c r="H1397" s="106"/>
      <c r="I1397" s="111"/>
      <c r="J1397" s="105"/>
      <c r="K1397" s="105"/>
      <c r="L1397" s="105"/>
    </row>
    <row r="1398" ht="15.75" customHeight="1">
      <c r="E1398" s="1"/>
    </row>
    <row r="1399" ht="15.75" customHeight="1">
      <c r="A1399" s="101" t="s">
        <v>0</v>
      </c>
      <c r="B1399" s="113" t="s">
        <v>2589</v>
      </c>
      <c r="C1399" s="101" t="s">
        <v>1024</v>
      </c>
      <c r="D1399" s="101" t="s">
        <v>3</v>
      </c>
      <c r="E1399" s="102" t="s">
        <v>1025</v>
      </c>
      <c r="F1399" s="102" t="s">
        <v>1026</v>
      </c>
      <c r="G1399" s="101" t="s">
        <v>18</v>
      </c>
      <c r="H1399" s="101" t="s">
        <v>19</v>
      </c>
      <c r="I1399" s="101" t="s">
        <v>1027</v>
      </c>
      <c r="J1399" s="105"/>
      <c r="K1399" s="105"/>
      <c r="L1399" s="105"/>
    </row>
    <row r="1400" ht="15.75" customHeight="1">
      <c r="A1400" s="114" t="s">
        <v>2597</v>
      </c>
      <c r="B1400" s="114" t="s">
        <v>2591</v>
      </c>
      <c r="C1400" s="106" t="s">
        <v>2592</v>
      </c>
      <c r="D1400" s="106">
        <v>28.0</v>
      </c>
      <c r="E1400" s="115"/>
      <c r="F1400" s="108"/>
      <c r="G1400" s="106">
        <f>D1400-F1400</f>
        <v>28</v>
      </c>
      <c r="H1400" s="106"/>
      <c r="I1400" s="111"/>
      <c r="J1400" s="105"/>
      <c r="K1400" s="105"/>
      <c r="L1400" s="105"/>
    </row>
    <row r="1401" ht="15.75" customHeight="1">
      <c r="A1401" s="11"/>
      <c r="B1401" s="11"/>
      <c r="C1401" s="106" t="str">
        <f t="shared" ref="C1401:C1402" si="387">C1400</f>
        <v>LOL512400310</v>
      </c>
      <c r="D1401" s="107"/>
      <c r="E1401" s="115"/>
      <c r="F1401" s="108"/>
      <c r="G1401" s="106">
        <f t="shared" ref="G1401:G1402" si="388">G1400-F1401</f>
        <v>28</v>
      </c>
      <c r="H1401" s="106"/>
      <c r="I1401" s="111"/>
      <c r="J1401" s="105"/>
      <c r="K1401" s="105"/>
      <c r="L1401" s="105"/>
    </row>
    <row r="1402" ht="15.75" customHeight="1">
      <c r="A1402" s="12"/>
      <c r="B1402" s="12"/>
      <c r="C1402" s="106" t="str">
        <f t="shared" si="387"/>
        <v>LOL512400310</v>
      </c>
      <c r="D1402" s="107"/>
      <c r="E1402" s="115"/>
      <c r="F1402" s="108"/>
      <c r="G1402" s="106">
        <f t="shared" si="388"/>
        <v>28</v>
      </c>
      <c r="H1402" s="106"/>
      <c r="I1402" s="111"/>
      <c r="J1402" s="105"/>
      <c r="K1402" s="105"/>
      <c r="L1402" s="105"/>
    </row>
    <row r="1403" ht="15.75" customHeight="1">
      <c r="A1403" s="105"/>
      <c r="B1403" s="105"/>
      <c r="C1403" s="105"/>
      <c r="D1403" s="105"/>
      <c r="E1403" s="116"/>
      <c r="F1403" s="105"/>
      <c r="G1403" s="105"/>
      <c r="H1403" s="105"/>
      <c r="I1403" s="105"/>
      <c r="J1403" s="105"/>
      <c r="K1403" s="105"/>
      <c r="L1403" s="105"/>
    </row>
    <row r="1404" ht="15.75" customHeight="1">
      <c r="E1404" s="1"/>
    </row>
    <row r="1405" ht="15.75" customHeight="1">
      <c r="E1405" s="1"/>
    </row>
    <row r="1406" ht="15.75" customHeight="1">
      <c r="E1406" s="1"/>
    </row>
    <row r="1407" ht="15.75" customHeight="1">
      <c r="E1407" s="1"/>
    </row>
    <row r="1408" ht="15.75" customHeight="1">
      <c r="E1408" s="1"/>
    </row>
    <row r="1409" ht="15.75" customHeight="1">
      <c r="E1409" s="1"/>
    </row>
    <row r="1410" ht="15.75" customHeight="1">
      <c r="E1410" s="1"/>
    </row>
    <row r="1411" ht="15.75" customHeight="1">
      <c r="E1411" s="1"/>
    </row>
    <row r="1412" ht="15.75" customHeight="1">
      <c r="E1412" s="1"/>
    </row>
    <row r="1413" ht="15.75" customHeight="1">
      <c r="E1413" s="1"/>
    </row>
    <row r="1414" ht="15.75" customHeight="1">
      <c r="E1414" s="1"/>
    </row>
    <row r="1415" ht="15.75" customHeight="1">
      <c r="E1415" s="1"/>
    </row>
    <row r="1416" ht="15.75" customHeight="1">
      <c r="E1416" s="1"/>
    </row>
    <row r="1417" ht="15.75" customHeight="1">
      <c r="E1417" s="1"/>
    </row>
    <row r="1418" ht="15.75" customHeight="1">
      <c r="E1418" s="1"/>
    </row>
    <row r="1419" ht="15.75" customHeight="1">
      <c r="E1419" s="1"/>
    </row>
    <row r="1420" ht="15.75" customHeight="1">
      <c r="E1420" s="1"/>
    </row>
    <row r="1421" ht="15.75" customHeight="1">
      <c r="E1421" s="1"/>
    </row>
    <row r="1422" ht="15.75" customHeight="1">
      <c r="E1422" s="1"/>
    </row>
    <row r="1423" ht="15.75" customHeight="1">
      <c r="E1423" s="1"/>
    </row>
    <row r="1424" ht="15.75" customHeight="1">
      <c r="E1424" s="1"/>
    </row>
    <row r="1425" ht="15.75" customHeight="1">
      <c r="E1425" s="1"/>
    </row>
    <row r="1426" ht="15.75" customHeight="1">
      <c r="E1426" s="1"/>
    </row>
    <row r="1427" ht="15.75" customHeight="1">
      <c r="E1427" s="1"/>
    </row>
    <row r="1428" ht="15.75" customHeight="1">
      <c r="E1428" s="1"/>
    </row>
    <row r="1429" ht="15.75" customHeight="1">
      <c r="E1429" s="1"/>
    </row>
    <row r="1430" ht="15.75" customHeight="1">
      <c r="E1430" s="1"/>
    </row>
    <row r="1431" ht="15.75" customHeight="1">
      <c r="E1431" s="1"/>
    </row>
    <row r="1432" ht="15.75" customHeight="1">
      <c r="E1432" s="1"/>
    </row>
    <row r="1433" ht="15.75" customHeight="1">
      <c r="E1433" s="1"/>
    </row>
    <row r="1434" ht="15.75" customHeight="1">
      <c r="E1434" s="1"/>
    </row>
    <row r="1435" ht="15.75" customHeight="1">
      <c r="E1435" s="1"/>
    </row>
    <row r="1436" ht="15.75" customHeight="1">
      <c r="E1436" s="1"/>
    </row>
    <row r="1437" ht="15.75" customHeight="1">
      <c r="E1437" s="1"/>
    </row>
    <row r="1438" ht="15.75" customHeight="1">
      <c r="E1438" s="1"/>
    </row>
    <row r="1439" ht="15.75" customHeight="1">
      <c r="E1439" s="1"/>
    </row>
    <row r="1440" ht="15.75" customHeight="1">
      <c r="E1440" s="1"/>
    </row>
    <row r="1441" ht="15.75" customHeight="1">
      <c r="E1441" s="1"/>
    </row>
    <row r="1442" ht="15.75" customHeight="1">
      <c r="E1442" s="1"/>
    </row>
    <row r="1443" ht="15.75" customHeight="1">
      <c r="E1443" s="1"/>
    </row>
    <row r="1444" ht="15.75" customHeight="1">
      <c r="E1444" s="1"/>
    </row>
    <row r="1445" ht="15.75" customHeight="1">
      <c r="E1445" s="1"/>
    </row>
    <row r="1446" ht="15.75" customHeight="1">
      <c r="E1446" s="1"/>
    </row>
    <row r="1447" ht="15.75" customHeight="1">
      <c r="E1447" s="1"/>
    </row>
    <row r="1448" ht="15.75" customHeight="1">
      <c r="E1448" s="1"/>
    </row>
    <row r="1449" ht="15.75" customHeight="1">
      <c r="E1449" s="1"/>
    </row>
    <row r="1450" ht="15.75" customHeight="1">
      <c r="E1450" s="1"/>
    </row>
    <row r="1451" ht="15.75" customHeight="1">
      <c r="E1451" s="1"/>
    </row>
    <row r="1452" ht="15.75" customHeight="1">
      <c r="E1452" s="1"/>
    </row>
    <row r="1453" ht="15.75" customHeight="1">
      <c r="E1453" s="1"/>
    </row>
    <row r="1454" ht="15.75" customHeight="1">
      <c r="E1454" s="1"/>
    </row>
    <row r="1455" ht="15.75" customHeight="1">
      <c r="E1455" s="1"/>
    </row>
    <row r="1456" ht="15.75" customHeight="1">
      <c r="E1456" s="1"/>
    </row>
    <row r="1457" ht="15.75" customHeight="1">
      <c r="E1457" s="1"/>
    </row>
    <row r="1458" ht="15.75" customHeight="1">
      <c r="E1458" s="1"/>
    </row>
    <row r="1459" ht="15.75" customHeight="1">
      <c r="E1459" s="1"/>
    </row>
    <row r="1460" ht="15.75" customHeight="1">
      <c r="E1460" s="1"/>
    </row>
    <row r="1461" ht="15.75" customHeight="1">
      <c r="E1461" s="1"/>
    </row>
    <row r="1462" ht="15.75" customHeight="1">
      <c r="E1462" s="1"/>
    </row>
    <row r="1463" ht="15.75" customHeight="1">
      <c r="E1463" s="1"/>
    </row>
    <row r="1464" ht="15.75" customHeight="1">
      <c r="E1464" s="1"/>
    </row>
    <row r="1465" ht="15.75" customHeight="1">
      <c r="E1465" s="1"/>
    </row>
    <row r="1466" ht="15.75" customHeight="1">
      <c r="E1466" s="1"/>
    </row>
    <row r="1467" ht="15.75" customHeight="1">
      <c r="E1467" s="1"/>
      <c r="L1467" s="20">
        <f>50-31</f>
        <v>19</v>
      </c>
    </row>
    <row r="1468" ht="15.75" customHeight="1">
      <c r="E1468" s="1"/>
    </row>
    <row r="1469" ht="15.75" customHeight="1">
      <c r="E1469" s="1"/>
    </row>
    <row r="1470" ht="15.75" customHeight="1">
      <c r="E1470" s="1"/>
    </row>
    <row r="1471" ht="15.75" customHeight="1">
      <c r="E1471" s="1"/>
    </row>
    <row r="1472" ht="15.75" customHeight="1">
      <c r="E1472" s="1"/>
    </row>
    <row r="1473" ht="15.75" customHeight="1">
      <c r="E1473" s="1"/>
    </row>
    <row r="1474" ht="15.75" customHeight="1">
      <c r="E1474" s="1"/>
    </row>
    <row r="1475" ht="15.75" customHeight="1">
      <c r="E1475" s="1"/>
    </row>
    <row r="1476" ht="15.75" customHeight="1">
      <c r="E1476" s="1"/>
    </row>
    <row r="1477" ht="15.75" customHeight="1">
      <c r="E1477" s="1"/>
    </row>
    <row r="1478" ht="15.75" customHeight="1">
      <c r="E1478" s="1"/>
    </row>
    <row r="1479" ht="15.75" customHeight="1">
      <c r="E1479" s="1"/>
    </row>
    <row r="1480" ht="15.75" customHeight="1">
      <c r="E1480" s="1"/>
    </row>
    <row r="1481" ht="15.75" customHeight="1">
      <c r="E1481" s="1"/>
    </row>
    <row r="1482" ht="15.75" customHeight="1">
      <c r="E1482" s="1"/>
    </row>
    <row r="1483" ht="15.75" customHeight="1">
      <c r="E1483" s="1"/>
    </row>
    <row r="1484" ht="15.75" customHeight="1">
      <c r="E1484" s="1"/>
    </row>
    <row r="1485" ht="15.75" customHeight="1">
      <c r="E1485" s="1"/>
    </row>
    <row r="1486" ht="15.75" customHeight="1">
      <c r="E1486" s="1"/>
    </row>
    <row r="1487" ht="15.75" customHeight="1">
      <c r="E1487" s="1"/>
    </row>
    <row r="1488" ht="15.75" customHeight="1">
      <c r="E1488" s="1"/>
    </row>
    <row r="1489" ht="15.75" customHeight="1">
      <c r="E1489" s="1"/>
    </row>
    <row r="1490" ht="15.75" customHeight="1">
      <c r="E1490" s="1"/>
    </row>
    <row r="1491" ht="15.75" customHeight="1">
      <c r="E1491" s="1"/>
    </row>
    <row r="1492" ht="15.75" customHeight="1">
      <c r="E1492" s="1"/>
    </row>
    <row r="1493" ht="15.75" customHeight="1">
      <c r="E1493" s="1"/>
    </row>
    <row r="1494" ht="15.75" customHeight="1">
      <c r="E1494" s="1"/>
    </row>
    <row r="1495" ht="15.75" customHeight="1">
      <c r="E1495" s="1"/>
    </row>
    <row r="1496" ht="15.75" customHeight="1">
      <c r="E1496" s="1"/>
    </row>
    <row r="1497" ht="15.75" customHeight="1">
      <c r="E1497" s="1"/>
    </row>
    <row r="1498" ht="15.75" customHeight="1">
      <c r="E1498" s="1"/>
    </row>
    <row r="1499" ht="15.75" customHeight="1">
      <c r="E1499" s="1"/>
    </row>
    <row r="1500" ht="15.75" customHeight="1">
      <c r="E1500" s="1"/>
    </row>
    <row r="1501" ht="15.75" customHeight="1">
      <c r="E1501" s="1"/>
    </row>
    <row r="1502" ht="15.75" customHeight="1">
      <c r="E1502" s="1"/>
    </row>
    <row r="1503" ht="15.75" customHeight="1">
      <c r="E1503" s="1"/>
    </row>
    <row r="1504" ht="15.75" customHeight="1">
      <c r="E1504" s="1"/>
    </row>
    <row r="1505" ht="15.75" customHeight="1">
      <c r="E1505" s="1"/>
    </row>
    <row r="1506" ht="15.75" customHeight="1">
      <c r="E1506" s="1"/>
    </row>
    <row r="1507" ht="15.75" customHeight="1">
      <c r="E1507" s="1"/>
    </row>
    <row r="1508" ht="15.75" customHeight="1">
      <c r="E1508" s="1"/>
    </row>
    <row r="1509" ht="15.75" customHeight="1">
      <c r="E1509" s="1"/>
    </row>
    <row r="1510" ht="15.75" customHeight="1">
      <c r="E1510" s="1"/>
    </row>
    <row r="1511" ht="15.75" customHeight="1">
      <c r="E1511" s="1"/>
    </row>
    <row r="1512" ht="15.75" customHeight="1">
      <c r="E1512" s="1"/>
    </row>
    <row r="1513" ht="15.75" customHeight="1">
      <c r="E1513" s="1"/>
    </row>
    <row r="1514" ht="15.75" customHeight="1">
      <c r="E1514" s="1"/>
    </row>
    <row r="1515" ht="15.75" customHeight="1">
      <c r="E1515" s="1"/>
    </row>
    <row r="1516" ht="15.75" customHeight="1">
      <c r="E1516" s="1"/>
    </row>
    <row r="1517" ht="15.75" customHeight="1">
      <c r="E1517" s="1"/>
    </row>
    <row r="1518" ht="15.75" customHeight="1">
      <c r="E1518" s="1"/>
    </row>
    <row r="1519" ht="15.75" customHeight="1">
      <c r="E1519" s="1"/>
    </row>
    <row r="1520" ht="15.75" customHeight="1">
      <c r="E1520" s="1"/>
    </row>
    <row r="1521" ht="15.75" customHeight="1">
      <c r="E1521" s="1"/>
    </row>
    <row r="1522" ht="15.75" customHeight="1">
      <c r="E1522" s="1"/>
    </row>
    <row r="1523" ht="15.75" customHeight="1">
      <c r="E1523" s="1"/>
    </row>
    <row r="1524" ht="15.75" customHeight="1">
      <c r="E1524" s="1"/>
    </row>
    <row r="1525" ht="15.75" customHeight="1">
      <c r="E1525" s="1"/>
    </row>
    <row r="1526" ht="15.75" customHeight="1">
      <c r="E1526" s="1"/>
    </row>
    <row r="1527" ht="15.75" customHeight="1">
      <c r="E1527" s="1"/>
    </row>
    <row r="1528" ht="15.75" customHeight="1">
      <c r="E1528" s="1"/>
    </row>
    <row r="1529" ht="15.75" customHeight="1">
      <c r="E1529" s="1"/>
    </row>
    <row r="1530" ht="15.75" customHeight="1">
      <c r="E1530" s="1"/>
    </row>
    <row r="1531" ht="15.75" customHeight="1">
      <c r="E1531" s="1"/>
    </row>
    <row r="1532" ht="15.75" customHeight="1">
      <c r="E1532" s="1"/>
    </row>
    <row r="1533" ht="15.75" customHeight="1">
      <c r="E1533" s="1"/>
    </row>
    <row r="1534" ht="15.75" customHeight="1">
      <c r="E1534" s="1"/>
    </row>
    <row r="1535" ht="15.75" customHeight="1">
      <c r="E1535" s="1"/>
    </row>
    <row r="1536" ht="15.75" customHeight="1">
      <c r="E1536" s="1"/>
    </row>
    <row r="1537" ht="15.75" customHeight="1">
      <c r="E1537" s="1"/>
    </row>
    <row r="1538" ht="15.75" customHeight="1">
      <c r="E1538" s="1"/>
    </row>
    <row r="1539" ht="15.75" customHeight="1">
      <c r="E1539" s="1"/>
    </row>
    <row r="1540" ht="15.75" customHeight="1">
      <c r="E1540" s="1"/>
    </row>
    <row r="1541" ht="15.75" customHeight="1">
      <c r="E1541" s="1"/>
    </row>
    <row r="1542" ht="15.75" customHeight="1">
      <c r="E1542" s="1"/>
    </row>
    <row r="1543" ht="15.75" customHeight="1">
      <c r="E1543" s="1"/>
    </row>
    <row r="1544" ht="15.75" customHeight="1">
      <c r="E1544" s="1"/>
    </row>
    <row r="1545" ht="15.75" customHeight="1">
      <c r="E1545" s="1"/>
    </row>
    <row r="1546" ht="15.75" customHeight="1">
      <c r="E1546" s="1"/>
    </row>
    <row r="1547" ht="15.75" customHeight="1">
      <c r="E1547" s="1"/>
    </row>
    <row r="1548" ht="15.75" customHeight="1">
      <c r="E1548" s="1"/>
    </row>
    <row r="1549" ht="15.75" customHeight="1">
      <c r="E1549" s="1"/>
    </row>
    <row r="1550" ht="15.75" customHeight="1">
      <c r="E1550" s="1"/>
    </row>
    <row r="1551" ht="15.75" customHeight="1">
      <c r="E1551" s="1"/>
    </row>
    <row r="1552" ht="15.75" customHeight="1">
      <c r="E1552" s="1"/>
    </row>
    <row r="1553" ht="15.75" customHeight="1">
      <c r="E1553" s="1"/>
    </row>
    <row r="1554" ht="15.75" customHeight="1">
      <c r="E1554" s="1"/>
    </row>
    <row r="1555" ht="15.75" customHeight="1">
      <c r="E1555" s="1"/>
    </row>
    <row r="1556" ht="15.75" customHeight="1">
      <c r="E1556" s="1"/>
    </row>
    <row r="1557" ht="15.75" customHeight="1">
      <c r="E1557" s="1"/>
    </row>
    <row r="1558" ht="15.75" customHeight="1">
      <c r="E1558" s="1"/>
    </row>
    <row r="1559" ht="15.75" customHeight="1">
      <c r="E1559" s="1"/>
    </row>
    <row r="1560" ht="15.75" customHeight="1">
      <c r="E1560" s="1"/>
    </row>
    <row r="1561" ht="15.75" customHeight="1">
      <c r="E1561" s="1"/>
    </row>
    <row r="1562" ht="15.75" customHeight="1">
      <c r="E1562" s="1"/>
    </row>
    <row r="1563" ht="15.75" customHeight="1">
      <c r="E1563" s="1"/>
    </row>
    <row r="1564" ht="15.75" customHeight="1">
      <c r="E1564" s="1"/>
    </row>
    <row r="1565" ht="15.75" customHeight="1">
      <c r="E1565" s="1"/>
    </row>
    <row r="1566" ht="15.75" customHeight="1">
      <c r="E1566" s="1"/>
    </row>
    <row r="1567" ht="15.75" customHeight="1">
      <c r="E1567" s="1"/>
    </row>
    <row r="1568" ht="15.75" customHeight="1">
      <c r="E1568" s="1"/>
    </row>
    <row r="1569" ht="15.75" customHeight="1">
      <c r="E1569" s="1"/>
    </row>
    <row r="1570" ht="15.75" customHeight="1">
      <c r="E1570" s="1"/>
    </row>
    <row r="1571" ht="15.75" customHeight="1">
      <c r="E1571" s="1"/>
    </row>
    <row r="1572" ht="15.75" customHeight="1">
      <c r="E1572" s="1"/>
    </row>
    <row r="1573" ht="15.75" customHeight="1">
      <c r="E1573" s="1"/>
    </row>
    <row r="1574" ht="15.75" customHeight="1">
      <c r="E1574" s="1"/>
    </row>
    <row r="1575" ht="15.75" customHeight="1">
      <c r="E1575" s="1"/>
    </row>
    <row r="1576" ht="15.75" customHeight="1">
      <c r="E1576" s="1"/>
    </row>
    <row r="1577" ht="15.75" customHeight="1">
      <c r="E1577" s="1"/>
    </row>
    <row r="1578" ht="15.75" customHeight="1">
      <c r="E1578" s="1"/>
    </row>
    <row r="1579" ht="15.75" customHeight="1">
      <c r="E1579" s="1"/>
    </row>
    <row r="1580" ht="15.75" customHeight="1">
      <c r="E1580" s="1"/>
    </row>
    <row r="1581" ht="15.75" customHeight="1">
      <c r="E1581" s="1"/>
    </row>
    <row r="1582" ht="15.75" customHeight="1">
      <c r="E1582" s="1"/>
    </row>
    <row r="1583" ht="15.75" customHeight="1">
      <c r="E1583" s="1"/>
    </row>
    <row r="1584" ht="15.75" customHeight="1">
      <c r="E1584" s="1"/>
    </row>
    <row r="1585" ht="15.75" customHeight="1">
      <c r="E1585" s="1"/>
    </row>
    <row r="1586" ht="15.75" customHeight="1">
      <c r="E1586" s="1"/>
    </row>
    <row r="1587" ht="15.75" customHeight="1">
      <c r="E1587" s="1"/>
    </row>
    <row r="1588" ht="15.75" customHeight="1">
      <c r="E1588" s="1"/>
    </row>
    <row r="1589" ht="15.75" customHeight="1">
      <c r="E1589" s="1"/>
    </row>
    <row r="1590" ht="15.75" customHeight="1">
      <c r="E1590" s="1"/>
    </row>
    <row r="1591" ht="15.75" customHeight="1">
      <c r="E1591" s="1"/>
    </row>
    <row r="1592" ht="15.75" customHeight="1">
      <c r="E1592" s="1"/>
    </row>
    <row r="1593" ht="15.75" customHeight="1">
      <c r="E1593" s="1"/>
    </row>
    <row r="1594" ht="15.75" customHeight="1">
      <c r="E1594" s="1"/>
    </row>
    <row r="1595" ht="15.75" customHeight="1">
      <c r="E1595" s="1"/>
    </row>
    <row r="1596" ht="15.75" customHeight="1">
      <c r="E1596" s="1"/>
    </row>
    <row r="1597" ht="15.75" customHeight="1">
      <c r="E1597" s="1"/>
    </row>
    <row r="1598" ht="15.75" customHeight="1">
      <c r="E1598" s="1"/>
    </row>
    <row r="1599" ht="15.75" customHeight="1">
      <c r="E1599" s="1"/>
    </row>
    <row r="1600" ht="15.75" customHeight="1">
      <c r="E1600" s="1"/>
    </row>
    <row r="1601" ht="15.75" customHeight="1">
      <c r="E1601" s="1"/>
    </row>
    <row r="1602" ht="15.75" customHeight="1">
      <c r="E1602" s="1"/>
    </row>
    <row r="1603" ht="15.75" customHeight="1">
      <c r="E1603" s="1"/>
    </row>
    <row r="1604" ht="15.75" customHeight="1">
      <c r="E1604" s="1"/>
    </row>
    <row r="1605" ht="15.75" customHeight="1">
      <c r="E1605" s="1"/>
    </row>
    <row r="1606" ht="15.75" customHeight="1">
      <c r="E1606" s="1"/>
    </row>
    <row r="1607" ht="15.75" customHeight="1">
      <c r="E1607" s="1"/>
    </row>
    <row r="1608" ht="15.75" customHeight="1">
      <c r="E1608" s="1"/>
    </row>
    <row r="1609" ht="15.75" customHeight="1">
      <c r="E1609" s="1"/>
    </row>
    <row r="1610" ht="15.75" customHeight="1">
      <c r="E1610" s="1"/>
    </row>
    <row r="1611" ht="15.75" customHeight="1">
      <c r="E1611" s="1"/>
    </row>
    <row r="1612" ht="15.75" customHeight="1">
      <c r="E1612" s="1"/>
    </row>
    <row r="1613" ht="15.75" customHeight="1">
      <c r="E1613" s="1"/>
    </row>
    <row r="1614" ht="15.75" customHeight="1">
      <c r="E1614" s="1"/>
    </row>
    <row r="1615" ht="15.75" customHeight="1">
      <c r="E1615" s="1"/>
    </row>
    <row r="1616" ht="15.75" customHeight="1">
      <c r="E1616" s="1"/>
    </row>
    <row r="1617" ht="15.75" customHeight="1">
      <c r="E1617" s="1"/>
    </row>
    <row r="1618" ht="15.75" customHeight="1">
      <c r="E1618" s="1"/>
    </row>
    <row r="1619" ht="15.75" customHeight="1">
      <c r="E1619" s="1"/>
    </row>
    <row r="1620" ht="15.75" customHeight="1">
      <c r="E1620" s="1"/>
    </row>
    <row r="1621" ht="15.75" customHeight="1">
      <c r="E1621" s="1"/>
    </row>
    <row r="1622" ht="15.75" customHeight="1">
      <c r="E1622" s="1"/>
    </row>
    <row r="1623" ht="15.75" customHeight="1">
      <c r="E1623" s="1"/>
    </row>
    <row r="1624" ht="15.75" customHeight="1">
      <c r="E1624" s="1"/>
    </row>
    <row r="1625" ht="15.75" customHeight="1">
      <c r="E1625" s="1"/>
    </row>
    <row r="1626" ht="15.75" customHeight="1">
      <c r="E1626" s="1"/>
    </row>
    <row r="1627" ht="15.75" customHeight="1">
      <c r="E1627" s="1"/>
    </row>
    <row r="1628" ht="15.75" customHeight="1">
      <c r="E1628" s="1"/>
    </row>
    <row r="1629" ht="15.75" customHeight="1">
      <c r="E1629" s="1"/>
    </row>
    <row r="1630" ht="15.75" customHeight="1">
      <c r="E1630" s="1"/>
    </row>
    <row r="1631" ht="15.75" customHeight="1">
      <c r="E1631" s="1"/>
    </row>
    <row r="1632" ht="15.75" customHeight="1">
      <c r="E1632" s="1"/>
    </row>
    <row r="1633" ht="15.75" customHeight="1">
      <c r="E1633" s="1"/>
    </row>
    <row r="1634" ht="15.75" customHeight="1">
      <c r="E1634" s="1"/>
    </row>
    <row r="1635" ht="15.75" customHeight="1">
      <c r="E1635" s="1"/>
    </row>
    <row r="1636" ht="15.75" customHeight="1">
      <c r="E1636" s="1"/>
    </row>
    <row r="1637" ht="15.75" customHeight="1">
      <c r="E1637" s="1"/>
    </row>
    <row r="1638" ht="15.75" customHeight="1">
      <c r="E1638" s="1"/>
    </row>
    <row r="1639" ht="15.75" customHeight="1">
      <c r="E1639" s="1"/>
    </row>
    <row r="1640" ht="15.75" customHeight="1">
      <c r="E1640" s="1"/>
    </row>
    <row r="1641" ht="15.75" customHeight="1">
      <c r="E1641" s="1"/>
    </row>
    <row r="1642" ht="15.75" customHeight="1">
      <c r="E1642" s="1"/>
    </row>
    <row r="1643" ht="15.75" customHeight="1">
      <c r="E1643" s="1"/>
    </row>
    <row r="1644" ht="15.75" customHeight="1">
      <c r="E1644" s="1"/>
    </row>
    <row r="1645" ht="15.75" customHeight="1">
      <c r="E1645" s="1"/>
    </row>
    <row r="1646" ht="15.75" customHeight="1">
      <c r="E1646" s="1"/>
    </row>
    <row r="1647" ht="15.75" customHeight="1">
      <c r="E1647" s="1"/>
    </row>
    <row r="1648" ht="15.75" customHeight="1">
      <c r="E1648" s="1"/>
    </row>
    <row r="1649" ht="15.75" customHeight="1">
      <c r="E1649" s="1"/>
    </row>
    <row r="1650" ht="15.75" customHeight="1">
      <c r="E1650" s="1"/>
    </row>
    <row r="1651" ht="15.75" customHeight="1">
      <c r="E1651" s="1"/>
    </row>
    <row r="1652" ht="15.75" customHeight="1">
      <c r="E1652" s="1"/>
    </row>
    <row r="1653" ht="15.75" customHeight="1">
      <c r="E1653" s="1"/>
    </row>
    <row r="1654" ht="15.75" customHeight="1">
      <c r="E1654" s="1"/>
    </row>
    <row r="1655" ht="15.75" customHeight="1">
      <c r="E1655" s="1"/>
    </row>
    <row r="1656" ht="15.75" customHeight="1">
      <c r="E1656" s="1"/>
    </row>
    <row r="1657" ht="15.75" customHeight="1">
      <c r="E1657" s="1"/>
    </row>
    <row r="1658" ht="15.75" customHeight="1">
      <c r="E1658" s="1"/>
    </row>
    <row r="1659" ht="15.75" customHeight="1">
      <c r="E1659" s="1"/>
    </row>
    <row r="1660" ht="15.75" customHeight="1">
      <c r="E1660" s="1"/>
    </row>
    <row r="1661" ht="15.75" customHeight="1">
      <c r="E1661" s="1"/>
    </row>
    <row r="1662" ht="15.75" customHeight="1">
      <c r="E1662" s="1"/>
    </row>
    <row r="1663" ht="15.75" customHeight="1">
      <c r="E1663" s="1"/>
    </row>
    <row r="1664" ht="15.75" customHeight="1">
      <c r="E1664" s="1"/>
    </row>
    <row r="1665" ht="15.75" customHeight="1">
      <c r="E1665" s="1"/>
    </row>
    <row r="1666" ht="15.75" customHeight="1">
      <c r="E1666" s="1"/>
    </row>
    <row r="1667" ht="15.75" customHeight="1">
      <c r="E1667" s="1"/>
    </row>
    <row r="1668" ht="15.75" customHeight="1">
      <c r="E1668" s="1"/>
    </row>
    <row r="1669" ht="15.75" customHeight="1">
      <c r="E1669" s="1"/>
    </row>
    <row r="1670" ht="15.75" customHeight="1">
      <c r="E1670" s="1"/>
    </row>
    <row r="1671" ht="15.75" customHeight="1">
      <c r="E1671" s="1"/>
    </row>
    <row r="1672" ht="15.75" customHeight="1">
      <c r="E1672" s="1"/>
    </row>
    <row r="1673" ht="15.75" customHeight="1">
      <c r="E1673" s="1"/>
    </row>
    <row r="1674" ht="15.75" customHeight="1">
      <c r="E1674" s="1"/>
    </row>
    <row r="1675" ht="15.75" customHeight="1">
      <c r="E1675" s="1"/>
    </row>
    <row r="1676" ht="15.75" customHeight="1">
      <c r="E1676" s="1"/>
    </row>
    <row r="1677" ht="15.75" customHeight="1">
      <c r="E1677" s="1"/>
    </row>
    <row r="1678" ht="15.75" customHeight="1">
      <c r="E1678" s="1"/>
    </row>
    <row r="1679" ht="15.75" customHeight="1">
      <c r="E1679" s="1"/>
    </row>
    <row r="1680" ht="15.75" customHeight="1">
      <c r="E1680" s="1"/>
    </row>
    <row r="1681" ht="15.75" customHeight="1">
      <c r="E1681" s="1"/>
    </row>
    <row r="1682" ht="15.75" customHeight="1">
      <c r="E1682" s="1"/>
    </row>
    <row r="1683" ht="15.75" customHeight="1">
      <c r="E1683" s="1"/>
    </row>
    <row r="1684" ht="15.75" customHeight="1">
      <c r="E1684" s="1"/>
    </row>
    <row r="1685" ht="15.75" customHeight="1">
      <c r="E1685" s="1"/>
    </row>
    <row r="1686" ht="15.75" customHeight="1">
      <c r="E1686" s="1"/>
    </row>
    <row r="1687" ht="15.75" customHeight="1">
      <c r="E1687" s="1"/>
    </row>
    <row r="1688" ht="15.75" customHeight="1">
      <c r="E1688" s="1"/>
    </row>
    <row r="1689" ht="15.75" customHeight="1">
      <c r="E1689" s="1"/>
    </row>
    <row r="1690" ht="15.75" customHeight="1">
      <c r="E1690" s="1"/>
    </row>
    <row r="1691" ht="15.75" customHeight="1">
      <c r="E1691" s="1"/>
    </row>
    <row r="1692" ht="15.75" customHeight="1">
      <c r="E1692" s="1"/>
    </row>
    <row r="1693" ht="15.75" customHeight="1">
      <c r="E1693" s="1"/>
    </row>
    <row r="1694" ht="15.75" customHeight="1">
      <c r="E1694" s="1"/>
    </row>
    <row r="1695" ht="15.75" customHeight="1">
      <c r="E1695" s="1"/>
    </row>
    <row r="1696" ht="15.75" customHeight="1">
      <c r="E1696" s="1"/>
    </row>
    <row r="1697" ht="15.75" customHeight="1">
      <c r="E1697" s="1"/>
    </row>
    <row r="1698" ht="15.75" customHeight="1">
      <c r="E1698" s="1"/>
    </row>
    <row r="1699" ht="15.75" customHeight="1">
      <c r="E1699" s="1"/>
    </row>
    <row r="1700" ht="15.75" customHeight="1">
      <c r="E1700" s="1"/>
    </row>
    <row r="1701" ht="15.75" customHeight="1">
      <c r="E1701" s="1"/>
    </row>
    <row r="1702" ht="15.75" customHeight="1">
      <c r="E1702" s="1"/>
    </row>
    <row r="1703" ht="15.75" customHeight="1">
      <c r="E1703" s="1"/>
    </row>
    <row r="1704" ht="15.75" customHeight="1">
      <c r="E1704" s="1"/>
    </row>
    <row r="1705" ht="15.75" customHeight="1">
      <c r="E1705" s="1"/>
    </row>
    <row r="1706" ht="15.75" customHeight="1">
      <c r="E1706" s="1"/>
    </row>
    <row r="1707" ht="15.75" customHeight="1">
      <c r="E1707" s="1"/>
    </row>
    <row r="1708" ht="15.75" customHeight="1">
      <c r="E1708" s="1"/>
    </row>
    <row r="1709" ht="15.75" customHeight="1">
      <c r="E1709" s="1"/>
    </row>
    <row r="1710" ht="15.75" customHeight="1">
      <c r="E1710" s="1"/>
    </row>
    <row r="1711" ht="15.75" customHeight="1">
      <c r="E1711" s="1"/>
    </row>
    <row r="1712" ht="15.75" customHeight="1">
      <c r="E1712" s="1"/>
    </row>
    <row r="1713" ht="15.75" customHeight="1">
      <c r="E1713" s="1"/>
    </row>
    <row r="1714" ht="15.75" customHeight="1">
      <c r="E1714" s="1"/>
    </row>
    <row r="1715" ht="15.75" customHeight="1">
      <c r="E1715" s="1"/>
    </row>
    <row r="1716" ht="15.75" customHeight="1">
      <c r="E1716" s="1"/>
    </row>
    <row r="1717" ht="15.75" customHeight="1">
      <c r="E1717" s="1"/>
    </row>
    <row r="1718" ht="15.75" customHeight="1">
      <c r="E1718" s="1"/>
    </row>
    <row r="1719" ht="15.75" customHeight="1">
      <c r="E1719" s="1"/>
    </row>
    <row r="1720" ht="15.75" customHeight="1">
      <c r="E1720" s="1"/>
    </row>
    <row r="1721" ht="15.75" customHeight="1">
      <c r="E1721" s="1"/>
    </row>
    <row r="1722" ht="15.75" customHeight="1">
      <c r="E1722" s="1"/>
    </row>
    <row r="1723" ht="15.75" customHeight="1">
      <c r="E1723" s="1"/>
    </row>
    <row r="1724" ht="15.75" customHeight="1">
      <c r="E1724" s="1"/>
    </row>
    <row r="1725" ht="15.75" customHeight="1">
      <c r="E1725" s="1"/>
    </row>
    <row r="1726" ht="15.75" customHeight="1">
      <c r="E1726" s="1"/>
    </row>
    <row r="1727" ht="15.75" customHeight="1">
      <c r="E1727" s="1"/>
    </row>
    <row r="1728" ht="15.75" customHeight="1">
      <c r="E1728" s="1"/>
    </row>
    <row r="1729" ht="15.75" customHeight="1">
      <c r="E1729" s="1"/>
    </row>
    <row r="1730" ht="15.75" customHeight="1">
      <c r="E1730" s="1"/>
    </row>
    <row r="1731" ht="15.75" customHeight="1">
      <c r="E1731" s="1"/>
    </row>
    <row r="1732" ht="15.75" customHeight="1">
      <c r="E1732" s="1"/>
    </row>
    <row r="1733" ht="15.75" customHeight="1">
      <c r="E1733" s="1"/>
    </row>
    <row r="1734" ht="15.75" customHeight="1">
      <c r="E1734" s="1"/>
    </row>
    <row r="1735" ht="15.75" customHeight="1">
      <c r="E1735" s="1"/>
    </row>
    <row r="1736" ht="15.75" customHeight="1">
      <c r="E1736" s="1"/>
    </row>
    <row r="1737" ht="15.75" customHeight="1">
      <c r="E1737" s="1"/>
    </row>
    <row r="1738" ht="15.75" customHeight="1">
      <c r="E1738" s="1"/>
    </row>
    <row r="1739" ht="15.75" customHeight="1">
      <c r="E1739" s="1"/>
    </row>
    <row r="1740" ht="15.75" customHeight="1">
      <c r="E1740" s="1"/>
    </row>
    <row r="1741" ht="15.75" customHeight="1">
      <c r="E1741" s="1"/>
    </row>
    <row r="1742" ht="15.75" customHeight="1">
      <c r="E1742" s="1"/>
    </row>
    <row r="1743" ht="15.75" customHeight="1">
      <c r="E1743" s="1"/>
    </row>
    <row r="1744" ht="15.75" customHeight="1">
      <c r="E1744" s="1"/>
    </row>
    <row r="1745" ht="15.75" customHeight="1">
      <c r="E1745" s="1"/>
    </row>
    <row r="1746" ht="15.75" customHeight="1">
      <c r="E1746" s="1"/>
    </row>
    <row r="1747" ht="15.75" customHeight="1">
      <c r="E1747" s="1"/>
    </row>
    <row r="1748" ht="15.75" customHeight="1">
      <c r="E1748" s="1"/>
    </row>
    <row r="1749" ht="15.75" customHeight="1">
      <c r="E1749" s="1"/>
    </row>
    <row r="1750" ht="15.75" customHeight="1">
      <c r="E1750" s="1"/>
    </row>
    <row r="1751" ht="15.75" customHeight="1">
      <c r="E1751" s="1"/>
    </row>
    <row r="1752" ht="15.75" customHeight="1">
      <c r="E1752" s="1"/>
    </row>
    <row r="1753" ht="15.75" customHeight="1">
      <c r="E1753" s="1"/>
    </row>
    <row r="1754" ht="15.75" customHeight="1">
      <c r="E1754" s="1"/>
    </row>
    <row r="1755" ht="15.75" customHeight="1">
      <c r="E1755" s="1"/>
    </row>
    <row r="1756" ht="15.75" customHeight="1">
      <c r="E1756" s="1"/>
    </row>
    <row r="1757" ht="15.75" customHeight="1">
      <c r="E1757" s="1"/>
    </row>
    <row r="1758" ht="15.75" customHeight="1">
      <c r="E1758" s="1"/>
    </row>
    <row r="1759" ht="15.75" customHeight="1">
      <c r="E1759" s="1"/>
    </row>
    <row r="1760" ht="15.75" customHeight="1">
      <c r="E1760" s="1"/>
    </row>
    <row r="1761" ht="15.75" customHeight="1">
      <c r="E1761" s="1"/>
    </row>
    <row r="1762" ht="15.75" customHeight="1">
      <c r="E1762" s="1"/>
    </row>
    <row r="1763" ht="15.75" customHeight="1">
      <c r="E1763" s="1"/>
    </row>
    <row r="1764" ht="15.75" customHeight="1">
      <c r="E1764" s="1"/>
    </row>
    <row r="1765" ht="15.75" customHeight="1">
      <c r="E1765" s="1"/>
    </row>
    <row r="1766" ht="15.75" customHeight="1">
      <c r="E1766" s="1"/>
    </row>
    <row r="1767" ht="15.75" customHeight="1">
      <c r="E1767" s="1"/>
    </row>
    <row r="1768" ht="15.75" customHeight="1">
      <c r="E1768" s="1"/>
    </row>
    <row r="1769" ht="15.75" customHeight="1">
      <c r="E1769" s="1"/>
    </row>
    <row r="1770" ht="15.75" customHeight="1">
      <c r="E1770" s="1"/>
    </row>
    <row r="1771" ht="15.75" customHeight="1">
      <c r="E1771" s="1"/>
    </row>
    <row r="1772" ht="15.75" customHeight="1">
      <c r="E1772" s="1"/>
    </row>
    <row r="1773" ht="15.75" customHeight="1">
      <c r="E1773" s="1"/>
    </row>
    <row r="1774" ht="15.75" customHeight="1">
      <c r="E1774" s="1"/>
    </row>
    <row r="1775" ht="15.75" customHeight="1">
      <c r="E1775" s="1"/>
    </row>
    <row r="1776" ht="15.75" customHeight="1">
      <c r="E1776" s="1"/>
    </row>
    <row r="1777" ht="15.75" customHeight="1">
      <c r="E1777" s="1"/>
    </row>
    <row r="1778" ht="15.75" customHeight="1">
      <c r="E1778" s="1"/>
    </row>
    <row r="1779" ht="15.75" customHeight="1">
      <c r="E1779" s="1"/>
    </row>
    <row r="1780" ht="15.75" customHeight="1">
      <c r="E1780" s="1"/>
    </row>
    <row r="1781" ht="15.75" customHeight="1">
      <c r="E1781" s="1"/>
    </row>
    <row r="1782" ht="15.75" customHeight="1">
      <c r="E1782" s="1"/>
    </row>
    <row r="1783" ht="15.75" customHeight="1">
      <c r="E1783" s="1"/>
    </row>
    <row r="1784" ht="15.75" customHeight="1">
      <c r="E1784" s="1"/>
    </row>
    <row r="1785" ht="15.75" customHeight="1">
      <c r="E1785" s="1"/>
    </row>
    <row r="1786" ht="15.75" customHeight="1">
      <c r="E1786" s="1"/>
    </row>
    <row r="1787" ht="15.75" customHeight="1">
      <c r="E1787" s="1"/>
    </row>
    <row r="1788" ht="15.75" customHeight="1">
      <c r="E1788" s="1"/>
    </row>
    <row r="1789" ht="15.75" customHeight="1">
      <c r="E1789" s="1"/>
    </row>
    <row r="1790" ht="15.75" customHeight="1">
      <c r="E1790" s="1"/>
    </row>
    <row r="1791" ht="15.75" customHeight="1">
      <c r="E1791" s="1"/>
    </row>
    <row r="1792" ht="15.75" customHeight="1">
      <c r="E1792" s="1"/>
    </row>
    <row r="1793" ht="15.75" customHeight="1">
      <c r="E1793" s="1"/>
    </row>
    <row r="1794" ht="15.75" customHeight="1">
      <c r="E1794" s="1"/>
    </row>
    <row r="1795" ht="15.75" customHeight="1">
      <c r="E1795" s="1"/>
    </row>
    <row r="1796" ht="15.75" customHeight="1">
      <c r="E1796" s="1"/>
    </row>
    <row r="1797" ht="15.75" customHeight="1">
      <c r="E1797" s="1"/>
    </row>
    <row r="1798" ht="15.75" customHeight="1">
      <c r="E1798" s="1"/>
    </row>
    <row r="1799" ht="15.75" customHeight="1">
      <c r="E1799" s="1"/>
    </row>
    <row r="1800" ht="15.75" customHeight="1">
      <c r="E1800" s="1"/>
    </row>
    <row r="1801" ht="15.75" customHeight="1">
      <c r="E1801" s="1"/>
    </row>
    <row r="1802" ht="15.75" customHeight="1">
      <c r="E1802" s="1"/>
    </row>
    <row r="1803" ht="15.75" customHeight="1">
      <c r="E1803" s="1"/>
    </row>
    <row r="1804" ht="15.75" customHeight="1">
      <c r="E1804" s="1"/>
    </row>
    <row r="1805" ht="15.75" customHeight="1">
      <c r="E1805" s="1"/>
    </row>
    <row r="1806" ht="15.75" customHeight="1">
      <c r="E1806" s="1"/>
    </row>
    <row r="1807" ht="15.75" customHeight="1">
      <c r="E1807" s="1"/>
    </row>
    <row r="1808" ht="15.75" customHeight="1">
      <c r="E1808" s="1"/>
    </row>
    <row r="1809" ht="15.75" customHeight="1">
      <c r="E1809" s="1"/>
    </row>
    <row r="1810" ht="15.75" customHeight="1">
      <c r="E1810" s="1"/>
    </row>
    <row r="1811" ht="15.75" customHeight="1">
      <c r="E1811" s="1"/>
    </row>
    <row r="1812" ht="15.75" customHeight="1">
      <c r="E1812" s="1"/>
    </row>
    <row r="1813" ht="15.75" customHeight="1">
      <c r="E1813" s="1"/>
    </row>
    <row r="1814" ht="15.75" customHeight="1">
      <c r="E1814" s="1"/>
    </row>
    <row r="1815" ht="15.75" customHeight="1">
      <c r="E1815" s="1"/>
    </row>
    <row r="1816" ht="15.75" customHeight="1">
      <c r="E1816" s="1"/>
    </row>
    <row r="1817" ht="15.75" customHeight="1">
      <c r="E1817" s="1"/>
    </row>
    <row r="1818" ht="15.75" customHeight="1">
      <c r="E1818" s="1"/>
    </row>
    <row r="1819" ht="15.75" customHeight="1">
      <c r="E1819" s="1"/>
    </row>
    <row r="1820" ht="15.75" customHeight="1">
      <c r="E1820" s="1"/>
    </row>
    <row r="1821" ht="15.75" customHeight="1">
      <c r="E1821" s="1"/>
    </row>
    <row r="1822" ht="15.75" customHeight="1">
      <c r="E1822" s="1"/>
    </row>
    <row r="1823" ht="15.75" customHeight="1">
      <c r="E1823" s="1"/>
    </row>
    <row r="1824" ht="15.75" customHeight="1">
      <c r="E1824" s="1"/>
    </row>
    <row r="1825" ht="15.75" customHeight="1">
      <c r="E1825" s="1"/>
    </row>
    <row r="1826" ht="15.75" customHeight="1">
      <c r="E1826" s="1"/>
    </row>
    <row r="1827" ht="15.75" customHeight="1">
      <c r="E1827" s="1"/>
    </row>
    <row r="1828" ht="15.75" customHeight="1">
      <c r="E1828" s="1"/>
    </row>
    <row r="1829" ht="15.75" customHeight="1">
      <c r="E1829" s="1"/>
    </row>
    <row r="1830" ht="15.75" customHeight="1">
      <c r="E1830" s="1"/>
    </row>
    <row r="1831" ht="15.75" customHeight="1">
      <c r="E1831" s="1"/>
    </row>
    <row r="1832" ht="15.75" customHeight="1">
      <c r="E1832" s="1"/>
    </row>
    <row r="1833" ht="15.75" customHeight="1">
      <c r="E1833" s="1"/>
    </row>
    <row r="1834" ht="15.75" customHeight="1">
      <c r="E1834" s="1"/>
    </row>
    <row r="1835" ht="15.75" customHeight="1">
      <c r="E1835" s="1"/>
    </row>
    <row r="1836" ht="15.75" customHeight="1">
      <c r="E1836" s="1"/>
    </row>
    <row r="1837" ht="15.75" customHeight="1">
      <c r="E1837" s="1"/>
    </row>
    <row r="1838" ht="15.75" customHeight="1">
      <c r="E1838" s="1"/>
    </row>
    <row r="1839" ht="15.75" customHeight="1">
      <c r="E1839" s="1"/>
    </row>
    <row r="1840" ht="15.75" customHeight="1">
      <c r="E1840" s="1"/>
    </row>
    <row r="1841" ht="15.75" customHeight="1">
      <c r="E1841" s="1"/>
    </row>
    <row r="1842" ht="15.75" customHeight="1">
      <c r="E1842" s="1"/>
    </row>
    <row r="1843" ht="15.75" customHeight="1">
      <c r="E1843" s="1"/>
    </row>
    <row r="1844" ht="15.75" customHeight="1">
      <c r="E1844" s="1"/>
    </row>
    <row r="1845" ht="15.75" customHeight="1">
      <c r="E1845" s="1"/>
    </row>
    <row r="1846" ht="15.75" customHeight="1">
      <c r="E1846" s="1"/>
    </row>
    <row r="1847" ht="15.75" customHeight="1">
      <c r="E1847" s="1"/>
    </row>
    <row r="1848" ht="15.75" customHeight="1">
      <c r="E1848" s="1"/>
    </row>
    <row r="1849" ht="15.75" customHeight="1">
      <c r="E1849" s="1"/>
    </row>
    <row r="1850" ht="15.75" customHeight="1">
      <c r="E1850" s="1"/>
    </row>
    <row r="1851" ht="15.75" customHeight="1">
      <c r="E1851" s="1"/>
    </row>
    <row r="1852" ht="15.75" customHeight="1">
      <c r="E1852" s="1"/>
    </row>
    <row r="1853" ht="15.75" customHeight="1">
      <c r="E1853" s="1"/>
    </row>
    <row r="1854" ht="15.75" customHeight="1">
      <c r="E1854" s="1"/>
    </row>
    <row r="1855" ht="15.75" customHeight="1">
      <c r="E1855" s="1"/>
    </row>
    <row r="1856" ht="15.75" customHeight="1">
      <c r="E1856" s="1"/>
    </row>
    <row r="1857" ht="15.75" customHeight="1">
      <c r="E1857" s="1"/>
    </row>
    <row r="1858" ht="15.75" customHeight="1">
      <c r="E1858" s="1"/>
    </row>
    <row r="1859" ht="15.75" customHeight="1">
      <c r="E1859" s="1"/>
    </row>
    <row r="1860" ht="15.75" customHeight="1">
      <c r="E1860" s="1"/>
    </row>
    <row r="1861" ht="15.75" customHeight="1">
      <c r="E1861" s="1"/>
    </row>
    <row r="1862" ht="15.75" customHeight="1">
      <c r="E1862" s="1"/>
    </row>
    <row r="1863" ht="15.75" customHeight="1">
      <c r="E1863" s="1"/>
    </row>
    <row r="1864" ht="15.75" customHeight="1">
      <c r="E1864" s="1"/>
    </row>
    <row r="1865" ht="15.75" customHeight="1">
      <c r="E1865" s="1"/>
    </row>
    <row r="1866" ht="15.75" customHeight="1">
      <c r="E1866" s="1"/>
    </row>
    <row r="1867" ht="15.75" customHeight="1">
      <c r="E1867" s="1"/>
    </row>
    <row r="1868" ht="15.75" customHeight="1">
      <c r="E1868" s="1"/>
    </row>
    <row r="1869" ht="15.75" customHeight="1">
      <c r="E1869" s="1"/>
    </row>
    <row r="1870" ht="15.75" customHeight="1">
      <c r="E1870" s="1"/>
    </row>
    <row r="1871" ht="15.75" customHeight="1">
      <c r="E1871" s="1"/>
    </row>
    <row r="1872" ht="15.75" customHeight="1">
      <c r="E1872" s="1"/>
    </row>
    <row r="1873" ht="15.75" customHeight="1">
      <c r="E1873" s="1"/>
    </row>
    <row r="1874" ht="15.75" customHeight="1">
      <c r="E1874" s="1"/>
    </row>
    <row r="1875" ht="15.75" customHeight="1">
      <c r="E1875" s="1"/>
    </row>
    <row r="1876" ht="15.75" customHeight="1">
      <c r="E1876" s="1"/>
    </row>
    <row r="1877" ht="15.75" customHeight="1">
      <c r="E1877" s="1"/>
    </row>
    <row r="1878" ht="15.75" customHeight="1">
      <c r="E1878" s="1"/>
    </row>
    <row r="1879" ht="15.75" customHeight="1">
      <c r="E1879" s="1"/>
    </row>
    <row r="1880" ht="15.75" customHeight="1">
      <c r="E1880" s="1"/>
    </row>
    <row r="1881" ht="15.75" customHeight="1">
      <c r="E1881" s="1"/>
    </row>
    <row r="1882" ht="15.75" customHeight="1">
      <c r="E1882" s="1"/>
    </row>
    <row r="1883" ht="15.75" customHeight="1">
      <c r="E1883" s="1"/>
    </row>
    <row r="1884" ht="15.75" customHeight="1">
      <c r="E1884" s="1"/>
    </row>
    <row r="1885" ht="15.75" customHeight="1">
      <c r="E1885" s="1"/>
    </row>
    <row r="1886" ht="15.75" customHeight="1">
      <c r="E1886" s="1"/>
    </row>
    <row r="1887" ht="15.75" customHeight="1">
      <c r="E1887" s="1"/>
    </row>
    <row r="1888" ht="15.75" customHeight="1">
      <c r="E1888" s="1"/>
    </row>
    <row r="1889" ht="15.75" customHeight="1">
      <c r="E1889" s="1"/>
    </row>
    <row r="1890" ht="15.75" customHeight="1">
      <c r="E1890" s="1"/>
    </row>
    <row r="1891" ht="15.75" customHeight="1">
      <c r="E1891" s="1"/>
    </row>
    <row r="1892" ht="15.75" customHeight="1">
      <c r="E1892" s="1"/>
    </row>
    <row r="1893" ht="15.75" customHeight="1">
      <c r="E1893" s="1"/>
    </row>
    <row r="1894" ht="15.75" customHeight="1">
      <c r="E1894" s="1"/>
    </row>
    <row r="1895" ht="15.75" customHeight="1">
      <c r="E1895" s="1"/>
    </row>
    <row r="1896" ht="15.75" customHeight="1">
      <c r="E1896" s="1"/>
    </row>
    <row r="1897" ht="15.75" customHeight="1">
      <c r="E1897" s="1"/>
    </row>
    <row r="1898" ht="15.75" customHeight="1">
      <c r="E1898" s="1"/>
    </row>
    <row r="1899" ht="15.75" customHeight="1">
      <c r="E1899" s="1"/>
    </row>
    <row r="1900" ht="15.75" customHeight="1">
      <c r="E1900" s="1"/>
    </row>
    <row r="1901" ht="15.75" customHeight="1">
      <c r="E1901" s="1"/>
    </row>
    <row r="1902" ht="15.75" customHeight="1">
      <c r="E1902" s="1"/>
    </row>
    <row r="1903" ht="15.75" customHeight="1">
      <c r="E1903" s="1"/>
    </row>
    <row r="1904" ht="15.75" customHeight="1">
      <c r="E1904" s="1"/>
    </row>
    <row r="1905" ht="15.75" customHeight="1">
      <c r="E1905" s="1"/>
    </row>
    <row r="1906" ht="15.75" customHeight="1">
      <c r="E1906" s="1"/>
    </row>
    <row r="1907" ht="15.75" customHeight="1">
      <c r="E1907" s="1"/>
    </row>
    <row r="1908" ht="15.75" customHeight="1">
      <c r="E1908" s="1"/>
    </row>
    <row r="1909" ht="15.75" customHeight="1">
      <c r="E1909" s="1"/>
    </row>
    <row r="1910" ht="15.75" customHeight="1">
      <c r="E1910" s="1"/>
    </row>
    <row r="1911" ht="15.75" customHeight="1">
      <c r="E1911" s="1"/>
    </row>
    <row r="1912" ht="15.75" customHeight="1">
      <c r="E1912" s="1"/>
    </row>
    <row r="1913" ht="15.75" customHeight="1">
      <c r="E1913" s="1"/>
    </row>
    <row r="1914" ht="15.75" customHeight="1">
      <c r="E1914" s="1"/>
    </row>
    <row r="1915" ht="15.75" customHeight="1">
      <c r="E1915" s="1"/>
    </row>
    <row r="1916" ht="15.75" customHeight="1">
      <c r="E1916" s="1"/>
    </row>
    <row r="1917" ht="15.75" customHeight="1">
      <c r="E1917" s="1"/>
    </row>
    <row r="1918" ht="15.75" customHeight="1">
      <c r="E1918" s="1"/>
    </row>
    <row r="1919" ht="15.75" customHeight="1">
      <c r="E1919" s="1"/>
    </row>
    <row r="1920" ht="15.75" customHeight="1">
      <c r="E1920" s="1"/>
    </row>
    <row r="1921" ht="15.75" customHeight="1">
      <c r="E1921" s="1"/>
    </row>
    <row r="1922" ht="15.75" customHeight="1">
      <c r="E1922" s="1"/>
    </row>
    <row r="1923" ht="15.75" customHeight="1">
      <c r="E1923" s="1"/>
    </row>
    <row r="1924" ht="15.75" customHeight="1">
      <c r="E1924" s="1"/>
    </row>
    <row r="1925" ht="15.75" customHeight="1">
      <c r="E1925" s="1"/>
    </row>
    <row r="1926" ht="15.75" customHeight="1">
      <c r="E1926" s="1"/>
    </row>
    <row r="1927" ht="15.75" customHeight="1">
      <c r="E1927" s="1"/>
    </row>
    <row r="1928" ht="15.75" customHeight="1">
      <c r="E1928" s="1"/>
    </row>
    <row r="1929" ht="15.75" customHeight="1">
      <c r="E1929" s="1"/>
    </row>
    <row r="1930" ht="15.75" customHeight="1">
      <c r="E1930" s="1"/>
    </row>
    <row r="1931" ht="15.75" customHeight="1">
      <c r="E1931" s="1"/>
    </row>
    <row r="1932" ht="15.75" customHeight="1">
      <c r="E1932" s="1"/>
    </row>
    <row r="1933" ht="15.75" customHeight="1">
      <c r="E1933" s="1"/>
    </row>
    <row r="1934" ht="15.75" customHeight="1">
      <c r="E1934" s="1"/>
    </row>
    <row r="1935" ht="15.75" customHeight="1">
      <c r="E1935" s="1"/>
    </row>
    <row r="1936" ht="15.75" customHeight="1">
      <c r="E1936" s="1"/>
    </row>
    <row r="1937" ht="15.75" customHeight="1">
      <c r="E1937" s="1"/>
    </row>
    <row r="1938" ht="15.75" customHeight="1">
      <c r="E1938" s="1"/>
    </row>
    <row r="1939" ht="15.75" customHeight="1">
      <c r="E1939" s="1"/>
    </row>
    <row r="1940" ht="15.75" customHeight="1">
      <c r="E1940" s="1"/>
    </row>
    <row r="1941" ht="15.75" customHeight="1">
      <c r="E1941" s="1"/>
    </row>
    <row r="1942" ht="15.75" customHeight="1">
      <c r="E1942" s="1"/>
    </row>
    <row r="1943" ht="15.75" customHeight="1">
      <c r="E1943" s="1"/>
    </row>
    <row r="1944" ht="15.75" customHeight="1">
      <c r="E1944" s="1"/>
    </row>
    <row r="1945" ht="15.75" customHeight="1">
      <c r="E1945" s="1"/>
    </row>
    <row r="1946" ht="15.75" customHeight="1">
      <c r="E1946" s="1"/>
    </row>
    <row r="1947" ht="15.75" customHeight="1">
      <c r="E1947" s="1"/>
    </row>
    <row r="1948" ht="15.75" customHeight="1">
      <c r="E1948" s="1"/>
    </row>
    <row r="1949" ht="15.75" customHeight="1">
      <c r="E1949" s="1"/>
    </row>
    <row r="1950" ht="15.75" customHeight="1">
      <c r="E1950" s="1"/>
    </row>
    <row r="1951" ht="15.75" customHeight="1">
      <c r="E1951" s="1"/>
    </row>
    <row r="1952" ht="15.75" customHeight="1">
      <c r="E1952" s="1"/>
    </row>
    <row r="1953" ht="15.75" customHeight="1">
      <c r="E1953" s="1"/>
    </row>
    <row r="1954" ht="15.75" customHeight="1">
      <c r="E1954" s="1"/>
    </row>
    <row r="1955" ht="15.75" customHeight="1">
      <c r="E1955" s="1"/>
    </row>
    <row r="1956" ht="15.75" customHeight="1">
      <c r="E1956" s="1"/>
    </row>
    <row r="1957" ht="15.75" customHeight="1">
      <c r="E1957" s="1"/>
    </row>
    <row r="1958" ht="15.75" customHeight="1">
      <c r="E1958" s="1"/>
    </row>
    <row r="1959" ht="15.75" customHeight="1">
      <c r="E1959" s="1"/>
    </row>
    <row r="1960" ht="15.75" customHeight="1">
      <c r="E1960" s="1"/>
    </row>
    <row r="1961" ht="15.75" customHeight="1">
      <c r="E1961" s="1"/>
    </row>
    <row r="1962" ht="15.75" customHeight="1">
      <c r="E1962" s="1"/>
    </row>
    <row r="1963" ht="15.75" customHeight="1">
      <c r="E1963" s="1"/>
    </row>
    <row r="1964" ht="15.75" customHeight="1">
      <c r="E1964" s="1"/>
    </row>
    <row r="1965" ht="15.75" customHeight="1">
      <c r="E1965" s="1"/>
    </row>
    <row r="1966" ht="15.75" customHeight="1">
      <c r="E1966" s="1"/>
    </row>
    <row r="1967" ht="15.75" customHeight="1">
      <c r="E1967" s="1"/>
    </row>
    <row r="1968" ht="15.75" customHeight="1">
      <c r="E1968" s="1"/>
    </row>
    <row r="1969" ht="15.75" customHeight="1">
      <c r="E1969" s="1"/>
    </row>
    <row r="1970" ht="15.75" customHeight="1">
      <c r="E1970" s="1"/>
    </row>
    <row r="1971" ht="15.75" customHeight="1">
      <c r="E1971" s="1"/>
    </row>
    <row r="1972" ht="15.75" customHeight="1">
      <c r="E1972" s="1"/>
    </row>
    <row r="1973" ht="15.75" customHeight="1">
      <c r="E1973" s="1"/>
    </row>
    <row r="1974" ht="15.75" customHeight="1">
      <c r="E1974" s="1"/>
    </row>
    <row r="1975" ht="15.75" customHeight="1">
      <c r="E1975" s="1"/>
    </row>
    <row r="1976" ht="15.75" customHeight="1">
      <c r="E1976" s="1"/>
    </row>
    <row r="1977" ht="15.75" customHeight="1">
      <c r="E1977" s="1"/>
    </row>
    <row r="1978" ht="15.75" customHeight="1">
      <c r="E1978" s="1"/>
    </row>
    <row r="1979" ht="15.75" customHeight="1">
      <c r="E1979" s="1"/>
    </row>
    <row r="1980" ht="15.75" customHeight="1">
      <c r="E1980" s="1"/>
    </row>
    <row r="1981" ht="15.75" customHeight="1">
      <c r="E1981" s="1"/>
    </row>
    <row r="1982" ht="15.75" customHeight="1">
      <c r="E1982" s="1"/>
    </row>
    <row r="1983" ht="15.75" customHeight="1">
      <c r="E1983" s="1"/>
    </row>
    <row r="1984" ht="15.75" customHeight="1">
      <c r="E1984" s="1"/>
    </row>
    <row r="1985" ht="15.75" customHeight="1">
      <c r="E1985" s="1"/>
    </row>
    <row r="1986" ht="15.75" customHeight="1">
      <c r="E1986" s="1"/>
    </row>
    <row r="1987" ht="15.75" customHeight="1">
      <c r="E1987" s="1"/>
    </row>
    <row r="1988" ht="15.75" customHeight="1">
      <c r="E1988" s="1"/>
    </row>
    <row r="1989" ht="15.75" customHeight="1">
      <c r="E1989" s="1"/>
    </row>
    <row r="1990" ht="15.75" customHeight="1">
      <c r="E1990" s="1"/>
    </row>
    <row r="1991" ht="15.75" customHeight="1">
      <c r="E1991" s="1"/>
    </row>
    <row r="1992" ht="15.75" customHeight="1">
      <c r="E1992" s="1"/>
    </row>
    <row r="1993" ht="15.75" customHeight="1">
      <c r="E1993" s="1"/>
    </row>
    <row r="1994" ht="15.75" customHeight="1">
      <c r="E1994" s="1"/>
    </row>
    <row r="1995" ht="15.75" customHeight="1">
      <c r="E1995" s="1"/>
    </row>
    <row r="1996" ht="15.75" customHeight="1">
      <c r="E1996" s="1"/>
    </row>
    <row r="1997" ht="15.75" customHeight="1">
      <c r="E1997" s="1"/>
    </row>
    <row r="1998" ht="15.75" customHeight="1">
      <c r="E1998" s="1"/>
    </row>
    <row r="1999" ht="15.75" customHeight="1">
      <c r="E1999" s="1"/>
    </row>
    <row r="2000" ht="15.75" customHeight="1">
      <c r="E2000" s="1"/>
    </row>
    <row r="2001" ht="15.75" customHeight="1">
      <c r="E2001" s="1"/>
    </row>
    <row r="2002" ht="15.75" customHeight="1">
      <c r="E2002" s="1"/>
    </row>
    <row r="2003" ht="15.75" customHeight="1">
      <c r="E2003" s="1"/>
    </row>
    <row r="2004" ht="15.75" customHeight="1">
      <c r="E2004" s="1"/>
    </row>
    <row r="2005" ht="15.75" customHeight="1">
      <c r="E2005" s="1"/>
    </row>
    <row r="2006" ht="15.75" customHeight="1">
      <c r="E2006" s="1"/>
    </row>
    <row r="2007" ht="15.75" customHeight="1">
      <c r="E2007" s="1"/>
    </row>
    <row r="2008" ht="15.75" customHeight="1">
      <c r="E2008" s="1"/>
    </row>
    <row r="2009" ht="15.75" customHeight="1">
      <c r="E2009" s="1"/>
    </row>
    <row r="2010" ht="15.75" customHeight="1">
      <c r="E2010" s="1"/>
    </row>
    <row r="2011" ht="15.75" customHeight="1">
      <c r="E2011" s="1"/>
    </row>
    <row r="2012" ht="15.75" customHeight="1">
      <c r="E2012" s="1"/>
    </row>
    <row r="2013" ht="15.75" customHeight="1">
      <c r="E2013" s="1"/>
    </row>
    <row r="2014" ht="15.75" customHeight="1">
      <c r="E2014" s="1"/>
    </row>
    <row r="2015" ht="15.75" customHeight="1">
      <c r="E2015" s="1"/>
    </row>
    <row r="2016" ht="15.75" customHeight="1">
      <c r="E2016" s="1"/>
    </row>
    <row r="2017" ht="15.75" customHeight="1">
      <c r="E2017" s="1"/>
    </row>
    <row r="2018" ht="15.75" customHeight="1">
      <c r="E2018" s="1"/>
    </row>
    <row r="2019" ht="15.75" customHeight="1">
      <c r="E2019" s="1"/>
    </row>
    <row r="2020" ht="15.75" customHeight="1">
      <c r="E2020" s="1"/>
    </row>
    <row r="2021" ht="15.75" customHeight="1">
      <c r="E2021" s="1"/>
    </row>
    <row r="2022" ht="15.75" customHeight="1">
      <c r="E2022" s="1"/>
    </row>
    <row r="2023" ht="15.75" customHeight="1">
      <c r="E2023" s="1"/>
    </row>
    <row r="2024" ht="15.75" customHeight="1">
      <c r="E2024" s="1"/>
    </row>
    <row r="2025" ht="15.75" customHeight="1">
      <c r="E2025" s="1"/>
    </row>
    <row r="2026" ht="15.75" customHeight="1">
      <c r="E2026" s="1"/>
    </row>
    <row r="2027" ht="15.75" customHeight="1">
      <c r="E2027" s="1"/>
    </row>
    <row r="2028" ht="15.75" customHeight="1">
      <c r="E2028" s="1"/>
    </row>
    <row r="2029" ht="15.75" customHeight="1">
      <c r="E2029" s="1"/>
    </row>
    <row r="2030" ht="15.75" customHeight="1">
      <c r="E2030" s="1"/>
    </row>
    <row r="2031" ht="15.75" customHeight="1">
      <c r="E2031" s="1"/>
    </row>
    <row r="2032" ht="15.75" customHeight="1">
      <c r="E2032" s="1"/>
    </row>
    <row r="2033" ht="15.75" customHeight="1">
      <c r="E2033" s="1"/>
    </row>
    <row r="2034" ht="15.75" customHeight="1">
      <c r="E2034" s="1"/>
    </row>
    <row r="2035" ht="15.75" customHeight="1">
      <c r="E2035" s="1"/>
    </row>
    <row r="2036" ht="15.75" customHeight="1">
      <c r="E2036" s="1"/>
    </row>
    <row r="2037" ht="15.75" customHeight="1">
      <c r="E2037" s="1"/>
    </row>
    <row r="2038" ht="15.75" customHeight="1">
      <c r="E2038" s="1"/>
    </row>
    <row r="2039" ht="15.75" customHeight="1">
      <c r="E2039" s="1"/>
    </row>
    <row r="2040" ht="15.75" customHeight="1">
      <c r="E2040" s="1"/>
    </row>
    <row r="2041" ht="15.75" customHeight="1">
      <c r="E2041" s="1"/>
    </row>
    <row r="2042" ht="15.75" customHeight="1">
      <c r="E2042" s="1"/>
    </row>
    <row r="2043" ht="15.75" customHeight="1">
      <c r="E2043" s="1"/>
    </row>
    <row r="2044" ht="15.75" customHeight="1">
      <c r="E2044" s="1"/>
    </row>
    <row r="2045" ht="15.75" customHeight="1">
      <c r="E2045" s="1"/>
    </row>
    <row r="2046" ht="15.75" customHeight="1">
      <c r="E2046" s="1"/>
    </row>
    <row r="2047" ht="15.75" customHeight="1">
      <c r="E2047" s="1"/>
    </row>
    <row r="2048" ht="15.75" customHeight="1">
      <c r="E2048" s="1"/>
    </row>
    <row r="2049" ht="15.75" customHeight="1">
      <c r="E2049" s="1"/>
    </row>
    <row r="2050" ht="15.75" customHeight="1">
      <c r="E2050" s="1"/>
    </row>
    <row r="2051" ht="15.75" customHeight="1">
      <c r="E2051" s="1"/>
    </row>
    <row r="2052" ht="15.75" customHeight="1">
      <c r="E2052" s="1"/>
    </row>
    <row r="2053" ht="15.75" customHeight="1">
      <c r="E2053" s="1"/>
    </row>
    <row r="2054" ht="15.75" customHeight="1">
      <c r="E2054" s="1"/>
    </row>
    <row r="2055" ht="15.75" customHeight="1">
      <c r="E2055" s="1"/>
    </row>
    <row r="2056" ht="15.75" customHeight="1">
      <c r="E2056" s="1"/>
    </row>
    <row r="2057" ht="15.75" customHeight="1">
      <c r="E2057" s="1"/>
    </row>
    <row r="2058" ht="15.75" customHeight="1">
      <c r="E2058" s="1"/>
    </row>
    <row r="2059" ht="15.75" customHeight="1">
      <c r="E2059" s="1"/>
    </row>
    <row r="2060" ht="15.75" customHeight="1">
      <c r="E2060" s="1"/>
    </row>
    <row r="2061" ht="15.75" customHeight="1">
      <c r="E2061" s="1"/>
    </row>
    <row r="2062" ht="15.75" customHeight="1">
      <c r="E2062" s="1"/>
    </row>
    <row r="2063" ht="15.75" customHeight="1">
      <c r="E2063" s="1"/>
    </row>
    <row r="2064" ht="15.75" customHeight="1">
      <c r="E2064" s="1"/>
    </row>
    <row r="2065" ht="15.75" customHeight="1">
      <c r="E2065" s="1"/>
    </row>
    <row r="2066" ht="15.75" customHeight="1">
      <c r="E2066" s="1"/>
    </row>
    <row r="2067" ht="15.75" customHeight="1">
      <c r="E2067" s="1"/>
    </row>
    <row r="2068" ht="15.75" customHeight="1">
      <c r="E2068" s="1"/>
    </row>
    <row r="2069" ht="15.75" customHeight="1">
      <c r="E2069" s="1"/>
    </row>
    <row r="2070" ht="15.75" customHeight="1">
      <c r="E2070" s="1"/>
    </row>
    <row r="2071" ht="15.75" customHeight="1">
      <c r="E2071" s="1"/>
    </row>
    <row r="2072" ht="15.75" customHeight="1">
      <c r="E2072" s="1"/>
    </row>
    <row r="2073" ht="15.75" customHeight="1">
      <c r="E2073" s="1"/>
    </row>
    <row r="2074" ht="15.75" customHeight="1">
      <c r="E2074" s="1"/>
    </row>
    <row r="2075" ht="15.75" customHeight="1">
      <c r="E2075" s="1"/>
    </row>
    <row r="2076" ht="15.75" customHeight="1">
      <c r="E2076" s="1"/>
    </row>
    <row r="2077" ht="15.75" customHeight="1">
      <c r="E2077" s="1"/>
    </row>
    <row r="2078" ht="15.75" customHeight="1">
      <c r="E2078" s="1"/>
    </row>
    <row r="2079" ht="15.75" customHeight="1">
      <c r="E2079" s="1"/>
    </row>
    <row r="2080" ht="15.75" customHeight="1">
      <c r="E2080" s="1"/>
    </row>
    <row r="2081" ht="15.75" customHeight="1">
      <c r="E2081" s="1"/>
    </row>
    <row r="2082" ht="15.75" customHeight="1">
      <c r="E2082" s="1"/>
    </row>
    <row r="2083" ht="15.75" customHeight="1">
      <c r="E2083" s="1"/>
    </row>
    <row r="2084" ht="15.75" customHeight="1">
      <c r="E2084" s="1"/>
    </row>
    <row r="2085" ht="15.75" customHeight="1">
      <c r="E2085" s="1"/>
    </row>
    <row r="2086" ht="15.75" customHeight="1">
      <c r="E2086" s="1"/>
    </row>
    <row r="2087" ht="15.75" customHeight="1">
      <c r="E2087" s="1"/>
    </row>
    <row r="2088" ht="15.75" customHeight="1">
      <c r="E2088" s="1"/>
    </row>
    <row r="2089" ht="15.75" customHeight="1">
      <c r="E2089" s="1"/>
    </row>
    <row r="2090" ht="15.75" customHeight="1">
      <c r="E2090" s="1"/>
    </row>
    <row r="2091" ht="15.75" customHeight="1">
      <c r="E2091" s="1"/>
    </row>
    <row r="2092" ht="15.75" customHeight="1">
      <c r="E2092" s="1"/>
    </row>
    <row r="2093" ht="15.75" customHeight="1">
      <c r="E2093" s="1"/>
    </row>
    <row r="2094" ht="15.75" customHeight="1">
      <c r="E2094" s="1"/>
    </row>
    <row r="2095" ht="15.75" customHeight="1">
      <c r="E2095" s="1"/>
    </row>
    <row r="2096" ht="15.75" customHeight="1">
      <c r="E2096" s="1"/>
    </row>
    <row r="2097" ht="15.75" customHeight="1">
      <c r="E2097" s="1"/>
    </row>
    <row r="2098" ht="15.75" customHeight="1">
      <c r="E2098" s="1"/>
    </row>
    <row r="2099" ht="15.75" customHeight="1">
      <c r="E2099" s="1"/>
    </row>
    <row r="2100" ht="15.75" customHeight="1">
      <c r="E2100" s="1"/>
    </row>
    <row r="2101" ht="15.75" customHeight="1">
      <c r="E2101" s="1"/>
    </row>
    <row r="2102" ht="15.75" customHeight="1">
      <c r="E2102" s="1"/>
    </row>
    <row r="2103" ht="15.75" customHeight="1">
      <c r="E2103" s="1"/>
    </row>
    <row r="2104" ht="15.75" customHeight="1">
      <c r="E2104" s="1"/>
    </row>
    <row r="2105" ht="15.75" customHeight="1">
      <c r="E2105" s="1"/>
    </row>
    <row r="2106" ht="15.75" customHeight="1">
      <c r="E2106" s="1"/>
    </row>
    <row r="2107" ht="15.75" customHeight="1">
      <c r="E2107" s="1"/>
    </row>
    <row r="2108" ht="15.75" customHeight="1">
      <c r="E2108" s="1"/>
    </row>
    <row r="2109" ht="15.75" customHeight="1">
      <c r="E2109" s="1"/>
    </row>
    <row r="2110" ht="15.75" customHeight="1">
      <c r="E2110" s="1"/>
    </row>
    <row r="2111" ht="15.75" customHeight="1">
      <c r="E2111" s="1"/>
    </row>
    <row r="2112" ht="15.75" customHeight="1">
      <c r="E2112" s="1"/>
    </row>
    <row r="2113" ht="15.75" customHeight="1">
      <c r="E2113" s="1"/>
    </row>
    <row r="2114" ht="15.75" customHeight="1">
      <c r="E2114" s="1"/>
    </row>
    <row r="2115" ht="15.75" customHeight="1">
      <c r="E2115" s="1"/>
    </row>
    <row r="2116" ht="15.75" customHeight="1">
      <c r="E2116" s="1"/>
    </row>
    <row r="2117" ht="15.75" customHeight="1">
      <c r="E2117" s="1"/>
    </row>
    <row r="2118" ht="15.75" customHeight="1">
      <c r="E2118" s="1"/>
    </row>
    <row r="2119" ht="15.75" customHeight="1">
      <c r="E2119" s="1"/>
    </row>
    <row r="2120" ht="15.75" customHeight="1">
      <c r="E2120" s="1"/>
    </row>
    <row r="2121" ht="15.75" customHeight="1">
      <c r="E2121" s="1"/>
    </row>
    <row r="2122" ht="15.75" customHeight="1">
      <c r="E2122" s="1"/>
    </row>
    <row r="2123" ht="15.75" customHeight="1">
      <c r="E2123" s="1"/>
    </row>
    <row r="2124" ht="15.75" customHeight="1">
      <c r="E2124" s="1"/>
    </row>
    <row r="2125" ht="15.75" customHeight="1">
      <c r="E2125" s="1"/>
    </row>
    <row r="2126" ht="15.75" customHeight="1">
      <c r="E2126" s="1"/>
    </row>
    <row r="2127" ht="15.75" customHeight="1">
      <c r="E2127" s="1"/>
    </row>
    <row r="2128" ht="15.75" customHeight="1">
      <c r="E2128" s="1"/>
    </row>
    <row r="2129" ht="15.75" customHeight="1">
      <c r="E2129" s="1"/>
    </row>
    <row r="2130" ht="15.75" customHeight="1">
      <c r="E2130" s="1"/>
    </row>
    <row r="2131" ht="15.75" customHeight="1">
      <c r="E2131" s="1"/>
    </row>
    <row r="2132" ht="15.75" customHeight="1">
      <c r="E2132" s="1"/>
    </row>
    <row r="2133" ht="15.75" customHeight="1">
      <c r="E2133" s="1"/>
    </row>
    <row r="2134" ht="15.75" customHeight="1">
      <c r="E2134" s="1"/>
    </row>
    <row r="2135" ht="15.75" customHeight="1">
      <c r="E2135" s="1"/>
    </row>
    <row r="2136" ht="15.75" customHeight="1">
      <c r="E2136" s="1"/>
    </row>
    <row r="2137" ht="15.75" customHeight="1">
      <c r="E2137" s="1"/>
    </row>
    <row r="2138" ht="15.75" customHeight="1">
      <c r="E2138" s="1"/>
    </row>
    <row r="2139" ht="15.75" customHeight="1">
      <c r="E2139" s="1"/>
    </row>
    <row r="2140" ht="15.75" customHeight="1">
      <c r="E2140" s="1"/>
    </row>
    <row r="2141" ht="15.75" customHeight="1">
      <c r="E2141" s="1"/>
    </row>
    <row r="2142" ht="15.75" customHeight="1">
      <c r="E2142" s="1"/>
    </row>
    <row r="2143" ht="15.75" customHeight="1">
      <c r="E2143" s="1"/>
    </row>
    <row r="2144" ht="15.75" customHeight="1">
      <c r="E2144" s="1"/>
    </row>
    <row r="2145" ht="15.75" customHeight="1">
      <c r="E2145" s="1"/>
    </row>
    <row r="2146" ht="15.75" customHeight="1">
      <c r="E2146" s="1"/>
    </row>
    <row r="2147" ht="15.75" customHeight="1">
      <c r="E2147" s="1"/>
    </row>
    <row r="2148" ht="15.75" customHeight="1">
      <c r="E2148" s="1"/>
    </row>
    <row r="2149" ht="15.75" customHeight="1">
      <c r="E2149" s="1"/>
    </row>
    <row r="2150" ht="15.75" customHeight="1">
      <c r="E2150" s="1"/>
    </row>
    <row r="2151" ht="15.75" customHeight="1">
      <c r="E2151" s="1"/>
      <c r="J2151" s="20" t="str">
        <f>#REF!</f>
        <v>#REF!</v>
      </c>
    </row>
    <row r="2152" ht="15.75" customHeight="1">
      <c r="E2152" s="1"/>
    </row>
    <row r="2153" ht="15.75" customHeight="1">
      <c r="E2153" s="1"/>
    </row>
    <row r="2154" ht="15.75" customHeight="1">
      <c r="E2154" s="1"/>
    </row>
    <row r="2155" ht="15.75" customHeight="1">
      <c r="E2155" s="1"/>
    </row>
    <row r="2156" ht="15.75" customHeight="1">
      <c r="E2156" s="1"/>
    </row>
    <row r="2157" ht="15.75" customHeight="1">
      <c r="E2157" s="1"/>
    </row>
    <row r="2158" ht="15.75" customHeight="1">
      <c r="E2158" s="1"/>
    </row>
    <row r="2159" ht="15.75" customHeight="1">
      <c r="E2159" s="1"/>
    </row>
    <row r="2160" ht="15.75" customHeight="1">
      <c r="E2160" s="1"/>
    </row>
    <row r="2161" ht="15.75" customHeight="1">
      <c r="E2161" s="1"/>
    </row>
    <row r="2162" ht="15.75" customHeight="1">
      <c r="E2162" s="1"/>
    </row>
    <row r="2163" ht="15.75" customHeight="1">
      <c r="E2163" s="1"/>
    </row>
    <row r="2164" ht="15.75" customHeight="1">
      <c r="E2164" s="1"/>
    </row>
    <row r="2165" ht="15.75" customHeight="1">
      <c r="E2165" s="1"/>
    </row>
    <row r="2166" ht="15.75" customHeight="1">
      <c r="E2166" s="1"/>
    </row>
    <row r="2167" ht="15.75" customHeight="1">
      <c r="E2167" s="1"/>
    </row>
    <row r="2168" ht="15.75" customHeight="1">
      <c r="E2168" s="1"/>
    </row>
    <row r="2169" ht="15.75" customHeight="1">
      <c r="E2169" s="1"/>
    </row>
    <row r="2170" ht="15.75" customHeight="1">
      <c r="E2170" s="1"/>
    </row>
    <row r="2171" ht="15.75" customHeight="1">
      <c r="E2171" s="1"/>
    </row>
    <row r="2172" ht="15.75" customHeight="1">
      <c r="E2172" s="1"/>
    </row>
    <row r="2173" ht="15.75" customHeight="1">
      <c r="E2173" s="1"/>
    </row>
    <row r="2174" ht="15.75" customHeight="1">
      <c r="E2174" s="1"/>
    </row>
    <row r="2175" ht="15.75" customHeight="1">
      <c r="E2175" s="1"/>
    </row>
    <row r="2176" ht="15.75" customHeight="1">
      <c r="E2176" s="1"/>
    </row>
    <row r="2177" ht="15.75" customHeight="1">
      <c r="E2177" s="1"/>
    </row>
    <row r="2178" ht="15.75" customHeight="1">
      <c r="E2178" s="1"/>
    </row>
    <row r="2179" ht="15.75" customHeight="1">
      <c r="E2179" s="1"/>
    </row>
    <row r="2180" ht="15.75" customHeight="1">
      <c r="E2180" s="1"/>
    </row>
    <row r="2181" ht="15.75" customHeight="1">
      <c r="E2181" s="1"/>
    </row>
    <row r="2182" ht="15.75" customHeight="1">
      <c r="E2182" s="1"/>
    </row>
    <row r="2183" ht="15.75" customHeight="1">
      <c r="E2183" s="1"/>
    </row>
    <row r="2184" ht="15.75" customHeight="1">
      <c r="E2184" s="1"/>
    </row>
    <row r="2185" ht="15.75" customHeight="1">
      <c r="E2185" s="1"/>
    </row>
    <row r="2186" ht="15.75" customHeight="1">
      <c r="E2186" s="1"/>
    </row>
    <row r="2187" ht="15.75" customHeight="1">
      <c r="E2187" s="1"/>
    </row>
    <row r="2188" ht="15.75" customHeight="1">
      <c r="E2188" s="1"/>
    </row>
    <row r="2189" ht="15.75" customHeight="1">
      <c r="E2189" s="1"/>
    </row>
    <row r="2190" ht="15.75" customHeight="1">
      <c r="E2190" s="1"/>
    </row>
    <row r="2191" ht="15.75" customHeight="1">
      <c r="E2191" s="1"/>
    </row>
    <row r="2192" ht="15.75" customHeight="1">
      <c r="E2192" s="1"/>
    </row>
    <row r="2193" ht="15.75" customHeight="1">
      <c r="E2193" s="1"/>
    </row>
    <row r="2194" ht="15.75" customHeight="1">
      <c r="E2194" s="1"/>
    </row>
    <row r="2195" ht="15.75" customHeight="1">
      <c r="E2195" s="1"/>
    </row>
    <row r="2196" ht="15.75" customHeight="1">
      <c r="E2196" s="1"/>
    </row>
    <row r="2197" ht="15.75" customHeight="1">
      <c r="E2197" s="1"/>
    </row>
    <row r="2198" ht="15.75" customHeight="1">
      <c r="E2198" s="1"/>
    </row>
    <row r="2199" ht="15.75" customHeight="1">
      <c r="E2199" s="1"/>
    </row>
    <row r="2200" ht="15.75" customHeight="1">
      <c r="E2200" s="1"/>
    </row>
    <row r="2201" ht="15.75" customHeight="1">
      <c r="E2201" s="1"/>
    </row>
    <row r="2202" ht="15.75" customHeight="1">
      <c r="E2202" s="1"/>
    </row>
    <row r="2203" ht="15.75" customHeight="1">
      <c r="E2203" s="1"/>
    </row>
    <row r="2204" ht="15.75" customHeight="1">
      <c r="E2204" s="1"/>
    </row>
    <row r="2205" ht="15.75" customHeight="1">
      <c r="E2205" s="1"/>
    </row>
    <row r="2206" ht="15.75" customHeight="1">
      <c r="E2206" s="1"/>
    </row>
    <row r="2207" ht="15.75" customHeight="1">
      <c r="E2207" s="1"/>
    </row>
    <row r="2208" ht="15.75" customHeight="1">
      <c r="E2208" s="1"/>
    </row>
    <row r="2209" ht="15.75" customHeight="1">
      <c r="E2209" s="1"/>
    </row>
    <row r="2210" ht="15.75" customHeight="1">
      <c r="E2210" s="1"/>
    </row>
    <row r="2211" ht="15.75" customHeight="1">
      <c r="E2211" s="1"/>
    </row>
    <row r="2212" ht="15.75" customHeight="1">
      <c r="E2212" s="1"/>
    </row>
    <row r="2213" ht="15.75" customHeight="1">
      <c r="E2213" s="1"/>
    </row>
    <row r="2214" ht="15.75" customHeight="1">
      <c r="E2214" s="1"/>
    </row>
    <row r="2215" ht="15.75" customHeight="1">
      <c r="E2215" s="1"/>
    </row>
    <row r="2216" ht="15.75" customHeight="1">
      <c r="E2216" s="1"/>
    </row>
    <row r="2217" ht="15.75" customHeight="1">
      <c r="E2217" s="1"/>
    </row>
    <row r="2218" ht="15.75" customHeight="1">
      <c r="E2218" s="1"/>
    </row>
    <row r="2219" ht="15.75" customHeight="1">
      <c r="E2219" s="1"/>
    </row>
    <row r="2220" ht="15.75" customHeight="1">
      <c r="E2220" s="1"/>
    </row>
    <row r="2221" ht="15.75" customHeight="1">
      <c r="E2221" s="1"/>
    </row>
    <row r="2222" ht="15.75" customHeight="1">
      <c r="E2222" s="1"/>
    </row>
    <row r="2223" ht="15.75" customHeight="1">
      <c r="E2223" s="1"/>
    </row>
    <row r="2224" ht="15.75" customHeight="1">
      <c r="E2224" s="1"/>
    </row>
    <row r="2225" ht="15.75" customHeight="1">
      <c r="E2225" s="1"/>
    </row>
    <row r="2226" ht="15.75" customHeight="1">
      <c r="E2226" s="1"/>
    </row>
    <row r="2227" ht="15.75" customHeight="1">
      <c r="E2227" s="1"/>
    </row>
    <row r="2228" ht="15.75" customHeight="1">
      <c r="E2228" s="1"/>
    </row>
    <row r="2229" ht="15.75" customHeight="1">
      <c r="E2229" s="1"/>
    </row>
    <row r="2230" ht="15.75" customHeight="1">
      <c r="E2230" s="1"/>
    </row>
    <row r="2231" ht="15.75" customHeight="1">
      <c r="E2231" s="1"/>
    </row>
    <row r="2232" ht="15.75" customHeight="1">
      <c r="E2232" s="1"/>
    </row>
    <row r="2233" ht="15.75" customHeight="1">
      <c r="E2233" s="1"/>
    </row>
    <row r="2234" ht="15.75" customHeight="1">
      <c r="E2234" s="1"/>
    </row>
    <row r="2235" ht="15.75" customHeight="1">
      <c r="E2235" s="1"/>
    </row>
    <row r="2236" ht="15.75" customHeight="1">
      <c r="E2236" s="1"/>
    </row>
    <row r="2237" ht="15.75" customHeight="1">
      <c r="E2237" s="1"/>
    </row>
    <row r="2238" ht="15.75" customHeight="1">
      <c r="E2238" s="1"/>
    </row>
    <row r="2239" ht="15.75" customHeight="1">
      <c r="E2239" s="1"/>
    </row>
    <row r="2240" ht="15.75" customHeight="1">
      <c r="E2240" s="1"/>
    </row>
    <row r="2241" ht="15.75" customHeight="1">
      <c r="E2241" s="1"/>
    </row>
    <row r="2242" ht="15.75" customHeight="1">
      <c r="E2242" s="1"/>
    </row>
    <row r="2243" ht="15.75" customHeight="1">
      <c r="E2243" s="1"/>
    </row>
    <row r="2244" ht="15.75" customHeight="1">
      <c r="E2244" s="1"/>
    </row>
    <row r="2245" ht="15.75" customHeight="1">
      <c r="E2245" s="1"/>
    </row>
    <row r="2246" ht="15.75" customHeight="1">
      <c r="E2246" s="1"/>
    </row>
    <row r="2247" ht="15.75" customHeight="1">
      <c r="E2247" s="1"/>
    </row>
    <row r="2248" ht="15.75" customHeight="1">
      <c r="E2248" s="1"/>
    </row>
    <row r="2249" ht="15.75" customHeight="1">
      <c r="E2249" s="1"/>
    </row>
    <row r="2250" ht="15.75" customHeight="1">
      <c r="E2250" s="1"/>
    </row>
    <row r="2251" ht="15.75" customHeight="1">
      <c r="E2251" s="1"/>
    </row>
    <row r="2252" ht="15.75" customHeight="1">
      <c r="E2252" s="1"/>
    </row>
    <row r="2253" ht="15.75" customHeight="1">
      <c r="E2253" s="1"/>
    </row>
    <row r="2254" ht="15.75" customHeight="1">
      <c r="E2254" s="1"/>
    </row>
    <row r="2255" ht="15.75" customHeight="1">
      <c r="E2255" s="1"/>
    </row>
    <row r="2256" ht="15.75" customHeight="1">
      <c r="E2256" s="1"/>
      <c r="J2256" s="20" t="str">
        <f>#REF!+#REF!</f>
        <v>#REF!</v>
      </c>
    </row>
    <row r="2257" ht="15.75" customHeight="1">
      <c r="E2257" s="1"/>
    </row>
    <row r="2258" ht="15.75" customHeight="1">
      <c r="E2258" s="1"/>
    </row>
    <row r="2259" ht="15.75" customHeight="1">
      <c r="E2259" s="1"/>
    </row>
    <row r="2260" ht="15.75" customHeight="1">
      <c r="E2260" s="1"/>
    </row>
    <row r="2261" ht="15.75" customHeight="1">
      <c r="E2261" s="1"/>
    </row>
    <row r="2262" ht="15.75" customHeight="1">
      <c r="E2262" s="1"/>
    </row>
    <row r="2263" ht="15.75" customHeight="1">
      <c r="E2263" s="1"/>
    </row>
    <row r="2264" ht="15.75" customHeight="1">
      <c r="E2264" s="1"/>
    </row>
    <row r="2265" ht="15.75" customHeight="1">
      <c r="E2265" s="1"/>
    </row>
    <row r="2266" ht="15.75" customHeight="1">
      <c r="E2266" s="1"/>
    </row>
    <row r="2267" ht="15.75" customHeight="1">
      <c r="E2267" s="1"/>
    </row>
    <row r="2268" ht="15.75" customHeight="1">
      <c r="E2268" s="1"/>
    </row>
    <row r="2269" ht="15.75" customHeight="1">
      <c r="E2269" s="1"/>
    </row>
    <row r="2270" ht="15.75" customHeight="1">
      <c r="E2270" s="1"/>
    </row>
    <row r="2271" ht="15.75" customHeight="1">
      <c r="E2271" s="1"/>
    </row>
    <row r="2272" ht="15.75" customHeight="1">
      <c r="E2272" s="1"/>
    </row>
    <row r="2273" ht="15.75" customHeight="1">
      <c r="E2273" s="1"/>
    </row>
    <row r="2274" ht="15.75" customHeight="1">
      <c r="E2274" s="1"/>
    </row>
    <row r="2275" ht="15.75" customHeight="1">
      <c r="E2275" s="1"/>
    </row>
    <row r="2276" ht="15.75" customHeight="1">
      <c r="E2276" s="1"/>
    </row>
    <row r="2277" ht="15.75" customHeight="1">
      <c r="E2277" s="1"/>
    </row>
    <row r="2278" ht="15.75" customHeight="1">
      <c r="E2278" s="1"/>
    </row>
    <row r="2279" ht="15.75" customHeight="1">
      <c r="E2279" s="1"/>
    </row>
    <row r="2280" ht="15.75" customHeight="1">
      <c r="E2280" s="1"/>
    </row>
    <row r="2281" ht="15.75" customHeight="1">
      <c r="E2281" s="1"/>
    </row>
    <row r="2282" ht="15.75" customHeight="1">
      <c r="E2282" s="1"/>
    </row>
    <row r="2283" ht="15.75" customHeight="1">
      <c r="E2283" s="1"/>
    </row>
    <row r="2284" ht="15.75" customHeight="1">
      <c r="E2284" s="1"/>
    </row>
    <row r="2285" ht="15.75" customHeight="1">
      <c r="E2285" s="1"/>
    </row>
    <row r="2286" ht="15.75" customHeight="1">
      <c r="E2286" s="1"/>
    </row>
    <row r="2287" ht="15.75" customHeight="1">
      <c r="E2287" s="1"/>
    </row>
    <row r="2288" ht="15.75" customHeight="1">
      <c r="E2288" s="1"/>
    </row>
    <row r="2289" ht="15.75" customHeight="1">
      <c r="E2289" s="1"/>
    </row>
    <row r="2290" ht="15.75" customHeight="1">
      <c r="E2290" s="1"/>
    </row>
    <row r="2291" ht="15.75" customHeight="1">
      <c r="E2291" s="1"/>
    </row>
    <row r="2292" ht="15.75" customHeight="1">
      <c r="E2292" s="1"/>
    </row>
    <row r="2293" ht="15.75" customHeight="1">
      <c r="E2293" s="1"/>
    </row>
    <row r="2294" ht="15.75" customHeight="1">
      <c r="E2294" s="1"/>
    </row>
    <row r="2295" ht="15.75" customHeight="1">
      <c r="E2295" s="1"/>
    </row>
    <row r="2296" ht="15.75" customHeight="1">
      <c r="E2296" s="1"/>
    </row>
    <row r="2297" ht="15.75" customHeight="1">
      <c r="E2297" s="1"/>
    </row>
    <row r="2298" ht="15.75" customHeight="1">
      <c r="E2298" s="1"/>
    </row>
    <row r="2299" ht="15.75" customHeight="1">
      <c r="E2299" s="1"/>
    </row>
    <row r="2300" ht="15.75" customHeight="1">
      <c r="E2300" s="1"/>
    </row>
    <row r="2301" ht="15.75" customHeight="1">
      <c r="E2301" s="1"/>
    </row>
    <row r="2302" ht="15.75" customHeight="1">
      <c r="E2302" s="1"/>
    </row>
    <row r="2303" ht="15.75" customHeight="1">
      <c r="E2303" s="1"/>
    </row>
    <row r="2304" ht="15.75" customHeight="1">
      <c r="E2304" s="1"/>
    </row>
    <row r="2305" ht="15.75" customHeight="1">
      <c r="E2305" s="1"/>
    </row>
    <row r="2306" ht="15.75" customHeight="1">
      <c r="E2306" s="1"/>
    </row>
    <row r="2307" ht="15.75" customHeight="1">
      <c r="E2307" s="1"/>
    </row>
    <row r="2308" ht="15.75" customHeight="1">
      <c r="E2308" s="1"/>
    </row>
    <row r="2309" ht="15.75" customHeight="1">
      <c r="E2309" s="1"/>
    </row>
    <row r="2310" ht="15.75" customHeight="1">
      <c r="E2310" s="1"/>
    </row>
    <row r="2311" ht="15.75" customHeight="1">
      <c r="E2311" s="1"/>
    </row>
    <row r="2312" ht="15.75" customHeight="1">
      <c r="E2312" s="1"/>
    </row>
    <row r="2313" ht="15.75" customHeight="1">
      <c r="E2313" s="1"/>
    </row>
    <row r="2314" ht="15.75" customHeight="1">
      <c r="E2314" s="1"/>
    </row>
    <row r="2315" ht="15.75" customHeight="1">
      <c r="E2315" s="1"/>
    </row>
    <row r="2316" ht="15.75" customHeight="1">
      <c r="E2316" s="1"/>
    </row>
    <row r="2317" ht="15.75" customHeight="1">
      <c r="E2317" s="1"/>
    </row>
    <row r="2318" ht="15.75" customHeight="1">
      <c r="E2318" s="1"/>
    </row>
    <row r="2319" ht="15.75" customHeight="1">
      <c r="E2319" s="1"/>
    </row>
    <row r="2320" ht="15.75" customHeight="1">
      <c r="E2320" s="1"/>
    </row>
    <row r="2321" ht="15.75" customHeight="1">
      <c r="E2321" s="1"/>
    </row>
    <row r="2322" ht="15.75" customHeight="1">
      <c r="E2322" s="1"/>
    </row>
    <row r="2323" ht="15.75" customHeight="1">
      <c r="E2323" s="1"/>
    </row>
    <row r="2324" ht="15.75" customHeight="1">
      <c r="E2324" s="1"/>
    </row>
    <row r="2325" ht="15.75" customHeight="1">
      <c r="E2325" s="1"/>
    </row>
    <row r="2326" ht="15.75" customHeight="1">
      <c r="E2326" s="1"/>
    </row>
    <row r="2327" ht="15.75" customHeight="1">
      <c r="E2327" s="1"/>
    </row>
    <row r="2328" ht="15.75" customHeight="1">
      <c r="E2328" s="1"/>
    </row>
    <row r="2329" ht="15.75" customHeight="1">
      <c r="E2329" s="1"/>
    </row>
    <row r="2330" ht="15.75" customHeight="1">
      <c r="E2330" s="1"/>
    </row>
    <row r="2331" ht="15.75" customHeight="1">
      <c r="E2331" s="1"/>
    </row>
    <row r="2332" ht="15.75" customHeight="1">
      <c r="E2332" s="1"/>
    </row>
    <row r="2333" ht="15.75" customHeight="1">
      <c r="E2333" s="1"/>
    </row>
    <row r="2334" ht="15.75" customHeight="1">
      <c r="E2334" s="1"/>
    </row>
    <row r="2335" ht="15.75" customHeight="1">
      <c r="E2335" s="1"/>
    </row>
    <row r="2336" ht="15.75" customHeight="1">
      <c r="E2336" s="1"/>
    </row>
    <row r="2337" ht="15.75" customHeight="1">
      <c r="E2337" s="1"/>
    </row>
    <row r="2338" ht="15.75" customHeight="1">
      <c r="E2338" s="1"/>
    </row>
    <row r="2339" ht="15.75" customHeight="1">
      <c r="E2339" s="1"/>
    </row>
    <row r="2340" ht="15.75" customHeight="1">
      <c r="E2340" s="1"/>
    </row>
    <row r="2341" ht="15.75" customHeight="1">
      <c r="E2341" s="1"/>
    </row>
    <row r="2342" ht="15.75" customHeight="1">
      <c r="E2342" s="1"/>
    </row>
    <row r="2343" ht="15.75" customHeight="1">
      <c r="E2343" s="1"/>
    </row>
    <row r="2344" ht="15.75" customHeight="1">
      <c r="E2344" s="1"/>
    </row>
    <row r="2345" ht="15.75" customHeight="1">
      <c r="E2345" s="1"/>
    </row>
    <row r="2346" ht="15.75" customHeight="1">
      <c r="E2346" s="1"/>
    </row>
    <row r="2347" ht="15.75" customHeight="1">
      <c r="E2347" s="1"/>
    </row>
    <row r="2348" ht="15.75" customHeight="1">
      <c r="E2348" s="1"/>
    </row>
    <row r="2349" ht="15.75" customHeight="1">
      <c r="E2349" s="1"/>
    </row>
    <row r="2350" ht="15.75" customHeight="1">
      <c r="E2350" s="1"/>
    </row>
    <row r="2351" ht="15.75" customHeight="1">
      <c r="E2351" s="1"/>
    </row>
    <row r="2352" ht="15.75" customHeight="1">
      <c r="E2352" s="1"/>
    </row>
    <row r="2353" ht="15.75" customHeight="1">
      <c r="E2353" s="1"/>
    </row>
    <row r="2354" ht="15.75" customHeight="1">
      <c r="E2354" s="1"/>
    </row>
    <row r="2355" ht="15.75" customHeight="1">
      <c r="E2355" s="1"/>
    </row>
    <row r="2356" ht="15.75" customHeight="1">
      <c r="E2356" s="1"/>
    </row>
    <row r="2357" ht="15.75" customHeight="1">
      <c r="E2357" s="1"/>
    </row>
    <row r="2358" ht="15.75" customHeight="1">
      <c r="E2358" s="1"/>
    </row>
    <row r="2359" ht="15.75" customHeight="1">
      <c r="E2359" s="1"/>
    </row>
    <row r="2360" ht="15.75" customHeight="1">
      <c r="E2360" s="1"/>
    </row>
    <row r="2361" ht="15.75" customHeight="1">
      <c r="E2361" s="1"/>
    </row>
    <row r="2362" ht="15.75" customHeight="1">
      <c r="E2362" s="1"/>
    </row>
    <row r="2363" ht="15.75" customHeight="1">
      <c r="E2363" s="1"/>
    </row>
    <row r="2364" ht="15.75" customHeight="1">
      <c r="E2364" s="1"/>
    </row>
    <row r="2365" ht="15.75" customHeight="1">
      <c r="E2365" s="1"/>
    </row>
    <row r="2366" ht="15.75" customHeight="1">
      <c r="E2366" s="1"/>
    </row>
    <row r="2367" ht="15.75" customHeight="1">
      <c r="E2367" s="1"/>
    </row>
    <row r="2368" ht="15.75" customHeight="1">
      <c r="E2368" s="1"/>
    </row>
    <row r="2369" ht="15.75" customHeight="1">
      <c r="E2369" s="1"/>
    </row>
    <row r="2370" ht="15.75" customHeight="1">
      <c r="E2370" s="1"/>
    </row>
    <row r="2371" ht="15.75" customHeight="1">
      <c r="E2371" s="1"/>
    </row>
    <row r="2372" ht="15.75" customHeight="1">
      <c r="E2372" s="1"/>
    </row>
    <row r="2373" ht="15.75" customHeight="1">
      <c r="E2373" s="1"/>
    </row>
    <row r="2374" ht="15.75" customHeight="1">
      <c r="E2374" s="1"/>
    </row>
    <row r="2375" ht="15.75" customHeight="1">
      <c r="E2375" s="1"/>
    </row>
    <row r="2376" ht="15.75" customHeight="1">
      <c r="E2376" s="1"/>
    </row>
    <row r="2377" ht="15.75" customHeight="1">
      <c r="E2377" s="1"/>
    </row>
    <row r="2378" ht="15.75" customHeight="1">
      <c r="E2378" s="1"/>
    </row>
    <row r="2379" ht="15.75" customHeight="1">
      <c r="E2379" s="1"/>
    </row>
    <row r="2380" ht="15.75" customHeight="1">
      <c r="E2380" s="1"/>
    </row>
    <row r="2381" ht="15.75" customHeight="1">
      <c r="E2381" s="1"/>
    </row>
    <row r="2382" ht="15.75" customHeight="1">
      <c r="E2382" s="1"/>
    </row>
    <row r="2383" ht="15.75" customHeight="1">
      <c r="E2383" s="1"/>
    </row>
    <row r="2384" ht="15.75" customHeight="1">
      <c r="E2384" s="1"/>
    </row>
    <row r="2385" ht="15.75" customHeight="1">
      <c r="E2385" s="1"/>
    </row>
    <row r="2386" ht="15.75" customHeight="1">
      <c r="E2386" s="1"/>
    </row>
    <row r="2387" ht="15.75" customHeight="1">
      <c r="E2387" s="1"/>
    </row>
    <row r="2388" ht="15.75" customHeight="1">
      <c r="E2388" s="1"/>
    </row>
    <row r="2389" ht="15.75" customHeight="1">
      <c r="E2389" s="1"/>
    </row>
    <row r="2390" ht="15.75" customHeight="1">
      <c r="E2390" s="1"/>
    </row>
    <row r="2391" ht="15.75" customHeight="1">
      <c r="E2391" s="1"/>
    </row>
    <row r="2392" ht="15.75" customHeight="1">
      <c r="E2392" s="1"/>
    </row>
    <row r="2393" ht="15.75" customHeight="1">
      <c r="E2393" s="1"/>
    </row>
    <row r="2394" ht="15.75" customHeight="1">
      <c r="E2394" s="1"/>
    </row>
    <row r="2395" ht="15.75" customHeight="1">
      <c r="E2395" s="1"/>
    </row>
    <row r="2396" ht="15.75" customHeight="1">
      <c r="E2396" s="1"/>
    </row>
    <row r="2397" ht="15.75" customHeight="1">
      <c r="E2397" s="1"/>
    </row>
    <row r="2398" ht="15.75" customHeight="1">
      <c r="E2398" s="1"/>
    </row>
    <row r="2399" ht="15.75" customHeight="1">
      <c r="E2399" s="1"/>
    </row>
    <row r="2400" ht="15.75" customHeight="1">
      <c r="E2400" s="1"/>
    </row>
    <row r="2401" ht="15.75" customHeight="1">
      <c r="E2401" s="1"/>
    </row>
    <row r="2402" ht="15.75" customHeight="1">
      <c r="E2402" s="1"/>
    </row>
    <row r="2403" ht="15.75" customHeight="1">
      <c r="E2403" s="1"/>
    </row>
    <row r="2404" ht="15.75" customHeight="1">
      <c r="E2404" s="1"/>
    </row>
    <row r="2405" ht="15.75" customHeight="1">
      <c r="E2405" s="1"/>
    </row>
    <row r="2406" ht="15.75" customHeight="1">
      <c r="E2406" s="1"/>
    </row>
    <row r="2407" ht="15.75" customHeight="1">
      <c r="E2407" s="1"/>
    </row>
    <row r="2408" ht="15.75" customHeight="1">
      <c r="E2408" s="1"/>
    </row>
    <row r="2409" ht="15.75" customHeight="1">
      <c r="E2409" s="1"/>
    </row>
    <row r="2410" ht="15.75" customHeight="1">
      <c r="E2410" s="1"/>
    </row>
    <row r="2411" ht="15.75" customHeight="1">
      <c r="E2411" s="1"/>
    </row>
    <row r="2412" ht="15.75" customHeight="1">
      <c r="E2412" s="1"/>
    </row>
    <row r="2413" ht="15.75" customHeight="1">
      <c r="E2413" s="1"/>
    </row>
    <row r="2414" ht="15.75" customHeight="1">
      <c r="E2414" s="1"/>
    </row>
    <row r="2415" ht="15.75" customHeight="1">
      <c r="E2415" s="1"/>
    </row>
    <row r="2416" ht="15.75" customHeight="1">
      <c r="E2416" s="1"/>
    </row>
    <row r="2417" ht="15.75" customHeight="1">
      <c r="E2417" s="1"/>
    </row>
    <row r="2418" ht="15.75" customHeight="1">
      <c r="E2418" s="1"/>
    </row>
    <row r="2419" ht="15.75" customHeight="1">
      <c r="E2419" s="1"/>
    </row>
    <row r="2420" ht="15.75" customHeight="1">
      <c r="E2420" s="1"/>
    </row>
    <row r="2421" ht="15.75" customHeight="1">
      <c r="E2421" s="1"/>
    </row>
    <row r="2422" ht="15.75" customHeight="1">
      <c r="E2422" s="1"/>
    </row>
    <row r="2423" ht="15.75" customHeight="1">
      <c r="E2423" s="1"/>
    </row>
    <row r="2424" ht="15.75" customHeight="1">
      <c r="E2424" s="1"/>
    </row>
    <row r="2425" ht="15.75" customHeight="1">
      <c r="E2425" s="1"/>
    </row>
    <row r="2426" ht="15.75" customHeight="1">
      <c r="E2426" s="1"/>
    </row>
    <row r="2427" ht="15.75" customHeight="1">
      <c r="E2427" s="1"/>
    </row>
    <row r="2428" ht="15.75" customHeight="1">
      <c r="E2428" s="1"/>
    </row>
    <row r="2429" ht="15.75" customHeight="1">
      <c r="E2429" s="1"/>
    </row>
    <row r="2430" ht="15.75" customHeight="1">
      <c r="E2430" s="1"/>
    </row>
    <row r="2431" ht="15.75" customHeight="1">
      <c r="E2431" s="1"/>
    </row>
    <row r="2432" ht="15.75" customHeight="1">
      <c r="E2432" s="1"/>
    </row>
    <row r="2433" ht="15.75" customHeight="1">
      <c r="E2433" s="1"/>
    </row>
    <row r="2434" ht="15.75" customHeight="1">
      <c r="E2434" s="1"/>
    </row>
    <row r="2435" ht="15.75" customHeight="1">
      <c r="E2435" s="1"/>
    </row>
    <row r="2436" ht="15.75" customHeight="1">
      <c r="E2436" s="1"/>
    </row>
    <row r="2437" ht="15.75" customHeight="1">
      <c r="E2437" s="1"/>
    </row>
    <row r="2438" ht="15.75" customHeight="1">
      <c r="E2438" s="1"/>
    </row>
    <row r="2439" ht="15.75" customHeight="1">
      <c r="E2439" s="1"/>
    </row>
    <row r="2440" ht="15.75" customHeight="1">
      <c r="E2440" s="1"/>
    </row>
    <row r="2441" ht="15.75" customHeight="1">
      <c r="E2441" s="1"/>
    </row>
    <row r="2442" ht="15.75" customHeight="1">
      <c r="E2442" s="1"/>
    </row>
    <row r="2443" ht="15.75" customHeight="1">
      <c r="E2443" s="1"/>
    </row>
    <row r="2444" ht="15.75" customHeight="1">
      <c r="E2444" s="1"/>
    </row>
    <row r="2445" ht="15.75" customHeight="1">
      <c r="E2445" s="1"/>
    </row>
    <row r="2446" ht="15.75" customHeight="1">
      <c r="E2446" s="1"/>
    </row>
    <row r="2447" ht="15.75" customHeight="1">
      <c r="E2447" s="1"/>
    </row>
    <row r="2448" ht="15.75" customHeight="1">
      <c r="E2448" s="1"/>
    </row>
    <row r="2449" ht="15.75" customHeight="1">
      <c r="E2449" s="1"/>
    </row>
    <row r="2450" ht="15.75" customHeight="1">
      <c r="E2450" s="1"/>
    </row>
    <row r="2451" ht="15.75" customHeight="1">
      <c r="E2451" s="1"/>
    </row>
    <row r="2452" ht="15.75" customHeight="1">
      <c r="E2452" s="1"/>
    </row>
    <row r="2453" ht="15.75" customHeight="1">
      <c r="E2453" s="1"/>
    </row>
    <row r="2454" ht="15.75" customHeight="1">
      <c r="E2454" s="1"/>
    </row>
    <row r="2455" ht="15.75" customHeight="1">
      <c r="E2455" s="1"/>
    </row>
    <row r="2456" ht="15.75" customHeight="1">
      <c r="E2456" s="1"/>
    </row>
    <row r="2457" ht="15.75" customHeight="1">
      <c r="E2457" s="1"/>
    </row>
    <row r="2458" ht="15.75" customHeight="1">
      <c r="E2458" s="1"/>
    </row>
    <row r="2459" ht="15.75" customHeight="1">
      <c r="E2459" s="1"/>
    </row>
    <row r="2460" ht="15.75" customHeight="1">
      <c r="E2460" s="1"/>
    </row>
    <row r="2461" ht="15.75" customHeight="1">
      <c r="E2461" s="1"/>
    </row>
    <row r="2462" ht="15.75" customHeight="1">
      <c r="E2462" s="1"/>
    </row>
    <row r="2463" ht="15.75" customHeight="1">
      <c r="E2463" s="1"/>
    </row>
    <row r="2464" ht="15.75" customHeight="1">
      <c r="E2464" s="1"/>
    </row>
    <row r="2465" ht="15.75" customHeight="1">
      <c r="E2465" s="1"/>
    </row>
    <row r="2466" ht="15.75" customHeight="1">
      <c r="E2466" s="1"/>
    </row>
    <row r="2467" ht="15.75" customHeight="1">
      <c r="E2467" s="1"/>
    </row>
    <row r="2468" ht="15.75" customHeight="1">
      <c r="E2468" s="1"/>
    </row>
    <row r="2469" ht="15.75" customHeight="1">
      <c r="E2469" s="1"/>
    </row>
    <row r="2470" ht="15.75" customHeight="1">
      <c r="E2470" s="1"/>
    </row>
    <row r="2471" ht="15.75" customHeight="1">
      <c r="E2471" s="1"/>
    </row>
    <row r="2472" ht="15.75" customHeight="1">
      <c r="E2472" s="1"/>
    </row>
    <row r="2473" ht="15.75" customHeight="1">
      <c r="E2473" s="1"/>
    </row>
    <row r="2474" ht="15.75" customHeight="1">
      <c r="E2474" s="1"/>
    </row>
    <row r="2475" ht="15.75" customHeight="1">
      <c r="E2475" s="1"/>
    </row>
    <row r="2476" ht="15.75" customHeight="1">
      <c r="E2476" s="1"/>
    </row>
    <row r="2477" ht="15.75" customHeight="1">
      <c r="E2477" s="1"/>
    </row>
    <row r="2478" ht="15.75" customHeight="1">
      <c r="E2478" s="1"/>
    </row>
    <row r="2479" ht="15.75" customHeight="1">
      <c r="E2479" s="1"/>
    </row>
    <row r="2480" ht="15.75" customHeight="1">
      <c r="E2480" s="1"/>
    </row>
    <row r="2481" ht="15.75" customHeight="1">
      <c r="E2481" s="1"/>
    </row>
    <row r="2482" ht="15.75" customHeight="1">
      <c r="E2482" s="1"/>
    </row>
    <row r="2483" ht="15.75" customHeight="1">
      <c r="E2483" s="1"/>
    </row>
    <row r="2484" ht="15.75" customHeight="1">
      <c r="E2484" s="1"/>
    </row>
    <row r="2485" ht="15.75" customHeight="1">
      <c r="E2485" s="1"/>
    </row>
    <row r="2486" ht="15.75" customHeight="1">
      <c r="E2486" s="1"/>
    </row>
    <row r="2487" ht="15.75" customHeight="1">
      <c r="E2487" s="1"/>
    </row>
    <row r="2488" ht="15.75" customHeight="1">
      <c r="E2488" s="1"/>
    </row>
    <row r="2489" ht="15.75" customHeight="1">
      <c r="E2489" s="1"/>
    </row>
    <row r="2490" ht="15.75" customHeight="1">
      <c r="E2490" s="1"/>
    </row>
    <row r="2491" ht="15.75" customHeight="1">
      <c r="E2491" s="1"/>
    </row>
    <row r="2492" ht="15.75" customHeight="1">
      <c r="E2492" s="1"/>
    </row>
    <row r="2493" ht="15.75" customHeight="1">
      <c r="E2493" s="1"/>
    </row>
    <row r="2494" ht="15.75" customHeight="1">
      <c r="E2494" s="1"/>
    </row>
    <row r="2495" ht="15.75" customHeight="1">
      <c r="E2495" s="1"/>
    </row>
    <row r="2496" ht="15.75" customHeight="1">
      <c r="E2496" s="1"/>
    </row>
    <row r="2497" ht="15.75" customHeight="1">
      <c r="E2497" s="1"/>
    </row>
    <row r="2498" ht="15.75" customHeight="1">
      <c r="E2498" s="1"/>
    </row>
    <row r="2499" ht="15.75" customHeight="1">
      <c r="E2499" s="1"/>
    </row>
    <row r="2500" ht="15.75" customHeight="1">
      <c r="E2500" s="1"/>
    </row>
    <row r="2501" ht="15.75" customHeight="1">
      <c r="E2501" s="1"/>
    </row>
    <row r="2502" ht="15.75" customHeight="1">
      <c r="E2502" s="1"/>
    </row>
    <row r="2503" ht="15.75" customHeight="1">
      <c r="E2503" s="1"/>
    </row>
    <row r="2504" ht="15.75" customHeight="1">
      <c r="E2504" s="1"/>
    </row>
    <row r="2505" ht="15.75" customHeight="1">
      <c r="E2505" s="1"/>
    </row>
    <row r="2506" ht="15.75" customHeight="1">
      <c r="E2506" s="1"/>
    </row>
    <row r="2507" ht="15.75" customHeight="1">
      <c r="E2507" s="1"/>
    </row>
    <row r="2508" ht="15.75" customHeight="1">
      <c r="E2508" s="1"/>
    </row>
    <row r="2509" ht="15.75" customHeight="1">
      <c r="E2509" s="1"/>
    </row>
    <row r="2510" ht="15.75" customHeight="1">
      <c r="E2510" s="1"/>
    </row>
    <row r="2511" ht="15.75" customHeight="1">
      <c r="E2511" s="1"/>
    </row>
    <row r="2512" ht="15.75" customHeight="1">
      <c r="E2512" s="1"/>
    </row>
    <row r="2513" ht="15.75" customHeight="1">
      <c r="E2513" s="1"/>
    </row>
    <row r="2514" ht="15.75" customHeight="1">
      <c r="E2514" s="1"/>
    </row>
    <row r="2515" ht="15.75" customHeight="1">
      <c r="E2515" s="1"/>
    </row>
    <row r="2516" ht="15.75" customHeight="1">
      <c r="E2516" s="1"/>
    </row>
    <row r="2517" ht="15.75" customHeight="1">
      <c r="E2517" s="1"/>
    </row>
    <row r="2518" ht="15.75" customHeight="1">
      <c r="E2518" s="1"/>
    </row>
    <row r="2519" ht="15.75" customHeight="1">
      <c r="E2519" s="1"/>
    </row>
    <row r="2520" ht="15.75" customHeight="1">
      <c r="E2520" s="1"/>
    </row>
    <row r="2521" ht="15.75" customHeight="1">
      <c r="E2521" s="1"/>
    </row>
    <row r="2522" ht="15.75" customHeight="1">
      <c r="E2522" s="1"/>
    </row>
    <row r="2523" ht="15.75" customHeight="1">
      <c r="E2523" s="1"/>
    </row>
    <row r="2524" ht="15.75" customHeight="1">
      <c r="E2524" s="1"/>
    </row>
    <row r="2525" ht="15.75" customHeight="1">
      <c r="E2525" s="1"/>
    </row>
    <row r="2526" ht="15.75" customHeight="1">
      <c r="E2526" s="1"/>
    </row>
    <row r="2527" ht="15.75" customHeight="1">
      <c r="E2527" s="1"/>
    </row>
    <row r="2528" ht="15.75" customHeight="1">
      <c r="E2528" s="1"/>
    </row>
    <row r="2529" ht="15.75" customHeight="1">
      <c r="E2529" s="1"/>
    </row>
    <row r="2530" ht="15.75" customHeight="1">
      <c r="E2530" s="1"/>
    </row>
    <row r="2531" ht="15.75" customHeight="1">
      <c r="E2531" s="1"/>
    </row>
    <row r="2532" ht="15.75" customHeight="1">
      <c r="E2532" s="1"/>
    </row>
    <row r="2533" ht="15.75" customHeight="1">
      <c r="E2533" s="1"/>
    </row>
    <row r="2534" ht="15.75" customHeight="1">
      <c r="E2534" s="1"/>
    </row>
    <row r="2535" ht="15.75" customHeight="1">
      <c r="E2535" s="1"/>
    </row>
    <row r="2536" ht="15.75" customHeight="1">
      <c r="E2536" s="1"/>
    </row>
    <row r="2537" ht="15.75" customHeight="1">
      <c r="E2537" s="1"/>
    </row>
    <row r="2538" ht="15.75" customHeight="1">
      <c r="E2538" s="1"/>
    </row>
    <row r="2539" ht="15.75" customHeight="1">
      <c r="E2539" s="1"/>
    </row>
    <row r="2540" ht="15.75" customHeight="1">
      <c r="E2540" s="1"/>
    </row>
    <row r="2541" ht="15.75" customHeight="1">
      <c r="E2541" s="1"/>
    </row>
    <row r="2542" ht="15.75" customHeight="1">
      <c r="E2542" s="1"/>
    </row>
    <row r="2543" ht="15.75" customHeight="1">
      <c r="E2543" s="1"/>
    </row>
    <row r="2544" ht="15.75" customHeight="1">
      <c r="E2544" s="1"/>
    </row>
    <row r="2545" ht="15.75" customHeight="1">
      <c r="E2545" s="1"/>
    </row>
    <row r="2546" ht="15.75" customHeight="1">
      <c r="E2546" s="1"/>
    </row>
    <row r="2547" ht="15.75" customHeight="1">
      <c r="E2547" s="1"/>
    </row>
    <row r="2548" ht="15.75" customHeight="1">
      <c r="E2548" s="1"/>
    </row>
    <row r="2549" ht="15.75" customHeight="1">
      <c r="E2549" s="1"/>
    </row>
    <row r="2550" ht="15.75" customHeight="1">
      <c r="E2550" s="1"/>
    </row>
    <row r="2551" ht="15.75" customHeight="1">
      <c r="E2551" s="1"/>
    </row>
    <row r="2552" ht="15.75" customHeight="1">
      <c r="E2552" s="1"/>
    </row>
    <row r="2553" ht="15.75" customHeight="1">
      <c r="E2553" s="1"/>
    </row>
    <row r="2554" ht="15.75" customHeight="1">
      <c r="E2554" s="1"/>
    </row>
    <row r="2555" ht="15.75" customHeight="1">
      <c r="E2555" s="1"/>
    </row>
    <row r="2556" ht="15.75" customHeight="1">
      <c r="E2556" s="1"/>
    </row>
    <row r="2557" ht="15.75" customHeight="1">
      <c r="E2557" s="1"/>
    </row>
    <row r="2558" ht="15.75" customHeight="1">
      <c r="E2558" s="1"/>
    </row>
    <row r="2559" ht="15.75" customHeight="1">
      <c r="E2559" s="1"/>
    </row>
    <row r="2560" ht="15.75" customHeight="1">
      <c r="E2560" s="1"/>
    </row>
    <row r="2561" ht="15.75" customHeight="1">
      <c r="E2561" s="1"/>
    </row>
    <row r="2562" ht="15.75" customHeight="1">
      <c r="E2562" s="1"/>
    </row>
    <row r="2563" ht="15.75" customHeight="1">
      <c r="E2563" s="1"/>
    </row>
    <row r="2564" ht="15.75" customHeight="1">
      <c r="E2564" s="1"/>
    </row>
    <row r="2565" ht="15.75" customHeight="1">
      <c r="E2565" s="1"/>
    </row>
    <row r="2566" ht="15.75" customHeight="1">
      <c r="E2566" s="1"/>
    </row>
    <row r="2567" ht="15.75" customHeight="1">
      <c r="E2567" s="1"/>
    </row>
    <row r="2568" ht="15.75" customHeight="1">
      <c r="E2568" s="1"/>
    </row>
    <row r="2569" ht="15.75" customHeight="1">
      <c r="E2569" s="1"/>
    </row>
    <row r="2570" ht="15.75" customHeight="1">
      <c r="E2570" s="1"/>
    </row>
    <row r="2571" ht="15.75" customHeight="1">
      <c r="E2571" s="1"/>
    </row>
    <row r="2572" ht="15.75" customHeight="1">
      <c r="E2572" s="1"/>
    </row>
    <row r="2573" ht="15.75" customHeight="1">
      <c r="E2573" s="1"/>
    </row>
    <row r="2574" ht="15.75" customHeight="1">
      <c r="E2574" s="1"/>
    </row>
    <row r="2575" ht="15.75" customHeight="1">
      <c r="E2575" s="1"/>
    </row>
    <row r="2576" ht="15.75" customHeight="1">
      <c r="E2576" s="1"/>
    </row>
    <row r="2577" ht="15.75" customHeight="1">
      <c r="E2577" s="1"/>
    </row>
    <row r="2578" ht="15.75" customHeight="1">
      <c r="E2578" s="1"/>
    </row>
    <row r="2579" ht="15.75" customHeight="1">
      <c r="E2579" s="1"/>
    </row>
    <row r="2580" ht="15.75" customHeight="1">
      <c r="E2580" s="1"/>
    </row>
    <row r="2581" ht="15.75" customHeight="1">
      <c r="E2581" s="1"/>
    </row>
    <row r="2582" ht="15.75" customHeight="1">
      <c r="E2582" s="1"/>
    </row>
    <row r="2583" ht="15.75" customHeight="1">
      <c r="E2583" s="1"/>
    </row>
    <row r="2584" ht="15.75" customHeight="1">
      <c r="E2584" s="1"/>
    </row>
    <row r="2585" ht="15.75" customHeight="1">
      <c r="E2585" s="1"/>
    </row>
    <row r="2586" ht="15.75" customHeight="1">
      <c r="E2586" s="1"/>
    </row>
    <row r="2587" ht="15.75" customHeight="1">
      <c r="E2587" s="1"/>
    </row>
    <row r="2588" ht="15.75" customHeight="1">
      <c r="E2588" s="1"/>
    </row>
    <row r="2589" ht="15.75" customHeight="1">
      <c r="E2589" s="1"/>
    </row>
    <row r="2590" ht="15.75" customHeight="1">
      <c r="E2590" s="1"/>
    </row>
    <row r="2591" ht="15.75" customHeight="1">
      <c r="E2591" s="1"/>
    </row>
    <row r="2592" ht="15.75" customHeight="1">
      <c r="E2592" s="1"/>
    </row>
    <row r="2593" ht="15.75" customHeight="1">
      <c r="E2593" s="1"/>
    </row>
    <row r="2594" ht="15.75" customHeight="1">
      <c r="E2594" s="1"/>
    </row>
    <row r="2595" ht="15.75" customHeight="1">
      <c r="E2595" s="1"/>
    </row>
    <row r="2596" ht="15.75" customHeight="1">
      <c r="E2596" s="1"/>
    </row>
    <row r="2597" ht="15.75" customHeight="1">
      <c r="E2597" s="1"/>
    </row>
    <row r="2598" ht="15.75" customHeight="1">
      <c r="E2598" s="1"/>
    </row>
    <row r="2599" ht="15.75" customHeight="1">
      <c r="E2599" s="1"/>
    </row>
    <row r="2600" ht="15.75" customHeight="1">
      <c r="E2600" s="1"/>
    </row>
    <row r="2601" ht="15.75" customHeight="1">
      <c r="E2601" s="1"/>
    </row>
    <row r="2602" ht="15.75" customHeight="1">
      <c r="E2602" s="1"/>
    </row>
    <row r="2603" ht="15.75" customHeight="1">
      <c r="E2603" s="1"/>
    </row>
    <row r="2604" ht="15.75" customHeight="1">
      <c r="E2604" s="1"/>
    </row>
    <row r="2605" ht="15.75" customHeight="1">
      <c r="E2605" s="1"/>
    </row>
    <row r="2606" ht="15.75" customHeight="1">
      <c r="E2606" s="1"/>
    </row>
    <row r="2607" ht="15.75" customHeight="1">
      <c r="E2607" s="1"/>
    </row>
    <row r="2608" ht="15.75" customHeight="1">
      <c r="E2608" s="1"/>
    </row>
    <row r="2609" ht="15.75" customHeight="1">
      <c r="E2609" s="1"/>
    </row>
    <row r="2610" ht="15.75" customHeight="1">
      <c r="E2610" s="1"/>
    </row>
    <row r="2611" ht="15.75" customHeight="1">
      <c r="E2611" s="1"/>
    </row>
    <row r="2612" ht="15.75" customHeight="1">
      <c r="E2612" s="1"/>
    </row>
    <row r="2613" ht="15.75" customHeight="1">
      <c r="E2613" s="1"/>
    </row>
    <row r="2614" ht="15.75" customHeight="1">
      <c r="E2614" s="1"/>
    </row>
    <row r="2615" ht="15.75" customHeight="1">
      <c r="E2615" s="1"/>
    </row>
    <row r="2616" ht="15.75" customHeight="1">
      <c r="E2616" s="1"/>
    </row>
    <row r="2617" ht="15.75" customHeight="1">
      <c r="E2617" s="1"/>
    </row>
    <row r="2618" ht="15.75" customHeight="1">
      <c r="E2618" s="1"/>
    </row>
    <row r="2619" ht="15.75" customHeight="1">
      <c r="E2619" s="1"/>
    </row>
    <row r="2620" ht="15.75" customHeight="1">
      <c r="E2620" s="1"/>
    </row>
    <row r="2621" ht="15.75" customHeight="1">
      <c r="E2621" s="1"/>
    </row>
    <row r="2622" ht="15.75" customHeight="1">
      <c r="E2622" s="1"/>
    </row>
    <row r="2623" ht="15.75" customHeight="1">
      <c r="E2623" s="1"/>
    </row>
    <row r="2624" ht="15.75" customHeight="1">
      <c r="E2624" s="1"/>
    </row>
    <row r="2625" ht="15.75" customHeight="1">
      <c r="E2625" s="1"/>
    </row>
    <row r="2626" ht="15.75" customHeight="1">
      <c r="E2626" s="1"/>
    </row>
    <row r="2627" ht="15.75" customHeight="1">
      <c r="E2627" s="1"/>
    </row>
    <row r="2628" ht="15.75" customHeight="1">
      <c r="E2628" s="1"/>
    </row>
    <row r="2629" ht="15.75" customHeight="1">
      <c r="E2629" s="1"/>
    </row>
    <row r="2630" ht="15.75" customHeight="1">
      <c r="E2630" s="1"/>
    </row>
    <row r="2631" ht="15.75" customHeight="1">
      <c r="E2631" s="1"/>
    </row>
    <row r="2632" ht="15.75" customHeight="1">
      <c r="E2632" s="1"/>
    </row>
    <row r="2633" ht="15.75" customHeight="1">
      <c r="E2633" s="1"/>
    </row>
    <row r="2634" ht="15.75" customHeight="1">
      <c r="E2634" s="1"/>
    </row>
    <row r="2635" ht="15.75" customHeight="1">
      <c r="E2635" s="1"/>
    </row>
    <row r="2636" ht="15.75" customHeight="1">
      <c r="E2636" s="1"/>
    </row>
    <row r="2637" ht="15.75" customHeight="1">
      <c r="E2637" s="1"/>
    </row>
    <row r="2638" ht="15.75" customHeight="1">
      <c r="E2638" s="1"/>
    </row>
    <row r="2639" ht="15.75" customHeight="1">
      <c r="E2639" s="1"/>
    </row>
    <row r="2640" ht="15.75" customHeight="1">
      <c r="E2640" s="1"/>
    </row>
    <row r="2641" ht="15.75" customHeight="1">
      <c r="E2641" s="1"/>
    </row>
    <row r="2642" ht="15.75" customHeight="1">
      <c r="E2642" s="1"/>
    </row>
    <row r="2643" ht="15.75" customHeight="1">
      <c r="E2643" s="1"/>
    </row>
    <row r="2644" ht="15.75" customHeight="1">
      <c r="E2644" s="1"/>
    </row>
    <row r="2645" ht="15.75" customHeight="1">
      <c r="E2645" s="1"/>
    </row>
    <row r="2646" ht="15.75" customHeight="1">
      <c r="E2646" s="1"/>
    </row>
    <row r="2647" ht="15.75" customHeight="1">
      <c r="E2647" s="1"/>
    </row>
    <row r="2648" ht="15.75" customHeight="1">
      <c r="E2648" s="1"/>
    </row>
    <row r="2649" ht="15.75" customHeight="1">
      <c r="E2649" s="1"/>
    </row>
    <row r="2650" ht="15.75" customHeight="1">
      <c r="E2650" s="1"/>
    </row>
    <row r="2651" ht="15.75" customHeight="1">
      <c r="E2651" s="1"/>
    </row>
    <row r="2652" ht="15.75" customHeight="1">
      <c r="E2652" s="1"/>
    </row>
    <row r="2653" ht="15.75" customHeight="1">
      <c r="E2653" s="1"/>
    </row>
    <row r="2654" ht="15.75" customHeight="1">
      <c r="E2654" s="1"/>
    </row>
    <row r="2655" ht="15.75" customHeight="1">
      <c r="E2655" s="1"/>
    </row>
    <row r="2656" ht="15.75" customHeight="1">
      <c r="E2656" s="1"/>
    </row>
    <row r="2657" ht="15.75" customHeight="1">
      <c r="E2657" s="1"/>
    </row>
    <row r="2658" ht="15.75" customHeight="1">
      <c r="E2658" s="1"/>
    </row>
    <row r="2659" ht="15.75" customHeight="1">
      <c r="E2659" s="1"/>
    </row>
    <row r="2660" ht="15.75" customHeight="1">
      <c r="E2660" s="1"/>
    </row>
    <row r="2661" ht="15.75" customHeight="1">
      <c r="E2661" s="1"/>
    </row>
    <row r="2662" ht="15.75" customHeight="1">
      <c r="E2662" s="1"/>
    </row>
    <row r="2663" ht="15.75" customHeight="1">
      <c r="E2663" s="1"/>
    </row>
    <row r="2664" ht="15.75" customHeight="1">
      <c r="E2664" s="1"/>
    </row>
    <row r="2665" ht="15.75" customHeight="1">
      <c r="E2665" s="1"/>
    </row>
    <row r="2666" ht="15.75" customHeight="1">
      <c r="E2666" s="1"/>
    </row>
    <row r="2667" ht="15.75" customHeight="1">
      <c r="E2667" s="1"/>
    </row>
    <row r="2668" ht="15.75" customHeight="1">
      <c r="E2668" s="1"/>
    </row>
    <row r="2669" ht="15.75" customHeight="1">
      <c r="E2669" s="1"/>
    </row>
    <row r="2670" ht="15.75" customHeight="1">
      <c r="E2670" s="1"/>
    </row>
    <row r="2671" ht="15.75" customHeight="1">
      <c r="E2671" s="1"/>
    </row>
    <row r="2672" ht="15.75" customHeight="1">
      <c r="E2672" s="1"/>
    </row>
    <row r="2673" ht="15.75" customHeight="1">
      <c r="E2673" s="1"/>
    </row>
    <row r="2674" ht="15.75" customHeight="1">
      <c r="E2674" s="1"/>
    </row>
    <row r="2675" ht="15.75" customHeight="1">
      <c r="E2675" s="1"/>
    </row>
    <row r="2676" ht="15.75" customHeight="1">
      <c r="E2676" s="1"/>
    </row>
    <row r="2677" ht="15.75" customHeight="1">
      <c r="E2677" s="1"/>
    </row>
    <row r="2678" ht="15.75" customHeight="1">
      <c r="E2678" s="1"/>
    </row>
    <row r="2679" ht="15.75" customHeight="1">
      <c r="E2679" s="1"/>
    </row>
    <row r="2680" ht="15.75" customHeight="1">
      <c r="E2680" s="1"/>
    </row>
    <row r="2681" ht="15.75" customHeight="1">
      <c r="E2681" s="1"/>
    </row>
    <row r="2682" ht="15.75" customHeight="1">
      <c r="E2682" s="1"/>
    </row>
    <row r="2683" ht="15.75" customHeight="1">
      <c r="E2683" s="1"/>
    </row>
    <row r="2684" ht="15.75" customHeight="1">
      <c r="E2684" s="1"/>
    </row>
    <row r="2685" ht="15.75" customHeight="1">
      <c r="E2685" s="1"/>
    </row>
    <row r="2686" ht="15.75" customHeight="1">
      <c r="E2686" s="1"/>
    </row>
    <row r="2687" ht="15.75" customHeight="1">
      <c r="E2687" s="1"/>
    </row>
    <row r="2688" ht="15.75" customHeight="1">
      <c r="E2688" s="1"/>
    </row>
    <row r="2689" ht="15.75" customHeight="1">
      <c r="E2689" s="1"/>
    </row>
    <row r="2690" ht="15.75" customHeight="1">
      <c r="E2690" s="1"/>
    </row>
    <row r="2691" ht="15.75" customHeight="1">
      <c r="E2691" s="1"/>
    </row>
    <row r="2692" ht="15.75" customHeight="1">
      <c r="E2692" s="1"/>
    </row>
    <row r="2693" ht="15.75" customHeight="1">
      <c r="E2693" s="1"/>
    </row>
    <row r="2694" ht="15.75" customHeight="1">
      <c r="E2694" s="1"/>
    </row>
    <row r="2695" ht="15.75" customHeight="1">
      <c r="E2695" s="1"/>
    </row>
    <row r="2696" ht="15.75" customHeight="1">
      <c r="E2696" s="1"/>
    </row>
    <row r="2697" ht="15.75" customHeight="1">
      <c r="E2697" s="1"/>
    </row>
    <row r="2698" ht="15.75" customHeight="1">
      <c r="E2698" s="1"/>
    </row>
    <row r="2699" ht="15.75" customHeight="1">
      <c r="E2699" s="1"/>
    </row>
    <row r="2700" ht="15.75" customHeight="1">
      <c r="E2700" s="1"/>
    </row>
    <row r="2701" ht="15.75" customHeight="1">
      <c r="E2701" s="1"/>
    </row>
    <row r="2702" ht="15.75" customHeight="1">
      <c r="E2702" s="1"/>
    </row>
    <row r="2703" ht="15.75" customHeight="1">
      <c r="E2703" s="1"/>
    </row>
    <row r="2704" ht="15.75" customHeight="1">
      <c r="E2704" s="1"/>
    </row>
    <row r="2705" ht="15.75" customHeight="1">
      <c r="E2705" s="1"/>
    </row>
    <row r="2706" ht="15.75" customHeight="1">
      <c r="E2706" s="1"/>
    </row>
    <row r="2707" ht="15.75" customHeight="1">
      <c r="E2707" s="1"/>
    </row>
    <row r="2708" ht="15.75" customHeight="1">
      <c r="E2708" s="1"/>
    </row>
    <row r="2709" ht="15.75" customHeight="1">
      <c r="E2709" s="1"/>
    </row>
    <row r="2710" ht="15.75" customHeight="1">
      <c r="E2710" s="1"/>
    </row>
    <row r="2711" ht="15.75" customHeight="1">
      <c r="E2711" s="1"/>
    </row>
    <row r="2712" ht="15.75" customHeight="1">
      <c r="E2712" s="1"/>
    </row>
    <row r="2713" ht="15.75" customHeight="1">
      <c r="E2713" s="1"/>
    </row>
    <row r="2714" ht="15.75" customHeight="1">
      <c r="E2714" s="1"/>
    </row>
    <row r="2715" ht="15.75" customHeight="1">
      <c r="E2715" s="1"/>
    </row>
    <row r="2716" ht="15.75" customHeight="1">
      <c r="E2716" s="1"/>
    </row>
    <row r="2717" ht="15.75" customHeight="1">
      <c r="E2717" s="1"/>
    </row>
    <row r="2718" ht="15.75" customHeight="1">
      <c r="E2718" s="1"/>
    </row>
    <row r="2719" ht="15.75" customHeight="1">
      <c r="E2719" s="1"/>
    </row>
    <row r="2720" ht="15.75" customHeight="1">
      <c r="E2720" s="1"/>
    </row>
    <row r="2721" ht="15.75" customHeight="1">
      <c r="E2721" s="1"/>
    </row>
    <row r="2722" ht="15.75" customHeight="1">
      <c r="E2722" s="1"/>
    </row>
    <row r="2723" ht="15.75" customHeight="1">
      <c r="E2723" s="1"/>
    </row>
    <row r="2724" ht="15.75" customHeight="1">
      <c r="E2724" s="1"/>
    </row>
    <row r="2725" ht="15.75" customHeight="1">
      <c r="E2725" s="1"/>
    </row>
    <row r="2726" ht="15.75" customHeight="1">
      <c r="E2726" s="1"/>
    </row>
    <row r="2727" ht="15.75" customHeight="1">
      <c r="E2727" s="1"/>
    </row>
    <row r="2728" ht="15.75" customHeight="1">
      <c r="E2728" s="1"/>
    </row>
    <row r="2729" ht="15.75" customHeight="1">
      <c r="E2729" s="1"/>
    </row>
    <row r="2730" ht="15.75" customHeight="1">
      <c r="E2730" s="1"/>
    </row>
    <row r="2731" ht="15.75" customHeight="1">
      <c r="E2731" s="1"/>
    </row>
    <row r="2732" ht="15.75" customHeight="1">
      <c r="E2732" s="1"/>
    </row>
    <row r="2733" ht="15.75" customHeight="1">
      <c r="E2733" s="1"/>
    </row>
    <row r="2734" ht="15.75" customHeight="1">
      <c r="E2734" s="1"/>
    </row>
    <row r="2735" ht="15.75" customHeight="1">
      <c r="E2735" s="1"/>
    </row>
    <row r="2736" ht="15.75" customHeight="1">
      <c r="E2736" s="1"/>
    </row>
    <row r="2737" ht="15.75" customHeight="1">
      <c r="E2737" s="1"/>
    </row>
    <row r="2738" ht="15.75" customHeight="1">
      <c r="E2738" s="1"/>
    </row>
    <row r="2739" ht="15.75" customHeight="1">
      <c r="E2739" s="1"/>
    </row>
    <row r="2740" ht="15.75" customHeight="1">
      <c r="E2740" s="1"/>
    </row>
    <row r="2741" ht="15.75" customHeight="1">
      <c r="E2741" s="1"/>
    </row>
    <row r="2742" ht="15.75" customHeight="1">
      <c r="E2742" s="1"/>
    </row>
    <row r="2743" ht="15.75" customHeight="1">
      <c r="E2743" s="1"/>
    </row>
    <row r="2744" ht="15.75" customHeight="1">
      <c r="E2744" s="1"/>
    </row>
    <row r="2745" ht="15.75" customHeight="1">
      <c r="E2745" s="1"/>
    </row>
    <row r="2746" ht="15.75" customHeight="1">
      <c r="E2746" s="1"/>
    </row>
    <row r="2747" ht="15.75" customHeight="1">
      <c r="E2747" s="1"/>
    </row>
    <row r="2748" ht="15.75" customHeight="1">
      <c r="E2748" s="1"/>
    </row>
    <row r="2749" ht="15.75" customHeight="1">
      <c r="E2749" s="1"/>
    </row>
    <row r="2750" ht="15.75" customHeight="1">
      <c r="E2750" s="1"/>
    </row>
    <row r="2751" ht="15.75" customHeight="1">
      <c r="E2751" s="1"/>
    </row>
    <row r="2752" ht="15.75" customHeight="1">
      <c r="E2752" s="1"/>
    </row>
    <row r="2753" ht="15.75" customHeight="1">
      <c r="E2753" s="1"/>
    </row>
    <row r="2754" ht="15.75" customHeight="1">
      <c r="E2754" s="1"/>
    </row>
    <row r="2755" ht="15.75" customHeight="1">
      <c r="E2755" s="1"/>
    </row>
    <row r="2756" ht="15.75" customHeight="1">
      <c r="E2756" s="1"/>
    </row>
    <row r="2757" ht="15.75" customHeight="1">
      <c r="E2757" s="1"/>
    </row>
    <row r="2758" ht="15.75" customHeight="1">
      <c r="E2758" s="1"/>
    </row>
    <row r="2759" ht="15.75" customHeight="1">
      <c r="E2759" s="1"/>
    </row>
    <row r="2760" ht="15.75" customHeight="1">
      <c r="E2760" s="1"/>
    </row>
    <row r="2761" ht="15.75" customHeight="1">
      <c r="E2761" s="1"/>
    </row>
    <row r="2762" ht="15.75" customHeight="1">
      <c r="E2762" s="1"/>
    </row>
    <row r="2763" ht="15.75" customHeight="1">
      <c r="E2763" s="1"/>
    </row>
    <row r="2764" ht="15.75" customHeight="1">
      <c r="E2764" s="1"/>
    </row>
    <row r="2765" ht="15.75" customHeight="1">
      <c r="E2765" s="1"/>
    </row>
    <row r="2766" ht="15.75" customHeight="1">
      <c r="E2766" s="1"/>
    </row>
    <row r="2767" ht="15.75" customHeight="1">
      <c r="E2767" s="1"/>
    </row>
    <row r="2768" ht="15.75" customHeight="1">
      <c r="E2768" s="1"/>
    </row>
    <row r="2769" ht="15.75" customHeight="1">
      <c r="E2769" s="1"/>
    </row>
    <row r="2770" ht="15.75" customHeight="1">
      <c r="E2770" s="1"/>
    </row>
    <row r="2771" ht="15.75" customHeight="1">
      <c r="E2771" s="1"/>
    </row>
    <row r="2772" ht="15.75" customHeight="1">
      <c r="E2772" s="1"/>
    </row>
    <row r="2773" ht="15.75" customHeight="1">
      <c r="E2773" s="1"/>
    </row>
    <row r="2774" ht="15.75" customHeight="1">
      <c r="E2774" s="1"/>
    </row>
    <row r="2775" ht="15.75" customHeight="1">
      <c r="E2775" s="1"/>
    </row>
    <row r="2776" ht="15.75" customHeight="1">
      <c r="E2776" s="1"/>
    </row>
    <row r="2777" ht="15.75" customHeight="1">
      <c r="E2777" s="1"/>
    </row>
    <row r="2778" ht="15.75" customHeight="1">
      <c r="E2778" s="1"/>
    </row>
    <row r="2779" ht="15.75" customHeight="1">
      <c r="E2779" s="1"/>
    </row>
    <row r="2780" ht="15.75" customHeight="1">
      <c r="E2780" s="1"/>
    </row>
    <row r="2781" ht="15.75" customHeight="1">
      <c r="E2781" s="1"/>
    </row>
    <row r="2782" ht="15.75" customHeight="1">
      <c r="E2782" s="1"/>
    </row>
    <row r="2783" ht="15.75" customHeight="1">
      <c r="E2783" s="1"/>
    </row>
    <row r="2784" ht="15.75" customHeight="1">
      <c r="E2784" s="1"/>
    </row>
    <row r="2785" ht="15.75" customHeight="1">
      <c r="E2785" s="1"/>
    </row>
    <row r="2786" ht="15.75" customHeight="1">
      <c r="E2786" s="1"/>
    </row>
    <row r="2787" ht="15.75" customHeight="1">
      <c r="E2787" s="1"/>
    </row>
    <row r="2788" ht="15.75" customHeight="1">
      <c r="E2788" s="1"/>
    </row>
    <row r="2789" ht="15.75" customHeight="1">
      <c r="E2789" s="1"/>
    </row>
    <row r="2790" ht="15.75" customHeight="1">
      <c r="E2790" s="1"/>
    </row>
    <row r="2791" ht="15.75" customHeight="1">
      <c r="E2791" s="1"/>
    </row>
    <row r="2792" ht="15.75" customHeight="1">
      <c r="E2792" s="1"/>
    </row>
    <row r="2793" ht="15.75" customHeight="1">
      <c r="E2793" s="1"/>
    </row>
    <row r="2794" ht="15.75" customHeight="1">
      <c r="E2794" s="1"/>
    </row>
    <row r="2795" ht="15.75" customHeight="1">
      <c r="E2795" s="1"/>
    </row>
    <row r="2796" ht="15.75" customHeight="1">
      <c r="E2796" s="1"/>
    </row>
    <row r="2797" ht="15.75" customHeight="1">
      <c r="E2797" s="1"/>
    </row>
    <row r="2798" ht="15.75" customHeight="1">
      <c r="E2798" s="1"/>
    </row>
    <row r="2799" ht="15.75" customHeight="1">
      <c r="E2799" s="1"/>
    </row>
    <row r="2800" ht="15.75" customHeight="1">
      <c r="E2800" s="1"/>
    </row>
    <row r="2801" ht="15.75" customHeight="1">
      <c r="E2801" s="1"/>
    </row>
    <row r="2802" ht="15.75" customHeight="1">
      <c r="E2802" s="1"/>
    </row>
    <row r="2803" ht="15.75" customHeight="1">
      <c r="E2803" s="1"/>
    </row>
    <row r="2804" ht="15.75" customHeight="1">
      <c r="E2804" s="1"/>
    </row>
    <row r="2805" ht="15.75" customHeight="1">
      <c r="E2805" s="1"/>
    </row>
    <row r="2806" ht="15.75" customHeight="1">
      <c r="E2806" s="1"/>
    </row>
    <row r="2807" ht="15.75" customHeight="1">
      <c r="E2807" s="1"/>
    </row>
    <row r="2808" ht="15.75" customHeight="1">
      <c r="E2808" s="1"/>
    </row>
    <row r="2809" ht="15.75" customHeight="1">
      <c r="E2809" s="1"/>
    </row>
    <row r="2810" ht="15.75" customHeight="1">
      <c r="E2810" s="1"/>
    </row>
    <row r="2811" ht="15.75" customHeight="1">
      <c r="E2811" s="1"/>
    </row>
    <row r="2812" ht="15.75" customHeight="1">
      <c r="E2812" s="1"/>
    </row>
    <row r="2813" ht="15.75" customHeight="1">
      <c r="E2813" s="1"/>
    </row>
    <row r="2814" ht="15.75" customHeight="1">
      <c r="E2814" s="1"/>
    </row>
    <row r="2815" ht="15.75" customHeight="1">
      <c r="E2815" s="1"/>
    </row>
    <row r="2816" ht="15.75" customHeight="1">
      <c r="E2816" s="1"/>
    </row>
    <row r="2817" ht="15.75" customHeight="1">
      <c r="E2817" s="1"/>
    </row>
    <row r="2818" ht="15.75" customHeight="1">
      <c r="E2818" s="1"/>
    </row>
    <row r="2819" ht="15.75" customHeight="1">
      <c r="E2819" s="1"/>
    </row>
    <row r="2820" ht="15.75" customHeight="1">
      <c r="E2820" s="1"/>
    </row>
    <row r="2821" ht="15.75" customHeight="1">
      <c r="E2821" s="1"/>
    </row>
    <row r="2822" ht="15.75" customHeight="1">
      <c r="E2822" s="1"/>
    </row>
    <row r="2823" ht="15.75" customHeight="1">
      <c r="E2823" s="1"/>
    </row>
    <row r="2824" ht="15.75" customHeight="1">
      <c r="E2824" s="1"/>
    </row>
    <row r="2825" ht="15.75" customHeight="1">
      <c r="E2825" s="1"/>
    </row>
    <row r="2826" ht="15.75" customHeight="1">
      <c r="E2826" s="1"/>
    </row>
    <row r="2827" ht="15.75" customHeight="1">
      <c r="E2827" s="1"/>
    </row>
    <row r="2828" ht="15.75" customHeight="1">
      <c r="E2828" s="1"/>
    </row>
    <row r="2829" ht="15.75" customHeight="1">
      <c r="E2829" s="1"/>
    </row>
    <row r="2830" ht="15.75" customHeight="1">
      <c r="E2830" s="1"/>
    </row>
    <row r="2831" ht="15.75" customHeight="1">
      <c r="E2831" s="1"/>
    </row>
    <row r="2832" ht="15.75" customHeight="1">
      <c r="E2832" s="1"/>
    </row>
    <row r="2833" ht="15.75" customHeight="1">
      <c r="E2833" s="1"/>
    </row>
    <row r="2834" ht="15.75" customHeight="1">
      <c r="E2834" s="1"/>
    </row>
    <row r="2835" ht="15.75" customHeight="1">
      <c r="E2835" s="1"/>
    </row>
    <row r="2836" ht="15.75" customHeight="1">
      <c r="E2836" s="1"/>
    </row>
    <row r="2837" ht="15.75" customHeight="1">
      <c r="E2837" s="1"/>
    </row>
    <row r="2838" ht="15.75" customHeight="1">
      <c r="E2838" s="1"/>
    </row>
    <row r="2839" ht="15.75" customHeight="1">
      <c r="E2839" s="1"/>
    </row>
    <row r="2840" ht="15.75" customHeight="1">
      <c r="E2840" s="1"/>
    </row>
    <row r="2841" ht="15.75" customHeight="1">
      <c r="E2841" s="1"/>
    </row>
    <row r="2842" ht="15.75" customHeight="1">
      <c r="E2842" s="1"/>
    </row>
    <row r="2843" ht="15.75" customHeight="1">
      <c r="E2843" s="1"/>
    </row>
    <row r="2844" ht="15.75" customHeight="1">
      <c r="E2844" s="1"/>
    </row>
    <row r="2845" ht="15.75" customHeight="1">
      <c r="E2845" s="1"/>
    </row>
    <row r="2846" ht="15.75" customHeight="1">
      <c r="E2846" s="1"/>
    </row>
    <row r="2847" ht="15.75" customHeight="1">
      <c r="E2847" s="1"/>
    </row>
    <row r="2848" ht="15.75" customHeight="1">
      <c r="E2848" s="1"/>
    </row>
    <row r="2849" ht="15.75" customHeight="1">
      <c r="E2849" s="1"/>
    </row>
    <row r="2850" ht="15.75" customHeight="1">
      <c r="E2850" s="1"/>
    </row>
    <row r="2851" ht="15.75" customHeight="1">
      <c r="E2851" s="1"/>
    </row>
    <row r="2852" ht="15.75" customHeight="1">
      <c r="E2852" s="1"/>
    </row>
    <row r="2853" ht="15.75" customHeight="1">
      <c r="E2853" s="1"/>
    </row>
    <row r="2854" ht="15.75" customHeight="1">
      <c r="E2854" s="1"/>
    </row>
    <row r="2855" ht="15.75" customHeight="1">
      <c r="E2855" s="1"/>
    </row>
    <row r="2856" ht="15.75" customHeight="1">
      <c r="E2856" s="1"/>
    </row>
    <row r="2857" ht="15.75" customHeight="1">
      <c r="E2857" s="1"/>
    </row>
    <row r="2858" ht="15.75" customHeight="1">
      <c r="E2858" s="1"/>
    </row>
    <row r="2859" ht="15.75" customHeight="1">
      <c r="E2859" s="1"/>
    </row>
    <row r="2860" ht="15.75" customHeight="1">
      <c r="E2860" s="1"/>
    </row>
    <row r="2861" ht="15.75" customHeight="1">
      <c r="E2861" s="1"/>
    </row>
    <row r="2862" ht="15.75" customHeight="1">
      <c r="E2862" s="1"/>
    </row>
    <row r="2863" ht="15.75" customHeight="1">
      <c r="E2863" s="1"/>
    </row>
    <row r="2864" ht="15.75" customHeight="1">
      <c r="E2864" s="1"/>
    </row>
    <row r="2865" ht="15.75" customHeight="1">
      <c r="E2865" s="1"/>
    </row>
    <row r="2866" ht="15.75" customHeight="1">
      <c r="E2866" s="1"/>
    </row>
    <row r="2867" ht="15.75" customHeight="1">
      <c r="E2867" s="1"/>
    </row>
    <row r="2868" ht="15.75" customHeight="1">
      <c r="E2868" s="1"/>
    </row>
    <row r="2869" ht="15.75" customHeight="1">
      <c r="E2869" s="1"/>
    </row>
    <row r="2870" ht="15.75" customHeight="1">
      <c r="E2870" s="1"/>
    </row>
    <row r="2871" ht="15.75" customHeight="1">
      <c r="E2871" s="1"/>
    </row>
    <row r="2872" ht="15.75" customHeight="1">
      <c r="E2872" s="1"/>
    </row>
    <row r="2873" ht="15.75" customHeight="1">
      <c r="E2873" s="1"/>
    </row>
    <row r="2874" ht="15.75" customHeight="1">
      <c r="E2874" s="1"/>
    </row>
    <row r="2875" ht="15.75" customHeight="1">
      <c r="E2875" s="1"/>
    </row>
    <row r="2876" ht="15.75" customHeight="1">
      <c r="E2876" s="1"/>
    </row>
    <row r="2877" ht="15.75" customHeight="1">
      <c r="E2877" s="1"/>
    </row>
    <row r="2878" ht="15.75" customHeight="1">
      <c r="E2878" s="1"/>
    </row>
    <row r="2879" ht="15.75" customHeight="1">
      <c r="E2879" s="1"/>
    </row>
    <row r="2880" ht="15.75" customHeight="1">
      <c r="E2880" s="1"/>
    </row>
    <row r="2881" ht="15.75" customHeight="1">
      <c r="E2881" s="1"/>
    </row>
    <row r="2882" ht="15.75" customHeight="1">
      <c r="E2882" s="1"/>
    </row>
    <row r="2883" ht="15.75" customHeight="1">
      <c r="E2883" s="1"/>
    </row>
    <row r="2884" ht="15.75" customHeight="1">
      <c r="E2884" s="1"/>
    </row>
    <row r="2885" ht="15.75" customHeight="1">
      <c r="E2885" s="1"/>
    </row>
    <row r="2886" ht="15.75" customHeight="1">
      <c r="E2886" s="1"/>
    </row>
    <row r="2887" ht="15.75" customHeight="1">
      <c r="E2887" s="1"/>
    </row>
    <row r="2888" ht="15.75" customHeight="1">
      <c r="E2888" s="1"/>
    </row>
    <row r="2889" ht="15.75" customHeight="1">
      <c r="E2889" s="1"/>
    </row>
    <row r="2890" ht="15.75" customHeight="1">
      <c r="E2890" s="1"/>
    </row>
    <row r="2891" ht="15.75" customHeight="1">
      <c r="E2891" s="1"/>
    </row>
    <row r="2892" ht="15.75" customHeight="1">
      <c r="E2892" s="1"/>
    </row>
    <row r="2893" ht="15.75" customHeight="1">
      <c r="E2893" s="1"/>
    </row>
    <row r="2894" ht="15.75" customHeight="1">
      <c r="E2894" s="1"/>
    </row>
    <row r="2895" ht="15.75" customHeight="1">
      <c r="E2895" s="1"/>
    </row>
    <row r="2896" ht="15.75" customHeight="1">
      <c r="E2896" s="1"/>
    </row>
    <row r="2897" ht="15.75" customHeight="1">
      <c r="E2897" s="1"/>
    </row>
    <row r="2898" ht="15.75" customHeight="1">
      <c r="E2898" s="1"/>
    </row>
    <row r="2899" ht="15.75" customHeight="1">
      <c r="E2899" s="1"/>
    </row>
    <row r="2900" ht="15.75" customHeight="1">
      <c r="E2900" s="1"/>
    </row>
    <row r="2901" ht="15.75" customHeight="1">
      <c r="E2901" s="1"/>
    </row>
    <row r="2902" ht="15.75" customHeight="1">
      <c r="E2902" s="1"/>
    </row>
    <row r="2903" ht="15.75" customHeight="1">
      <c r="E2903" s="1"/>
    </row>
    <row r="2904" ht="15.75" customHeight="1">
      <c r="E2904" s="1"/>
    </row>
    <row r="2905" ht="15.75" customHeight="1">
      <c r="E2905" s="1"/>
    </row>
    <row r="2906" ht="15.75" customHeight="1">
      <c r="E2906" s="1"/>
    </row>
    <row r="2907" ht="15.75" customHeight="1">
      <c r="E2907" s="1"/>
    </row>
    <row r="2908" ht="15.75" customHeight="1">
      <c r="E2908" s="1"/>
    </row>
    <row r="2909" ht="15.75" customHeight="1">
      <c r="E2909" s="1"/>
    </row>
    <row r="2910" ht="15.75" customHeight="1">
      <c r="E2910" s="1"/>
    </row>
    <row r="2911" ht="15.75" customHeight="1">
      <c r="E2911" s="1"/>
    </row>
    <row r="2912" ht="15.75" customHeight="1">
      <c r="E2912" s="1"/>
    </row>
    <row r="2913" ht="15.75" customHeight="1">
      <c r="E2913" s="1"/>
    </row>
    <row r="2914" ht="15.75" customHeight="1">
      <c r="E2914" s="1"/>
    </row>
    <row r="2915" ht="15.75" customHeight="1">
      <c r="E2915" s="1"/>
    </row>
    <row r="2916" ht="15.75" customHeight="1">
      <c r="E2916" s="1"/>
    </row>
    <row r="2917" ht="15.75" customHeight="1">
      <c r="E2917" s="1"/>
    </row>
    <row r="2918" ht="15.75" customHeight="1">
      <c r="E2918" s="1"/>
    </row>
    <row r="2919" ht="15.75" customHeight="1">
      <c r="E2919" s="1"/>
    </row>
    <row r="2920" ht="15.75" customHeight="1">
      <c r="E2920" s="1"/>
    </row>
    <row r="2921" ht="15.75" customHeight="1">
      <c r="E2921" s="1"/>
    </row>
    <row r="2922" ht="15.75" customHeight="1">
      <c r="E2922" s="1"/>
    </row>
    <row r="2923" ht="15.75" customHeight="1">
      <c r="E2923" s="1"/>
    </row>
    <row r="2924" ht="15.75" customHeight="1">
      <c r="E2924" s="1"/>
    </row>
    <row r="2925" ht="15.75" customHeight="1">
      <c r="E2925" s="1"/>
    </row>
    <row r="2926" ht="15.75" customHeight="1">
      <c r="E2926" s="1"/>
    </row>
    <row r="2927" ht="15.75" customHeight="1">
      <c r="E2927" s="1"/>
    </row>
    <row r="2928" ht="15.75" customHeight="1">
      <c r="E2928" s="1"/>
    </row>
    <row r="2929" ht="15.75" customHeight="1">
      <c r="E2929" s="1"/>
    </row>
    <row r="2930" ht="15.75" customHeight="1">
      <c r="E2930" s="1"/>
    </row>
    <row r="2931" ht="15.75" customHeight="1">
      <c r="E2931" s="1"/>
    </row>
    <row r="2932" ht="15.75" customHeight="1">
      <c r="E2932" s="1"/>
    </row>
    <row r="2933" ht="15.75" customHeight="1">
      <c r="E2933" s="1"/>
    </row>
    <row r="2934" ht="15.75" customHeight="1">
      <c r="E2934" s="1"/>
    </row>
    <row r="2935" ht="15.75" customHeight="1">
      <c r="E2935" s="1"/>
    </row>
    <row r="2936" ht="15.75" customHeight="1">
      <c r="E2936" s="1"/>
    </row>
    <row r="2937" ht="15.75" customHeight="1">
      <c r="E2937" s="1"/>
    </row>
    <row r="2938" ht="15.75" customHeight="1">
      <c r="E2938" s="1"/>
    </row>
    <row r="2939" ht="15.75" customHeight="1">
      <c r="E2939" s="1"/>
    </row>
    <row r="2940" ht="15.75" customHeight="1">
      <c r="E2940" s="1"/>
    </row>
    <row r="2941" ht="15.75" customHeight="1">
      <c r="E2941" s="1"/>
    </row>
    <row r="2942" ht="15.75" customHeight="1">
      <c r="E2942" s="1"/>
    </row>
    <row r="2943" ht="15.75" customHeight="1">
      <c r="E2943" s="1"/>
    </row>
    <row r="2944" ht="15.75" customHeight="1">
      <c r="E2944" s="1"/>
    </row>
    <row r="2945" ht="15.75" customHeight="1">
      <c r="E2945" s="1"/>
    </row>
    <row r="2946" ht="15.75" customHeight="1">
      <c r="E2946" s="1"/>
    </row>
    <row r="2947" ht="15.75" customHeight="1">
      <c r="E2947" s="1"/>
    </row>
    <row r="2948" ht="15.75" customHeight="1">
      <c r="E2948" s="1"/>
    </row>
    <row r="2949" ht="15.75" customHeight="1">
      <c r="E2949" s="1"/>
    </row>
    <row r="2950" ht="15.75" customHeight="1">
      <c r="E2950" s="1"/>
    </row>
    <row r="2951" ht="15.75" customHeight="1">
      <c r="E2951" s="1"/>
    </row>
    <row r="2952" ht="15.75" customHeight="1">
      <c r="E2952" s="1"/>
    </row>
    <row r="2953" ht="15.75" customHeight="1">
      <c r="E2953" s="1"/>
    </row>
    <row r="2954" ht="15.75" customHeight="1">
      <c r="E2954" s="1"/>
    </row>
    <row r="2955" ht="15.75" customHeight="1">
      <c r="E2955" s="1"/>
    </row>
    <row r="2956" ht="15.75" customHeight="1">
      <c r="E2956" s="1"/>
    </row>
    <row r="2957" ht="15.75" customHeight="1">
      <c r="E2957" s="1"/>
    </row>
    <row r="2958" ht="15.75" customHeight="1">
      <c r="E2958" s="1"/>
    </row>
    <row r="2959" ht="15.75" customHeight="1">
      <c r="E2959" s="1"/>
    </row>
    <row r="2960" ht="15.75" customHeight="1">
      <c r="E2960" s="1"/>
    </row>
    <row r="2961" ht="15.75" customHeight="1">
      <c r="E2961" s="1"/>
    </row>
    <row r="2962" ht="15.75" customHeight="1">
      <c r="E2962" s="1"/>
    </row>
    <row r="2963" ht="15.75" customHeight="1">
      <c r="E2963" s="1"/>
    </row>
    <row r="2964" ht="15.75" customHeight="1">
      <c r="E2964" s="1"/>
    </row>
    <row r="2965" ht="15.75" customHeight="1">
      <c r="E2965" s="1"/>
    </row>
    <row r="2966" ht="15.75" customHeight="1">
      <c r="E2966" s="1"/>
    </row>
    <row r="2967" ht="15.75" customHeight="1">
      <c r="E2967" s="1"/>
    </row>
    <row r="2968" ht="15.75" customHeight="1">
      <c r="E2968" s="1"/>
    </row>
    <row r="2969" ht="15.75" customHeight="1">
      <c r="E2969" s="1"/>
    </row>
    <row r="2970" ht="15.75" customHeight="1">
      <c r="E2970" s="1"/>
    </row>
    <row r="2971" ht="15.75" customHeight="1">
      <c r="E2971" s="1"/>
    </row>
    <row r="2972" ht="15.75" customHeight="1">
      <c r="E2972" s="1"/>
    </row>
    <row r="2973" ht="15.75" customHeight="1">
      <c r="E2973" s="1"/>
    </row>
    <row r="2974" ht="15.75" customHeight="1">
      <c r="E2974" s="1"/>
    </row>
    <row r="2975" ht="15.75" customHeight="1">
      <c r="E2975" s="1"/>
    </row>
    <row r="2976" ht="15.75" customHeight="1">
      <c r="E2976" s="1"/>
    </row>
    <row r="2977" ht="15.75" customHeight="1">
      <c r="E2977" s="1"/>
    </row>
    <row r="2978" ht="15.75" customHeight="1">
      <c r="E2978" s="1"/>
    </row>
    <row r="2979" ht="15.75" customHeight="1">
      <c r="E2979" s="1"/>
    </row>
    <row r="2980" ht="15.75" customHeight="1">
      <c r="E2980" s="1"/>
    </row>
    <row r="2981" ht="15.75" customHeight="1">
      <c r="E2981" s="1"/>
    </row>
    <row r="2982" ht="15.75" customHeight="1">
      <c r="E2982" s="1"/>
    </row>
    <row r="2983" ht="15.75" customHeight="1">
      <c r="E2983" s="1"/>
    </row>
    <row r="2984" ht="15.75" customHeight="1">
      <c r="E2984" s="1"/>
    </row>
    <row r="2985" ht="15.75" customHeight="1">
      <c r="E2985" s="1"/>
    </row>
    <row r="2986" ht="15.75" customHeight="1">
      <c r="E2986" s="1"/>
    </row>
    <row r="2987" ht="15.75" customHeight="1">
      <c r="E2987" s="1"/>
    </row>
    <row r="2988" ht="15.75" customHeight="1">
      <c r="E2988" s="1"/>
    </row>
    <row r="2989" ht="15.75" customHeight="1">
      <c r="E2989" s="1"/>
    </row>
    <row r="2990" ht="15.75" customHeight="1">
      <c r="E2990" s="1"/>
    </row>
    <row r="2991" ht="15.75" customHeight="1">
      <c r="E2991" s="1"/>
    </row>
    <row r="2992" ht="15.75" customHeight="1">
      <c r="E2992" s="1"/>
    </row>
    <row r="2993" ht="15.75" customHeight="1">
      <c r="E2993" s="1"/>
    </row>
    <row r="2994" ht="15.75" customHeight="1">
      <c r="E2994" s="1"/>
    </row>
    <row r="2995" ht="15.75" customHeight="1">
      <c r="E2995" s="1"/>
    </row>
    <row r="2996" ht="15.75" customHeight="1">
      <c r="E2996" s="1"/>
    </row>
    <row r="2997" ht="15.75" customHeight="1">
      <c r="E2997" s="1"/>
    </row>
    <row r="2998" ht="15.75" customHeight="1">
      <c r="E2998" s="1"/>
    </row>
    <row r="2999" ht="15.75" customHeight="1">
      <c r="E2999" s="1"/>
    </row>
    <row r="3000" ht="15.75" customHeight="1">
      <c r="E3000" s="1"/>
    </row>
    <row r="3001" ht="15.75" customHeight="1">
      <c r="E3001" s="1"/>
    </row>
    <row r="3002" ht="15.75" customHeight="1">
      <c r="E3002" s="1"/>
    </row>
    <row r="3003" ht="15.75" customHeight="1">
      <c r="E3003" s="1"/>
    </row>
    <row r="3004" ht="15.75" customHeight="1">
      <c r="E3004" s="1"/>
    </row>
    <row r="3005" ht="15.75" customHeight="1">
      <c r="E3005" s="1"/>
    </row>
    <row r="3006" ht="15.75" customHeight="1">
      <c r="E3006" s="1"/>
    </row>
    <row r="3007" ht="15.75" customHeight="1">
      <c r="E3007" s="1"/>
    </row>
    <row r="3008" ht="15.75" customHeight="1">
      <c r="E3008" s="1"/>
    </row>
    <row r="3009" ht="15.75" customHeight="1">
      <c r="E3009" s="1"/>
    </row>
    <row r="3010" ht="15.75" customHeight="1">
      <c r="E3010" s="1"/>
    </row>
    <row r="3011" ht="15.75" customHeight="1">
      <c r="E3011" s="1"/>
    </row>
    <row r="3012" ht="15.75" customHeight="1">
      <c r="E3012" s="1"/>
    </row>
    <row r="3013" ht="15.75" customHeight="1">
      <c r="E3013" s="1"/>
    </row>
    <row r="3014" ht="15.75" customHeight="1">
      <c r="E3014" s="1"/>
    </row>
    <row r="3015" ht="15.75" customHeight="1">
      <c r="E3015" s="1"/>
    </row>
    <row r="3016" ht="15.75" customHeight="1">
      <c r="E3016" s="1"/>
    </row>
    <row r="3017" ht="15.75" customHeight="1">
      <c r="E3017" s="1"/>
    </row>
    <row r="3018" ht="15.75" customHeight="1">
      <c r="E3018" s="1"/>
    </row>
    <row r="3019" ht="15.75" customHeight="1">
      <c r="E3019" s="1"/>
    </row>
    <row r="3020" ht="15.75" customHeight="1">
      <c r="E3020" s="1"/>
    </row>
    <row r="3021" ht="15.75" customHeight="1">
      <c r="E3021" s="1"/>
    </row>
    <row r="3022" ht="15.75" customHeight="1">
      <c r="E3022" s="1"/>
    </row>
    <row r="3023" ht="15.75" customHeight="1">
      <c r="E3023" s="1"/>
    </row>
    <row r="3024" ht="15.75" customHeight="1">
      <c r="E3024" s="1"/>
    </row>
    <row r="3025" ht="15.75" customHeight="1">
      <c r="E3025" s="1"/>
    </row>
    <row r="3026" ht="15.75" customHeight="1">
      <c r="E3026" s="1"/>
    </row>
    <row r="3027" ht="15.75" customHeight="1">
      <c r="E3027" s="1"/>
    </row>
    <row r="3028" ht="15.75" customHeight="1">
      <c r="E3028" s="1"/>
    </row>
    <row r="3029" ht="15.75" customHeight="1">
      <c r="E3029" s="1"/>
    </row>
    <row r="3030" ht="15.75" customHeight="1">
      <c r="E3030" s="1"/>
    </row>
    <row r="3031" ht="15.75" customHeight="1">
      <c r="E3031" s="1"/>
    </row>
    <row r="3032" ht="15.75" customHeight="1">
      <c r="E3032" s="1"/>
    </row>
    <row r="3033" ht="15.75" customHeight="1">
      <c r="E3033" s="1"/>
    </row>
    <row r="3034" ht="15.75" customHeight="1">
      <c r="E3034" s="1"/>
    </row>
    <row r="3035" ht="15.75" customHeight="1">
      <c r="E3035" s="1"/>
    </row>
    <row r="3036" ht="15.75" customHeight="1">
      <c r="E3036" s="1"/>
    </row>
    <row r="3037" ht="15.75" customHeight="1">
      <c r="E3037" s="1"/>
    </row>
    <row r="3038" ht="15.75" customHeight="1">
      <c r="E3038" s="1"/>
    </row>
    <row r="3039" ht="15.75" customHeight="1">
      <c r="E3039" s="1"/>
    </row>
    <row r="3040" ht="15.75" customHeight="1">
      <c r="E3040" s="1"/>
    </row>
    <row r="3041" ht="15.75" customHeight="1">
      <c r="E3041" s="1"/>
    </row>
    <row r="3042" ht="15.75" customHeight="1">
      <c r="E3042" s="1"/>
    </row>
    <row r="3043" ht="15.75" customHeight="1">
      <c r="E3043" s="1"/>
    </row>
    <row r="3044" ht="15.75" customHeight="1">
      <c r="E3044" s="1"/>
    </row>
    <row r="3045" ht="15.75" customHeight="1">
      <c r="E3045" s="1"/>
    </row>
    <row r="3046" ht="15.75" customHeight="1">
      <c r="E3046" s="1"/>
    </row>
    <row r="3047" ht="15.75" customHeight="1">
      <c r="E3047" s="1"/>
    </row>
    <row r="3048" ht="15.75" customHeight="1">
      <c r="E3048" s="1"/>
    </row>
    <row r="3049" ht="15.75" customHeight="1">
      <c r="E3049" s="1"/>
    </row>
    <row r="3050" ht="15.75" customHeight="1">
      <c r="E3050" s="1"/>
    </row>
    <row r="3051" ht="15.75" customHeight="1">
      <c r="E3051" s="1"/>
    </row>
    <row r="3052" ht="15.75" customHeight="1">
      <c r="E3052" s="1"/>
    </row>
    <row r="3053" ht="15.75" customHeight="1">
      <c r="E3053" s="1"/>
    </row>
    <row r="3054" ht="15.75" customHeight="1">
      <c r="E3054" s="1"/>
    </row>
    <row r="3055" ht="15.75" customHeight="1">
      <c r="E3055" s="1"/>
    </row>
    <row r="3056" ht="15.75" customHeight="1">
      <c r="E3056" s="1"/>
    </row>
    <row r="3057" ht="15.75" customHeight="1">
      <c r="E3057" s="1"/>
    </row>
    <row r="3058" ht="15.75" customHeight="1">
      <c r="E3058" s="1"/>
    </row>
    <row r="3059" ht="15.75" customHeight="1">
      <c r="E3059" s="1"/>
    </row>
    <row r="3060" ht="15.75" customHeight="1">
      <c r="E3060" s="1"/>
    </row>
    <row r="3061" ht="15.75" customHeight="1">
      <c r="E3061" s="1"/>
    </row>
    <row r="3062" ht="15.75" customHeight="1">
      <c r="E3062" s="1"/>
    </row>
    <row r="3063" ht="15.75" customHeight="1">
      <c r="E3063" s="1"/>
    </row>
    <row r="3064" ht="15.75" customHeight="1">
      <c r="E3064" s="1"/>
    </row>
    <row r="3065" ht="15.75" customHeight="1">
      <c r="E3065" s="1"/>
    </row>
    <row r="3066" ht="15.75" customHeight="1">
      <c r="E3066" s="1"/>
    </row>
    <row r="3067" ht="15.75" customHeight="1">
      <c r="E3067" s="1"/>
    </row>
    <row r="3068" ht="15.75" customHeight="1">
      <c r="E3068" s="1"/>
    </row>
    <row r="3069" ht="15.75" customHeight="1">
      <c r="E3069" s="1"/>
    </row>
    <row r="3070" ht="15.75" customHeight="1">
      <c r="E3070" s="1"/>
    </row>
    <row r="3071" ht="15.75" customHeight="1">
      <c r="E3071" s="1"/>
    </row>
    <row r="3072" ht="15.75" customHeight="1">
      <c r="E3072" s="1"/>
    </row>
    <row r="3073" ht="15.75" customHeight="1">
      <c r="E3073" s="1"/>
    </row>
    <row r="3074" ht="15.75" customHeight="1">
      <c r="E3074" s="1"/>
    </row>
    <row r="3075" ht="15.75" customHeight="1">
      <c r="E3075" s="1"/>
    </row>
    <row r="3076" ht="15.75" customHeight="1">
      <c r="E3076" s="1"/>
    </row>
    <row r="3077" ht="15.75" customHeight="1">
      <c r="E3077" s="1"/>
    </row>
    <row r="3078" ht="15.75" customHeight="1">
      <c r="E3078" s="1"/>
    </row>
    <row r="3079" ht="15.75" customHeight="1">
      <c r="E3079" s="1"/>
    </row>
    <row r="3080" ht="15.75" customHeight="1">
      <c r="E3080" s="1"/>
    </row>
    <row r="3081" ht="15.75" customHeight="1">
      <c r="E3081" s="1"/>
    </row>
    <row r="3082" ht="15.75" customHeight="1">
      <c r="E3082" s="1"/>
    </row>
    <row r="3083" ht="15.75" customHeight="1">
      <c r="E3083" s="1"/>
    </row>
    <row r="3084" ht="15.75" customHeight="1">
      <c r="E3084" s="1"/>
    </row>
    <row r="3085" ht="15.75" customHeight="1">
      <c r="E3085" s="1"/>
    </row>
    <row r="3086" ht="15.75" customHeight="1">
      <c r="E3086" s="1"/>
    </row>
    <row r="3087" ht="15.75" customHeight="1">
      <c r="E3087" s="1"/>
    </row>
    <row r="3088" ht="15.75" customHeight="1">
      <c r="E3088" s="1"/>
    </row>
    <row r="3089" ht="15.75" customHeight="1">
      <c r="E3089" s="1"/>
    </row>
    <row r="3090" ht="15.75" customHeight="1">
      <c r="E3090" s="1"/>
    </row>
    <row r="3091" ht="15.75" customHeight="1">
      <c r="E3091" s="1"/>
    </row>
    <row r="3092" ht="15.75" customHeight="1">
      <c r="E3092" s="1"/>
    </row>
    <row r="3093" ht="15.75" customHeight="1">
      <c r="E3093" s="1"/>
    </row>
    <row r="3094" ht="15.75" customHeight="1">
      <c r="E3094" s="1"/>
    </row>
    <row r="3095" ht="15.75" customHeight="1">
      <c r="E3095" s="1"/>
    </row>
    <row r="3096" ht="15.75" customHeight="1">
      <c r="E3096" s="1"/>
    </row>
    <row r="3097" ht="15.75" customHeight="1">
      <c r="E3097" s="1"/>
    </row>
    <row r="3098" ht="15.75" customHeight="1">
      <c r="E3098" s="1"/>
    </row>
    <row r="3099" ht="15.75" customHeight="1">
      <c r="E3099" s="1"/>
    </row>
    <row r="3100" ht="15.75" customHeight="1">
      <c r="E3100" s="1"/>
    </row>
    <row r="3101" ht="15.75" customHeight="1">
      <c r="E3101" s="1"/>
    </row>
    <row r="3102" ht="15.75" customHeight="1">
      <c r="E3102" s="1"/>
    </row>
    <row r="3103" ht="15.75" customHeight="1">
      <c r="E3103" s="1"/>
    </row>
    <row r="3104" ht="15.75" customHeight="1">
      <c r="E3104" s="1"/>
    </row>
    <row r="3105" ht="15.75" customHeight="1">
      <c r="E3105" s="1"/>
    </row>
    <row r="3106" ht="15.75" customHeight="1">
      <c r="E3106" s="1"/>
    </row>
    <row r="3107" ht="15.75" customHeight="1">
      <c r="E3107" s="1"/>
    </row>
    <row r="3108" ht="15.75" customHeight="1">
      <c r="E3108" s="1"/>
    </row>
    <row r="3109" ht="15.75" customHeight="1">
      <c r="E3109" s="1"/>
    </row>
    <row r="3110" ht="15.75" customHeight="1">
      <c r="E3110" s="1"/>
    </row>
    <row r="3111" ht="15.75" customHeight="1">
      <c r="E3111" s="1"/>
    </row>
    <row r="3112" ht="15.75" customHeight="1">
      <c r="E3112" s="1"/>
    </row>
    <row r="3113" ht="15.75" customHeight="1">
      <c r="E3113" s="1"/>
    </row>
    <row r="3114" ht="15.75" customHeight="1">
      <c r="E3114" s="1"/>
    </row>
    <row r="3115" ht="15.75" customHeight="1">
      <c r="E3115" s="1"/>
    </row>
    <row r="3116" ht="15.75" customHeight="1">
      <c r="E3116" s="1"/>
    </row>
    <row r="3117" ht="15.75" customHeight="1">
      <c r="E3117" s="1"/>
    </row>
    <row r="3118" ht="15.75" customHeight="1">
      <c r="E3118" s="1"/>
    </row>
    <row r="3119" ht="15.75" customHeight="1">
      <c r="E3119" s="1"/>
    </row>
    <row r="3120" ht="15.75" customHeight="1">
      <c r="E3120" s="1"/>
    </row>
    <row r="3121" ht="15.75" customHeight="1">
      <c r="E3121" s="1"/>
    </row>
    <row r="3122" ht="15.75" customHeight="1">
      <c r="E3122" s="1"/>
    </row>
    <row r="3123" ht="15.75" customHeight="1">
      <c r="E3123" s="1"/>
    </row>
    <row r="3124" ht="15.75" customHeight="1">
      <c r="E3124" s="1"/>
    </row>
    <row r="3125" ht="15.75" customHeight="1">
      <c r="E3125" s="1"/>
    </row>
    <row r="3126" ht="15.75" customHeight="1">
      <c r="E3126" s="1"/>
    </row>
    <row r="3127" ht="15.75" customHeight="1">
      <c r="E3127" s="1"/>
    </row>
    <row r="3128" ht="15.75" customHeight="1">
      <c r="E3128" s="1"/>
    </row>
    <row r="3129" ht="15.75" customHeight="1">
      <c r="E3129" s="1"/>
    </row>
    <row r="3130" ht="15.75" customHeight="1">
      <c r="E3130" s="1"/>
    </row>
    <row r="3131" ht="15.75" customHeight="1">
      <c r="E3131" s="1"/>
    </row>
    <row r="3132" ht="15.75" customHeight="1">
      <c r="E3132" s="1"/>
    </row>
    <row r="3133" ht="15.75" customHeight="1">
      <c r="E3133" s="1"/>
    </row>
    <row r="3134" ht="15.75" customHeight="1">
      <c r="E3134" s="1"/>
    </row>
    <row r="3135" ht="15.75" customHeight="1">
      <c r="E3135" s="1"/>
    </row>
    <row r="3136" ht="15.75" customHeight="1">
      <c r="E3136" s="1"/>
    </row>
    <row r="3137" ht="15.75" customHeight="1">
      <c r="E3137" s="1"/>
    </row>
    <row r="3138" ht="15.75" customHeight="1">
      <c r="E3138" s="1"/>
    </row>
    <row r="3139" ht="15.75" customHeight="1">
      <c r="E3139" s="1"/>
    </row>
    <row r="3140" ht="15.75" customHeight="1">
      <c r="E3140" s="1"/>
    </row>
    <row r="3141" ht="15.75" customHeight="1">
      <c r="E3141" s="1"/>
    </row>
    <row r="3142" ht="15.75" customHeight="1">
      <c r="E3142" s="1"/>
    </row>
    <row r="3143" ht="15.75" customHeight="1">
      <c r="E3143" s="1"/>
    </row>
    <row r="3144" ht="15.75" customHeight="1">
      <c r="E3144" s="1"/>
    </row>
    <row r="3145" ht="15.75" customHeight="1">
      <c r="E3145" s="1"/>
    </row>
    <row r="3146" ht="15.75" customHeight="1">
      <c r="E3146" s="1"/>
    </row>
    <row r="3147" ht="15.75" customHeight="1">
      <c r="E3147" s="1"/>
    </row>
    <row r="3148" ht="15.75" customHeight="1">
      <c r="E3148" s="1"/>
    </row>
    <row r="3149" ht="15.75" customHeight="1">
      <c r="E3149" s="1"/>
    </row>
    <row r="3150" ht="15.75" customHeight="1">
      <c r="E3150" s="1"/>
    </row>
    <row r="3151" ht="15.75" customHeight="1">
      <c r="E3151" s="1"/>
    </row>
    <row r="3152" ht="15.75" customHeight="1">
      <c r="E3152" s="1"/>
    </row>
    <row r="3153" ht="15.75" customHeight="1">
      <c r="E3153" s="1"/>
    </row>
    <row r="3154" ht="15.75" customHeight="1">
      <c r="E3154" s="1"/>
    </row>
    <row r="3155" ht="15.75" customHeight="1">
      <c r="E3155" s="1"/>
    </row>
    <row r="3156" ht="15.75" customHeight="1">
      <c r="E3156" s="1"/>
    </row>
    <row r="3157" ht="15.75" customHeight="1">
      <c r="E3157" s="1"/>
    </row>
    <row r="3158" ht="15.75" customHeight="1">
      <c r="E3158" s="1"/>
    </row>
    <row r="3159" ht="15.75" customHeight="1">
      <c r="E3159" s="1"/>
    </row>
    <row r="3160" ht="15.75" customHeight="1">
      <c r="E3160" s="1"/>
    </row>
    <row r="3161" ht="15.75" customHeight="1">
      <c r="E3161" s="1"/>
    </row>
    <row r="3162" ht="15.75" customHeight="1">
      <c r="E3162" s="1"/>
    </row>
    <row r="3163" ht="15.75" customHeight="1">
      <c r="E3163" s="1"/>
    </row>
    <row r="3164" ht="15.75" customHeight="1">
      <c r="E3164" s="1"/>
    </row>
    <row r="3165" ht="15.75" customHeight="1">
      <c r="E3165" s="1"/>
    </row>
    <row r="3166" ht="15.75" customHeight="1">
      <c r="E3166" s="1"/>
    </row>
    <row r="3167" ht="15.75" customHeight="1">
      <c r="E3167" s="1"/>
    </row>
    <row r="3168" ht="15.75" customHeight="1">
      <c r="E3168" s="1"/>
    </row>
    <row r="3169" ht="15.75" customHeight="1">
      <c r="E3169" s="1"/>
    </row>
    <row r="3170" ht="15.75" customHeight="1">
      <c r="E3170" s="1"/>
    </row>
    <row r="3171" ht="15.75" customHeight="1">
      <c r="E3171" s="1"/>
    </row>
    <row r="3172" ht="15.75" customHeight="1">
      <c r="E3172" s="1"/>
    </row>
    <row r="3173" ht="15.75" customHeight="1">
      <c r="E3173" s="1"/>
    </row>
    <row r="3174" ht="15.75" customHeight="1">
      <c r="E3174" s="1"/>
    </row>
    <row r="3175" ht="15.75" customHeight="1">
      <c r="E3175" s="1"/>
    </row>
    <row r="3176" ht="15.75" customHeight="1">
      <c r="E3176" s="1"/>
    </row>
    <row r="3177" ht="15.75" customHeight="1">
      <c r="E3177" s="1"/>
    </row>
    <row r="3178" ht="15.75" customHeight="1">
      <c r="E3178" s="1"/>
    </row>
    <row r="3179" ht="15.75" customHeight="1">
      <c r="E3179" s="1"/>
    </row>
    <row r="3180" ht="15.75" customHeight="1">
      <c r="E3180" s="1"/>
    </row>
    <row r="3181" ht="15.75" customHeight="1">
      <c r="E3181" s="1"/>
    </row>
    <row r="3182" ht="15.75" customHeight="1">
      <c r="E3182" s="1"/>
    </row>
    <row r="3183" ht="15.75" customHeight="1">
      <c r="E3183" s="1"/>
    </row>
    <row r="3184" ht="15.75" customHeight="1">
      <c r="E3184" s="1"/>
    </row>
    <row r="3185" ht="15.75" customHeight="1">
      <c r="E3185" s="1"/>
    </row>
    <row r="3186" ht="15.75" customHeight="1">
      <c r="E3186" s="1"/>
    </row>
    <row r="3187" ht="15.75" customHeight="1">
      <c r="E3187" s="1"/>
    </row>
    <row r="3188" ht="15.75" customHeight="1">
      <c r="E3188" s="1"/>
    </row>
    <row r="3189" ht="15.75" customHeight="1">
      <c r="E3189" s="1"/>
    </row>
    <row r="3190" ht="15.75" customHeight="1">
      <c r="E3190" s="1"/>
    </row>
    <row r="3191" ht="15.75" customHeight="1">
      <c r="E3191" s="1"/>
    </row>
    <row r="3192" ht="15.75" customHeight="1">
      <c r="E3192" s="1"/>
    </row>
    <row r="3193" ht="15.75" customHeight="1">
      <c r="E3193" s="1"/>
    </row>
    <row r="3194" ht="15.75" customHeight="1">
      <c r="E3194" s="1"/>
    </row>
    <row r="3195" ht="15.75" customHeight="1">
      <c r="E3195" s="1"/>
    </row>
    <row r="3196" ht="15.75" customHeight="1">
      <c r="E3196" s="1"/>
    </row>
    <row r="3197" ht="15.75" customHeight="1">
      <c r="E3197" s="1"/>
    </row>
    <row r="3198" ht="15.75" customHeight="1">
      <c r="E3198" s="1"/>
    </row>
    <row r="3199" ht="15.75" customHeight="1">
      <c r="E3199" s="1"/>
    </row>
    <row r="3200" ht="15.75" customHeight="1">
      <c r="E3200" s="1"/>
    </row>
    <row r="3201" ht="15.75" customHeight="1">
      <c r="E3201" s="1"/>
    </row>
    <row r="3202" ht="15.75" customHeight="1">
      <c r="E3202" s="1"/>
    </row>
    <row r="3203" ht="15.75" customHeight="1">
      <c r="E3203" s="1"/>
    </row>
    <row r="3204" ht="15.75" customHeight="1">
      <c r="E3204" s="1"/>
    </row>
    <row r="3205" ht="15.75" customHeight="1">
      <c r="E3205" s="1"/>
    </row>
    <row r="3206" ht="15.75" customHeight="1">
      <c r="E3206" s="1"/>
    </row>
    <row r="3207" ht="15.75" customHeight="1">
      <c r="E3207" s="1"/>
    </row>
    <row r="3208" ht="15.75" customHeight="1">
      <c r="E3208" s="1"/>
    </row>
    <row r="3209" ht="15.75" customHeight="1">
      <c r="E3209" s="1"/>
    </row>
    <row r="3210" ht="15.75" customHeight="1">
      <c r="E3210" s="1"/>
    </row>
    <row r="3211" ht="15.75" customHeight="1">
      <c r="E3211" s="1"/>
    </row>
    <row r="3212" ht="15.75" customHeight="1">
      <c r="E3212" s="1"/>
    </row>
    <row r="3213" ht="15.75" customHeight="1">
      <c r="E3213" s="1"/>
    </row>
    <row r="3214" ht="15.75" customHeight="1">
      <c r="E3214" s="1"/>
    </row>
    <row r="3215" ht="15.75" customHeight="1">
      <c r="E3215" s="1"/>
    </row>
    <row r="3216" ht="15.75" customHeight="1">
      <c r="E3216" s="1"/>
    </row>
    <row r="3217" ht="15.75" customHeight="1">
      <c r="E3217" s="1"/>
    </row>
    <row r="3218" ht="15.75" customHeight="1">
      <c r="E3218" s="1"/>
    </row>
    <row r="3219" ht="15.75" customHeight="1">
      <c r="E3219" s="1"/>
    </row>
    <row r="3220" ht="15.75" customHeight="1">
      <c r="E3220" s="1"/>
    </row>
    <row r="3221" ht="15.75" customHeight="1">
      <c r="E3221" s="1"/>
    </row>
    <row r="3222" ht="15.75" customHeight="1">
      <c r="E3222" s="1"/>
    </row>
    <row r="3223" ht="15.75" customHeight="1">
      <c r="E3223" s="1"/>
    </row>
    <row r="3224" ht="15.75" customHeight="1">
      <c r="E3224" s="1"/>
    </row>
    <row r="3225" ht="15.75" customHeight="1">
      <c r="E3225" s="1"/>
    </row>
    <row r="3226" ht="15.75" customHeight="1">
      <c r="E3226" s="1"/>
    </row>
    <row r="3227" ht="15.75" customHeight="1">
      <c r="E3227" s="1"/>
    </row>
    <row r="3228" ht="15.75" customHeight="1">
      <c r="E3228" s="1"/>
    </row>
    <row r="3229" ht="15.75" customHeight="1">
      <c r="E3229" s="1"/>
    </row>
    <row r="3230" ht="15.75" customHeight="1">
      <c r="E3230" s="1"/>
    </row>
    <row r="3231" ht="15.75" customHeight="1">
      <c r="E3231" s="1"/>
    </row>
    <row r="3232" ht="15.75" customHeight="1">
      <c r="E3232" s="1"/>
    </row>
    <row r="3233" ht="15.75" customHeight="1">
      <c r="E3233" s="1"/>
    </row>
    <row r="3234" ht="15.75" customHeight="1">
      <c r="E3234" s="1"/>
    </row>
    <row r="3235" ht="15.75" customHeight="1">
      <c r="E3235" s="1"/>
    </row>
    <row r="3236" ht="15.75" customHeight="1">
      <c r="E3236" s="1"/>
    </row>
    <row r="3237" ht="15.75" customHeight="1">
      <c r="E3237" s="1"/>
    </row>
    <row r="3238" ht="15.75" customHeight="1">
      <c r="E3238" s="1"/>
    </row>
    <row r="3239" ht="15.75" customHeight="1">
      <c r="E3239" s="1"/>
    </row>
    <row r="3240" ht="15.75" customHeight="1">
      <c r="E3240" s="1"/>
    </row>
    <row r="3241" ht="15.75" customHeight="1">
      <c r="E3241" s="1"/>
    </row>
    <row r="3242" ht="15.75" customHeight="1">
      <c r="E3242" s="1"/>
    </row>
    <row r="3243" ht="15.75" customHeight="1">
      <c r="E3243" s="1"/>
    </row>
    <row r="3244" ht="15.75" customHeight="1">
      <c r="E3244" s="1"/>
    </row>
    <row r="3245" ht="15.75" customHeight="1">
      <c r="E3245" s="1"/>
    </row>
    <row r="3246" ht="15.75" customHeight="1">
      <c r="E3246" s="1"/>
    </row>
    <row r="3247" ht="15.75" customHeight="1">
      <c r="E3247" s="1"/>
    </row>
    <row r="3248" ht="15.75" customHeight="1">
      <c r="E3248" s="1"/>
    </row>
    <row r="3249" ht="15.75" customHeight="1">
      <c r="E3249" s="1"/>
    </row>
    <row r="3250" ht="15.75" customHeight="1">
      <c r="E3250" s="1"/>
    </row>
    <row r="3251" ht="15.75" customHeight="1">
      <c r="E3251" s="1"/>
    </row>
    <row r="3252" ht="15.75" customHeight="1">
      <c r="E3252" s="1"/>
    </row>
    <row r="3253" ht="15.75" customHeight="1">
      <c r="E3253" s="1"/>
    </row>
    <row r="3254" ht="15.75" customHeight="1">
      <c r="E3254" s="1"/>
    </row>
    <row r="3255" ht="15.75" customHeight="1">
      <c r="E3255" s="1"/>
    </row>
    <row r="3256" ht="15.75" customHeight="1">
      <c r="E3256" s="1"/>
    </row>
    <row r="3257" ht="15.75" customHeight="1">
      <c r="E3257" s="1"/>
    </row>
    <row r="3258" ht="15.75" customHeight="1">
      <c r="E3258" s="1"/>
    </row>
    <row r="3259" ht="15.75" customHeight="1">
      <c r="E3259" s="1"/>
    </row>
    <row r="3260" ht="15.75" customHeight="1">
      <c r="E3260" s="1"/>
    </row>
    <row r="3261" ht="15.75" customHeight="1">
      <c r="E3261" s="1"/>
    </row>
    <row r="3262" ht="15.75" customHeight="1">
      <c r="E3262" s="1"/>
    </row>
    <row r="3263" ht="15.75" customHeight="1">
      <c r="E3263" s="1"/>
    </row>
    <row r="3264" ht="15.75" customHeight="1">
      <c r="E3264" s="1"/>
    </row>
    <row r="3265" ht="15.75" customHeight="1">
      <c r="E3265" s="1"/>
    </row>
    <row r="3266" ht="15.75" customHeight="1">
      <c r="E3266" s="1"/>
    </row>
    <row r="3267" ht="15.75" customHeight="1">
      <c r="E3267" s="1"/>
    </row>
    <row r="3268" ht="15.75" customHeight="1">
      <c r="E3268" s="1"/>
    </row>
    <row r="3269" ht="15.75" customHeight="1">
      <c r="E3269" s="1"/>
    </row>
    <row r="3270" ht="15.75" customHeight="1">
      <c r="E3270" s="1"/>
    </row>
    <row r="3271" ht="15.75" customHeight="1">
      <c r="E3271" s="1"/>
    </row>
    <row r="3272" ht="15.75" customHeight="1">
      <c r="E3272" s="1"/>
    </row>
    <row r="3273" ht="15.75" customHeight="1">
      <c r="E3273" s="1"/>
    </row>
    <row r="3274" ht="15.75" customHeight="1">
      <c r="E3274" s="1"/>
    </row>
    <row r="3275" ht="15.75" customHeight="1">
      <c r="E3275" s="1"/>
    </row>
    <row r="3276" ht="15.75" customHeight="1">
      <c r="E3276" s="1"/>
    </row>
    <row r="3277" ht="15.75" customHeight="1">
      <c r="E3277" s="1"/>
    </row>
    <row r="3278" ht="15.75" customHeight="1">
      <c r="E3278" s="1"/>
    </row>
    <row r="3279" ht="15.75" customHeight="1">
      <c r="E3279" s="1"/>
    </row>
    <row r="3280" ht="15.75" customHeight="1">
      <c r="E3280" s="1"/>
    </row>
    <row r="3281" ht="15.75" customHeight="1">
      <c r="E3281" s="1"/>
    </row>
    <row r="3282" ht="15.75" customHeight="1">
      <c r="E3282" s="1"/>
    </row>
    <row r="3283" ht="15.75" customHeight="1">
      <c r="E3283" s="1"/>
    </row>
    <row r="3284" ht="15.75" customHeight="1">
      <c r="E3284" s="1"/>
    </row>
    <row r="3285" ht="15.75" customHeight="1">
      <c r="E3285" s="1"/>
    </row>
    <row r="3286" ht="15.75" customHeight="1">
      <c r="E3286" s="1"/>
    </row>
    <row r="3287" ht="15.75" customHeight="1">
      <c r="E3287" s="1"/>
    </row>
    <row r="3288" ht="15.75" customHeight="1">
      <c r="E3288" s="1"/>
    </row>
    <row r="3289" ht="15.75" customHeight="1">
      <c r="E3289" s="1"/>
    </row>
    <row r="3290" ht="15.75" customHeight="1">
      <c r="E3290" s="1"/>
    </row>
    <row r="3291" ht="15.75" customHeight="1">
      <c r="E3291" s="1"/>
    </row>
    <row r="3292" ht="15.75" customHeight="1">
      <c r="E3292" s="1"/>
    </row>
    <row r="3293" ht="15.75" customHeight="1">
      <c r="E3293" s="1"/>
    </row>
    <row r="3294" ht="15.75" customHeight="1">
      <c r="E3294" s="1"/>
    </row>
    <row r="3295" ht="15.75" customHeight="1">
      <c r="E3295" s="1"/>
    </row>
    <row r="3296" ht="15.75" customHeight="1">
      <c r="E3296" s="1"/>
    </row>
    <row r="3297" ht="15.75" customHeight="1">
      <c r="E3297" s="1"/>
    </row>
    <row r="3298" ht="15.75" customHeight="1">
      <c r="E3298" s="1"/>
    </row>
    <row r="3299" ht="15.75" customHeight="1">
      <c r="E3299" s="1"/>
    </row>
    <row r="3300" ht="15.75" customHeight="1">
      <c r="E3300" s="1"/>
    </row>
    <row r="3301" ht="15.75" customHeight="1">
      <c r="E3301" s="1"/>
    </row>
    <row r="3302" ht="15.75" customHeight="1">
      <c r="E3302" s="1"/>
    </row>
    <row r="3303" ht="15.75" customHeight="1">
      <c r="E3303" s="1"/>
    </row>
    <row r="3304" ht="15.75" customHeight="1">
      <c r="E3304" s="1"/>
    </row>
    <row r="3305" ht="15.75" customHeight="1">
      <c r="E3305" s="1"/>
    </row>
    <row r="3306" ht="15.75" customHeight="1">
      <c r="E3306" s="1"/>
    </row>
    <row r="3307" ht="15.75" customHeight="1">
      <c r="E3307" s="1"/>
    </row>
    <row r="3308" ht="15.75" customHeight="1">
      <c r="E3308" s="1"/>
    </row>
    <row r="3309" ht="15.75" customHeight="1">
      <c r="E3309" s="1"/>
    </row>
    <row r="3310" ht="15.75" customHeight="1">
      <c r="E3310" s="1"/>
    </row>
    <row r="3311" ht="15.75" customHeight="1">
      <c r="E3311" s="1"/>
    </row>
    <row r="3312" ht="15.75" customHeight="1">
      <c r="E3312" s="1"/>
    </row>
    <row r="3313" ht="15.75" customHeight="1">
      <c r="E3313" s="1"/>
    </row>
    <row r="3314" ht="15.75" customHeight="1">
      <c r="E3314" s="1"/>
    </row>
    <row r="3315" ht="15.75" customHeight="1">
      <c r="E3315" s="1"/>
    </row>
    <row r="3316" ht="15.75" customHeight="1">
      <c r="E3316" s="1"/>
    </row>
    <row r="3317" ht="15.75" customHeight="1">
      <c r="E3317" s="1"/>
    </row>
    <row r="3318" ht="15.75" customHeight="1">
      <c r="E3318" s="1"/>
    </row>
    <row r="3319" ht="15.75" customHeight="1">
      <c r="E3319" s="1"/>
    </row>
    <row r="3320" ht="15.75" customHeight="1">
      <c r="E3320" s="1"/>
    </row>
    <row r="3321" ht="15.75" customHeight="1">
      <c r="E3321" s="1"/>
    </row>
    <row r="3322" ht="15.75" customHeight="1">
      <c r="E3322" s="1"/>
    </row>
    <row r="3323" ht="15.75" customHeight="1">
      <c r="E3323" s="1"/>
    </row>
    <row r="3324" ht="15.75" customHeight="1">
      <c r="E3324" s="1"/>
    </row>
    <row r="3325" ht="15.75" customHeight="1">
      <c r="E3325" s="1"/>
    </row>
    <row r="3326" ht="15.75" customHeight="1">
      <c r="E3326" s="1"/>
    </row>
    <row r="3327" ht="15.75" customHeight="1">
      <c r="E3327" s="1"/>
    </row>
    <row r="3328" ht="15.75" customHeight="1">
      <c r="E3328" s="1"/>
    </row>
    <row r="3329" ht="15.75" customHeight="1">
      <c r="E3329" s="1"/>
    </row>
    <row r="3330" ht="15.75" customHeight="1">
      <c r="E3330" s="1"/>
    </row>
    <row r="3331" ht="15.75" customHeight="1">
      <c r="E3331" s="1"/>
    </row>
    <row r="3332" ht="15.75" customHeight="1">
      <c r="E3332" s="1"/>
    </row>
    <row r="3333" ht="15.75" customHeight="1">
      <c r="E3333" s="1"/>
    </row>
    <row r="3334" ht="15.75" customHeight="1">
      <c r="E3334" s="1"/>
    </row>
    <row r="3335" ht="15.75" customHeight="1">
      <c r="E3335" s="1"/>
    </row>
    <row r="3336" ht="15.75" customHeight="1">
      <c r="E3336" s="1"/>
    </row>
    <row r="3337" ht="15.75" customHeight="1">
      <c r="E3337" s="1"/>
    </row>
    <row r="3338" ht="15.75" customHeight="1">
      <c r="E3338" s="1"/>
    </row>
    <row r="3339" ht="15.75" customHeight="1">
      <c r="E3339" s="1"/>
    </row>
    <row r="3340" ht="15.75" customHeight="1">
      <c r="E3340" s="1"/>
    </row>
    <row r="3341" ht="15.75" customHeight="1">
      <c r="E3341" s="1"/>
    </row>
    <row r="3342" ht="15.75" customHeight="1">
      <c r="E3342" s="1"/>
    </row>
    <row r="3343" ht="15.75" customHeight="1">
      <c r="E3343" s="1"/>
    </row>
    <row r="3344" ht="15.75" customHeight="1">
      <c r="E3344" s="1"/>
    </row>
    <row r="3345" ht="15.75" customHeight="1">
      <c r="E3345" s="1"/>
    </row>
    <row r="3346" ht="15.75" customHeight="1">
      <c r="E3346" s="1"/>
    </row>
    <row r="3347" ht="15.75" customHeight="1">
      <c r="E3347" s="1"/>
    </row>
    <row r="3348" ht="15.75" customHeight="1">
      <c r="E3348" s="1"/>
    </row>
    <row r="3349" ht="15.75" customHeight="1">
      <c r="E3349" s="1"/>
    </row>
    <row r="3350" ht="15.75" customHeight="1">
      <c r="E3350" s="1"/>
    </row>
    <row r="3351" ht="15.75" customHeight="1">
      <c r="E3351" s="1"/>
    </row>
    <row r="3352" ht="15.75" customHeight="1">
      <c r="E3352" s="1"/>
    </row>
    <row r="3353" ht="15.75" customHeight="1">
      <c r="E3353" s="1"/>
    </row>
    <row r="3354" ht="15.75" customHeight="1">
      <c r="E3354" s="1"/>
    </row>
    <row r="3355" ht="15.75" customHeight="1">
      <c r="E3355" s="1"/>
    </row>
    <row r="3356" ht="15.75" customHeight="1">
      <c r="E3356" s="1"/>
    </row>
    <row r="3357" ht="15.75" customHeight="1">
      <c r="E3357" s="1"/>
    </row>
    <row r="3358" ht="15.75" customHeight="1">
      <c r="E3358" s="1"/>
    </row>
    <row r="3359" ht="15.75" customHeight="1">
      <c r="E3359" s="1"/>
    </row>
    <row r="3360" ht="15.75" customHeight="1">
      <c r="E3360" s="1"/>
    </row>
    <row r="3361" ht="15.75" customHeight="1">
      <c r="E3361" s="1"/>
    </row>
    <row r="3362" ht="15.75" customHeight="1">
      <c r="E3362" s="1"/>
    </row>
    <row r="3363" ht="15.75" customHeight="1">
      <c r="E3363" s="1"/>
    </row>
    <row r="3364" ht="15.75" customHeight="1">
      <c r="E3364" s="1"/>
    </row>
    <row r="3365" ht="15.75" customHeight="1">
      <c r="E3365" s="1"/>
    </row>
    <row r="3366" ht="15.75" customHeight="1">
      <c r="E3366" s="1"/>
    </row>
    <row r="3367" ht="15.75" customHeight="1">
      <c r="E3367" s="1"/>
    </row>
    <row r="3368" ht="15.75" customHeight="1">
      <c r="E3368" s="1"/>
    </row>
    <row r="3369" ht="15.75" customHeight="1">
      <c r="E3369" s="1"/>
    </row>
    <row r="3370" ht="15.75" customHeight="1">
      <c r="E3370" s="1"/>
    </row>
    <row r="3371" ht="15.75" customHeight="1">
      <c r="E3371" s="1"/>
    </row>
    <row r="3372" ht="15.75" customHeight="1">
      <c r="E3372" s="1"/>
    </row>
    <row r="3373" ht="15.75" customHeight="1">
      <c r="E3373" s="1"/>
    </row>
    <row r="3374" ht="15.75" customHeight="1">
      <c r="E3374" s="1"/>
    </row>
    <row r="3375" ht="15.75" customHeight="1">
      <c r="E3375" s="1"/>
    </row>
    <row r="3376" ht="15.75" customHeight="1">
      <c r="E3376" s="1"/>
    </row>
    <row r="3377" ht="15.75" customHeight="1">
      <c r="E3377" s="1"/>
    </row>
    <row r="3378" ht="15.75" customHeight="1">
      <c r="E3378" s="1"/>
    </row>
    <row r="3379" ht="15.75" customHeight="1">
      <c r="E3379" s="1"/>
    </row>
    <row r="3380" ht="15.75" customHeight="1">
      <c r="E3380" s="1"/>
    </row>
    <row r="3381" ht="15.75" customHeight="1">
      <c r="E3381" s="1"/>
    </row>
    <row r="3382" ht="15.75" customHeight="1">
      <c r="E3382" s="1"/>
    </row>
    <row r="3383" ht="15.75" customHeight="1">
      <c r="E3383" s="1"/>
    </row>
    <row r="3384" ht="15.75" customHeight="1">
      <c r="E3384" s="1"/>
    </row>
    <row r="3385" ht="15.75" customHeight="1">
      <c r="E3385" s="1"/>
    </row>
    <row r="3386" ht="15.75" customHeight="1">
      <c r="E3386" s="1"/>
    </row>
    <row r="3387" ht="15.75" customHeight="1">
      <c r="E3387" s="1"/>
    </row>
    <row r="3388" ht="15.75" customHeight="1">
      <c r="E3388" s="1"/>
    </row>
    <row r="3389" ht="15.75" customHeight="1">
      <c r="E3389" s="1"/>
    </row>
    <row r="3390" ht="15.75" customHeight="1">
      <c r="E3390" s="1"/>
    </row>
    <row r="3391" ht="15.75" customHeight="1">
      <c r="E3391" s="1"/>
    </row>
    <row r="3392" ht="15.75" customHeight="1">
      <c r="E3392" s="1"/>
    </row>
    <row r="3393" ht="15.75" customHeight="1">
      <c r="E3393" s="1"/>
    </row>
    <row r="3394" ht="15.75" customHeight="1">
      <c r="E3394" s="1"/>
    </row>
    <row r="3395" ht="15.75" customHeight="1">
      <c r="E3395" s="1"/>
    </row>
    <row r="3396" ht="15.75" customHeight="1">
      <c r="E3396" s="1"/>
    </row>
    <row r="3397" ht="15.75" customHeight="1">
      <c r="E3397" s="1"/>
    </row>
    <row r="3398" ht="15.75" customHeight="1">
      <c r="E3398" s="1"/>
    </row>
    <row r="3399" ht="15.75" customHeight="1">
      <c r="E3399" s="1"/>
    </row>
    <row r="3400" ht="15.75" customHeight="1">
      <c r="E3400" s="1"/>
    </row>
    <row r="3401" ht="15.75" customHeight="1">
      <c r="E3401" s="1"/>
    </row>
    <row r="3402" ht="15.75" customHeight="1">
      <c r="E3402" s="1"/>
    </row>
    <row r="3403" ht="15.75" customHeight="1">
      <c r="E3403" s="1"/>
    </row>
    <row r="3404" ht="15.75" customHeight="1">
      <c r="E3404" s="1"/>
    </row>
    <row r="3405" ht="15.75" customHeight="1">
      <c r="E3405" s="1"/>
    </row>
    <row r="3406" ht="15.75" customHeight="1">
      <c r="E3406" s="1"/>
    </row>
    <row r="3407" ht="15.75" customHeight="1">
      <c r="E3407" s="1"/>
    </row>
    <row r="3408" ht="15.75" customHeight="1">
      <c r="E3408" s="1"/>
    </row>
    <row r="3409" ht="15.75" customHeight="1">
      <c r="E3409" s="1"/>
    </row>
    <row r="3410" ht="15.75" customHeight="1">
      <c r="E3410" s="1"/>
    </row>
    <row r="3411" ht="15.75" customHeight="1">
      <c r="E3411" s="1"/>
    </row>
    <row r="3412" ht="15.75" customHeight="1">
      <c r="E3412" s="1"/>
    </row>
    <row r="3413" ht="15.75" customHeight="1">
      <c r="E3413" s="1"/>
    </row>
    <row r="3414" ht="15.75" customHeight="1">
      <c r="E3414" s="1"/>
    </row>
    <row r="3415" ht="15.75" customHeight="1">
      <c r="E3415" s="1"/>
    </row>
    <row r="3416" ht="15.75" customHeight="1">
      <c r="E3416" s="1"/>
    </row>
    <row r="3417" ht="15.75" customHeight="1">
      <c r="E3417" s="1"/>
    </row>
    <row r="3418" ht="15.75" customHeight="1">
      <c r="E3418" s="1"/>
    </row>
    <row r="3419" ht="15.75" customHeight="1">
      <c r="E3419" s="1"/>
    </row>
    <row r="3420" ht="15.75" customHeight="1">
      <c r="E3420" s="1"/>
    </row>
    <row r="3421" ht="15.75" customHeight="1">
      <c r="E3421" s="1"/>
    </row>
    <row r="3422" ht="15.75" customHeight="1">
      <c r="E3422" s="1"/>
    </row>
    <row r="3423" ht="15.75" customHeight="1">
      <c r="E3423" s="1"/>
    </row>
    <row r="3424" ht="15.75" customHeight="1">
      <c r="E3424" s="1"/>
    </row>
    <row r="3425" ht="15.75" customHeight="1">
      <c r="E3425" s="1"/>
    </row>
    <row r="3426" ht="15.75" customHeight="1">
      <c r="E3426" s="1"/>
    </row>
    <row r="3427" ht="15.75" customHeight="1">
      <c r="E3427" s="1"/>
    </row>
    <row r="3428" ht="15.75" customHeight="1">
      <c r="E3428" s="1"/>
    </row>
    <row r="3429" ht="15.75" customHeight="1">
      <c r="E3429" s="1"/>
    </row>
    <row r="3430" ht="15.75" customHeight="1">
      <c r="E3430" s="1"/>
    </row>
    <row r="3431" ht="15.75" customHeight="1">
      <c r="E3431" s="1"/>
    </row>
    <row r="3432" ht="15.75" customHeight="1">
      <c r="E3432" s="1"/>
    </row>
    <row r="3433" ht="15.75" customHeight="1">
      <c r="E3433" s="1"/>
    </row>
    <row r="3434" ht="15.75" customHeight="1">
      <c r="E3434" s="1"/>
    </row>
    <row r="3435" ht="15.75" customHeight="1">
      <c r="E3435" s="1"/>
    </row>
    <row r="3436" ht="15.75" customHeight="1">
      <c r="E3436" s="1"/>
    </row>
    <row r="3437" ht="15.75" customHeight="1">
      <c r="E3437" s="1"/>
    </row>
    <row r="3438" ht="15.75" customHeight="1">
      <c r="E3438" s="1"/>
    </row>
    <row r="3439" ht="15.75" customHeight="1">
      <c r="E3439" s="1"/>
    </row>
    <row r="3440" ht="15.75" customHeight="1">
      <c r="E3440" s="1"/>
    </row>
    <row r="3441" ht="15.75" customHeight="1">
      <c r="E3441" s="1"/>
    </row>
    <row r="3442" ht="15.75" customHeight="1">
      <c r="E3442" s="1"/>
    </row>
    <row r="3443" ht="15.75" customHeight="1">
      <c r="E3443" s="1"/>
    </row>
    <row r="3444" ht="15.75" customHeight="1">
      <c r="E3444" s="1"/>
    </row>
    <row r="3445" ht="15.75" customHeight="1">
      <c r="E3445" s="1"/>
    </row>
    <row r="3446" ht="15.75" customHeight="1">
      <c r="E3446" s="1"/>
    </row>
    <row r="3447" ht="15.75" customHeight="1">
      <c r="E3447" s="1"/>
    </row>
    <row r="3448" ht="15.75" customHeight="1">
      <c r="E3448" s="1"/>
    </row>
    <row r="3449" ht="15.75" customHeight="1">
      <c r="E3449" s="1"/>
    </row>
    <row r="3450" ht="15.75" customHeight="1">
      <c r="E3450" s="1"/>
    </row>
    <row r="3451" ht="15.75" customHeight="1">
      <c r="E3451" s="1"/>
    </row>
    <row r="3452" ht="15.75" customHeight="1">
      <c r="E3452" s="1"/>
    </row>
    <row r="3453" ht="15.75" customHeight="1">
      <c r="E3453" s="1"/>
    </row>
    <row r="3454" ht="15.75" customHeight="1">
      <c r="E3454" s="1"/>
    </row>
    <row r="3455" ht="15.75" customHeight="1">
      <c r="E3455" s="1"/>
    </row>
    <row r="3456" ht="15.75" customHeight="1">
      <c r="E3456" s="1"/>
    </row>
    <row r="3457" ht="15.75" customHeight="1">
      <c r="E3457" s="1"/>
    </row>
    <row r="3458" ht="15.75" customHeight="1">
      <c r="E3458" s="1"/>
    </row>
    <row r="3459" ht="15.75" customHeight="1">
      <c r="E3459" s="1"/>
    </row>
    <row r="3460" ht="15.75" customHeight="1">
      <c r="E3460" s="1"/>
    </row>
    <row r="3461" ht="15.75" customHeight="1">
      <c r="E3461" s="1"/>
    </row>
    <row r="3462" ht="15.75" customHeight="1">
      <c r="E3462" s="1"/>
    </row>
    <row r="3463" ht="15.75" customHeight="1">
      <c r="E3463" s="1"/>
    </row>
    <row r="3464" ht="15.75" customHeight="1">
      <c r="E3464" s="1"/>
    </row>
    <row r="3465" ht="15.75" customHeight="1">
      <c r="E3465" s="1"/>
    </row>
    <row r="3466" ht="15.75" customHeight="1">
      <c r="E3466" s="1"/>
    </row>
    <row r="3467" ht="15.75" customHeight="1">
      <c r="E3467" s="1"/>
    </row>
    <row r="3468" ht="15.75" customHeight="1">
      <c r="E3468" s="1"/>
    </row>
    <row r="3469" ht="15.75" customHeight="1">
      <c r="E3469" s="1"/>
    </row>
    <row r="3470" ht="15.75" customHeight="1">
      <c r="E3470" s="1"/>
    </row>
    <row r="3471" ht="15.75" customHeight="1">
      <c r="E3471" s="1"/>
    </row>
    <row r="3472" ht="15.75" customHeight="1">
      <c r="E3472" s="1"/>
    </row>
    <row r="3473" ht="15.75" customHeight="1">
      <c r="E3473" s="1"/>
    </row>
    <row r="3474" ht="15.75" customHeight="1">
      <c r="E3474" s="1"/>
    </row>
    <row r="3475" ht="15.75" customHeight="1">
      <c r="E3475" s="1"/>
    </row>
    <row r="3476" ht="15.75" customHeight="1">
      <c r="E3476" s="1"/>
    </row>
    <row r="3477" ht="15.75" customHeight="1">
      <c r="E3477" s="1"/>
    </row>
    <row r="3478" ht="15.75" customHeight="1">
      <c r="E3478" s="1"/>
    </row>
    <row r="3479" ht="15.75" customHeight="1">
      <c r="E3479" s="1"/>
    </row>
    <row r="3480" ht="15.75" customHeight="1">
      <c r="E3480" s="1"/>
    </row>
    <row r="3481" ht="15.75" customHeight="1">
      <c r="E3481" s="1"/>
    </row>
    <row r="3482" ht="15.75" customHeight="1">
      <c r="E3482" s="1"/>
    </row>
    <row r="3483" ht="15.75" customHeight="1">
      <c r="E3483" s="1"/>
    </row>
    <row r="3484" ht="15.75" customHeight="1">
      <c r="E3484" s="1"/>
    </row>
    <row r="3485" ht="15.75" customHeight="1">
      <c r="E3485" s="1"/>
    </row>
    <row r="3486" ht="15.75" customHeight="1">
      <c r="E3486" s="1"/>
    </row>
    <row r="3487" ht="15.75" customHeight="1">
      <c r="E3487" s="1"/>
    </row>
    <row r="3488" ht="15.75" customHeight="1">
      <c r="E3488" s="1"/>
    </row>
    <row r="3489" ht="15.75" customHeight="1">
      <c r="E3489" s="1"/>
    </row>
    <row r="3490" ht="15.75" customHeight="1">
      <c r="E3490" s="1"/>
    </row>
    <row r="3491" ht="15.75" customHeight="1">
      <c r="E3491" s="1"/>
    </row>
    <row r="3492" ht="15.75" customHeight="1">
      <c r="E3492" s="1"/>
    </row>
    <row r="3493" ht="15.75" customHeight="1">
      <c r="E3493" s="1"/>
    </row>
    <row r="3494" ht="15.75" customHeight="1">
      <c r="E3494" s="1"/>
    </row>
    <row r="3495" ht="15.75" customHeight="1">
      <c r="E3495" s="1"/>
    </row>
    <row r="3496" ht="15.75" customHeight="1">
      <c r="E3496" s="1"/>
    </row>
    <row r="3497" ht="15.75" customHeight="1">
      <c r="E3497" s="1"/>
    </row>
    <row r="3498" ht="15.75" customHeight="1">
      <c r="E3498" s="1"/>
    </row>
    <row r="3499" ht="15.75" customHeight="1">
      <c r="E3499" s="1"/>
    </row>
    <row r="3500" ht="15.75" customHeight="1">
      <c r="E3500" s="1"/>
    </row>
    <row r="3501" ht="15.75" customHeight="1">
      <c r="E3501" s="1"/>
    </row>
    <row r="3502" ht="15.75" customHeight="1">
      <c r="E3502" s="1"/>
    </row>
    <row r="3503" ht="15.75" customHeight="1">
      <c r="E3503" s="1"/>
    </row>
    <row r="3504" ht="15.75" customHeight="1">
      <c r="E3504" s="1"/>
    </row>
    <row r="3505" ht="15.75" customHeight="1">
      <c r="E3505" s="1"/>
    </row>
    <row r="3506" ht="15.75" customHeight="1">
      <c r="E3506" s="1"/>
    </row>
    <row r="3507" ht="15.75" customHeight="1">
      <c r="E3507" s="1"/>
    </row>
    <row r="3508" ht="15.75" customHeight="1">
      <c r="E3508" s="1"/>
    </row>
    <row r="3509" ht="15.75" customHeight="1">
      <c r="E3509" s="1"/>
    </row>
    <row r="3510" ht="15.75" customHeight="1">
      <c r="E3510" s="1"/>
    </row>
    <row r="3511" ht="15.75" customHeight="1">
      <c r="E3511" s="1"/>
    </row>
    <row r="3512" ht="15.75" customHeight="1">
      <c r="E3512" s="1"/>
    </row>
    <row r="3513" ht="15.75" customHeight="1">
      <c r="E3513" s="1"/>
    </row>
    <row r="3514" ht="15.75" customHeight="1">
      <c r="E3514" s="1"/>
    </row>
    <row r="3515" ht="15.75" customHeight="1">
      <c r="E3515" s="1"/>
    </row>
    <row r="3516" ht="15.75" customHeight="1">
      <c r="E3516" s="1"/>
    </row>
    <row r="3517" ht="15.75" customHeight="1">
      <c r="E3517" s="1"/>
    </row>
    <row r="3518" ht="15.75" customHeight="1">
      <c r="E3518" s="1"/>
    </row>
    <row r="3519" ht="15.75" customHeight="1">
      <c r="E3519" s="1"/>
    </row>
    <row r="3520" ht="15.75" customHeight="1">
      <c r="E3520" s="1"/>
    </row>
    <row r="3521" ht="15.75" customHeight="1">
      <c r="E3521" s="1"/>
    </row>
    <row r="3522" ht="15.75" customHeight="1">
      <c r="E3522" s="1"/>
    </row>
    <row r="3523" ht="15.75" customHeight="1">
      <c r="E3523" s="1"/>
    </row>
    <row r="3524" ht="15.75" customHeight="1">
      <c r="E3524" s="1"/>
    </row>
    <row r="3525" ht="15.75" customHeight="1">
      <c r="E3525" s="1"/>
    </row>
    <row r="3526" ht="15.75" customHeight="1">
      <c r="E3526" s="1"/>
    </row>
    <row r="3527" ht="15.75" customHeight="1">
      <c r="E3527" s="1"/>
    </row>
    <row r="3528" ht="15.75" customHeight="1">
      <c r="E3528" s="1"/>
    </row>
    <row r="3529" ht="15.75" customHeight="1">
      <c r="E3529" s="1"/>
    </row>
    <row r="3530" ht="15.75" customHeight="1">
      <c r="E3530" s="1"/>
    </row>
    <row r="3531" ht="15.75" customHeight="1">
      <c r="E3531" s="1"/>
    </row>
    <row r="3532" ht="15.75" customHeight="1">
      <c r="E3532" s="1"/>
    </row>
    <row r="3533" ht="15.75" customHeight="1">
      <c r="E3533" s="1"/>
    </row>
    <row r="3534" ht="15.75" customHeight="1">
      <c r="E3534" s="1"/>
    </row>
    <row r="3535" ht="15.75" customHeight="1">
      <c r="E3535" s="1"/>
    </row>
    <row r="3536" ht="15.75" customHeight="1">
      <c r="E3536" s="1"/>
    </row>
    <row r="3537" ht="15.75" customHeight="1">
      <c r="E3537" s="1"/>
    </row>
    <row r="3538" ht="15.75" customHeight="1">
      <c r="E3538" s="1"/>
    </row>
    <row r="3539" ht="15.75" customHeight="1">
      <c r="E3539" s="1"/>
    </row>
    <row r="3540" ht="15.75" customHeight="1">
      <c r="E3540" s="1"/>
    </row>
    <row r="3541" ht="15.75" customHeight="1">
      <c r="E3541" s="1"/>
    </row>
    <row r="3542" ht="15.75" customHeight="1">
      <c r="E3542" s="1"/>
    </row>
    <row r="3543" ht="15.75" customHeight="1">
      <c r="E3543" s="1"/>
    </row>
    <row r="3544" ht="15.75" customHeight="1">
      <c r="E3544" s="1"/>
    </row>
    <row r="3545" ht="15.75" customHeight="1">
      <c r="E3545" s="1"/>
    </row>
    <row r="3546" ht="15.75" customHeight="1">
      <c r="E3546" s="1"/>
    </row>
    <row r="3547" ht="15.75" customHeight="1">
      <c r="E3547" s="1"/>
    </row>
    <row r="3548" ht="15.75" customHeight="1">
      <c r="E3548" s="1"/>
    </row>
    <row r="3549" ht="15.75" customHeight="1">
      <c r="E3549" s="1"/>
    </row>
    <row r="3550" ht="15.75" customHeight="1">
      <c r="E3550" s="1"/>
    </row>
    <row r="3551" ht="15.75" customHeight="1">
      <c r="E3551" s="1"/>
    </row>
    <row r="3552" ht="15.75" customHeight="1">
      <c r="E3552" s="1"/>
    </row>
    <row r="3553" ht="15.75" customHeight="1">
      <c r="E3553" s="1"/>
    </row>
    <row r="3554" ht="15.75" customHeight="1">
      <c r="E3554" s="1"/>
    </row>
    <row r="3555" ht="15.75" customHeight="1">
      <c r="E3555" s="1"/>
    </row>
    <row r="3556" ht="15.75" customHeight="1">
      <c r="E3556" s="1"/>
    </row>
    <row r="3557" ht="15.75" customHeight="1">
      <c r="E3557" s="1"/>
    </row>
    <row r="3558" ht="15.75" customHeight="1">
      <c r="E3558" s="1"/>
    </row>
    <row r="3559" ht="15.75" customHeight="1">
      <c r="E3559" s="1"/>
    </row>
    <row r="3560" ht="15.75" customHeight="1">
      <c r="E3560" s="1"/>
    </row>
    <row r="3561" ht="15.75" customHeight="1">
      <c r="E3561" s="1"/>
    </row>
    <row r="3562" ht="15.75" customHeight="1">
      <c r="E3562" s="1"/>
    </row>
    <row r="3563" ht="15.75" customHeight="1">
      <c r="E3563" s="1"/>
    </row>
    <row r="3564" ht="15.75" customHeight="1">
      <c r="E3564" s="1"/>
    </row>
    <row r="3565" ht="15.75" customHeight="1">
      <c r="E3565" s="1"/>
    </row>
    <row r="3566" ht="15.75" customHeight="1">
      <c r="E3566" s="1"/>
    </row>
    <row r="3567" ht="15.75" customHeight="1">
      <c r="E3567" s="1"/>
    </row>
    <row r="3568" ht="15.75" customHeight="1">
      <c r="E3568" s="1"/>
    </row>
    <row r="3569" ht="15.75" customHeight="1">
      <c r="E3569" s="1"/>
    </row>
    <row r="3570" ht="15.75" customHeight="1">
      <c r="E3570" s="1"/>
    </row>
    <row r="3571" ht="15.75" customHeight="1">
      <c r="E3571" s="1"/>
    </row>
    <row r="3572" ht="15.75" customHeight="1">
      <c r="E3572" s="1"/>
    </row>
    <row r="3573" ht="15.75" customHeight="1">
      <c r="E3573" s="1"/>
    </row>
    <row r="3574" ht="15.75" customHeight="1">
      <c r="E3574" s="1"/>
    </row>
    <row r="3575" ht="15.75" customHeight="1">
      <c r="E3575" s="1"/>
    </row>
    <row r="3576" ht="15.75" customHeight="1">
      <c r="E3576" s="1"/>
    </row>
    <row r="3577" ht="15.75" customHeight="1">
      <c r="E3577" s="1"/>
    </row>
    <row r="3578" ht="15.75" customHeight="1">
      <c r="E3578" s="1"/>
    </row>
    <row r="3579" ht="15.75" customHeight="1">
      <c r="E3579" s="1"/>
    </row>
    <row r="3580" ht="15.75" customHeight="1">
      <c r="E3580" s="1"/>
    </row>
    <row r="3581" ht="15.75" customHeight="1">
      <c r="E3581" s="1"/>
    </row>
    <row r="3582" ht="15.75" customHeight="1">
      <c r="E3582" s="1"/>
    </row>
    <row r="3583" ht="15.75" customHeight="1">
      <c r="E3583" s="1"/>
    </row>
    <row r="3584" ht="15.75" customHeight="1">
      <c r="E3584" s="1"/>
    </row>
    <row r="3585" ht="15.75" customHeight="1">
      <c r="E3585" s="1"/>
    </row>
    <row r="3586" ht="15.75" customHeight="1">
      <c r="E3586" s="1"/>
    </row>
    <row r="3587" ht="15.75" customHeight="1">
      <c r="E3587" s="1"/>
    </row>
    <row r="3588" ht="15.75" customHeight="1">
      <c r="E3588" s="1"/>
    </row>
    <row r="3589" ht="15.75" customHeight="1">
      <c r="E3589" s="1"/>
    </row>
    <row r="3590" ht="15.75" customHeight="1">
      <c r="E3590" s="1"/>
    </row>
    <row r="3591" ht="15.75" customHeight="1">
      <c r="E3591" s="1"/>
    </row>
    <row r="3592" ht="15.75" customHeight="1">
      <c r="E3592" s="1"/>
    </row>
    <row r="3593" ht="15.75" customHeight="1">
      <c r="E3593" s="1"/>
    </row>
    <row r="3594" ht="15.75" customHeight="1">
      <c r="E3594" s="1"/>
    </row>
    <row r="3595" ht="15.75" customHeight="1">
      <c r="E3595" s="1"/>
    </row>
    <row r="3596" ht="15.75" customHeight="1">
      <c r="E3596" s="1"/>
    </row>
    <row r="3597" ht="15.75" customHeight="1">
      <c r="E3597" s="1"/>
    </row>
    <row r="3598" ht="15.75" customHeight="1">
      <c r="E3598" s="1"/>
    </row>
    <row r="3599" ht="15.75" customHeight="1">
      <c r="E3599" s="1"/>
    </row>
    <row r="3600" ht="15.75" customHeight="1">
      <c r="E3600" s="1"/>
    </row>
    <row r="3601" ht="15.75" customHeight="1">
      <c r="E3601" s="1"/>
    </row>
    <row r="3602" ht="15.75" customHeight="1">
      <c r="E3602" s="1"/>
    </row>
    <row r="3603" ht="15.75" customHeight="1">
      <c r="E3603" s="1"/>
    </row>
    <row r="3604" ht="15.75" customHeight="1">
      <c r="E3604" s="1"/>
    </row>
    <row r="3605" ht="15.75" customHeight="1">
      <c r="E3605" s="1"/>
    </row>
    <row r="3606" ht="15.75" customHeight="1">
      <c r="E3606" s="1"/>
    </row>
    <row r="3607" ht="15.75" customHeight="1">
      <c r="E3607" s="1"/>
    </row>
    <row r="3608" ht="15.75" customHeight="1">
      <c r="E3608" s="1"/>
    </row>
    <row r="3609" ht="15.75" customHeight="1">
      <c r="E3609" s="1"/>
    </row>
    <row r="3610" ht="15.75" customHeight="1">
      <c r="E3610" s="1"/>
    </row>
    <row r="3611" ht="15.75" customHeight="1">
      <c r="E3611" s="1"/>
    </row>
    <row r="3612" ht="15.75" customHeight="1">
      <c r="E3612" s="1"/>
    </row>
    <row r="3613" ht="15.75" customHeight="1">
      <c r="E3613" s="1"/>
    </row>
    <row r="3614" ht="15.75" customHeight="1">
      <c r="E3614" s="1"/>
    </row>
    <row r="3615" ht="15.75" customHeight="1">
      <c r="E3615" s="1"/>
    </row>
    <row r="3616" ht="15.75" customHeight="1">
      <c r="E3616" s="1"/>
    </row>
    <row r="3617" ht="15.75" customHeight="1">
      <c r="E3617" s="1"/>
    </row>
    <row r="3618" ht="15.75" customHeight="1">
      <c r="E3618" s="1"/>
    </row>
    <row r="3619" ht="15.75" customHeight="1">
      <c r="E3619" s="1"/>
    </row>
    <row r="3620" ht="15.75" customHeight="1">
      <c r="E3620" s="1"/>
    </row>
    <row r="3621" ht="15.75" customHeight="1">
      <c r="E3621" s="1"/>
    </row>
    <row r="3622" ht="15.75" customHeight="1">
      <c r="E3622" s="1"/>
    </row>
    <row r="3623" ht="15.75" customHeight="1">
      <c r="E3623" s="1"/>
    </row>
    <row r="3624" ht="15.75" customHeight="1">
      <c r="E3624" s="1"/>
    </row>
    <row r="3625" ht="15.75" customHeight="1">
      <c r="E3625" s="1"/>
    </row>
    <row r="3626" ht="15.75" customHeight="1">
      <c r="E3626" s="1"/>
    </row>
    <row r="3627" ht="15.75" customHeight="1">
      <c r="E3627" s="1"/>
    </row>
    <row r="3628" ht="15.75" customHeight="1">
      <c r="E3628" s="1"/>
    </row>
    <row r="3629" ht="15.75" customHeight="1">
      <c r="E3629" s="1"/>
    </row>
    <row r="3630" ht="15.75" customHeight="1">
      <c r="E3630" s="1"/>
    </row>
    <row r="3631" ht="15.75" customHeight="1">
      <c r="E3631" s="1"/>
    </row>
    <row r="3632" ht="15.75" customHeight="1">
      <c r="E3632" s="1"/>
    </row>
    <row r="3633" ht="15.75" customHeight="1">
      <c r="E3633" s="1"/>
    </row>
    <row r="3634" ht="15.75" customHeight="1">
      <c r="E3634" s="1"/>
    </row>
    <row r="3635" ht="15.75" customHeight="1">
      <c r="E3635" s="1"/>
    </row>
    <row r="3636" ht="15.75" customHeight="1">
      <c r="E3636" s="1"/>
    </row>
    <row r="3637" ht="15.75" customHeight="1">
      <c r="E3637" s="1"/>
    </row>
    <row r="3638" ht="15.75" customHeight="1">
      <c r="E3638" s="1"/>
    </row>
    <row r="3639" ht="15.75" customHeight="1">
      <c r="E3639" s="1"/>
    </row>
    <row r="3640" ht="15.75" customHeight="1">
      <c r="E3640" s="1"/>
    </row>
    <row r="3641" ht="15.75" customHeight="1">
      <c r="E3641" s="1"/>
    </row>
    <row r="3642" ht="15.75" customHeight="1">
      <c r="E3642" s="1"/>
    </row>
    <row r="3643" ht="15.75" customHeight="1">
      <c r="E3643" s="1"/>
    </row>
    <row r="3644" ht="15.75" customHeight="1">
      <c r="E3644" s="1"/>
    </row>
    <row r="3645" ht="15.75" customHeight="1">
      <c r="E3645" s="1"/>
    </row>
    <row r="3646" ht="15.75" customHeight="1">
      <c r="E3646" s="1"/>
    </row>
    <row r="3647" ht="15.75" customHeight="1">
      <c r="E3647" s="1"/>
    </row>
    <row r="3648" ht="15.75" customHeight="1">
      <c r="E3648" s="1"/>
    </row>
    <row r="3649" ht="15.75" customHeight="1">
      <c r="E3649" s="1"/>
    </row>
    <row r="3650" ht="15.75" customHeight="1">
      <c r="E3650" s="1"/>
    </row>
    <row r="3651" ht="15.75" customHeight="1">
      <c r="E3651" s="1"/>
    </row>
    <row r="3652" ht="15.75" customHeight="1">
      <c r="E3652" s="1"/>
    </row>
    <row r="3653" ht="15.75" customHeight="1">
      <c r="E3653" s="1"/>
    </row>
    <row r="3654" ht="15.75" customHeight="1">
      <c r="E3654" s="1"/>
    </row>
    <row r="3655" ht="15.75" customHeight="1">
      <c r="E3655" s="1"/>
    </row>
    <row r="3656" ht="15.75" customHeight="1">
      <c r="E3656" s="1"/>
    </row>
    <row r="3657" ht="15.75" customHeight="1">
      <c r="E3657" s="1"/>
    </row>
    <row r="3658" ht="15.75" customHeight="1">
      <c r="E3658" s="1"/>
    </row>
    <row r="3659" ht="15.75" customHeight="1">
      <c r="E3659" s="1"/>
    </row>
    <row r="3660" ht="15.75" customHeight="1">
      <c r="E3660" s="1"/>
    </row>
    <row r="3661" ht="15.75" customHeight="1">
      <c r="E3661" s="1"/>
    </row>
    <row r="3662" ht="15.75" customHeight="1">
      <c r="E3662" s="1"/>
    </row>
    <row r="3663" ht="15.75" customHeight="1">
      <c r="E3663" s="1"/>
    </row>
    <row r="3664" ht="15.75" customHeight="1">
      <c r="E3664" s="1"/>
    </row>
    <row r="3665" ht="15.75" customHeight="1">
      <c r="E3665" s="1"/>
    </row>
    <row r="3666" ht="15.75" customHeight="1">
      <c r="E3666" s="1"/>
    </row>
    <row r="3667" ht="15.75" customHeight="1">
      <c r="E3667" s="1"/>
    </row>
    <row r="3668" ht="15.75" customHeight="1">
      <c r="E3668" s="1"/>
    </row>
    <row r="3669" ht="15.75" customHeight="1">
      <c r="E3669" s="1"/>
    </row>
    <row r="3670" ht="15.75" customHeight="1">
      <c r="E3670" s="1"/>
    </row>
    <row r="3671" ht="15.75" customHeight="1">
      <c r="E3671" s="1"/>
    </row>
    <row r="3672" ht="15.75" customHeight="1">
      <c r="E3672" s="1"/>
    </row>
    <row r="3673" ht="15.75" customHeight="1">
      <c r="E3673" s="1"/>
    </row>
    <row r="3674" ht="15.75" customHeight="1">
      <c r="E3674" s="1"/>
    </row>
    <row r="3675" ht="15.75" customHeight="1">
      <c r="E3675" s="1"/>
    </row>
    <row r="3676" ht="15.75" customHeight="1">
      <c r="E3676" s="1"/>
    </row>
    <row r="3677" ht="15.75" customHeight="1">
      <c r="E3677" s="1"/>
    </row>
    <row r="3678" ht="15.75" customHeight="1">
      <c r="E3678" s="1"/>
    </row>
    <row r="3679" ht="15.75" customHeight="1">
      <c r="E3679" s="1"/>
    </row>
    <row r="3680" ht="15.75" customHeight="1">
      <c r="E3680" s="1"/>
    </row>
    <row r="3681" ht="15.75" customHeight="1">
      <c r="E3681" s="1"/>
    </row>
    <row r="3682" ht="15.75" customHeight="1">
      <c r="E3682" s="1"/>
    </row>
    <row r="3683" ht="15.75" customHeight="1">
      <c r="E3683" s="1"/>
    </row>
    <row r="3684" ht="15.75" customHeight="1">
      <c r="E3684" s="1"/>
    </row>
    <row r="3685" ht="15.75" customHeight="1">
      <c r="E3685" s="1"/>
    </row>
    <row r="3686" ht="15.75" customHeight="1">
      <c r="E3686" s="1"/>
    </row>
    <row r="3687" ht="15.75" customHeight="1">
      <c r="E3687" s="1"/>
    </row>
    <row r="3688" ht="15.75" customHeight="1">
      <c r="E3688" s="1"/>
    </row>
    <row r="3689" ht="15.75" customHeight="1">
      <c r="E3689" s="1"/>
    </row>
    <row r="3690" ht="15.75" customHeight="1">
      <c r="E3690" s="1"/>
    </row>
    <row r="3691" ht="15.75" customHeight="1">
      <c r="E3691" s="1"/>
    </row>
    <row r="3692" ht="15.75" customHeight="1">
      <c r="E3692" s="1"/>
    </row>
    <row r="3693" ht="15.75" customHeight="1">
      <c r="E3693" s="1"/>
    </row>
    <row r="3694" ht="15.75" customHeight="1">
      <c r="E3694" s="1"/>
    </row>
    <row r="3695" ht="15.75" customHeight="1">
      <c r="E3695" s="1"/>
    </row>
    <row r="3696" ht="15.75" customHeight="1">
      <c r="E3696" s="1"/>
    </row>
    <row r="3697" ht="15.75" customHeight="1">
      <c r="E3697" s="1"/>
    </row>
    <row r="3698" ht="15.75" customHeight="1">
      <c r="E3698" s="1"/>
    </row>
    <row r="3699" ht="15.75" customHeight="1">
      <c r="E3699" s="1"/>
    </row>
    <row r="3700" ht="15.75" customHeight="1">
      <c r="E3700" s="1"/>
    </row>
    <row r="3701" ht="15.75" customHeight="1">
      <c r="E3701" s="1"/>
    </row>
    <row r="3702" ht="15.75" customHeight="1">
      <c r="E3702" s="1"/>
    </row>
    <row r="3703" ht="15.75" customHeight="1">
      <c r="E3703" s="1"/>
    </row>
    <row r="3704" ht="15.75" customHeight="1">
      <c r="E3704" s="1"/>
    </row>
    <row r="3705" ht="15.75" customHeight="1">
      <c r="E3705" s="1"/>
    </row>
    <row r="3706" ht="15.75" customHeight="1">
      <c r="E3706" s="1"/>
    </row>
    <row r="3707" ht="15.75" customHeight="1">
      <c r="E3707" s="1"/>
    </row>
    <row r="3708" ht="15.75" customHeight="1">
      <c r="E3708" s="1"/>
    </row>
    <row r="3709" ht="15.75" customHeight="1">
      <c r="E3709" s="1"/>
    </row>
    <row r="3710" ht="15.75" customHeight="1">
      <c r="E3710" s="1"/>
    </row>
    <row r="3711" ht="15.75" customHeight="1">
      <c r="E3711" s="1"/>
    </row>
    <row r="3712" ht="15.75" customHeight="1">
      <c r="E3712" s="1"/>
    </row>
    <row r="3713" ht="15.75" customHeight="1">
      <c r="E3713" s="1"/>
    </row>
    <row r="3714" ht="15.75" customHeight="1">
      <c r="E3714" s="1"/>
    </row>
    <row r="3715" ht="15.75" customHeight="1">
      <c r="E3715" s="1"/>
    </row>
    <row r="3716" ht="15.75" customHeight="1">
      <c r="E3716" s="1"/>
    </row>
    <row r="3717" ht="15.75" customHeight="1">
      <c r="E3717" s="1"/>
    </row>
    <row r="3718" ht="15.75" customHeight="1">
      <c r="E3718" s="1"/>
    </row>
    <row r="3719" ht="15.75" customHeight="1">
      <c r="E3719" s="1"/>
    </row>
    <row r="3720" ht="15.75" customHeight="1">
      <c r="E3720" s="1"/>
    </row>
    <row r="3721" ht="15.75" customHeight="1">
      <c r="E3721" s="1"/>
    </row>
    <row r="3722" ht="15.75" customHeight="1">
      <c r="E3722" s="1"/>
    </row>
    <row r="3723" ht="15.75" customHeight="1">
      <c r="E3723" s="1"/>
    </row>
    <row r="3724" ht="15.75" customHeight="1">
      <c r="E3724" s="1"/>
    </row>
    <row r="3725" ht="15.75" customHeight="1">
      <c r="E3725" s="1"/>
    </row>
    <row r="3726" ht="15.75" customHeight="1">
      <c r="E3726" s="1"/>
    </row>
    <row r="3727" ht="15.75" customHeight="1">
      <c r="E3727" s="1"/>
    </row>
    <row r="3728" ht="15.75" customHeight="1">
      <c r="E3728" s="1"/>
    </row>
    <row r="3729" ht="15.75" customHeight="1">
      <c r="E3729" s="1"/>
    </row>
    <row r="3730" ht="15.75" customHeight="1">
      <c r="E3730" s="1"/>
    </row>
    <row r="3731" ht="15.75" customHeight="1">
      <c r="E3731" s="1"/>
    </row>
    <row r="3732" ht="15.75" customHeight="1">
      <c r="E3732" s="1"/>
    </row>
    <row r="3733" ht="15.75" customHeight="1">
      <c r="E3733" s="1"/>
    </row>
    <row r="3734" ht="15.75" customHeight="1">
      <c r="E3734" s="1"/>
    </row>
    <row r="3735" ht="15.75" customHeight="1">
      <c r="E3735" s="1"/>
    </row>
    <row r="3736" ht="15.75" customHeight="1">
      <c r="E3736" s="1"/>
    </row>
    <row r="3737" ht="15.75" customHeight="1">
      <c r="E3737" s="1"/>
    </row>
    <row r="3738" ht="15.75" customHeight="1">
      <c r="E3738" s="1"/>
    </row>
    <row r="3739" ht="15.75" customHeight="1">
      <c r="E3739" s="1"/>
    </row>
    <row r="3740" ht="15.75" customHeight="1">
      <c r="E3740" s="1"/>
    </row>
    <row r="3741" ht="15.75" customHeight="1">
      <c r="E3741" s="1"/>
    </row>
    <row r="3742" ht="15.75" customHeight="1">
      <c r="E3742" s="1"/>
    </row>
    <row r="3743" ht="15.75" customHeight="1">
      <c r="E3743" s="1"/>
    </row>
    <row r="3744" ht="15.75" customHeight="1">
      <c r="E3744" s="1"/>
    </row>
    <row r="3745" ht="15.75" customHeight="1">
      <c r="E3745" s="1"/>
    </row>
    <row r="3746" ht="15.75" customHeight="1">
      <c r="E3746" s="1"/>
    </row>
    <row r="3747" ht="15.75" customHeight="1">
      <c r="E3747" s="1"/>
    </row>
    <row r="3748" ht="15.75" customHeight="1">
      <c r="E3748" s="1"/>
    </row>
    <row r="3749" ht="15.75" customHeight="1">
      <c r="E3749" s="1"/>
    </row>
    <row r="3750" ht="15.75" customHeight="1">
      <c r="E3750" s="1"/>
    </row>
    <row r="3751" ht="15.75" customHeight="1">
      <c r="E3751" s="1"/>
    </row>
    <row r="3752" ht="15.75" customHeight="1">
      <c r="E3752" s="1"/>
    </row>
    <row r="3753" ht="15.75" customHeight="1">
      <c r="E3753" s="1"/>
    </row>
    <row r="3754" ht="15.75" customHeight="1">
      <c r="E3754" s="1"/>
    </row>
    <row r="3755" ht="15.75" customHeight="1">
      <c r="E3755" s="1"/>
    </row>
    <row r="3756" ht="15.75" customHeight="1">
      <c r="E3756" s="1"/>
    </row>
    <row r="3757" ht="15.75" customHeight="1">
      <c r="E3757" s="1"/>
    </row>
    <row r="3758" ht="15.75" customHeight="1">
      <c r="E3758" s="1"/>
    </row>
    <row r="3759" ht="15.75" customHeight="1">
      <c r="E3759" s="1"/>
    </row>
    <row r="3760" ht="15.75" customHeight="1">
      <c r="E3760" s="1"/>
    </row>
    <row r="3761" ht="15.75" customHeight="1">
      <c r="E3761" s="1"/>
    </row>
    <row r="3762" ht="15.75" customHeight="1">
      <c r="E3762" s="1"/>
    </row>
    <row r="3763" ht="15.75" customHeight="1">
      <c r="E3763" s="1"/>
    </row>
    <row r="3764" ht="15.75" customHeight="1">
      <c r="E3764" s="1"/>
    </row>
    <row r="3765" ht="15.75" customHeight="1">
      <c r="E3765" s="1"/>
    </row>
    <row r="3766" ht="15.75" customHeight="1">
      <c r="E3766" s="1"/>
    </row>
    <row r="3767" ht="15.75" customHeight="1">
      <c r="E3767" s="1"/>
    </row>
    <row r="3768" ht="15.75" customHeight="1">
      <c r="E3768" s="1"/>
    </row>
    <row r="3769" ht="15.75" customHeight="1">
      <c r="E3769" s="1"/>
    </row>
    <row r="3770" ht="15.75" customHeight="1">
      <c r="E3770" s="1"/>
    </row>
    <row r="3771" ht="15.75" customHeight="1">
      <c r="E3771" s="1"/>
    </row>
    <row r="3772" ht="15.75" customHeight="1">
      <c r="E3772" s="1"/>
    </row>
    <row r="3773" ht="15.75" customHeight="1">
      <c r="E3773" s="1"/>
    </row>
    <row r="3774" ht="15.75" customHeight="1">
      <c r="E3774" s="1"/>
    </row>
    <row r="3775" ht="15.75" customHeight="1">
      <c r="E3775" s="1"/>
    </row>
    <row r="3776" ht="15.75" customHeight="1">
      <c r="E3776" s="1"/>
    </row>
    <row r="3777" ht="15.75" customHeight="1">
      <c r="E3777" s="1"/>
    </row>
    <row r="3778" ht="15.75" customHeight="1">
      <c r="E3778" s="1"/>
    </row>
    <row r="3779" ht="15.75" customHeight="1">
      <c r="E3779" s="1"/>
    </row>
    <row r="3780" ht="15.75" customHeight="1">
      <c r="E3780" s="1"/>
    </row>
    <row r="3781" ht="15.75" customHeight="1">
      <c r="E3781" s="1"/>
    </row>
    <row r="3782" ht="15.75" customHeight="1">
      <c r="E3782" s="1"/>
    </row>
    <row r="3783" ht="15.75" customHeight="1">
      <c r="E3783" s="1"/>
    </row>
    <row r="3784" ht="15.75" customHeight="1">
      <c r="E3784" s="1"/>
    </row>
    <row r="3785" ht="15.75" customHeight="1">
      <c r="E3785" s="1"/>
    </row>
    <row r="3786" ht="15.75" customHeight="1">
      <c r="E3786" s="1"/>
    </row>
    <row r="3787" ht="15.75" customHeight="1">
      <c r="E3787" s="1"/>
    </row>
    <row r="3788" ht="15.75" customHeight="1">
      <c r="E3788" s="1"/>
    </row>
    <row r="3789" ht="15.75" customHeight="1">
      <c r="E3789" s="1"/>
    </row>
    <row r="3790" ht="15.75" customHeight="1">
      <c r="E3790" s="1"/>
    </row>
    <row r="3791" ht="15.75" customHeight="1">
      <c r="E3791" s="1"/>
    </row>
    <row r="3792" ht="15.75" customHeight="1">
      <c r="E3792" s="1"/>
    </row>
    <row r="3793" ht="15.75" customHeight="1">
      <c r="E3793" s="1"/>
    </row>
    <row r="3794" ht="15.75" customHeight="1">
      <c r="E3794" s="1"/>
    </row>
    <row r="3795" ht="15.75" customHeight="1">
      <c r="E3795" s="1"/>
    </row>
    <row r="3796" ht="15.75" customHeight="1">
      <c r="E3796" s="1"/>
    </row>
    <row r="3797" ht="15.75" customHeight="1">
      <c r="E3797" s="1"/>
    </row>
    <row r="3798" ht="15.75" customHeight="1">
      <c r="E3798" s="1"/>
    </row>
    <row r="3799" ht="15.75" customHeight="1">
      <c r="E3799" s="1"/>
    </row>
    <row r="3800" ht="15.75" customHeight="1">
      <c r="E3800" s="1"/>
    </row>
    <row r="3801" ht="15.75" customHeight="1">
      <c r="E3801" s="1"/>
    </row>
    <row r="3802" ht="15.75" customHeight="1">
      <c r="E3802" s="1"/>
    </row>
    <row r="3803" ht="15.75" customHeight="1">
      <c r="E3803" s="1"/>
    </row>
    <row r="3804" ht="15.75" customHeight="1">
      <c r="E3804" s="1"/>
    </row>
    <row r="3805" ht="15.75" customHeight="1">
      <c r="E3805" s="1"/>
    </row>
    <row r="3806" ht="15.75" customHeight="1">
      <c r="E3806" s="1"/>
    </row>
    <row r="3807" ht="15.75" customHeight="1">
      <c r="E3807" s="1"/>
    </row>
    <row r="3808" ht="15.75" customHeight="1">
      <c r="E3808" s="1"/>
    </row>
    <row r="3809" ht="15.75" customHeight="1">
      <c r="E3809" s="1"/>
    </row>
    <row r="3810" ht="15.75" customHeight="1">
      <c r="E3810" s="1"/>
    </row>
    <row r="3811" ht="15.75" customHeight="1">
      <c r="E3811" s="1"/>
    </row>
    <row r="3812" ht="15.75" customHeight="1">
      <c r="E3812" s="1"/>
    </row>
    <row r="3813" ht="15.75" customHeight="1">
      <c r="E3813" s="1"/>
    </row>
    <row r="3814" ht="15.75" customHeight="1">
      <c r="E3814" s="1"/>
    </row>
    <row r="3815" ht="15.75" customHeight="1">
      <c r="E3815" s="1"/>
    </row>
    <row r="3816" ht="15.75" customHeight="1">
      <c r="E3816" s="1"/>
    </row>
    <row r="3817" ht="15.75" customHeight="1">
      <c r="E3817" s="1"/>
    </row>
    <row r="3818" ht="15.75" customHeight="1">
      <c r="E3818" s="1"/>
    </row>
    <row r="3819" ht="15.75" customHeight="1">
      <c r="E3819" s="1"/>
    </row>
    <row r="3820" ht="15.75" customHeight="1">
      <c r="E3820" s="1"/>
    </row>
    <row r="3821" ht="15.75" customHeight="1">
      <c r="E3821" s="1"/>
    </row>
    <row r="3822" ht="15.75" customHeight="1">
      <c r="E3822" s="1"/>
    </row>
    <row r="3823" ht="15.75" customHeight="1">
      <c r="E3823" s="1"/>
    </row>
    <row r="3824" ht="15.75" customHeight="1">
      <c r="E3824" s="1"/>
    </row>
    <row r="3825" ht="15.75" customHeight="1">
      <c r="E3825" s="1"/>
    </row>
    <row r="3826" ht="15.75" customHeight="1">
      <c r="E3826" s="1"/>
    </row>
    <row r="3827" ht="15.75" customHeight="1">
      <c r="E3827" s="1"/>
    </row>
    <row r="3828" ht="15.75" customHeight="1">
      <c r="E3828" s="1"/>
    </row>
    <row r="3829" ht="15.75" customHeight="1">
      <c r="E3829" s="1"/>
    </row>
    <row r="3830" ht="15.75" customHeight="1">
      <c r="E3830" s="1"/>
    </row>
    <row r="3831" ht="15.75" customHeight="1">
      <c r="E3831" s="1"/>
    </row>
    <row r="3832" ht="15.75" customHeight="1">
      <c r="E3832" s="1"/>
    </row>
    <row r="3833" ht="15.75" customHeight="1">
      <c r="E3833" s="1"/>
    </row>
    <row r="3834" ht="15.75" customHeight="1">
      <c r="E3834" s="1"/>
    </row>
    <row r="3835" ht="15.75" customHeight="1">
      <c r="E3835" s="1"/>
    </row>
    <row r="3836" ht="15.75" customHeight="1">
      <c r="E3836" s="1"/>
    </row>
    <row r="3837" ht="15.75" customHeight="1">
      <c r="E3837" s="1"/>
    </row>
    <row r="3838" ht="15.75" customHeight="1">
      <c r="E3838" s="1"/>
    </row>
    <row r="3839" ht="15.75" customHeight="1">
      <c r="E3839" s="1"/>
    </row>
    <row r="3840" ht="15.75" customHeight="1">
      <c r="E3840" s="1"/>
    </row>
    <row r="3841" ht="15.75" customHeight="1">
      <c r="E3841" s="1"/>
    </row>
    <row r="3842" ht="15.75" customHeight="1">
      <c r="E3842" s="1"/>
    </row>
    <row r="3843" ht="15.75" customHeight="1">
      <c r="E3843" s="1"/>
    </row>
    <row r="3844" ht="15.75" customHeight="1">
      <c r="E3844" s="1"/>
    </row>
    <row r="3845" ht="15.75" customHeight="1">
      <c r="E3845" s="1"/>
    </row>
    <row r="3846" ht="15.75" customHeight="1">
      <c r="E3846" s="1"/>
    </row>
    <row r="3847" ht="15.75" customHeight="1">
      <c r="E3847" s="1"/>
    </row>
    <row r="3848" ht="15.75" customHeight="1">
      <c r="E3848" s="1"/>
    </row>
    <row r="3849" ht="15.75" customHeight="1">
      <c r="E3849" s="1"/>
    </row>
    <row r="3850" ht="15.75" customHeight="1">
      <c r="E3850" s="1"/>
    </row>
    <row r="3851" ht="15.75" customHeight="1">
      <c r="E3851" s="1"/>
    </row>
    <row r="3852" ht="15.75" customHeight="1">
      <c r="E3852" s="1"/>
    </row>
    <row r="3853" ht="15.75" customHeight="1">
      <c r="E3853" s="1"/>
    </row>
    <row r="3854" ht="15.75" customHeight="1">
      <c r="E3854" s="1"/>
    </row>
    <row r="3855" ht="15.75" customHeight="1">
      <c r="E3855" s="1"/>
    </row>
    <row r="3856" ht="15.75" customHeight="1">
      <c r="E3856" s="1"/>
    </row>
    <row r="3857" ht="15.75" customHeight="1">
      <c r="E3857" s="1"/>
    </row>
    <row r="3858" ht="15.75" customHeight="1">
      <c r="E3858" s="1"/>
    </row>
    <row r="3859" ht="15.75" customHeight="1">
      <c r="E3859" s="1"/>
    </row>
    <row r="3860" ht="15.75" customHeight="1">
      <c r="E3860" s="1"/>
    </row>
    <row r="3861" ht="15.75" customHeight="1">
      <c r="E3861" s="1"/>
    </row>
    <row r="3862" ht="15.75" customHeight="1">
      <c r="E3862" s="1"/>
    </row>
    <row r="3863" ht="15.75" customHeight="1">
      <c r="E3863" s="1"/>
    </row>
    <row r="3864" ht="15.75" customHeight="1">
      <c r="E3864" s="1"/>
    </row>
    <row r="3865" ht="15.75" customHeight="1">
      <c r="E3865" s="1"/>
    </row>
    <row r="3866" ht="15.75" customHeight="1">
      <c r="E3866" s="1"/>
    </row>
    <row r="3867" ht="15.75" customHeight="1">
      <c r="E3867" s="1"/>
    </row>
    <row r="3868" ht="15.75" customHeight="1">
      <c r="E3868" s="1"/>
    </row>
    <row r="3869" ht="15.75" customHeight="1">
      <c r="E3869" s="1"/>
    </row>
    <row r="3870" ht="15.75" customHeight="1">
      <c r="E3870" s="1"/>
    </row>
    <row r="3871" ht="15.75" customHeight="1">
      <c r="E3871" s="1"/>
    </row>
    <row r="3872" ht="15.75" customHeight="1">
      <c r="E3872" s="1"/>
    </row>
    <row r="3873" ht="15.75" customHeight="1">
      <c r="E3873" s="1"/>
    </row>
    <row r="3874" ht="15.75" customHeight="1">
      <c r="E3874" s="1"/>
    </row>
    <row r="3875" ht="15.75" customHeight="1">
      <c r="E3875" s="1"/>
    </row>
    <row r="3876" ht="15.75" customHeight="1">
      <c r="E3876" s="1"/>
    </row>
    <row r="3877" ht="15.75" customHeight="1">
      <c r="E3877" s="1"/>
    </row>
    <row r="3878" ht="15.75" customHeight="1">
      <c r="E3878" s="1"/>
    </row>
    <row r="3879" ht="15.75" customHeight="1">
      <c r="E3879" s="1"/>
    </row>
    <row r="3880" ht="15.75" customHeight="1">
      <c r="E3880" s="1"/>
    </row>
    <row r="3881" ht="15.75" customHeight="1">
      <c r="E3881" s="1"/>
    </row>
    <row r="3882" ht="15.75" customHeight="1">
      <c r="E3882" s="1"/>
    </row>
    <row r="3883" ht="15.75" customHeight="1">
      <c r="E3883" s="1"/>
    </row>
    <row r="3884" ht="15.75" customHeight="1">
      <c r="E3884" s="1"/>
    </row>
    <row r="3885" ht="15.75" customHeight="1">
      <c r="E3885" s="1"/>
    </row>
    <row r="3886" ht="15.75" customHeight="1">
      <c r="E3886" s="1"/>
    </row>
    <row r="3887" ht="15.75" customHeight="1">
      <c r="E3887" s="1"/>
    </row>
    <row r="3888" ht="15.75" customHeight="1">
      <c r="E3888" s="1"/>
    </row>
    <row r="3889" ht="15.75" customHeight="1">
      <c r="E3889" s="1"/>
    </row>
    <row r="3890" ht="15.75" customHeight="1">
      <c r="E3890" s="1"/>
    </row>
    <row r="3891" ht="15.75" customHeight="1">
      <c r="E3891" s="1"/>
    </row>
    <row r="3892" ht="15.75" customHeight="1">
      <c r="E3892" s="1"/>
    </row>
    <row r="3893" ht="15.75" customHeight="1">
      <c r="E3893" s="1"/>
    </row>
    <row r="3894" ht="15.75" customHeight="1">
      <c r="E3894" s="1"/>
    </row>
    <row r="3895" ht="15.75" customHeight="1">
      <c r="E3895" s="1"/>
    </row>
    <row r="3896" ht="15.75" customHeight="1">
      <c r="E3896" s="1"/>
    </row>
    <row r="3897" ht="15.75" customHeight="1">
      <c r="E3897" s="1"/>
    </row>
    <row r="3898" ht="15.75" customHeight="1">
      <c r="E3898" s="1"/>
    </row>
    <row r="3899" ht="15.75" customHeight="1">
      <c r="E3899" s="1"/>
    </row>
    <row r="3900" ht="15.75" customHeight="1">
      <c r="E3900" s="1"/>
    </row>
    <row r="3901" ht="15.75" customHeight="1">
      <c r="E3901" s="1"/>
    </row>
    <row r="3902" ht="15.75" customHeight="1">
      <c r="E3902" s="1"/>
    </row>
    <row r="3903" ht="15.75" customHeight="1">
      <c r="E3903" s="1"/>
    </row>
    <row r="3904" ht="15.75" customHeight="1">
      <c r="E3904" s="1"/>
    </row>
    <row r="3905" ht="15.75" customHeight="1">
      <c r="E3905" s="1"/>
    </row>
    <row r="3906" ht="15.75" customHeight="1">
      <c r="E3906" s="1"/>
    </row>
    <row r="3907" ht="15.75" customHeight="1">
      <c r="E3907" s="1"/>
    </row>
    <row r="3908" ht="15.75" customHeight="1">
      <c r="E3908" s="1"/>
    </row>
    <row r="3909" ht="15.75" customHeight="1">
      <c r="E3909" s="1"/>
    </row>
    <row r="3910" ht="15.75" customHeight="1">
      <c r="E3910" s="1"/>
    </row>
    <row r="3911" ht="15.75" customHeight="1">
      <c r="E3911" s="1"/>
    </row>
    <row r="3912" ht="15.75" customHeight="1">
      <c r="E3912" s="1"/>
    </row>
    <row r="3913" ht="15.75" customHeight="1">
      <c r="E3913" s="1"/>
    </row>
    <row r="3914" ht="15.75" customHeight="1">
      <c r="E3914" s="1"/>
    </row>
    <row r="3915" ht="15.75" customHeight="1">
      <c r="E3915" s="1"/>
    </row>
    <row r="3916" ht="15.75" customHeight="1">
      <c r="E3916" s="1"/>
    </row>
    <row r="3917" ht="15.75" customHeight="1">
      <c r="E3917" s="1"/>
    </row>
    <row r="3918" ht="15.75" customHeight="1">
      <c r="E3918" s="1"/>
    </row>
    <row r="3919" ht="15.75" customHeight="1">
      <c r="E3919" s="1"/>
    </row>
    <row r="3920" ht="15.75" customHeight="1">
      <c r="E3920" s="1"/>
    </row>
    <row r="3921" ht="15.75" customHeight="1">
      <c r="E3921" s="1"/>
    </row>
    <row r="3922" ht="15.75" customHeight="1">
      <c r="E3922" s="1"/>
    </row>
    <row r="3923" ht="15.75" customHeight="1">
      <c r="E3923" s="1"/>
    </row>
    <row r="3924" ht="15.75" customHeight="1">
      <c r="E3924" s="1"/>
    </row>
    <row r="3925" ht="15.75" customHeight="1">
      <c r="E3925" s="1"/>
    </row>
    <row r="3926" ht="15.75" customHeight="1">
      <c r="E3926" s="1"/>
    </row>
    <row r="3927" ht="15.75" customHeight="1">
      <c r="E3927" s="1"/>
    </row>
    <row r="3928" ht="15.75" customHeight="1">
      <c r="E3928" s="1"/>
    </row>
    <row r="3929" ht="15.75" customHeight="1">
      <c r="E3929" s="1"/>
    </row>
    <row r="3930" ht="15.75" customHeight="1">
      <c r="E3930" s="1"/>
    </row>
    <row r="3931" ht="15.75" customHeight="1">
      <c r="E3931" s="1"/>
    </row>
    <row r="3932" ht="15.75" customHeight="1">
      <c r="E3932" s="1"/>
    </row>
    <row r="3933" ht="15.75" customHeight="1">
      <c r="E3933" s="1"/>
    </row>
    <row r="3934" ht="15.75" customHeight="1">
      <c r="E3934" s="1"/>
    </row>
    <row r="3935" ht="15.75" customHeight="1">
      <c r="E3935" s="1"/>
    </row>
    <row r="3936" ht="15.75" customHeight="1">
      <c r="E3936" s="1"/>
    </row>
    <row r="3937" ht="15.75" customHeight="1">
      <c r="E3937" s="1"/>
    </row>
    <row r="3938" ht="15.75" customHeight="1">
      <c r="E3938" s="1"/>
    </row>
    <row r="3939" ht="15.75" customHeight="1">
      <c r="E3939" s="1"/>
    </row>
    <row r="3940" ht="15.75" customHeight="1">
      <c r="E3940" s="1"/>
    </row>
    <row r="3941" ht="15.75" customHeight="1">
      <c r="E3941" s="1"/>
    </row>
    <row r="3942" ht="15.75" customHeight="1">
      <c r="E3942" s="1"/>
    </row>
    <row r="3943" ht="15.75" customHeight="1">
      <c r="E3943" s="1"/>
    </row>
    <row r="3944" ht="15.75" customHeight="1">
      <c r="E3944" s="1"/>
    </row>
    <row r="3945" ht="15.75" customHeight="1">
      <c r="E3945" s="1"/>
    </row>
    <row r="3946" ht="15.75" customHeight="1">
      <c r="E3946" s="1"/>
    </row>
    <row r="3947" ht="15.75" customHeight="1">
      <c r="E3947" s="1"/>
    </row>
    <row r="3948" ht="15.75" customHeight="1">
      <c r="E3948" s="1"/>
    </row>
    <row r="3949" ht="15.75" customHeight="1">
      <c r="E3949" s="1"/>
    </row>
    <row r="3950" ht="15.75" customHeight="1">
      <c r="E3950" s="1"/>
    </row>
    <row r="3951" ht="15.75" customHeight="1">
      <c r="E3951" s="1"/>
    </row>
    <row r="3952" ht="15.75" customHeight="1">
      <c r="E3952" s="1"/>
    </row>
    <row r="3953" ht="15.75" customHeight="1">
      <c r="E3953" s="1"/>
    </row>
    <row r="3954" ht="15.75" customHeight="1">
      <c r="E3954" s="1"/>
    </row>
    <row r="3955" ht="15.75" customHeight="1">
      <c r="E3955" s="1"/>
    </row>
    <row r="3956" ht="15.75" customHeight="1">
      <c r="E3956" s="1"/>
    </row>
    <row r="3957" ht="15.75" customHeight="1">
      <c r="E3957" s="1"/>
    </row>
    <row r="3958" ht="15.75" customHeight="1">
      <c r="E3958" s="1"/>
    </row>
    <row r="3959" ht="15.75" customHeight="1">
      <c r="E3959" s="1"/>
    </row>
    <row r="3960" ht="15.75" customHeight="1">
      <c r="E3960" s="1"/>
    </row>
    <row r="3961" ht="15.75" customHeight="1">
      <c r="E3961" s="1"/>
    </row>
    <row r="3962" ht="15.75" customHeight="1">
      <c r="E3962" s="1"/>
    </row>
    <row r="3963" ht="15.75" customHeight="1">
      <c r="E3963" s="1"/>
    </row>
    <row r="3964" ht="15.75" customHeight="1">
      <c r="E3964" s="1"/>
    </row>
    <row r="3965" ht="15.75" customHeight="1">
      <c r="E3965" s="1"/>
    </row>
    <row r="3966" ht="15.75" customHeight="1">
      <c r="E3966" s="1"/>
    </row>
    <row r="3967" ht="15.75" customHeight="1">
      <c r="E3967" s="1"/>
    </row>
    <row r="3968" ht="15.75" customHeight="1">
      <c r="E3968" s="1"/>
    </row>
    <row r="3969" ht="15.75" customHeight="1">
      <c r="E3969" s="1"/>
    </row>
    <row r="3970" ht="15.75" customHeight="1">
      <c r="E3970" s="1"/>
    </row>
    <row r="3971" ht="15.75" customHeight="1">
      <c r="E3971" s="1"/>
    </row>
    <row r="3972" ht="15.75" customHeight="1">
      <c r="E3972" s="1"/>
    </row>
    <row r="3973" ht="15.75" customHeight="1">
      <c r="E3973" s="1"/>
    </row>
    <row r="3974" ht="15.75" customHeight="1">
      <c r="E3974" s="1"/>
    </row>
    <row r="3975" ht="15.75" customHeight="1">
      <c r="E3975" s="1"/>
    </row>
    <row r="3976" ht="15.75" customHeight="1">
      <c r="E3976" s="1"/>
    </row>
    <row r="3977" ht="15.75" customHeight="1">
      <c r="E3977" s="1"/>
    </row>
    <row r="3978" ht="15.75" customHeight="1">
      <c r="E3978" s="1"/>
    </row>
    <row r="3979" ht="15.75" customHeight="1">
      <c r="E3979" s="1"/>
    </row>
    <row r="3980" ht="15.75" customHeight="1">
      <c r="E3980" s="1"/>
    </row>
    <row r="3981" ht="15.75" customHeight="1">
      <c r="E3981" s="1"/>
    </row>
    <row r="3982" ht="15.75" customHeight="1">
      <c r="E3982" s="1"/>
    </row>
    <row r="3983" ht="15.75" customHeight="1">
      <c r="E3983" s="1"/>
    </row>
    <row r="3984" ht="15.75" customHeight="1">
      <c r="E3984" s="1"/>
    </row>
    <row r="3985" ht="15.75" customHeight="1">
      <c r="E3985" s="1"/>
    </row>
    <row r="3986" ht="15.75" customHeight="1">
      <c r="E3986" s="1"/>
    </row>
    <row r="3987" ht="15.75" customHeight="1">
      <c r="E3987" s="1"/>
    </row>
    <row r="3988" ht="15.75" customHeight="1">
      <c r="E3988" s="1"/>
    </row>
    <row r="3989" ht="15.75" customHeight="1">
      <c r="E3989" s="1"/>
    </row>
    <row r="3990" ht="15.75" customHeight="1">
      <c r="E3990" s="1"/>
    </row>
    <row r="3991" ht="15.75" customHeight="1">
      <c r="E3991" s="1"/>
    </row>
    <row r="3992" ht="15.75" customHeight="1">
      <c r="E3992" s="1"/>
    </row>
    <row r="3993" ht="15.75" customHeight="1">
      <c r="E3993" s="1"/>
    </row>
    <row r="3994" ht="15.75" customHeight="1">
      <c r="E3994" s="1"/>
    </row>
    <row r="3995" ht="15.75" customHeight="1">
      <c r="E3995" s="1"/>
    </row>
    <row r="3996" ht="15.75" customHeight="1">
      <c r="E3996" s="1"/>
    </row>
    <row r="3997" ht="15.75" customHeight="1">
      <c r="E3997" s="1"/>
    </row>
    <row r="3998" ht="15.75" customHeight="1">
      <c r="E3998" s="1"/>
    </row>
    <row r="3999" ht="15.75" customHeight="1">
      <c r="E3999" s="1"/>
    </row>
    <row r="4000" ht="15.75" customHeight="1">
      <c r="E4000" s="1"/>
    </row>
    <row r="4001" ht="15.75" customHeight="1">
      <c r="E4001" s="1"/>
    </row>
    <row r="4002" ht="15.75" customHeight="1">
      <c r="E4002" s="1"/>
    </row>
    <row r="4003" ht="15.75" customHeight="1">
      <c r="E4003" s="1"/>
    </row>
    <row r="4004" ht="15.75" customHeight="1">
      <c r="E4004" s="1"/>
    </row>
    <row r="4005" ht="15.75" customHeight="1">
      <c r="E4005" s="1"/>
    </row>
    <row r="4006" ht="15.75" customHeight="1">
      <c r="E4006" s="1"/>
    </row>
    <row r="4007" ht="15.75" customHeight="1">
      <c r="E4007" s="1"/>
    </row>
    <row r="4008" ht="15.75" customHeight="1">
      <c r="E4008" s="1"/>
    </row>
    <row r="4009" ht="15.75" customHeight="1">
      <c r="E4009" s="1"/>
    </row>
    <row r="4010" ht="15.75" customHeight="1">
      <c r="E4010" s="1"/>
    </row>
    <row r="4011" ht="15.75" customHeight="1">
      <c r="E4011" s="1"/>
    </row>
    <row r="4012" ht="15.75" customHeight="1">
      <c r="E4012" s="1"/>
    </row>
    <row r="4013" ht="15.75" customHeight="1">
      <c r="E4013" s="1"/>
    </row>
    <row r="4014" ht="15.75" customHeight="1">
      <c r="E4014" s="1"/>
    </row>
    <row r="4015" ht="15.75" customHeight="1">
      <c r="E4015" s="1"/>
    </row>
    <row r="4016" ht="15.75" customHeight="1">
      <c r="E4016" s="1"/>
    </row>
    <row r="4017" ht="15.75" customHeight="1">
      <c r="E4017" s="1"/>
    </row>
    <row r="4018" ht="15.75" customHeight="1">
      <c r="E4018" s="1"/>
    </row>
    <row r="4019" ht="15.75" customHeight="1">
      <c r="E4019" s="1"/>
    </row>
    <row r="4020" ht="15.75" customHeight="1">
      <c r="E4020" s="1"/>
    </row>
    <row r="4021" ht="15.75" customHeight="1">
      <c r="E4021" s="1"/>
    </row>
    <row r="4022" ht="15.75" customHeight="1">
      <c r="E4022" s="1"/>
    </row>
    <row r="4023" ht="15.75" customHeight="1">
      <c r="E4023" s="1"/>
    </row>
    <row r="4024" ht="15.75" customHeight="1">
      <c r="E4024" s="1"/>
    </row>
    <row r="4025" ht="15.75" customHeight="1">
      <c r="E4025" s="1"/>
    </row>
    <row r="4026" ht="15.75" customHeight="1">
      <c r="E4026" s="1"/>
    </row>
    <row r="4027" ht="15.75" customHeight="1">
      <c r="E4027" s="1"/>
    </row>
    <row r="4028" ht="15.75" customHeight="1">
      <c r="E4028" s="1"/>
    </row>
    <row r="4029" ht="15.75" customHeight="1">
      <c r="E4029" s="1"/>
    </row>
    <row r="4030" ht="15.75" customHeight="1">
      <c r="E4030" s="1"/>
    </row>
    <row r="4031" ht="15.75" customHeight="1">
      <c r="E4031" s="1"/>
    </row>
    <row r="4032" ht="15.75" customHeight="1">
      <c r="E4032" s="1"/>
    </row>
    <row r="4033" ht="15.75" customHeight="1">
      <c r="E4033" s="1"/>
    </row>
    <row r="4034" ht="15.75" customHeight="1">
      <c r="E4034" s="1"/>
    </row>
    <row r="4035" ht="15.75" customHeight="1">
      <c r="E4035" s="1"/>
    </row>
    <row r="4036" ht="15.75" customHeight="1">
      <c r="E4036" s="1"/>
    </row>
    <row r="4037" ht="15.75" customHeight="1">
      <c r="E4037" s="1"/>
    </row>
    <row r="4038" ht="15.75" customHeight="1">
      <c r="E4038" s="1"/>
    </row>
    <row r="4039" ht="15.75" customHeight="1">
      <c r="E4039" s="1"/>
    </row>
    <row r="4040" ht="15.75" customHeight="1">
      <c r="E4040" s="1"/>
    </row>
    <row r="4041" ht="15.75" customHeight="1">
      <c r="E4041" s="1"/>
    </row>
    <row r="4042" ht="15.75" customHeight="1">
      <c r="E4042" s="1"/>
    </row>
    <row r="4043" ht="15.75" customHeight="1">
      <c r="E4043" s="1"/>
    </row>
    <row r="4044" ht="15.75" customHeight="1">
      <c r="E4044" s="1"/>
    </row>
    <row r="4045" ht="15.75" customHeight="1">
      <c r="E4045" s="1"/>
    </row>
    <row r="4046" ht="15.75" customHeight="1">
      <c r="E4046" s="1"/>
    </row>
    <row r="4047" ht="15.75" customHeight="1">
      <c r="E4047" s="1"/>
    </row>
    <row r="4048" ht="15.75" customHeight="1">
      <c r="E4048" s="1"/>
    </row>
    <row r="4049" ht="15.75" customHeight="1">
      <c r="E4049" s="1"/>
    </row>
    <row r="4050" ht="15.75" customHeight="1">
      <c r="E4050" s="1"/>
    </row>
    <row r="4051" ht="15.75" customHeight="1">
      <c r="E4051" s="1"/>
    </row>
    <row r="4052" ht="15.75" customHeight="1">
      <c r="E4052" s="1"/>
    </row>
    <row r="4053" ht="15.75" customHeight="1">
      <c r="E4053" s="1"/>
    </row>
    <row r="4054" ht="15.75" customHeight="1">
      <c r="E4054" s="1"/>
    </row>
    <row r="4055" ht="15.75" customHeight="1">
      <c r="E4055" s="1"/>
    </row>
    <row r="4056" ht="15.75" customHeight="1">
      <c r="E4056" s="1"/>
    </row>
    <row r="4057" ht="15.75" customHeight="1">
      <c r="E4057" s="1"/>
    </row>
    <row r="4058" ht="15.75" customHeight="1">
      <c r="E4058" s="1"/>
    </row>
    <row r="4059" ht="15.75" customHeight="1">
      <c r="E4059" s="1"/>
    </row>
    <row r="4060" ht="15.75" customHeight="1">
      <c r="E4060" s="1"/>
    </row>
    <row r="4061" ht="15.75" customHeight="1">
      <c r="E4061" s="1"/>
    </row>
    <row r="4062" ht="15.75" customHeight="1">
      <c r="E4062" s="1"/>
    </row>
    <row r="4063" ht="15.75" customHeight="1">
      <c r="E4063" s="1"/>
    </row>
    <row r="4064" ht="15.75" customHeight="1">
      <c r="E4064" s="1"/>
    </row>
    <row r="4065" ht="15.75" customHeight="1">
      <c r="E4065" s="1"/>
    </row>
    <row r="4066" ht="15.75" customHeight="1">
      <c r="E4066" s="1"/>
    </row>
    <row r="4067" ht="15.75" customHeight="1">
      <c r="E4067" s="1"/>
    </row>
    <row r="4068" ht="15.75" customHeight="1">
      <c r="E4068" s="1"/>
    </row>
    <row r="4069" ht="15.75" customHeight="1">
      <c r="E4069" s="1"/>
    </row>
    <row r="4070" ht="15.75" customHeight="1">
      <c r="E4070" s="1"/>
    </row>
    <row r="4071" ht="15.75" customHeight="1">
      <c r="E4071" s="1"/>
    </row>
    <row r="4072" ht="15.75" customHeight="1">
      <c r="E4072" s="1"/>
    </row>
    <row r="4073" ht="15.75" customHeight="1">
      <c r="E4073" s="1"/>
    </row>
    <row r="4074" ht="15.75" customHeight="1">
      <c r="E4074" s="1"/>
    </row>
    <row r="4075" ht="15.75" customHeight="1">
      <c r="E4075" s="1"/>
    </row>
    <row r="4076" ht="15.75" customHeight="1">
      <c r="E4076" s="1"/>
    </row>
    <row r="4077" ht="15.75" customHeight="1">
      <c r="E4077" s="1"/>
    </row>
    <row r="4078" ht="15.75" customHeight="1">
      <c r="E4078" s="1"/>
    </row>
    <row r="4079" ht="15.75" customHeight="1">
      <c r="E4079" s="1"/>
    </row>
    <row r="4080" ht="15.75" customHeight="1">
      <c r="E4080" s="1"/>
    </row>
    <row r="4081" ht="15.75" customHeight="1">
      <c r="E4081" s="1"/>
    </row>
    <row r="4082" ht="15.75" customHeight="1">
      <c r="E4082" s="1"/>
    </row>
    <row r="4083" ht="15.75" customHeight="1">
      <c r="E4083" s="1"/>
    </row>
    <row r="4084" ht="15.75" customHeight="1">
      <c r="E4084" s="1"/>
    </row>
    <row r="4085" ht="15.75" customHeight="1">
      <c r="E4085" s="1"/>
    </row>
    <row r="4086" ht="15.75" customHeight="1">
      <c r="E4086" s="1"/>
    </row>
    <row r="4087" ht="15.75" customHeight="1">
      <c r="E4087" s="1"/>
    </row>
    <row r="4088" ht="15.75" customHeight="1">
      <c r="E4088" s="1"/>
    </row>
    <row r="4089" ht="15.75" customHeight="1">
      <c r="E4089" s="1"/>
    </row>
    <row r="4090" ht="15.75" customHeight="1">
      <c r="E4090" s="1"/>
    </row>
    <row r="4091" ht="15.75" customHeight="1">
      <c r="E4091" s="1"/>
    </row>
    <row r="4092" ht="15.75" customHeight="1">
      <c r="E4092" s="1"/>
    </row>
    <row r="4093" ht="15.75" customHeight="1">
      <c r="E4093" s="1"/>
    </row>
    <row r="4094" ht="15.75" customHeight="1">
      <c r="E4094" s="1"/>
    </row>
    <row r="4095" ht="15.75" customHeight="1">
      <c r="E4095" s="1"/>
    </row>
    <row r="4096" ht="15.75" customHeight="1">
      <c r="E4096" s="1"/>
    </row>
    <row r="4097" ht="15.75" customHeight="1">
      <c r="E4097" s="1"/>
    </row>
    <row r="4098" ht="15.75" customHeight="1">
      <c r="E4098" s="1"/>
    </row>
    <row r="4099" ht="15.75" customHeight="1">
      <c r="E4099" s="1"/>
    </row>
    <row r="4100" ht="15.75" customHeight="1">
      <c r="E4100" s="1"/>
    </row>
    <row r="4101" ht="15.75" customHeight="1">
      <c r="E4101" s="1"/>
    </row>
    <row r="4102" ht="15.75" customHeight="1">
      <c r="E4102" s="1"/>
    </row>
    <row r="4103" ht="15.75" customHeight="1">
      <c r="E4103" s="1"/>
    </row>
    <row r="4104" ht="15.75" customHeight="1">
      <c r="E4104" s="1"/>
    </row>
    <row r="4105" ht="15.75" customHeight="1">
      <c r="E4105" s="1"/>
    </row>
    <row r="4106" ht="15.75" customHeight="1">
      <c r="E4106" s="1"/>
    </row>
    <row r="4107" ht="15.75" customHeight="1">
      <c r="E4107" s="1"/>
    </row>
    <row r="4108" ht="15.75" customHeight="1">
      <c r="E4108" s="1"/>
    </row>
    <row r="4109" ht="15.75" customHeight="1">
      <c r="E4109" s="1"/>
    </row>
    <row r="4110" ht="15.75" customHeight="1">
      <c r="E4110" s="1"/>
    </row>
    <row r="4111" ht="15.75" customHeight="1">
      <c r="E4111" s="1"/>
    </row>
    <row r="4112" ht="15.75" customHeight="1">
      <c r="E4112" s="1"/>
    </row>
    <row r="4113" ht="15.75" customHeight="1">
      <c r="E4113" s="1"/>
    </row>
    <row r="4114" ht="15.75" customHeight="1">
      <c r="E4114" s="1"/>
    </row>
    <row r="4115" ht="15.75" customHeight="1">
      <c r="E4115" s="1"/>
    </row>
    <row r="4116" ht="15.75" customHeight="1">
      <c r="E4116" s="1"/>
    </row>
    <row r="4117" ht="15.75" customHeight="1">
      <c r="E4117" s="1"/>
    </row>
    <row r="4118" ht="15.75" customHeight="1">
      <c r="E4118" s="1"/>
    </row>
    <row r="4119" ht="15.75" customHeight="1">
      <c r="E4119" s="1"/>
    </row>
    <row r="4120" ht="15.75" customHeight="1">
      <c r="E4120" s="1"/>
    </row>
    <row r="4121" ht="15.75" customHeight="1">
      <c r="E4121" s="1"/>
    </row>
    <row r="4122" ht="15.75" customHeight="1">
      <c r="E4122" s="1"/>
    </row>
    <row r="4123" ht="15.75" customHeight="1">
      <c r="E4123" s="1"/>
    </row>
    <row r="4124" ht="15.75" customHeight="1">
      <c r="E4124" s="1"/>
    </row>
    <row r="4125" ht="15.75" customHeight="1">
      <c r="E4125" s="1"/>
    </row>
    <row r="4126" ht="15.75" customHeight="1">
      <c r="E4126" s="1"/>
    </row>
    <row r="4127" ht="15.75" customHeight="1">
      <c r="E4127" s="1"/>
    </row>
    <row r="4128" ht="15.75" customHeight="1">
      <c r="E4128" s="1"/>
    </row>
    <row r="4129" ht="15.75" customHeight="1">
      <c r="E4129" s="1"/>
    </row>
    <row r="4130" ht="15.75" customHeight="1">
      <c r="E4130" s="1"/>
    </row>
    <row r="4131" ht="15.75" customHeight="1">
      <c r="E4131" s="1"/>
    </row>
    <row r="4132" ht="15.75" customHeight="1">
      <c r="E4132" s="1"/>
    </row>
    <row r="4133" ht="15.75" customHeight="1">
      <c r="E4133" s="1"/>
    </row>
    <row r="4134" ht="15.75" customHeight="1">
      <c r="E4134" s="1"/>
    </row>
    <row r="4135" ht="15.75" customHeight="1">
      <c r="E4135" s="1"/>
    </row>
    <row r="4136" ht="15.75" customHeight="1">
      <c r="E4136" s="1"/>
    </row>
    <row r="4137" ht="15.75" customHeight="1">
      <c r="E4137" s="1"/>
    </row>
    <row r="4138" ht="15.75" customHeight="1">
      <c r="E4138" s="1"/>
    </row>
    <row r="4139" ht="15.75" customHeight="1">
      <c r="E4139" s="1"/>
    </row>
    <row r="4140" ht="15.75" customHeight="1">
      <c r="E4140" s="1"/>
    </row>
    <row r="4141" ht="15.75" customHeight="1">
      <c r="E4141" s="1"/>
    </row>
    <row r="4142" ht="15.75" customHeight="1">
      <c r="E4142" s="1"/>
    </row>
    <row r="4143" ht="15.75" customHeight="1">
      <c r="E4143" s="1"/>
    </row>
    <row r="4144" ht="15.75" customHeight="1">
      <c r="E4144" s="1"/>
    </row>
    <row r="4145" ht="15.75" customHeight="1">
      <c r="E4145" s="1"/>
    </row>
    <row r="4146" ht="15.75" customHeight="1">
      <c r="E4146" s="1"/>
    </row>
    <row r="4147" ht="15.75" customHeight="1">
      <c r="E4147" s="1"/>
    </row>
    <row r="4148" ht="15.75" customHeight="1">
      <c r="E4148" s="1"/>
    </row>
    <row r="4149" ht="15.75" customHeight="1">
      <c r="E4149" s="1"/>
    </row>
    <row r="4150" ht="15.75" customHeight="1">
      <c r="E4150" s="1"/>
    </row>
    <row r="4151" ht="15.75" customHeight="1">
      <c r="E4151" s="1"/>
    </row>
    <row r="4152" ht="15.75" customHeight="1">
      <c r="E4152" s="1"/>
    </row>
    <row r="4153" ht="15.75" customHeight="1">
      <c r="E4153" s="1"/>
    </row>
    <row r="4154" ht="15.75" customHeight="1">
      <c r="E4154" s="1"/>
    </row>
    <row r="4155" ht="15.75" customHeight="1">
      <c r="E4155" s="1"/>
    </row>
    <row r="4156" ht="15.75" customHeight="1">
      <c r="E4156" s="1"/>
    </row>
    <row r="4157" ht="15.75" customHeight="1">
      <c r="E4157" s="1"/>
    </row>
    <row r="4158" ht="15.75" customHeight="1">
      <c r="E4158" s="1"/>
    </row>
    <row r="4159" ht="15.75" customHeight="1">
      <c r="E4159" s="1"/>
    </row>
    <row r="4160" ht="15.75" customHeight="1">
      <c r="E4160" s="1"/>
    </row>
    <row r="4161" ht="15.75" customHeight="1">
      <c r="E4161" s="1"/>
    </row>
    <row r="4162" ht="15.75" customHeight="1">
      <c r="E4162" s="1"/>
    </row>
    <row r="4163" ht="15.75" customHeight="1">
      <c r="E4163" s="1"/>
    </row>
    <row r="4164" ht="15.75" customHeight="1">
      <c r="E4164" s="1"/>
    </row>
    <row r="4165" ht="15.75" customHeight="1">
      <c r="E4165" s="1"/>
    </row>
    <row r="4166" ht="15.75" customHeight="1">
      <c r="E4166" s="1"/>
    </row>
    <row r="4167" ht="15.75" customHeight="1">
      <c r="E4167" s="1"/>
    </row>
    <row r="4168" ht="15.75" customHeight="1">
      <c r="E4168" s="1"/>
    </row>
    <row r="4169" ht="15.75" customHeight="1">
      <c r="E4169" s="1"/>
    </row>
    <row r="4170" ht="15.75" customHeight="1">
      <c r="E4170" s="1"/>
    </row>
    <row r="4171" ht="15.75" customHeight="1">
      <c r="E4171" s="1"/>
    </row>
    <row r="4172" ht="15.75" customHeight="1">
      <c r="E4172" s="1"/>
    </row>
    <row r="4173" ht="15.75" customHeight="1">
      <c r="E4173" s="1"/>
    </row>
    <row r="4174" ht="15.75" customHeight="1">
      <c r="E4174" s="1"/>
    </row>
    <row r="4175" ht="15.75" customHeight="1">
      <c r="E4175" s="1"/>
    </row>
    <row r="4176" ht="15.75" customHeight="1">
      <c r="E4176" s="1"/>
    </row>
    <row r="4177" ht="15.75" customHeight="1">
      <c r="E4177" s="1"/>
    </row>
    <row r="4178" ht="15.75" customHeight="1">
      <c r="E4178" s="1"/>
    </row>
    <row r="4179" ht="15.75" customHeight="1">
      <c r="E4179" s="1"/>
    </row>
    <row r="4180" ht="15.75" customHeight="1">
      <c r="E4180" s="1"/>
    </row>
    <row r="4181" ht="15.75" customHeight="1">
      <c r="E4181" s="1"/>
    </row>
    <row r="4182" ht="15.75" customHeight="1">
      <c r="E4182" s="1"/>
    </row>
    <row r="4183" ht="15.75" customHeight="1">
      <c r="E4183" s="1"/>
    </row>
    <row r="4184" ht="15.75" customHeight="1">
      <c r="E4184" s="1"/>
    </row>
    <row r="4185" ht="15.75" customHeight="1">
      <c r="E4185" s="1"/>
    </row>
    <row r="4186" ht="15.75" customHeight="1">
      <c r="E4186" s="1"/>
    </row>
    <row r="4187" ht="15.75" customHeight="1">
      <c r="E4187" s="1"/>
    </row>
    <row r="4188" ht="15.75" customHeight="1">
      <c r="E4188" s="1"/>
    </row>
    <row r="4189" ht="15.75" customHeight="1">
      <c r="E4189" s="1"/>
    </row>
    <row r="4190" ht="15.75" customHeight="1">
      <c r="E4190" s="1"/>
    </row>
    <row r="4191" ht="15.75" customHeight="1">
      <c r="E4191" s="1"/>
    </row>
    <row r="4192" ht="15.75" customHeight="1">
      <c r="E4192" s="1"/>
    </row>
    <row r="4193" ht="15.75" customHeight="1">
      <c r="E4193" s="1"/>
    </row>
    <row r="4194" ht="15.75" customHeight="1">
      <c r="E4194" s="1"/>
    </row>
    <row r="4195" ht="15.75" customHeight="1">
      <c r="E4195" s="1"/>
    </row>
    <row r="4196" ht="15.75" customHeight="1">
      <c r="E4196" s="1"/>
    </row>
    <row r="4197" ht="15.75" customHeight="1">
      <c r="E4197" s="1"/>
    </row>
    <row r="4198" ht="15.75" customHeight="1">
      <c r="E4198" s="1"/>
    </row>
    <row r="4199" ht="15.75" customHeight="1">
      <c r="E4199" s="1"/>
    </row>
    <row r="4200" ht="15.75" customHeight="1">
      <c r="E4200" s="1"/>
    </row>
    <row r="4201" ht="15.75" customHeight="1">
      <c r="E4201" s="1"/>
    </row>
    <row r="4202" ht="15.75" customHeight="1">
      <c r="E4202" s="1"/>
    </row>
    <row r="4203" ht="15.75" customHeight="1">
      <c r="E4203" s="1"/>
    </row>
    <row r="4204" ht="15.75" customHeight="1">
      <c r="E4204" s="1"/>
    </row>
    <row r="4205" ht="15.75" customHeight="1">
      <c r="E4205" s="1"/>
    </row>
    <row r="4206" ht="15.75" customHeight="1">
      <c r="E4206" s="1"/>
    </row>
    <row r="4207" ht="15.75" customHeight="1">
      <c r="E4207" s="1"/>
    </row>
    <row r="4208" ht="15.75" customHeight="1">
      <c r="E4208" s="1"/>
    </row>
    <row r="4209" ht="15.75" customHeight="1">
      <c r="E4209" s="1"/>
    </row>
    <row r="4210" ht="15.75" customHeight="1">
      <c r="E4210" s="1"/>
    </row>
    <row r="4211" ht="15.75" customHeight="1">
      <c r="E4211" s="1"/>
    </row>
    <row r="4212" ht="15.75" customHeight="1">
      <c r="E4212" s="1"/>
    </row>
    <row r="4213" ht="15.75" customHeight="1">
      <c r="E4213" s="1"/>
    </row>
    <row r="4214" ht="15.75" customHeight="1">
      <c r="E4214" s="1"/>
    </row>
    <row r="4215" ht="15.75" customHeight="1">
      <c r="E4215" s="1"/>
    </row>
    <row r="4216" ht="15.75" customHeight="1">
      <c r="E4216" s="1"/>
    </row>
    <row r="4217" ht="15.75" customHeight="1">
      <c r="E4217" s="1"/>
    </row>
    <row r="4218" ht="15.75" customHeight="1">
      <c r="E4218" s="1"/>
    </row>
    <row r="4219" ht="15.75" customHeight="1">
      <c r="E4219" s="1"/>
    </row>
    <row r="4220" ht="15.75" customHeight="1">
      <c r="E4220" s="1"/>
    </row>
    <row r="4221" ht="15.75" customHeight="1">
      <c r="E4221" s="1"/>
    </row>
    <row r="4222" ht="15.75" customHeight="1">
      <c r="E4222" s="1"/>
    </row>
    <row r="4223" ht="15.75" customHeight="1">
      <c r="E4223" s="1"/>
    </row>
    <row r="4224" ht="15.75" customHeight="1">
      <c r="E4224" s="1"/>
    </row>
    <row r="4225" ht="15.75" customHeight="1">
      <c r="E4225" s="1"/>
    </row>
    <row r="4226" ht="15.75" customHeight="1">
      <c r="E4226" s="1"/>
    </row>
    <row r="4227" ht="15.75" customHeight="1">
      <c r="E4227" s="1"/>
    </row>
    <row r="4228" ht="15.75" customHeight="1">
      <c r="E4228" s="1"/>
    </row>
    <row r="4229" ht="15.75" customHeight="1">
      <c r="E4229" s="1"/>
    </row>
    <row r="4230" ht="15.75" customHeight="1">
      <c r="E4230" s="1"/>
    </row>
    <row r="4231" ht="15.75" customHeight="1">
      <c r="E4231" s="1"/>
    </row>
    <row r="4232" ht="15.75" customHeight="1">
      <c r="E4232" s="1"/>
    </row>
    <row r="4233" ht="15.75" customHeight="1">
      <c r="E4233" s="1"/>
    </row>
    <row r="4234" ht="15.75" customHeight="1">
      <c r="E4234" s="1"/>
    </row>
    <row r="4235" ht="15.75" customHeight="1">
      <c r="E4235" s="1"/>
    </row>
    <row r="4236" ht="15.75" customHeight="1">
      <c r="E4236" s="1"/>
    </row>
    <row r="4237" ht="15.75" customHeight="1">
      <c r="E4237" s="1"/>
    </row>
    <row r="4238" ht="15.75" customHeight="1">
      <c r="E4238" s="1"/>
    </row>
    <row r="4239" ht="15.75" customHeight="1">
      <c r="E4239" s="1"/>
    </row>
    <row r="4240" ht="15.75" customHeight="1">
      <c r="E4240" s="1"/>
    </row>
    <row r="4241" ht="15.75" customHeight="1">
      <c r="E4241" s="1"/>
    </row>
    <row r="4242" ht="15.75" customHeight="1">
      <c r="E4242" s="1"/>
    </row>
    <row r="4243" ht="15.75" customHeight="1">
      <c r="E4243" s="1"/>
    </row>
    <row r="4244" ht="15.75" customHeight="1">
      <c r="E4244" s="1"/>
    </row>
    <row r="4245" ht="15.75" customHeight="1">
      <c r="E4245" s="1"/>
    </row>
    <row r="4246" ht="15.75" customHeight="1">
      <c r="E4246" s="1"/>
    </row>
    <row r="4247" ht="15.75" customHeight="1">
      <c r="E4247" s="1"/>
    </row>
    <row r="4248" ht="15.75" customHeight="1">
      <c r="E4248" s="1"/>
    </row>
    <row r="4249" ht="15.75" customHeight="1">
      <c r="E4249" s="1"/>
    </row>
    <row r="4250" ht="15.75" customHeight="1">
      <c r="E4250" s="1"/>
    </row>
    <row r="4251" ht="15.75" customHeight="1">
      <c r="E4251" s="1"/>
      <c r="J4251" s="20" t="s">
        <v>2598</v>
      </c>
    </row>
    <row r="4252" ht="15.75" customHeight="1">
      <c r="E4252" s="1"/>
    </row>
    <row r="4253" ht="15.75" customHeight="1">
      <c r="E4253" s="1"/>
    </row>
    <row r="4254" ht="15.75" customHeight="1">
      <c r="E4254" s="1"/>
    </row>
    <row r="4255" ht="15.75" customHeight="1">
      <c r="E4255" s="1"/>
    </row>
    <row r="4256" ht="15.75" customHeight="1">
      <c r="E4256" s="1"/>
    </row>
    <row r="4257" ht="15.75" customHeight="1">
      <c r="E4257" s="1"/>
    </row>
    <row r="4258" ht="15.75" customHeight="1">
      <c r="E4258" s="1"/>
    </row>
    <row r="4259" ht="15.75" customHeight="1">
      <c r="E4259" s="1"/>
    </row>
    <row r="4260" ht="15.75" customHeight="1">
      <c r="E4260" s="1"/>
    </row>
    <row r="4261" ht="15.75" customHeight="1">
      <c r="E4261" s="1"/>
    </row>
    <row r="4262" ht="15.75" customHeight="1">
      <c r="E4262" s="1"/>
    </row>
    <row r="4263" ht="15.75" customHeight="1">
      <c r="E4263" s="1"/>
    </row>
    <row r="4264" ht="15.75" customHeight="1">
      <c r="E4264" s="1"/>
    </row>
    <row r="4265" ht="15.75" customHeight="1">
      <c r="E4265" s="1"/>
    </row>
    <row r="4266" ht="15.75" customHeight="1">
      <c r="E4266" s="1"/>
    </row>
    <row r="4267" ht="15.75" customHeight="1">
      <c r="E4267" s="1"/>
    </row>
    <row r="4268" ht="15.75" customHeight="1">
      <c r="E4268" s="1"/>
    </row>
    <row r="4269" ht="15.75" customHeight="1">
      <c r="E4269" s="1"/>
    </row>
    <row r="4270" ht="15.75" customHeight="1">
      <c r="E4270" s="1"/>
    </row>
    <row r="4271" ht="15.75" customHeight="1">
      <c r="E4271" s="1"/>
    </row>
    <row r="4272" ht="15.75" customHeight="1">
      <c r="E4272" s="1"/>
    </row>
    <row r="4273" ht="15.75" customHeight="1">
      <c r="E4273" s="1"/>
    </row>
    <row r="4274" ht="15.75" customHeight="1">
      <c r="E4274" s="1"/>
    </row>
    <row r="4275" ht="15.75" customHeight="1">
      <c r="E4275" s="1"/>
    </row>
    <row r="4276" ht="15.75" customHeight="1">
      <c r="E4276" s="1"/>
    </row>
    <row r="4277" ht="15.75" customHeight="1">
      <c r="E4277" s="1"/>
    </row>
    <row r="4278" ht="15.75" customHeight="1">
      <c r="E4278" s="1"/>
    </row>
    <row r="4279" ht="15.75" customHeight="1">
      <c r="E4279" s="1"/>
    </row>
    <row r="4280" ht="15.75" customHeight="1">
      <c r="E4280" s="1"/>
    </row>
    <row r="4281" ht="15.75" customHeight="1">
      <c r="E4281" s="1"/>
    </row>
    <row r="4282" ht="15.75" customHeight="1">
      <c r="E4282" s="1"/>
    </row>
    <row r="4283" ht="15.75" customHeight="1">
      <c r="E4283" s="1"/>
    </row>
    <row r="4284" ht="15.75" customHeight="1">
      <c r="E4284" s="1"/>
    </row>
    <row r="4285" ht="15.75" customHeight="1">
      <c r="E4285" s="1"/>
    </row>
    <row r="4286" ht="15.75" customHeight="1">
      <c r="E4286" s="1"/>
    </row>
    <row r="4287" ht="15.75" customHeight="1">
      <c r="E4287" s="1"/>
    </row>
    <row r="4288" ht="15.75" customHeight="1">
      <c r="E4288" s="1"/>
    </row>
    <row r="4289" ht="15.75" customHeight="1">
      <c r="E4289" s="1"/>
    </row>
    <row r="4290" ht="15.75" customHeight="1">
      <c r="E4290" s="1"/>
    </row>
    <row r="4291" ht="15.75" customHeight="1">
      <c r="E4291" s="1"/>
    </row>
    <row r="4292" ht="15.75" customHeight="1">
      <c r="E4292" s="1"/>
    </row>
    <row r="4293" ht="15.75" customHeight="1">
      <c r="E4293" s="1"/>
    </row>
    <row r="4294" ht="15.75" customHeight="1">
      <c r="E4294" s="1"/>
    </row>
    <row r="4295" ht="15.75" customHeight="1">
      <c r="E4295" s="1"/>
    </row>
    <row r="4296" ht="15.75" customHeight="1">
      <c r="E4296" s="1"/>
    </row>
    <row r="4297" ht="15.75" customHeight="1">
      <c r="E4297" s="1"/>
    </row>
    <row r="4298" ht="15.75" customHeight="1">
      <c r="E4298" s="1"/>
    </row>
    <row r="4299" ht="15.75" customHeight="1">
      <c r="E4299" s="1"/>
    </row>
    <row r="4300" ht="15.75" customHeight="1">
      <c r="E4300" s="1"/>
    </row>
    <row r="4301" ht="15.75" customHeight="1">
      <c r="E4301" s="1"/>
    </row>
    <row r="4302" ht="15.75" customHeight="1">
      <c r="E4302" s="1"/>
    </row>
    <row r="4303" ht="15.75" customHeight="1">
      <c r="E4303" s="1"/>
    </row>
    <row r="4304" ht="15.75" customHeight="1">
      <c r="E4304" s="1"/>
    </row>
    <row r="4305" ht="15.75" customHeight="1">
      <c r="E4305" s="1"/>
    </row>
    <row r="4306" ht="15.75" customHeight="1">
      <c r="E4306" s="1"/>
    </row>
    <row r="4307" ht="15.75" customHeight="1">
      <c r="E4307" s="1"/>
    </row>
    <row r="4308" ht="15.75" customHeight="1">
      <c r="E4308" s="1"/>
    </row>
    <row r="4309" ht="15.75" customHeight="1">
      <c r="E4309" s="1"/>
    </row>
    <row r="4310" ht="15.75" customHeight="1">
      <c r="E4310" s="1"/>
    </row>
    <row r="4311" ht="15.75" customHeight="1">
      <c r="E4311" s="1"/>
    </row>
    <row r="4312" ht="15.75" customHeight="1">
      <c r="E4312" s="1"/>
    </row>
    <row r="4313" ht="15.75" customHeight="1">
      <c r="E4313" s="1"/>
    </row>
    <row r="4314" ht="15.75" customHeight="1">
      <c r="E4314" s="1"/>
    </row>
    <row r="4315" ht="15.75" customHeight="1">
      <c r="E4315" s="1"/>
    </row>
    <row r="4316" ht="15.75" customHeight="1">
      <c r="E4316" s="1"/>
    </row>
    <row r="4317" ht="15.75" customHeight="1">
      <c r="E4317" s="1"/>
    </row>
    <row r="4318" ht="15.75" customHeight="1">
      <c r="E4318" s="1"/>
    </row>
    <row r="4319" ht="15.75" customHeight="1">
      <c r="E4319" s="1"/>
    </row>
    <row r="4320" ht="15.75" customHeight="1">
      <c r="E4320" s="1"/>
    </row>
    <row r="4321" ht="15.75" customHeight="1">
      <c r="E4321" s="1"/>
    </row>
    <row r="4322" ht="15.75" customHeight="1">
      <c r="E4322" s="1"/>
    </row>
    <row r="4323" ht="15.75" customHeight="1">
      <c r="E4323" s="1"/>
    </row>
    <row r="4324" ht="15.75" customHeight="1">
      <c r="E4324" s="1"/>
    </row>
    <row r="4325" ht="15.75" customHeight="1">
      <c r="E4325" s="1"/>
    </row>
    <row r="4326" ht="15.75" customHeight="1">
      <c r="E4326" s="1"/>
    </row>
    <row r="4327" ht="15.75" customHeight="1">
      <c r="E4327" s="1"/>
    </row>
    <row r="4328" ht="15.75" customHeight="1">
      <c r="E4328" s="1"/>
    </row>
    <row r="4329" ht="15.75" customHeight="1">
      <c r="E4329" s="1"/>
    </row>
    <row r="4330" ht="15.75" customHeight="1">
      <c r="E4330" s="1"/>
    </row>
    <row r="4331" ht="15.75" customHeight="1">
      <c r="E4331" s="1"/>
    </row>
    <row r="4332" ht="15.75" customHeight="1">
      <c r="E4332" s="1"/>
    </row>
    <row r="4333" ht="15.75" customHeight="1">
      <c r="E4333" s="1"/>
    </row>
    <row r="4334" ht="15.75" customHeight="1">
      <c r="E4334" s="1"/>
    </row>
    <row r="4335" ht="15.75" customHeight="1">
      <c r="E4335" s="1"/>
    </row>
    <row r="4336" ht="15.75" customHeight="1">
      <c r="E4336" s="1"/>
    </row>
    <row r="4337" ht="15.75" customHeight="1">
      <c r="E4337" s="1"/>
    </row>
    <row r="4338" ht="15.75" customHeight="1">
      <c r="E4338" s="1"/>
    </row>
    <row r="4339" ht="15.75" customHeight="1">
      <c r="E4339" s="1"/>
    </row>
    <row r="4340" ht="15.75" customHeight="1">
      <c r="E4340" s="1"/>
    </row>
    <row r="4341" ht="15.75" customHeight="1">
      <c r="E4341" s="1"/>
    </row>
    <row r="4342" ht="15.75" customHeight="1">
      <c r="E4342" s="1"/>
    </row>
    <row r="4343" ht="15.75" customHeight="1">
      <c r="E4343" s="1"/>
    </row>
    <row r="4344" ht="15.75" customHeight="1">
      <c r="E4344" s="1"/>
    </row>
    <row r="4345" ht="15.75" customHeight="1">
      <c r="E4345" s="1"/>
    </row>
    <row r="4346" ht="15.75" customHeight="1">
      <c r="E4346" s="1"/>
    </row>
    <row r="4347" ht="15.75" customHeight="1">
      <c r="E4347" s="1"/>
    </row>
    <row r="4348" ht="15.75" customHeight="1">
      <c r="E4348" s="1"/>
    </row>
    <row r="4349" ht="15.75" customHeight="1">
      <c r="E4349" s="1"/>
    </row>
    <row r="4350" ht="15.75" customHeight="1">
      <c r="E4350" s="1"/>
    </row>
    <row r="4351" ht="15.75" customHeight="1">
      <c r="E4351" s="1"/>
    </row>
    <row r="4352" ht="15.75" customHeight="1">
      <c r="E4352" s="1"/>
    </row>
    <row r="4353" ht="15.75" customHeight="1">
      <c r="E4353" s="1"/>
    </row>
    <row r="4354" ht="15.75" customHeight="1">
      <c r="E4354" s="1"/>
    </row>
    <row r="4355" ht="15.75" customHeight="1">
      <c r="E4355" s="1"/>
    </row>
    <row r="4356" ht="15.75" customHeight="1">
      <c r="E4356" s="1"/>
    </row>
    <row r="4357" ht="15.75" customHeight="1">
      <c r="E4357" s="1"/>
    </row>
    <row r="4358" ht="15.75" customHeight="1">
      <c r="E4358" s="1"/>
    </row>
    <row r="4359" ht="15.75" customHeight="1">
      <c r="E4359" s="1"/>
    </row>
    <row r="4360" ht="15.75" customHeight="1">
      <c r="E4360" s="1"/>
    </row>
    <row r="4361" ht="15.75" customHeight="1">
      <c r="E4361" s="1"/>
    </row>
    <row r="4362" ht="15.75" customHeight="1">
      <c r="E4362" s="1"/>
    </row>
    <row r="4363" ht="15.75" customHeight="1">
      <c r="E4363" s="1"/>
    </row>
    <row r="4364" ht="15.75" customHeight="1">
      <c r="E4364" s="1"/>
    </row>
    <row r="4365" ht="15.75" customHeight="1">
      <c r="E4365" s="1"/>
    </row>
    <row r="4366" ht="15.75" customHeight="1">
      <c r="E4366" s="1"/>
    </row>
    <row r="4367" ht="15.75" customHeight="1">
      <c r="E4367" s="1"/>
    </row>
    <row r="4368" ht="15.75" customHeight="1">
      <c r="E4368" s="1"/>
    </row>
    <row r="4369" ht="15.75" customHeight="1">
      <c r="E4369" s="1"/>
    </row>
    <row r="4370" ht="15.75" customHeight="1">
      <c r="E4370" s="1"/>
    </row>
    <row r="4371" ht="15.75" customHeight="1">
      <c r="E4371" s="1"/>
    </row>
    <row r="4372" ht="15.75" customHeight="1">
      <c r="E4372" s="1"/>
    </row>
    <row r="4373" ht="15.75" customHeight="1">
      <c r="E4373" s="1"/>
    </row>
    <row r="4374" ht="15.75" customHeight="1">
      <c r="E4374" s="1"/>
    </row>
    <row r="4375" ht="15.75" customHeight="1">
      <c r="E4375" s="1"/>
    </row>
    <row r="4376" ht="15.75" customHeight="1">
      <c r="E4376" s="1"/>
    </row>
    <row r="4377" ht="15.75" customHeight="1">
      <c r="E4377" s="1"/>
    </row>
    <row r="4378" ht="15.75" customHeight="1">
      <c r="E4378" s="1"/>
    </row>
    <row r="4379" ht="15.75" customHeight="1">
      <c r="E4379" s="1"/>
    </row>
    <row r="4380" ht="15.75" customHeight="1">
      <c r="E4380" s="1"/>
    </row>
    <row r="4381" ht="15.75" customHeight="1">
      <c r="E4381" s="1"/>
    </row>
    <row r="4382" ht="15.75" customHeight="1">
      <c r="E4382" s="1"/>
    </row>
    <row r="4383" ht="15.75" customHeight="1">
      <c r="E4383" s="1"/>
    </row>
    <row r="4384" ht="15.75" customHeight="1">
      <c r="E4384" s="1"/>
    </row>
    <row r="4385" ht="15.75" customHeight="1">
      <c r="E4385" s="1"/>
    </row>
    <row r="4386" ht="15.75" customHeight="1">
      <c r="E4386" s="1"/>
    </row>
    <row r="4387" ht="15.75" customHeight="1">
      <c r="E4387" s="1"/>
    </row>
    <row r="4388" ht="15.75" customHeight="1">
      <c r="E4388" s="1"/>
    </row>
    <row r="4389" ht="15.75" customHeight="1">
      <c r="E4389" s="1"/>
    </row>
    <row r="4390" ht="15.75" customHeight="1">
      <c r="E4390" s="1"/>
    </row>
    <row r="4391" ht="15.75" customHeight="1">
      <c r="E4391" s="1"/>
    </row>
    <row r="4392" ht="15.75" customHeight="1">
      <c r="E4392" s="1"/>
    </row>
    <row r="4393" ht="15.75" customHeight="1">
      <c r="E4393" s="1"/>
    </row>
    <row r="4394" ht="15.75" customHeight="1">
      <c r="E4394" s="1"/>
    </row>
    <row r="4395" ht="15.75" customHeight="1">
      <c r="E4395" s="1"/>
    </row>
    <row r="4396" ht="15.75" customHeight="1">
      <c r="E4396" s="1"/>
    </row>
    <row r="4397" ht="15.75" customHeight="1">
      <c r="E4397" s="1"/>
    </row>
    <row r="4398" ht="15.75" customHeight="1">
      <c r="E4398" s="1"/>
    </row>
    <row r="4399" ht="15.75" customHeight="1">
      <c r="E4399" s="1"/>
    </row>
    <row r="4400" ht="15.75" customHeight="1">
      <c r="E4400" s="1"/>
    </row>
    <row r="4401" ht="15.75" customHeight="1">
      <c r="E4401" s="1"/>
    </row>
    <row r="4402" ht="15.75" customHeight="1">
      <c r="E4402" s="1"/>
    </row>
    <row r="4403" ht="15.75" customHeight="1">
      <c r="E4403" s="1"/>
    </row>
    <row r="4404" ht="15.75" customHeight="1">
      <c r="E4404" s="1"/>
    </row>
    <row r="4405" ht="15.75" customHeight="1">
      <c r="E4405" s="1"/>
    </row>
    <row r="4406" ht="15.75" customHeight="1">
      <c r="E4406" s="1"/>
    </row>
    <row r="4407" ht="15.75" customHeight="1">
      <c r="E4407" s="1"/>
    </row>
    <row r="4408" ht="15.75" customHeight="1">
      <c r="E4408" s="1"/>
    </row>
    <row r="4409" ht="15.75" customHeight="1">
      <c r="E4409" s="1"/>
    </row>
    <row r="4410" ht="15.75" customHeight="1">
      <c r="E4410" s="1"/>
    </row>
    <row r="4411" ht="15.75" customHeight="1">
      <c r="E4411" s="1"/>
    </row>
    <row r="4412" ht="15.75" customHeight="1">
      <c r="E4412" s="1"/>
    </row>
    <row r="4413" ht="15.75" customHeight="1">
      <c r="E4413" s="1"/>
    </row>
    <row r="4414" ht="15.75" customHeight="1">
      <c r="E4414" s="1"/>
    </row>
    <row r="4415" ht="15.75" customHeight="1">
      <c r="E4415" s="1"/>
    </row>
    <row r="4416" ht="15.75" customHeight="1">
      <c r="E4416" s="1"/>
    </row>
    <row r="4417" ht="15.75" customHeight="1">
      <c r="E4417" s="1"/>
    </row>
    <row r="4418" ht="15.75" customHeight="1">
      <c r="E4418" s="1"/>
    </row>
    <row r="4419" ht="15.75" customHeight="1">
      <c r="E4419" s="1"/>
    </row>
    <row r="4420" ht="15.75" customHeight="1">
      <c r="E4420" s="1"/>
    </row>
    <row r="4421" ht="15.75" customHeight="1">
      <c r="E4421" s="1"/>
    </row>
    <row r="4422" ht="15.75" customHeight="1">
      <c r="E4422" s="1"/>
    </row>
    <row r="4423" ht="15.75" customHeight="1">
      <c r="E4423" s="1"/>
    </row>
    <row r="4424" ht="15.75" customHeight="1">
      <c r="E4424" s="1"/>
    </row>
    <row r="4425" ht="15.75" customHeight="1">
      <c r="E4425" s="1"/>
    </row>
    <row r="4426" ht="15.75" customHeight="1">
      <c r="E4426" s="1"/>
    </row>
    <row r="4427" ht="15.75" customHeight="1">
      <c r="E4427" s="1"/>
    </row>
    <row r="4428" ht="15.75" customHeight="1">
      <c r="E4428" s="1"/>
    </row>
    <row r="4429" ht="15.75" customHeight="1">
      <c r="E4429" s="1"/>
    </row>
    <row r="4430" ht="15.75" customHeight="1">
      <c r="E4430" s="1"/>
    </row>
    <row r="4431" ht="15.75" customHeight="1">
      <c r="E4431" s="1"/>
    </row>
    <row r="4432" ht="15.75" customHeight="1">
      <c r="E4432" s="1"/>
    </row>
    <row r="4433" ht="15.75" customHeight="1">
      <c r="E4433" s="1"/>
    </row>
    <row r="4434" ht="15.75" customHeight="1">
      <c r="E4434" s="1"/>
    </row>
    <row r="4435" ht="15.75" customHeight="1">
      <c r="E4435" s="1"/>
    </row>
    <row r="4436" ht="15.75" customHeight="1">
      <c r="E4436" s="1"/>
    </row>
    <row r="4437" ht="15.75" customHeight="1">
      <c r="E4437" s="1"/>
    </row>
    <row r="4438" ht="15.75" customHeight="1">
      <c r="E4438" s="1"/>
    </row>
    <row r="4439" ht="15.75" customHeight="1">
      <c r="E4439" s="1"/>
    </row>
    <row r="4440" ht="15.75" customHeight="1">
      <c r="E4440" s="1"/>
    </row>
    <row r="4441" ht="15.75" customHeight="1">
      <c r="E4441" s="1"/>
    </row>
    <row r="4442" ht="15.75" customHeight="1">
      <c r="E4442" s="1"/>
    </row>
    <row r="4443" ht="15.75" customHeight="1">
      <c r="E4443" s="1"/>
    </row>
    <row r="4444" ht="15.75" customHeight="1">
      <c r="E4444" s="1"/>
    </row>
    <row r="4445" ht="15.75" customHeight="1">
      <c r="E4445" s="1"/>
    </row>
    <row r="4446" ht="15.75" customHeight="1">
      <c r="E4446" s="1"/>
    </row>
    <row r="4447" ht="15.75" customHeight="1">
      <c r="E4447" s="1"/>
    </row>
    <row r="4448" ht="15.75" customHeight="1">
      <c r="E4448" s="1"/>
    </row>
    <row r="4449" ht="15.75" customHeight="1">
      <c r="E4449" s="1"/>
    </row>
    <row r="4450" ht="15.75" customHeight="1">
      <c r="E4450" s="1"/>
    </row>
    <row r="4451" ht="15.75" customHeight="1">
      <c r="E4451" s="1"/>
    </row>
    <row r="4452" ht="15.75" customHeight="1">
      <c r="E4452" s="1"/>
    </row>
    <row r="4453" ht="15.75" customHeight="1">
      <c r="E4453" s="1"/>
    </row>
    <row r="4454" ht="15.75" customHeight="1">
      <c r="E4454" s="1"/>
    </row>
    <row r="4455" ht="15.75" customHeight="1">
      <c r="E4455" s="1"/>
    </row>
    <row r="4456" ht="15.75" customHeight="1">
      <c r="E4456" s="1"/>
    </row>
    <row r="4457" ht="15.75" customHeight="1">
      <c r="E4457" s="1"/>
    </row>
    <row r="4458" ht="15.75" customHeight="1">
      <c r="E4458" s="1"/>
    </row>
    <row r="4459" ht="15.75" customHeight="1">
      <c r="E4459" s="1"/>
    </row>
    <row r="4460" ht="15.75" customHeight="1">
      <c r="E4460" s="1"/>
    </row>
    <row r="4461" ht="15.75" customHeight="1">
      <c r="E4461" s="1"/>
    </row>
    <row r="4462" ht="15.75" customHeight="1">
      <c r="E4462" s="1"/>
    </row>
    <row r="4463" ht="15.75" customHeight="1">
      <c r="E4463" s="1"/>
    </row>
    <row r="4464" ht="15.75" customHeight="1">
      <c r="E4464" s="1"/>
    </row>
    <row r="4465" ht="15.75" customHeight="1">
      <c r="E4465" s="1"/>
    </row>
    <row r="4466" ht="15.75" customHeight="1">
      <c r="E4466" s="1"/>
    </row>
    <row r="4467" ht="15.75" customHeight="1">
      <c r="E4467" s="1"/>
    </row>
    <row r="4468" ht="15.75" customHeight="1">
      <c r="E4468" s="1"/>
    </row>
    <row r="4469" ht="15.75" customHeight="1">
      <c r="E4469" s="1"/>
    </row>
    <row r="4470" ht="15.75" customHeight="1">
      <c r="E4470" s="1"/>
    </row>
    <row r="4471" ht="15.75" customHeight="1">
      <c r="E4471" s="1"/>
    </row>
    <row r="4472" ht="15.75" customHeight="1">
      <c r="E4472" s="1"/>
    </row>
    <row r="4473" ht="15.75" customHeight="1">
      <c r="E4473" s="1"/>
    </row>
    <row r="4474" ht="15.75" customHeight="1">
      <c r="E4474" s="1"/>
    </row>
    <row r="4475" ht="15.75" customHeight="1">
      <c r="E4475" s="1"/>
    </row>
    <row r="4476" ht="15.75" customHeight="1">
      <c r="E4476" s="1"/>
    </row>
    <row r="4477" ht="15.75" customHeight="1">
      <c r="E4477" s="1"/>
    </row>
    <row r="4478" ht="15.75" customHeight="1">
      <c r="E4478" s="1"/>
    </row>
    <row r="4479" ht="15.75" customHeight="1">
      <c r="E4479" s="1"/>
    </row>
    <row r="4480" ht="15.75" customHeight="1">
      <c r="E4480" s="1"/>
    </row>
    <row r="4481" ht="15.75" customHeight="1">
      <c r="E4481" s="1"/>
    </row>
    <row r="4482" ht="15.75" customHeight="1">
      <c r="E4482" s="1"/>
    </row>
    <row r="4483" ht="15.75" customHeight="1">
      <c r="E4483" s="1"/>
    </row>
    <row r="4484" ht="15.75" customHeight="1">
      <c r="E4484" s="1"/>
    </row>
    <row r="4485" ht="15.75" customHeight="1">
      <c r="E4485" s="1"/>
    </row>
    <row r="4486" ht="15.75" customHeight="1">
      <c r="E4486" s="1"/>
    </row>
    <row r="4487" ht="15.75" customHeight="1">
      <c r="E4487" s="1"/>
      <c r="K4487" s="25" t="s">
        <v>2599</v>
      </c>
      <c r="L4487" s="25"/>
    </row>
    <row r="4488" ht="15.75" customHeight="1">
      <c r="E4488" s="1"/>
      <c r="K4488" s="20" t="s">
        <v>2474</v>
      </c>
      <c r="L4488" s="20" t="str">
        <f t="shared" ref="L4488:L4492" si="389">#REF!</f>
        <v>#REF!</v>
      </c>
    </row>
    <row r="4489" ht="15.75" customHeight="1">
      <c r="E4489" s="1"/>
      <c r="K4489" s="20" t="s">
        <v>2464</v>
      </c>
      <c r="L4489" s="20" t="str">
        <f t="shared" si="389"/>
        <v>#REF!</v>
      </c>
    </row>
    <row r="4490" ht="15.75" customHeight="1">
      <c r="E4490" s="1"/>
      <c r="K4490" s="20" t="s">
        <v>2466</v>
      </c>
      <c r="L4490" s="20" t="str">
        <f t="shared" si="389"/>
        <v>#REF!</v>
      </c>
    </row>
    <row r="4491" ht="15.75" customHeight="1">
      <c r="E4491" s="1"/>
      <c r="K4491" s="20" t="s">
        <v>2477</v>
      </c>
      <c r="L4491" s="20" t="str">
        <f t="shared" si="389"/>
        <v>#REF!</v>
      </c>
    </row>
    <row r="4492" ht="15.75" customHeight="1">
      <c r="E4492" s="1"/>
      <c r="K4492" s="20" t="s">
        <v>2468</v>
      </c>
      <c r="L4492" s="20" t="str">
        <f t="shared" si="389"/>
        <v>#REF!</v>
      </c>
    </row>
    <row r="4493" ht="15.75" customHeight="1">
      <c r="E4493" s="1"/>
      <c r="K4493" s="20" t="s">
        <v>2481</v>
      </c>
      <c r="L4493" s="20" t="s">
        <v>14</v>
      </c>
    </row>
    <row r="4494" ht="15.75" customHeight="1">
      <c r="E4494" s="1"/>
      <c r="K4494" s="20" t="s">
        <v>2470</v>
      </c>
      <c r="L4494" s="20" t="str">
        <f>#REF!</f>
        <v>#REF!</v>
      </c>
    </row>
    <row r="4495" ht="15.75" customHeight="1">
      <c r="E4495" s="1"/>
    </row>
    <row r="4496" ht="15.75" customHeight="1">
      <c r="E4496" s="1"/>
    </row>
    <row r="4497" ht="15.75" customHeight="1">
      <c r="E4497" s="1"/>
    </row>
    <row r="4498" ht="15.75" customHeight="1">
      <c r="E4498" s="1"/>
    </row>
    <row r="4499" ht="15.75" customHeight="1">
      <c r="E4499" s="1"/>
    </row>
    <row r="4500" ht="15.75" customHeight="1">
      <c r="E4500" s="1"/>
    </row>
    <row r="4501" ht="15.75" customHeight="1">
      <c r="E4501" s="1"/>
      <c r="I4501" s="20">
        <v>1350000.0</v>
      </c>
    </row>
    <row r="4502" ht="15.75" customHeight="1">
      <c r="E4502" s="1"/>
      <c r="I4502" s="20">
        <v>1375000.0</v>
      </c>
    </row>
    <row r="4503" ht="15.75" customHeight="1">
      <c r="E4503" s="1"/>
    </row>
    <row r="4504" ht="15.75" customHeight="1">
      <c r="E4504" s="1"/>
    </row>
    <row r="4505" ht="15.75" customHeight="1">
      <c r="E4505" s="1"/>
    </row>
    <row r="4506" ht="15.75" customHeight="1">
      <c r="E4506" s="1"/>
    </row>
    <row r="4507" ht="15.75" customHeight="1">
      <c r="E4507" s="1"/>
    </row>
    <row r="4508" ht="15.75" customHeight="1">
      <c r="E4508" s="1"/>
    </row>
    <row r="4509" ht="15.75" customHeight="1">
      <c r="E4509" s="1"/>
    </row>
    <row r="4510" ht="15.75" customHeight="1">
      <c r="E4510" s="1"/>
    </row>
    <row r="4511" ht="15.75" customHeight="1">
      <c r="E4511" s="1"/>
    </row>
    <row r="4512" ht="15.75" customHeight="1">
      <c r="E4512" s="1"/>
    </row>
    <row r="4513" ht="15.75" customHeight="1">
      <c r="E4513" s="1"/>
    </row>
    <row r="4514" ht="15.75" customHeight="1">
      <c r="E4514" s="1"/>
    </row>
    <row r="4515" ht="15.75" customHeight="1">
      <c r="E4515" s="1"/>
    </row>
    <row r="4516" ht="15.75" customHeight="1">
      <c r="E4516" s="1"/>
    </row>
    <row r="4517" ht="15.75" customHeight="1">
      <c r="E4517" s="1"/>
    </row>
    <row r="4518" ht="15.75" customHeight="1">
      <c r="E4518" s="1"/>
    </row>
    <row r="4519" ht="15.75" customHeight="1">
      <c r="E4519" s="1"/>
    </row>
    <row r="4520" ht="15.75" customHeight="1">
      <c r="E4520" s="1"/>
    </row>
    <row r="4521" ht="15.75" customHeight="1">
      <c r="E4521" s="1"/>
    </row>
    <row r="4522" ht="15.75" customHeight="1">
      <c r="E4522" s="1"/>
    </row>
    <row r="4523" ht="15.75" customHeight="1">
      <c r="E4523" s="1"/>
    </row>
    <row r="4524" ht="15.75" customHeight="1">
      <c r="E4524" s="1"/>
    </row>
    <row r="4525" ht="15.75" customHeight="1">
      <c r="E4525" s="1"/>
    </row>
    <row r="4526" ht="15.75" customHeight="1">
      <c r="E4526" s="1"/>
    </row>
    <row r="4527" ht="15.75" customHeight="1">
      <c r="E4527" s="1"/>
    </row>
    <row r="4528" ht="15.75" customHeight="1">
      <c r="E4528" s="1"/>
    </row>
    <row r="4529" ht="15.75" customHeight="1">
      <c r="E4529" s="1"/>
    </row>
    <row r="4530" ht="15.75" customHeight="1">
      <c r="E4530" s="1"/>
    </row>
    <row r="4531" ht="15.75" customHeight="1">
      <c r="E4531" s="1"/>
    </row>
    <row r="4532" ht="15.75" customHeight="1">
      <c r="E4532" s="1"/>
    </row>
    <row r="4533" ht="15.75" customHeight="1">
      <c r="E4533" s="1"/>
      <c r="L4533" s="77" t="s">
        <v>2600</v>
      </c>
    </row>
    <row r="4534" ht="15.75" customHeight="1">
      <c r="E4534" s="1"/>
      <c r="L4534" s="77" t="s">
        <v>2601</v>
      </c>
    </row>
    <row r="4535" ht="15.75" customHeight="1">
      <c r="E4535" s="1"/>
      <c r="L4535" s="77" t="s">
        <v>2602</v>
      </c>
    </row>
    <row r="4536" ht="15.75" customHeight="1">
      <c r="E4536" s="1"/>
    </row>
    <row r="4537" ht="15.75" customHeight="1">
      <c r="E4537" s="1"/>
    </row>
    <row r="4538" ht="15.75" customHeight="1">
      <c r="E4538" s="1"/>
    </row>
    <row r="4539" ht="15.75" customHeight="1">
      <c r="E4539" s="1"/>
    </row>
    <row r="4540" ht="15.75" customHeight="1">
      <c r="E4540" s="1"/>
    </row>
    <row r="4541" ht="15.75" customHeight="1">
      <c r="E4541" s="1"/>
    </row>
    <row r="4542" ht="15.75" customHeight="1">
      <c r="E4542" s="1"/>
    </row>
    <row r="4543" ht="15.75" customHeight="1">
      <c r="E4543" s="1"/>
    </row>
    <row r="4544" ht="15.75" customHeight="1">
      <c r="E4544" s="1"/>
    </row>
    <row r="4545" ht="15.75" customHeight="1">
      <c r="E4545" s="1"/>
    </row>
    <row r="4546" ht="15.75" customHeight="1">
      <c r="E4546" s="1"/>
    </row>
    <row r="4547" ht="15.75" customHeight="1">
      <c r="E4547" s="1"/>
    </row>
    <row r="4548" ht="15.75" customHeight="1">
      <c r="E4548" s="1"/>
    </row>
    <row r="4549" ht="15.75" customHeight="1">
      <c r="E4549" s="1"/>
    </row>
    <row r="4550" ht="15.75" customHeight="1">
      <c r="E4550" s="1"/>
    </row>
    <row r="4551" ht="15.75" customHeight="1">
      <c r="E4551" s="1"/>
    </row>
    <row r="4552" ht="15.75" customHeight="1">
      <c r="E4552" s="1"/>
    </row>
    <row r="4553" ht="15.75" customHeight="1">
      <c r="E4553" s="1"/>
    </row>
    <row r="4554" ht="15.75" customHeight="1">
      <c r="E4554" s="1"/>
    </row>
    <row r="4555" ht="15.75" customHeight="1">
      <c r="E4555" s="1"/>
    </row>
    <row r="4556" ht="15.75" customHeight="1">
      <c r="E4556" s="1"/>
    </row>
    <row r="4557" ht="15.75" customHeight="1">
      <c r="E4557" s="1"/>
    </row>
    <row r="4558" ht="15.75" customHeight="1">
      <c r="E4558" s="1"/>
    </row>
    <row r="4559" ht="15.75" customHeight="1">
      <c r="E4559" s="1"/>
    </row>
    <row r="4560" ht="15.75" customHeight="1">
      <c r="E4560" s="1"/>
    </row>
    <row r="4561" ht="15.75" customHeight="1">
      <c r="E4561" s="1"/>
    </row>
    <row r="4562" ht="15.75" customHeight="1">
      <c r="E4562" s="1"/>
    </row>
    <row r="4563" ht="15.75" customHeight="1">
      <c r="E4563" s="1"/>
    </row>
    <row r="4564" ht="15.75" customHeight="1">
      <c r="E4564" s="1"/>
    </row>
    <row r="4565" ht="15.75" customHeight="1">
      <c r="E4565" s="1"/>
    </row>
    <row r="4566" ht="15.75" customHeight="1">
      <c r="E4566" s="1"/>
    </row>
    <row r="4567" ht="15.75" customHeight="1">
      <c r="E4567" s="1"/>
    </row>
    <row r="4568" ht="15.75" customHeight="1">
      <c r="E4568" s="1"/>
    </row>
    <row r="4569" ht="15.75" customHeight="1">
      <c r="E4569" s="1"/>
    </row>
    <row r="4570" ht="15.75" customHeight="1">
      <c r="E4570" s="1"/>
    </row>
    <row r="4571" ht="15.75" customHeight="1">
      <c r="E4571" s="1"/>
    </row>
    <row r="4572" ht="15.75" customHeight="1">
      <c r="E4572" s="1"/>
    </row>
    <row r="4573" ht="15.75" customHeight="1">
      <c r="E4573" s="1"/>
    </row>
    <row r="4574" ht="15.75" customHeight="1">
      <c r="E4574" s="1"/>
    </row>
    <row r="4575" ht="15.75" customHeight="1">
      <c r="E4575" s="1"/>
    </row>
    <row r="4576" ht="15.75" customHeight="1">
      <c r="E4576" s="1"/>
    </row>
    <row r="4577" ht="15.75" customHeight="1">
      <c r="E4577" s="1"/>
    </row>
    <row r="4578" ht="15.75" customHeight="1">
      <c r="E4578" s="1"/>
    </row>
    <row r="4579" ht="15.75" customHeight="1">
      <c r="E4579" s="1"/>
    </row>
    <row r="4580" ht="15.75" customHeight="1">
      <c r="E4580" s="1"/>
    </row>
    <row r="4581" ht="15.75" customHeight="1">
      <c r="E4581" s="1"/>
    </row>
    <row r="4582" ht="15.75" customHeight="1">
      <c r="E4582" s="1"/>
    </row>
    <row r="4583" ht="15.75" customHeight="1">
      <c r="E4583" s="1"/>
    </row>
    <row r="4584" ht="15.75" customHeight="1">
      <c r="E4584" s="1"/>
    </row>
    <row r="4585" ht="15.75" customHeight="1">
      <c r="E4585" s="1"/>
    </row>
    <row r="4586" ht="15.75" customHeight="1">
      <c r="E4586" s="1"/>
    </row>
    <row r="4587" ht="15.75" customHeight="1">
      <c r="E4587" s="1"/>
    </row>
    <row r="4588" ht="15.75" customHeight="1">
      <c r="E4588" s="1"/>
    </row>
    <row r="4589" ht="15.75" customHeight="1">
      <c r="E4589" s="1"/>
    </row>
    <row r="4590" ht="15.75" customHeight="1">
      <c r="E4590" s="1"/>
    </row>
    <row r="4591" ht="15.75" customHeight="1">
      <c r="E4591" s="1"/>
    </row>
    <row r="4592" ht="15.75" customHeight="1">
      <c r="E4592" s="1"/>
    </row>
    <row r="4593" ht="15.75" customHeight="1">
      <c r="E4593" s="1"/>
    </row>
    <row r="4594" ht="15.75" customHeight="1">
      <c r="E4594" s="1"/>
    </row>
    <row r="4595" ht="15.75" customHeight="1">
      <c r="E4595" s="1"/>
    </row>
    <row r="4596" ht="15.75" customHeight="1">
      <c r="E4596" s="1"/>
    </row>
    <row r="4597" ht="15.75" customHeight="1">
      <c r="E4597" s="1"/>
    </row>
    <row r="4598" ht="15.75" customHeight="1">
      <c r="E4598" s="1"/>
    </row>
    <row r="4599" ht="15.75" customHeight="1">
      <c r="E4599" s="1"/>
    </row>
    <row r="4600" ht="15.75" customHeight="1">
      <c r="E4600" s="1"/>
    </row>
    <row r="4601" ht="15.75" customHeight="1">
      <c r="E4601" s="1"/>
    </row>
    <row r="4602" ht="15.75" customHeight="1">
      <c r="E4602" s="1"/>
    </row>
    <row r="4603" ht="15.75" customHeight="1">
      <c r="E4603" s="1"/>
    </row>
    <row r="4604" ht="15.75" customHeight="1">
      <c r="E4604" s="1"/>
    </row>
    <row r="4605" ht="15.75" customHeight="1">
      <c r="E4605" s="1"/>
    </row>
    <row r="4606" ht="15.75" customHeight="1">
      <c r="E4606" s="1"/>
    </row>
    <row r="4607" ht="15.75" customHeight="1">
      <c r="E4607" s="1"/>
    </row>
    <row r="4608" ht="15.75" customHeight="1">
      <c r="E4608" s="1"/>
    </row>
    <row r="4609" ht="15.75" customHeight="1">
      <c r="E4609" s="1"/>
    </row>
    <row r="4610" ht="15.75" customHeight="1">
      <c r="E4610" s="1"/>
    </row>
    <row r="4611" ht="15.75" customHeight="1">
      <c r="E4611" s="1"/>
    </row>
    <row r="4612" ht="15.75" customHeight="1">
      <c r="E4612" s="1"/>
    </row>
    <row r="4613" ht="15.75" customHeight="1">
      <c r="E4613" s="1"/>
    </row>
    <row r="4614" ht="15.75" customHeight="1">
      <c r="E4614" s="1"/>
    </row>
    <row r="4615" ht="15.75" customHeight="1">
      <c r="E4615" s="1"/>
    </row>
    <row r="4616" ht="15.75" customHeight="1">
      <c r="E4616" s="1"/>
    </row>
    <row r="4617" ht="15.75" customHeight="1">
      <c r="E4617" s="1"/>
    </row>
    <row r="4618" ht="15.75" customHeight="1">
      <c r="E4618" s="1"/>
    </row>
    <row r="4619" ht="15.75" customHeight="1">
      <c r="E4619" s="1"/>
    </row>
    <row r="4620" ht="15.75" customHeight="1">
      <c r="E4620" s="1"/>
    </row>
    <row r="4621" ht="15.75" customHeight="1">
      <c r="E4621" s="1"/>
    </row>
    <row r="4622" ht="15.75" customHeight="1">
      <c r="E4622" s="1"/>
    </row>
    <row r="4623" ht="15.75" customHeight="1">
      <c r="E4623" s="1"/>
    </row>
    <row r="4624" ht="15.75" customHeight="1">
      <c r="E4624" s="1"/>
    </row>
    <row r="4625" ht="15.75" customHeight="1">
      <c r="E4625" s="1"/>
    </row>
    <row r="4626" ht="15.75" customHeight="1">
      <c r="E4626" s="1"/>
    </row>
    <row r="4627" ht="15.75" customHeight="1">
      <c r="E4627" s="1"/>
    </row>
    <row r="4628" ht="15.75" customHeight="1">
      <c r="E4628" s="1"/>
    </row>
    <row r="4629" ht="15.75" customHeight="1">
      <c r="E4629" s="1"/>
    </row>
    <row r="4630" ht="15.75" customHeight="1">
      <c r="E4630" s="1"/>
    </row>
    <row r="4631" ht="15.75" customHeight="1">
      <c r="E4631" s="1"/>
    </row>
    <row r="4632" ht="15.75" customHeight="1">
      <c r="E4632" s="1"/>
    </row>
    <row r="4633" ht="15.75" customHeight="1">
      <c r="E4633" s="1"/>
    </row>
    <row r="4634" ht="15.75" customHeight="1">
      <c r="E4634" s="1"/>
    </row>
    <row r="4635" ht="15.75" customHeight="1">
      <c r="E4635" s="1"/>
    </row>
    <row r="4636" ht="15.75" customHeight="1">
      <c r="E4636" s="1"/>
    </row>
    <row r="4637" ht="15.75" customHeight="1">
      <c r="E4637" s="1"/>
    </row>
    <row r="4638" ht="15.75" customHeight="1">
      <c r="E4638" s="1"/>
    </row>
    <row r="4639" ht="15.75" customHeight="1">
      <c r="E4639" s="1"/>
    </row>
    <row r="4640" ht="15.75" customHeight="1">
      <c r="E4640" s="1"/>
    </row>
    <row r="4641" ht="15.75" customHeight="1">
      <c r="E4641" s="1"/>
    </row>
    <row r="4642" ht="15.75" customHeight="1">
      <c r="E4642" s="1"/>
    </row>
    <row r="4643" ht="15.75" customHeight="1">
      <c r="E4643" s="1"/>
    </row>
    <row r="4644" ht="15.75" customHeight="1">
      <c r="E4644" s="1"/>
    </row>
    <row r="4645" ht="15.75" customHeight="1">
      <c r="E4645" s="1"/>
    </row>
    <row r="4646" ht="15.75" customHeight="1">
      <c r="E4646" s="1"/>
    </row>
    <row r="4647" ht="15.75" customHeight="1">
      <c r="E4647" s="1"/>
    </row>
    <row r="4648" ht="15.75" customHeight="1">
      <c r="E4648" s="1"/>
    </row>
    <row r="4649" ht="15.75" customHeight="1">
      <c r="E4649" s="1"/>
    </row>
    <row r="4650" ht="15.75" customHeight="1">
      <c r="E4650" s="1"/>
    </row>
    <row r="4651" ht="15.75" customHeight="1">
      <c r="E4651" s="1"/>
    </row>
    <row r="4652" ht="15.75" customHeight="1">
      <c r="E4652" s="1"/>
    </row>
    <row r="4653" ht="15.75" customHeight="1">
      <c r="E4653" s="1"/>
    </row>
    <row r="4654" ht="15.75" customHeight="1">
      <c r="E4654" s="1"/>
    </row>
    <row r="4655" ht="15.75" customHeight="1">
      <c r="E4655" s="1"/>
    </row>
    <row r="4656" ht="15.75" customHeight="1">
      <c r="E4656" s="1"/>
    </row>
    <row r="4657" ht="15.75" customHeight="1">
      <c r="E4657" s="1"/>
    </row>
    <row r="4658" ht="15.75" customHeight="1">
      <c r="E4658" s="1"/>
    </row>
    <row r="4659" ht="15.75" customHeight="1">
      <c r="E4659" s="1"/>
    </row>
    <row r="4660" ht="15.75" customHeight="1">
      <c r="E4660" s="1"/>
    </row>
    <row r="4661" ht="15.75" customHeight="1">
      <c r="E4661" s="1"/>
    </row>
    <row r="4662" ht="15.75" customHeight="1">
      <c r="E4662" s="1"/>
    </row>
    <row r="4663" ht="15.75" customHeight="1">
      <c r="E4663" s="1"/>
    </row>
    <row r="4664" ht="15.75" customHeight="1">
      <c r="E4664" s="1"/>
    </row>
    <row r="4665" ht="15.75" customHeight="1">
      <c r="E4665" s="1"/>
    </row>
    <row r="4666" ht="15.75" customHeight="1">
      <c r="E4666" s="1"/>
    </row>
    <row r="4667" ht="15.75" customHeight="1">
      <c r="E4667" s="1"/>
    </row>
    <row r="4668" ht="15.75" customHeight="1">
      <c r="E4668" s="1"/>
    </row>
    <row r="4669" ht="15.75" customHeight="1">
      <c r="E4669" s="1"/>
    </row>
    <row r="4670" ht="15.75" customHeight="1">
      <c r="E4670" s="1"/>
    </row>
    <row r="4671" ht="15.75" customHeight="1">
      <c r="E4671" s="1"/>
    </row>
    <row r="4672" ht="15.75" customHeight="1">
      <c r="E4672" s="1"/>
    </row>
    <row r="4673" ht="15.75" customHeight="1">
      <c r="E4673" s="1"/>
    </row>
    <row r="4674" ht="15.75" customHeight="1">
      <c r="E4674" s="1"/>
    </row>
    <row r="4675" ht="15.75" customHeight="1">
      <c r="E4675" s="1"/>
    </row>
    <row r="4676" ht="15.75" customHeight="1">
      <c r="E4676" s="1"/>
    </row>
    <row r="4677" ht="15.75" customHeight="1">
      <c r="E4677" s="1"/>
    </row>
    <row r="4678" ht="15.75" customHeight="1">
      <c r="E4678" s="1"/>
    </row>
    <row r="4679" ht="15.75" customHeight="1">
      <c r="E4679" s="1"/>
    </row>
    <row r="4680" ht="15.75" customHeight="1">
      <c r="E4680" s="1"/>
    </row>
    <row r="4681" ht="15.75" customHeight="1">
      <c r="E4681" s="1"/>
    </row>
    <row r="4682" ht="15.75" customHeight="1">
      <c r="E4682" s="1"/>
    </row>
    <row r="4683" ht="15.75" customHeight="1">
      <c r="E4683" s="1"/>
    </row>
    <row r="4684" ht="15.75" customHeight="1">
      <c r="E4684" s="1"/>
    </row>
    <row r="4685" ht="15.75" customHeight="1">
      <c r="E4685" s="1"/>
    </row>
    <row r="4686" ht="15.75" customHeight="1">
      <c r="E4686" s="1"/>
    </row>
    <row r="4687" ht="15.75" customHeight="1">
      <c r="E4687" s="1"/>
    </row>
    <row r="4688" ht="15.75" customHeight="1">
      <c r="E4688" s="1"/>
    </row>
    <row r="4689" ht="15.75" customHeight="1">
      <c r="E4689" s="1"/>
    </row>
    <row r="4690" ht="15.75" customHeight="1">
      <c r="E4690" s="1"/>
    </row>
    <row r="4691" ht="15.75" customHeight="1">
      <c r="E4691" s="1"/>
    </row>
    <row r="4692" ht="15.75" customHeight="1">
      <c r="E4692" s="1"/>
    </row>
    <row r="4693" ht="15.75" customHeight="1">
      <c r="E4693" s="1"/>
    </row>
    <row r="4694" ht="15.75" customHeight="1">
      <c r="E4694" s="1"/>
    </row>
    <row r="4695" ht="15.75" customHeight="1">
      <c r="E4695" s="1"/>
    </row>
    <row r="4696" ht="15.75" customHeight="1">
      <c r="E4696" s="1"/>
    </row>
    <row r="4697" ht="15.75" customHeight="1">
      <c r="E4697" s="1"/>
    </row>
    <row r="4698" ht="15.75" customHeight="1">
      <c r="E4698" s="1"/>
    </row>
    <row r="4699" ht="15.75" customHeight="1">
      <c r="E4699" s="1"/>
    </row>
    <row r="4700" ht="15.75" customHeight="1">
      <c r="E4700" s="1"/>
    </row>
    <row r="4701" ht="15.75" customHeight="1">
      <c r="E4701" s="1"/>
    </row>
    <row r="4702" ht="15.75" customHeight="1">
      <c r="E4702" s="1"/>
    </row>
    <row r="4703" ht="15.75" customHeight="1">
      <c r="E4703" s="1"/>
    </row>
    <row r="4704" ht="15.75" customHeight="1">
      <c r="E4704" s="1"/>
    </row>
    <row r="4705" ht="15.75" customHeight="1">
      <c r="E4705" s="1"/>
    </row>
    <row r="4706" ht="15.75" customHeight="1">
      <c r="E4706" s="1"/>
    </row>
    <row r="4707" ht="15.75" customHeight="1">
      <c r="E4707" s="1"/>
    </row>
    <row r="4708" ht="15.75" customHeight="1">
      <c r="E4708" s="1"/>
    </row>
    <row r="4709" ht="15.75" customHeight="1">
      <c r="E4709" s="1"/>
    </row>
    <row r="4710" ht="15.75" customHeight="1">
      <c r="E4710" s="1"/>
    </row>
    <row r="4711" ht="15.75" customHeight="1">
      <c r="E4711" s="1"/>
    </row>
    <row r="4712" ht="15.75" customHeight="1">
      <c r="E4712" s="1"/>
    </row>
    <row r="4713" ht="15.75" customHeight="1">
      <c r="E4713" s="1"/>
    </row>
    <row r="4714" ht="15.75" customHeight="1">
      <c r="E4714" s="1"/>
    </row>
    <row r="4715" ht="15.75" customHeight="1">
      <c r="E4715" s="1"/>
    </row>
    <row r="4716" ht="15.75" customHeight="1">
      <c r="E4716" s="1"/>
    </row>
    <row r="4717" ht="15.75" customHeight="1">
      <c r="E4717" s="1"/>
    </row>
    <row r="4718" ht="15.75" customHeight="1">
      <c r="E4718" s="1"/>
    </row>
    <row r="4719" ht="15.75" customHeight="1">
      <c r="E4719" s="1"/>
    </row>
    <row r="4720" ht="15.75" customHeight="1">
      <c r="E4720" s="1"/>
    </row>
    <row r="4721" ht="15.75" customHeight="1">
      <c r="E4721" s="1"/>
    </row>
    <row r="4722" ht="15.75" customHeight="1">
      <c r="E4722" s="1"/>
    </row>
    <row r="4723" ht="15.75" customHeight="1">
      <c r="E4723" s="1"/>
    </row>
    <row r="4724" ht="15.75" customHeight="1">
      <c r="E4724" s="1"/>
    </row>
    <row r="4725" ht="15.75" customHeight="1">
      <c r="E4725" s="1"/>
    </row>
    <row r="4726" ht="15.75" customHeight="1">
      <c r="E4726" s="1"/>
    </row>
    <row r="4727" ht="15.75" customHeight="1">
      <c r="E4727" s="1"/>
    </row>
    <row r="4728" ht="15.75" customHeight="1">
      <c r="E4728" s="1"/>
    </row>
    <row r="4729" ht="15.75" customHeight="1">
      <c r="E4729" s="1"/>
    </row>
    <row r="4730" ht="15.75" customHeight="1">
      <c r="E4730" s="1"/>
    </row>
    <row r="4731" ht="15.75" customHeight="1">
      <c r="E4731" s="1"/>
    </row>
    <row r="4732" ht="15.75" customHeight="1">
      <c r="E4732" s="1"/>
    </row>
    <row r="4733" ht="15.75" customHeight="1">
      <c r="E4733" s="1"/>
    </row>
    <row r="4734" ht="15.75" customHeight="1">
      <c r="E4734" s="1"/>
    </row>
    <row r="4735" ht="15.75" customHeight="1">
      <c r="E4735" s="1"/>
    </row>
    <row r="4736" ht="15.75" customHeight="1">
      <c r="E4736" s="1"/>
    </row>
    <row r="4737" ht="15.75" customHeight="1">
      <c r="E4737" s="1"/>
    </row>
    <row r="4738" ht="15.75" customHeight="1">
      <c r="E4738" s="1"/>
    </row>
    <row r="4739" ht="15.75" customHeight="1">
      <c r="E4739" s="1"/>
    </row>
    <row r="4740" ht="15.75" customHeight="1">
      <c r="E4740" s="1"/>
    </row>
    <row r="4741" ht="15.75" customHeight="1">
      <c r="E4741" s="1"/>
    </row>
    <row r="4742" ht="15.75" customHeight="1">
      <c r="E4742" s="1"/>
    </row>
    <row r="4743" ht="15.75" customHeight="1">
      <c r="E4743" s="1"/>
    </row>
    <row r="4744" ht="15.75" customHeight="1">
      <c r="E4744" s="1"/>
    </row>
    <row r="4745" ht="15.75" customHeight="1">
      <c r="E4745" s="1"/>
    </row>
    <row r="4746" ht="15.75" customHeight="1">
      <c r="E4746" s="1"/>
    </row>
    <row r="4747" ht="15.75" customHeight="1">
      <c r="E4747" s="1"/>
    </row>
    <row r="4748" ht="15.75" customHeight="1">
      <c r="E4748" s="1"/>
    </row>
    <row r="4749" ht="15.75" customHeight="1">
      <c r="E4749" s="1"/>
    </row>
    <row r="4750" ht="15.75" customHeight="1">
      <c r="E4750" s="1"/>
    </row>
    <row r="4751" ht="15.75" customHeight="1">
      <c r="E4751" s="1"/>
    </row>
    <row r="4752" ht="15.75" customHeight="1">
      <c r="E4752" s="1"/>
    </row>
    <row r="4753" ht="15.75" customHeight="1">
      <c r="E4753" s="1"/>
    </row>
    <row r="4754" ht="15.75" customHeight="1">
      <c r="E4754" s="1"/>
    </row>
    <row r="4755" ht="15.75" customHeight="1">
      <c r="E4755" s="1"/>
    </row>
    <row r="4756" ht="15.75" customHeight="1">
      <c r="E4756" s="1"/>
    </row>
    <row r="4757" ht="15.75" customHeight="1">
      <c r="E4757" s="1"/>
    </row>
    <row r="4758" ht="15.75" customHeight="1">
      <c r="E4758" s="1"/>
    </row>
    <row r="4759" ht="15.75" customHeight="1">
      <c r="E4759" s="1"/>
    </row>
    <row r="4760" ht="15.75" customHeight="1">
      <c r="E4760" s="1"/>
    </row>
    <row r="4761" ht="15.75" customHeight="1">
      <c r="E4761" s="1"/>
    </row>
    <row r="4762" ht="15.75" customHeight="1">
      <c r="E4762" s="1"/>
    </row>
    <row r="4763" ht="15.75" customHeight="1">
      <c r="E4763" s="1"/>
    </row>
    <row r="4764" ht="15.75" customHeight="1">
      <c r="E4764" s="1"/>
    </row>
    <row r="4765" ht="15.75" customHeight="1">
      <c r="E4765" s="1"/>
    </row>
    <row r="4766" ht="15.75" customHeight="1">
      <c r="E4766" s="1"/>
    </row>
    <row r="4767" ht="15.75" customHeight="1">
      <c r="E4767" s="1"/>
    </row>
    <row r="4768" ht="15.75" customHeight="1">
      <c r="E4768" s="1"/>
    </row>
    <row r="4769" ht="15.75" customHeight="1">
      <c r="E4769" s="1"/>
    </row>
    <row r="4770" ht="15.75" customHeight="1">
      <c r="E4770" s="1"/>
    </row>
    <row r="4771" ht="15.75" customHeight="1">
      <c r="E4771" s="1"/>
    </row>
    <row r="4772" ht="15.75" customHeight="1">
      <c r="E4772" s="1"/>
    </row>
    <row r="4773" ht="15.75" customHeight="1">
      <c r="E4773" s="1"/>
    </row>
    <row r="4774" ht="15.75" customHeight="1">
      <c r="E4774" s="1"/>
    </row>
    <row r="4775" ht="15.75" customHeight="1">
      <c r="E4775" s="1"/>
    </row>
    <row r="4776" ht="15.75" customHeight="1">
      <c r="E4776" s="1"/>
    </row>
    <row r="4777" ht="15.75" customHeight="1">
      <c r="E4777" s="1"/>
    </row>
    <row r="4778" ht="15.75" customHeight="1">
      <c r="E4778" s="1"/>
    </row>
    <row r="4779" ht="15.75" customHeight="1">
      <c r="E4779" s="1"/>
    </row>
    <row r="4780" ht="15.75" customHeight="1">
      <c r="E4780" s="1"/>
    </row>
    <row r="4781" ht="15.75" customHeight="1">
      <c r="E4781" s="1"/>
    </row>
    <row r="4782" ht="15.75" customHeight="1">
      <c r="E4782" s="1"/>
    </row>
    <row r="4783" ht="15.75" customHeight="1">
      <c r="E4783" s="1"/>
    </row>
    <row r="4784" ht="15.75" customHeight="1">
      <c r="E4784" s="1"/>
    </row>
    <row r="4785" ht="15.75" customHeight="1">
      <c r="E4785" s="1"/>
    </row>
    <row r="4786" ht="15.75" customHeight="1">
      <c r="E4786" s="1"/>
    </row>
    <row r="4787" ht="15.75" customHeight="1">
      <c r="E4787" s="1"/>
    </row>
    <row r="4788" ht="15.75" customHeight="1">
      <c r="E4788" s="1"/>
    </row>
    <row r="4789" ht="15.75" customHeight="1">
      <c r="E4789" s="1"/>
    </row>
    <row r="4790" ht="15.75" customHeight="1">
      <c r="E4790" s="1"/>
    </row>
    <row r="4791" ht="15.75" customHeight="1">
      <c r="E4791" s="1"/>
    </row>
    <row r="4792" ht="15.75" customHeight="1">
      <c r="E4792" s="1"/>
    </row>
    <row r="4793" ht="15.75" customHeight="1">
      <c r="E4793" s="1"/>
    </row>
    <row r="4794" ht="15.75" customHeight="1">
      <c r="E4794" s="1"/>
    </row>
    <row r="4795" ht="15.75" customHeight="1">
      <c r="E4795" s="1"/>
    </row>
    <row r="4796" ht="15.75" customHeight="1">
      <c r="E4796" s="1"/>
    </row>
    <row r="4797" ht="15.75" customHeight="1">
      <c r="E4797" s="1"/>
    </row>
    <row r="4798" ht="15.75" customHeight="1">
      <c r="E4798" s="1"/>
    </row>
    <row r="4799" ht="15.75" customHeight="1">
      <c r="E4799" s="1"/>
    </row>
    <row r="4800" ht="15.75" customHeight="1">
      <c r="E4800" s="1"/>
    </row>
    <row r="4801" ht="15.75" customHeight="1">
      <c r="E4801" s="1"/>
    </row>
    <row r="4802" ht="15.75" customHeight="1">
      <c r="E4802" s="1"/>
    </row>
    <row r="4803" ht="15.75" customHeight="1">
      <c r="E4803" s="1"/>
    </row>
    <row r="4804" ht="15.75" customHeight="1">
      <c r="E4804" s="1"/>
    </row>
    <row r="4805" ht="15.75" customHeight="1">
      <c r="E4805" s="1"/>
    </row>
    <row r="4806" ht="15.75" customHeight="1">
      <c r="E4806" s="1"/>
    </row>
    <row r="4807" ht="15.75" customHeight="1">
      <c r="E4807" s="1"/>
    </row>
    <row r="4808" ht="15.75" customHeight="1">
      <c r="E4808" s="1"/>
    </row>
    <row r="4809" ht="15.75" customHeight="1">
      <c r="E4809" s="1"/>
    </row>
    <row r="4810" ht="15.75" customHeight="1">
      <c r="E4810" s="1"/>
    </row>
    <row r="4811" ht="15.75" customHeight="1">
      <c r="E4811" s="1"/>
    </row>
    <row r="4812" ht="15.75" customHeight="1">
      <c r="E4812" s="1"/>
    </row>
    <row r="4813" ht="15.75" customHeight="1">
      <c r="E4813" s="1"/>
    </row>
    <row r="4814" ht="15.75" customHeight="1">
      <c r="E4814" s="1"/>
    </row>
    <row r="4815" ht="15.75" customHeight="1">
      <c r="E4815" s="1"/>
    </row>
    <row r="4816" ht="15.75" customHeight="1">
      <c r="E4816" s="1"/>
    </row>
    <row r="4817" ht="15.75" customHeight="1">
      <c r="E4817" s="1"/>
    </row>
    <row r="4818" ht="15.75" customHeight="1">
      <c r="E4818" s="1"/>
    </row>
    <row r="4819" ht="15.75" customHeight="1">
      <c r="E4819" s="1"/>
    </row>
    <row r="4820" ht="15.75" customHeight="1">
      <c r="E4820" s="1"/>
    </row>
    <row r="4821" ht="15.75" customHeight="1">
      <c r="E4821" s="1"/>
    </row>
    <row r="4822" ht="15.75" customHeight="1">
      <c r="E4822" s="1"/>
    </row>
    <row r="4823" ht="15.75" customHeight="1">
      <c r="E4823" s="1"/>
    </row>
    <row r="4824" ht="15.75" customHeight="1">
      <c r="E4824" s="1"/>
    </row>
    <row r="4825" ht="15.75" customHeight="1">
      <c r="E4825" s="1"/>
    </row>
    <row r="4826" ht="15.75" customHeight="1">
      <c r="E4826" s="1"/>
    </row>
    <row r="4827" ht="15.75" customHeight="1">
      <c r="E4827" s="1"/>
    </row>
    <row r="4828" ht="15.75" customHeight="1">
      <c r="E4828" s="1"/>
    </row>
    <row r="4829" ht="15.75" customHeight="1">
      <c r="E4829" s="1"/>
    </row>
    <row r="4830" ht="15.75" customHeight="1">
      <c r="E4830" s="1"/>
    </row>
    <row r="4831" ht="15.75" customHeight="1">
      <c r="E4831" s="1"/>
    </row>
    <row r="4832" ht="15.75" customHeight="1">
      <c r="E4832" s="1"/>
    </row>
    <row r="4833" ht="15.75" customHeight="1">
      <c r="E4833" s="1"/>
    </row>
    <row r="4834" ht="15.75" customHeight="1">
      <c r="E4834" s="1"/>
    </row>
    <row r="4835" ht="15.75" customHeight="1">
      <c r="E4835" s="1"/>
    </row>
    <row r="4836" ht="15.75" customHeight="1">
      <c r="E4836" s="1"/>
    </row>
    <row r="4837" ht="15.75" customHeight="1">
      <c r="E4837" s="1"/>
    </row>
    <row r="4838" ht="15.75" customHeight="1">
      <c r="E4838" s="1"/>
    </row>
    <row r="4839" ht="15.75" customHeight="1">
      <c r="E4839" s="1"/>
    </row>
    <row r="4840" ht="15.75" customHeight="1">
      <c r="E4840" s="1"/>
    </row>
    <row r="4841" ht="15.75" customHeight="1">
      <c r="E4841" s="1"/>
    </row>
    <row r="4842" ht="15.75" customHeight="1">
      <c r="E4842" s="1"/>
    </row>
    <row r="4843" ht="15.75" customHeight="1">
      <c r="E4843" s="1"/>
    </row>
    <row r="4844" ht="15.75" customHeight="1">
      <c r="E4844" s="1"/>
    </row>
    <row r="4845" ht="15.75" customHeight="1">
      <c r="E4845" s="1"/>
    </row>
    <row r="4846" ht="15.75" customHeight="1">
      <c r="E4846" s="1"/>
    </row>
    <row r="4847" ht="15.75" customHeight="1">
      <c r="E4847" s="1"/>
    </row>
    <row r="4848" ht="15.75" customHeight="1">
      <c r="E4848" s="1"/>
    </row>
    <row r="4849" ht="15.75" customHeight="1">
      <c r="E4849" s="1"/>
    </row>
    <row r="4850" ht="15.75" customHeight="1">
      <c r="E4850" s="1"/>
    </row>
    <row r="4851" ht="15.75" customHeight="1">
      <c r="E4851" s="1"/>
    </row>
    <row r="4852" ht="15.75" customHeight="1">
      <c r="E4852" s="1"/>
    </row>
    <row r="4853" ht="15.75" customHeight="1">
      <c r="E4853" s="1"/>
    </row>
    <row r="4854" ht="15.75" customHeight="1">
      <c r="E4854" s="1"/>
    </row>
    <row r="4855" ht="15.75" customHeight="1">
      <c r="E4855" s="1"/>
    </row>
    <row r="4856" ht="15.75" customHeight="1">
      <c r="E4856" s="1"/>
    </row>
    <row r="4857" ht="15.75" customHeight="1">
      <c r="E4857" s="1"/>
    </row>
    <row r="4858" ht="15.75" customHeight="1">
      <c r="E4858" s="1"/>
    </row>
    <row r="4859" ht="15.75" customHeight="1">
      <c r="E4859" s="1"/>
    </row>
    <row r="4860" ht="15.75" customHeight="1">
      <c r="E4860" s="1"/>
    </row>
    <row r="4861" ht="15.75" customHeight="1">
      <c r="E4861" s="1"/>
    </row>
    <row r="4862" ht="15.75" customHeight="1">
      <c r="E4862" s="1"/>
    </row>
    <row r="4863" ht="15.75" customHeight="1">
      <c r="E4863" s="1"/>
    </row>
    <row r="4864" ht="15.75" customHeight="1">
      <c r="E4864" s="1"/>
    </row>
    <row r="4865" ht="15.75" customHeight="1">
      <c r="E4865" s="1"/>
    </row>
    <row r="4866" ht="15.75" customHeight="1">
      <c r="E4866" s="1"/>
    </row>
    <row r="4867" ht="15.75" customHeight="1">
      <c r="E4867" s="1"/>
    </row>
    <row r="4868" ht="15.75" customHeight="1">
      <c r="E4868" s="1"/>
    </row>
    <row r="4869" ht="15.75" customHeight="1">
      <c r="E4869" s="1"/>
    </row>
    <row r="4870" ht="15.75" customHeight="1">
      <c r="E4870" s="1"/>
    </row>
    <row r="4871" ht="15.75" customHeight="1">
      <c r="E4871" s="1"/>
    </row>
    <row r="4872" ht="15.75" customHeight="1">
      <c r="E4872" s="1"/>
    </row>
    <row r="4873" ht="15.75" customHeight="1">
      <c r="E4873" s="1"/>
    </row>
    <row r="4874" ht="15.75" customHeight="1">
      <c r="E4874" s="1"/>
    </row>
    <row r="4875" ht="15.75" customHeight="1">
      <c r="E4875" s="1"/>
    </row>
    <row r="4876" ht="15.75" customHeight="1">
      <c r="E4876" s="1"/>
    </row>
    <row r="4877" ht="15.75" customHeight="1">
      <c r="E4877" s="1"/>
    </row>
    <row r="4878" ht="15.75" customHeight="1">
      <c r="E4878" s="1"/>
    </row>
    <row r="4879" ht="15.75" customHeight="1">
      <c r="E4879" s="1"/>
    </row>
    <row r="4880" ht="15.75" customHeight="1">
      <c r="E4880" s="1"/>
    </row>
    <row r="4881" ht="15.75" customHeight="1">
      <c r="E4881" s="1"/>
    </row>
    <row r="4882" ht="15.75" customHeight="1">
      <c r="E4882" s="1"/>
    </row>
    <row r="4883" ht="15.75" customHeight="1">
      <c r="E4883" s="1"/>
    </row>
    <row r="4884" ht="15.75" customHeight="1">
      <c r="E4884" s="1"/>
    </row>
    <row r="4885" ht="15.75" customHeight="1">
      <c r="E4885" s="1"/>
    </row>
    <row r="4886" ht="15.75" customHeight="1">
      <c r="E4886" s="1"/>
    </row>
    <row r="4887" ht="15.75" customHeight="1">
      <c r="E4887" s="1"/>
    </row>
    <row r="4888" ht="15.75" customHeight="1">
      <c r="E4888" s="1"/>
    </row>
    <row r="4889" ht="15.75" customHeight="1">
      <c r="E4889" s="1"/>
    </row>
    <row r="4890" ht="15.75" customHeight="1">
      <c r="E4890" s="1"/>
    </row>
    <row r="4891" ht="15.75" customHeight="1">
      <c r="E4891" s="1"/>
    </row>
    <row r="4892" ht="15.75" customHeight="1">
      <c r="E4892" s="1"/>
    </row>
    <row r="4893" ht="15.75" customHeight="1">
      <c r="E4893" s="1"/>
    </row>
    <row r="4894" ht="15.75" customHeight="1">
      <c r="E4894" s="1"/>
    </row>
    <row r="4895" ht="15.75" customHeight="1">
      <c r="E4895" s="1"/>
    </row>
    <row r="4896" ht="15.75" customHeight="1">
      <c r="E4896" s="1"/>
    </row>
    <row r="4897" ht="15.75" customHeight="1">
      <c r="E4897" s="1"/>
    </row>
    <row r="4898" ht="15.75" customHeight="1">
      <c r="E4898" s="1"/>
    </row>
    <row r="4899" ht="15.75" customHeight="1">
      <c r="E4899" s="1"/>
    </row>
    <row r="4900" ht="15.75" customHeight="1">
      <c r="E4900" s="1"/>
    </row>
    <row r="4901" ht="15.75" customHeight="1">
      <c r="E4901" s="1"/>
    </row>
    <row r="4902" ht="15.75" customHeight="1">
      <c r="E4902" s="1"/>
    </row>
    <row r="4903" ht="15.75" customHeight="1">
      <c r="E4903" s="1"/>
    </row>
    <row r="4904" ht="15.75" customHeight="1">
      <c r="E4904" s="1"/>
    </row>
    <row r="4905" ht="15.75" customHeight="1">
      <c r="E4905" s="1"/>
    </row>
    <row r="4906" ht="15.75" customHeight="1">
      <c r="E4906" s="1"/>
    </row>
    <row r="4907" ht="15.75" customHeight="1">
      <c r="E4907" s="1"/>
    </row>
    <row r="4908" ht="15.75" customHeight="1">
      <c r="E4908" s="1"/>
    </row>
    <row r="4909" ht="15.75" customHeight="1">
      <c r="E4909" s="1"/>
    </row>
    <row r="4910" ht="15.75" customHeight="1">
      <c r="E4910" s="1"/>
    </row>
    <row r="4911" ht="15.75" customHeight="1">
      <c r="E4911" s="1"/>
    </row>
    <row r="4912" ht="15.75" customHeight="1">
      <c r="E4912" s="1"/>
    </row>
    <row r="4913" ht="15.75" customHeight="1">
      <c r="E4913" s="1"/>
    </row>
    <row r="4914" ht="15.75" customHeight="1">
      <c r="E4914" s="1"/>
    </row>
    <row r="4915" ht="15.75" customHeight="1">
      <c r="E4915" s="1"/>
    </row>
    <row r="4916" ht="15.75" customHeight="1">
      <c r="E4916" s="1"/>
    </row>
    <row r="4917" ht="15.75" customHeight="1">
      <c r="E4917" s="1"/>
    </row>
    <row r="4918" ht="15.75" customHeight="1">
      <c r="E4918" s="1"/>
    </row>
    <row r="4919" ht="15.75" customHeight="1">
      <c r="E4919" s="1"/>
    </row>
    <row r="4920" ht="15.75" customHeight="1">
      <c r="E4920" s="1"/>
    </row>
    <row r="4921" ht="15.75" customHeight="1">
      <c r="E4921" s="1"/>
    </row>
    <row r="4922" ht="15.75" customHeight="1">
      <c r="E4922" s="1"/>
    </row>
    <row r="4923" ht="15.75" customHeight="1">
      <c r="E4923" s="1"/>
    </row>
    <row r="4924" ht="15.75" customHeight="1">
      <c r="E4924" s="1"/>
    </row>
    <row r="4925" ht="15.75" customHeight="1">
      <c r="E4925" s="1"/>
    </row>
    <row r="4926" ht="15.75" customHeight="1">
      <c r="E4926" s="1"/>
    </row>
    <row r="4927" ht="15.75" customHeight="1">
      <c r="E4927" s="1"/>
    </row>
    <row r="4928" ht="15.75" customHeight="1">
      <c r="E4928" s="1"/>
    </row>
    <row r="4929" ht="15.75" customHeight="1">
      <c r="E4929" s="1"/>
    </row>
    <row r="4930" ht="15.75" customHeight="1">
      <c r="E4930" s="1"/>
    </row>
    <row r="4931" ht="15.75" customHeight="1">
      <c r="E4931" s="1"/>
    </row>
    <row r="4932" ht="15.75" customHeight="1">
      <c r="E4932" s="1"/>
    </row>
    <row r="4933" ht="15.75" customHeight="1">
      <c r="E4933" s="1"/>
    </row>
    <row r="4934" ht="15.75" customHeight="1">
      <c r="E4934" s="1"/>
    </row>
    <row r="4935" ht="15.75" customHeight="1">
      <c r="E4935" s="1"/>
    </row>
    <row r="4936" ht="15.75" customHeight="1">
      <c r="E4936" s="1"/>
    </row>
    <row r="4937" ht="15.75" customHeight="1">
      <c r="E4937" s="1"/>
    </row>
    <row r="4938" ht="15.75" customHeight="1">
      <c r="E4938" s="1"/>
    </row>
    <row r="4939" ht="15.75" customHeight="1">
      <c r="E4939" s="1"/>
    </row>
    <row r="4940" ht="15.75" customHeight="1">
      <c r="E4940" s="1"/>
    </row>
    <row r="4941" ht="15.75" customHeight="1">
      <c r="E4941" s="1"/>
    </row>
    <row r="4942" ht="15.75" customHeight="1">
      <c r="E4942" s="1"/>
    </row>
    <row r="4943" ht="15.75" customHeight="1">
      <c r="E4943" s="1"/>
    </row>
    <row r="4944" ht="15.75" customHeight="1">
      <c r="E4944" s="1"/>
    </row>
    <row r="4945" ht="15.75" customHeight="1">
      <c r="E4945" s="1"/>
    </row>
    <row r="4946" ht="15.75" customHeight="1">
      <c r="E4946" s="1"/>
    </row>
    <row r="4947" ht="15.75" customHeight="1">
      <c r="E4947" s="1"/>
    </row>
    <row r="4948" ht="15.75" customHeight="1">
      <c r="E4948" s="1"/>
    </row>
    <row r="4949" ht="15.75" customHeight="1">
      <c r="E4949" s="1"/>
    </row>
    <row r="4950" ht="15.75" customHeight="1">
      <c r="E4950" s="1"/>
    </row>
    <row r="4951" ht="15.75" customHeight="1">
      <c r="E4951" s="1"/>
    </row>
    <row r="4952" ht="15.75" customHeight="1">
      <c r="E4952" s="1"/>
    </row>
    <row r="4953" ht="15.75" customHeight="1">
      <c r="E4953" s="1"/>
    </row>
    <row r="4954" ht="15.75" customHeight="1">
      <c r="E4954" s="1"/>
    </row>
    <row r="4955" ht="15.75" customHeight="1">
      <c r="E4955" s="1"/>
    </row>
    <row r="4956" ht="15.75" customHeight="1">
      <c r="E4956" s="1"/>
    </row>
    <row r="4957" ht="15.75" customHeight="1">
      <c r="E4957" s="1"/>
    </row>
    <row r="4958" ht="15.75" customHeight="1">
      <c r="E4958" s="1"/>
    </row>
    <row r="4959" ht="15.75" customHeight="1">
      <c r="E4959" s="1"/>
    </row>
    <row r="4960" ht="15.75" customHeight="1">
      <c r="E4960" s="1"/>
    </row>
    <row r="4961" ht="15.75" customHeight="1">
      <c r="E4961" s="1"/>
    </row>
    <row r="4962" ht="15.75" customHeight="1">
      <c r="E4962" s="1"/>
    </row>
    <row r="4963" ht="15.75" customHeight="1">
      <c r="E4963" s="1"/>
    </row>
    <row r="4964" ht="15.75" customHeight="1">
      <c r="E4964" s="1"/>
    </row>
    <row r="4965" ht="15.75" customHeight="1">
      <c r="E4965" s="1"/>
    </row>
    <row r="4966" ht="15.75" customHeight="1">
      <c r="E4966" s="1"/>
    </row>
    <row r="4967" ht="15.75" customHeight="1">
      <c r="E4967" s="1"/>
    </row>
    <row r="4968" ht="15.75" customHeight="1">
      <c r="E4968" s="1"/>
    </row>
    <row r="4969" ht="15.75" customHeight="1">
      <c r="E4969" s="1"/>
    </row>
    <row r="4970" ht="15.75" customHeight="1">
      <c r="E4970" s="1"/>
    </row>
    <row r="4971" ht="15.75" customHeight="1">
      <c r="E4971" s="1"/>
    </row>
    <row r="4972" ht="15.75" customHeight="1">
      <c r="E4972" s="1"/>
    </row>
    <row r="4973" ht="15.75" customHeight="1">
      <c r="E4973" s="1"/>
    </row>
    <row r="4974" ht="15.75" customHeight="1">
      <c r="E4974" s="1"/>
    </row>
    <row r="4975" ht="15.75" customHeight="1">
      <c r="E4975" s="1"/>
    </row>
    <row r="4976" ht="15.75" customHeight="1">
      <c r="E4976" s="1"/>
    </row>
    <row r="4977" ht="15.75" customHeight="1">
      <c r="E4977" s="1"/>
    </row>
    <row r="4978" ht="15.75" customHeight="1">
      <c r="E4978" s="1"/>
    </row>
    <row r="4979" ht="15.75" customHeight="1">
      <c r="E4979" s="1"/>
    </row>
    <row r="4980" ht="15.75" customHeight="1">
      <c r="E4980" s="1"/>
    </row>
    <row r="4981" ht="15.75" customHeight="1">
      <c r="E4981" s="1"/>
    </row>
    <row r="4982" ht="15.75" customHeight="1">
      <c r="E4982" s="1"/>
    </row>
    <row r="4983" ht="15.75" customHeight="1">
      <c r="E4983" s="1"/>
    </row>
    <row r="4984" ht="15.75" customHeight="1">
      <c r="E4984" s="1"/>
    </row>
    <row r="4985" ht="15.75" customHeight="1">
      <c r="E4985" s="1"/>
    </row>
    <row r="4986" ht="15.75" customHeight="1">
      <c r="E4986" s="1"/>
    </row>
    <row r="4987" ht="15.75" customHeight="1">
      <c r="E4987" s="1"/>
    </row>
    <row r="4988" ht="15.75" customHeight="1">
      <c r="E4988" s="1"/>
    </row>
    <row r="4989" ht="15.75" customHeight="1">
      <c r="E4989" s="1"/>
    </row>
    <row r="4990" ht="15.75" customHeight="1">
      <c r="E4990" s="1"/>
    </row>
    <row r="4991" ht="15.75" customHeight="1">
      <c r="E4991" s="1"/>
    </row>
    <row r="4992" ht="15.75" customHeight="1">
      <c r="E4992" s="1"/>
    </row>
    <row r="4993" ht="15.75" customHeight="1">
      <c r="E4993" s="1"/>
    </row>
    <row r="4994" ht="15.75" customHeight="1">
      <c r="E4994" s="1"/>
    </row>
    <row r="4995" ht="15.75" customHeight="1">
      <c r="E4995" s="1"/>
    </row>
    <row r="4996" ht="15.75" customHeight="1">
      <c r="E4996" s="1"/>
    </row>
    <row r="4997" ht="15.75" customHeight="1">
      <c r="E4997" s="1"/>
    </row>
    <row r="4998" ht="15.75" customHeight="1">
      <c r="E4998" s="1"/>
    </row>
    <row r="4999" ht="15.75" customHeight="1">
      <c r="E4999" s="1"/>
    </row>
    <row r="5000" ht="15.75" customHeight="1">
      <c r="E5000" s="1"/>
    </row>
    <row r="5001" ht="15.75" customHeight="1">
      <c r="E5001" s="1"/>
    </row>
    <row r="5002" ht="15.75" customHeight="1">
      <c r="E5002" s="1"/>
    </row>
    <row r="5003" ht="15.75" customHeight="1">
      <c r="E5003" s="1"/>
    </row>
    <row r="5004" ht="15.75" customHeight="1">
      <c r="E5004" s="1"/>
    </row>
    <row r="5005" ht="15.75" customHeight="1">
      <c r="E5005" s="1"/>
    </row>
    <row r="5006" ht="15.75" customHeight="1">
      <c r="E5006" s="1"/>
    </row>
    <row r="5007" ht="15.75" customHeight="1">
      <c r="E5007" s="1"/>
    </row>
    <row r="5008" ht="15.75" customHeight="1">
      <c r="E5008" s="1"/>
    </row>
    <row r="5009" ht="15.75" customHeight="1">
      <c r="E5009" s="1"/>
    </row>
    <row r="5010" ht="15.75" customHeight="1">
      <c r="E5010" s="1"/>
    </row>
    <row r="5011" ht="15.75" customHeight="1">
      <c r="E5011" s="1"/>
    </row>
    <row r="5012" ht="15.75" customHeight="1">
      <c r="E5012" s="1"/>
    </row>
    <row r="5013" ht="15.75" customHeight="1">
      <c r="E5013" s="1"/>
    </row>
    <row r="5014" ht="15.75" customHeight="1">
      <c r="E5014" s="1"/>
    </row>
    <row r="5015" ht="15.75" customHeight="1">
      <c r="E5015" s="1"/>
    </row>
    <row r="5016" ht="15.75" customHeight="1">
      <c r="E5016" s="1"/>
    </row>
    <row r="5017" ht="15.75" customHeight="1">
      <c r="E5017" s="1"/>
    </row>
    <row r="5018" ht="15.75" customHeight="1">
      <c r="E5018" s="1"/>
    </row>
    <row r="5019" ht="15.75" customHeight="1">
      <c r="E5019" s="1"/>
    </row>
    <row r="5020" ht="15.75" customHeight="1">
      <c r="E5020" s="1"/>
    </row>
    <row r="5021" ht="15.75" customHeight="1">
      <c r="E5021" s="1"/>
    </row>
    <row r="5022" ht="15.75" customHeight="1">
      <c r="E5022" s="1"/>
    </row>
    <row r="5023" ht="15.75" customHeight="1">
      <c r="E5023" s="1"/>
    </row>
    <row r="5024" ht="15.75" customHeight="1">
      <c r="E5024" s="1"/>
    </row>
    <row r="5025" ht="15.75" customHeight="1">
      <c r="E5025" s="1"/>
    </row>
    <row r="5026" ht="15.75" customHeight="1">
      <c r="E5026" s="1"/>
    </row>
    <row r="5027" ht="15.75" customHeight="1">
      <c r="E5027" s="1"/>
    </row>
    <row r="5028" ht="15.75" customHeight="1">
      <c r="E5028" s="1"/>
    </row>
    <row r="5029" ht="15.75" customHeight="1">
      <c r="E5029" s="1"/>
    </row>
    <row r="5030" ht="15.75" customHeight="1">
      <c r="E5030" s="1"/>
    </row>
    <row r="5031" ht="15.75" customHeight="1">
      <c r="E5031" s="1"/>
    </row>
    <row r="5032" ht="15.75" customHeight="1">
      <c r="E5032" s="1"/>
    </row>
    <row r="5033" ht="15.75" customHeight="1">
      <c r="E5033" s="1"/>
    </row>
    <row r="5034" ht="15.75" customHeight="1">
      <c r="E5034" s="1"/>
    </row>
    <row r="5035" ht="15.75" customHeight="1">
      <c r="E5035" s="1"/>
    </row>
    <row r="5036" ht="15.75" customHeight="1">
      <c r="E5036" s="1"/>
    </row>
    <row r="5037" ht="15.75" customHeight="1">
      <c r="E5037" s="1"/>
    </row>
    <row r="5038" ht="15.75" customHeight="1">
      <c r="E5038" s="1"/>
    </row>
    <row r="5039" ht="15.75" customHeight="1">
      <c r="E5039" s="1"/>
    </row>
    <row r="5040" ht="15.75" customHeight="1">
      <c r="E5040" s="1"/>
    </row>
    <row r="5041" ht="15.75" customHeight="1">
      <c r="E5041" s="1"/>
    </row>
    <row r="5042" ht="15.75" customHeight="1">
      <c r="E5042" s="1"/>
    </row>
    <row r="5043" ht="15.75" customHeight="1">
      <c r="E5043" s="1"/>
    </row>
    <row r="5044" ht="15.75" customHeight="1">
      <c r="E5044" s="1"/>
    </row>
    <row r="5045" ht="15.75" customHeight="1">
      <c r="E5045" s="1"/>
    </row>
    <row r="5046" ht="15.75" customHeight="1">
      <c r="E5046" s="1"/>
    </row>
    <row r="5047" ht="15.75" customHeight="1">
      <c r="E5047" s="1"/>
    </row>
    <row r="5048" ht="15.75" customHeight="1">
      <c r="E5048" s="1"/>
    </row>
    <row r="5049" ht="15.75" customHeight="1">
      <c r="E5049" s="1"/>
    </row>
    <row r="5050" ht="15.75" customHeight="1">
      <c r="E5050" s="1"/>
    </row>
    <row r="5051" ht="15.75" customHeight="1">
      <c r="E5051" s="1"/>
    </row>
    <row r="5052" ht="15.75" customHeight="1">
      <c r="E5052" s="1"/>
    </row>
    <row r="5053" ht="15.75" customHeight="1">
      <c r="E5053" s="1"/>
    </row>
    <row r="5054" ht="15.75" customHeight="1">
      <c r="E5054" s="1"/>
    </row>
    <row r="5055" ht="15.75" customHeight="1">
      <c r="E5055" s="1"/>
    </row>
    <row r="5056" ht="15.75" customHeight="1">
      <c r="E5056" s="1"/>
    </row>
    <row r="5057" ht="15.75" customHeight="1">
      <c r="E5057" s="1"/>
    </row>
    <row r="5058" ht="15.75" customHeight="1">
      <c r="E5058" s="1"/>
    </row>
    <row r="5059" ht="15.75" customHeight="1">
      <c r="E5059" s="1"/>
    </row>
    <row r="5060" ht="15.75" customHeight="1">
      <c r="E5060" s="1"/>
    </row>
    <row r="5061" ht="15.75" customHeight="1">
      <c r="E5061" s="1"/>
    </row>
    <row r="5062" ht="15.75" customHeight="1">
      <c r="E5062" s="1"/>
    </row>
    <row r="5063" ht="15.75" customHeight="1">
      <c r="E5063" s="1"/>
    </row>
    <row r="5064" ht="15.75" customHeight="1">
      <c r="E5064" s="1"/>
    </row>
    <row r="5065" ht="15.75" customHeight="1">
      <c r="E5065" s="1"/>
    </row>
    <row r="5066" ht="15.75" customHeight="1">
      <c r="E5066" s="1"/>
    </row>
    <row r="5067" ht="15.75" customHeight="1">
      <c r="E5067" s="1"/>
    </row>
    <row r="5068" ht="15.75" customHeight="1">
      <c r="E5068" s="1"/>
    </row>
    <row r="5069" ht="15.75" customHeight="1">
      <c r="E5069" s="1"/>
    </row>
    <row r="5070" ht="15.75" customHeight="1">
      <c r="E5070" s="1"/>
    </row>
    <row r="5071" ht="15.75" customHeight="1">
      <c r="E5071" s="1"/>
    </row>
    <row r="5072" ht="15.75" customHeight="1">
      <c r="E5072" s="1"/>
    </row>
    <row r="5073" ht="15.75" customHeight="1">
      <c r="E5073" s="1"/>
    </row>
    <row r="5074" ht="15.75" customHeight="1">
      <c r="E5074" s="1"/>
    </row>
    <row r="5075" ht="15.75" customHeight="1">
      <c r="E5075" s="1"/>
    </row>
    <row r="5076" ht="15.75" customHeight="1">
      <c r="E5076" s="1"/>
    </row>
    <row r="5077" ht="15.75" customHeight="1">
      <c r="E5077" s="1"/>
    </row>
    <row r="5078" ht="15.75" customHeight="1">
      <c r="E5078" s="1"/>
    </row>
    <row r="5079" ht="15.75" customHeight="1">
      <c r="E5079" s="1"/>
    </row>
    <row r="5080" ht="15.75" customHeight="1">
      <c r="E5080" s="1"/>
    </row>
    <row r="5081" ht="15.75" customHeight="1">
      <c r="E5081" s="1"/>
    </row>
    <row r="5082" ht="15.75" customHeight="1">
      <c r="E5082" s="1"/>
    </row>
    <row r="5083" ht="15.75" customHeight="1">
      <c r="E5083" s="1"/>
    </row>
    <row r="5084" ht="15.75" customHeight="1">
      <c r="E5084" s="1"/>
    </row>
    <row r="5085" ht="15.75" customHeight="1">
      <c r="E5085" s="1"/>
    </row>
    <row r="5086" ht="15.75" customHeight="1">
      <c r="E5086" s="1"/>
    </row>
    <row r="5087" ht="15.75" customHeight="1">
      <c r="E5087" s="1"/>
    </row>
    <row r="5088" ht="15.75" customHeight="1">
      <c r="E5088" s="1"/>
    </row>
    <row r="5089" ht="15.75" customHeight="1">
      <c r="E5089" s="1"/>
    </row>
    <row r="5090" ht="15.75" customHeight="1">
      <c r="E5090" s="1"/>
    </row>
    <row r="5091" ht="15.75" customHeight="1">
      <c r="E5091" s="1"/>
    </row>
    <row r="5092" ht="15.75" customHeight="1">
      <c r="E5092" s="1"/>
    </row>
    <row r="5093" ht="15.75" customHeight="1">
      <c r="E5093" s="1"/>
    </row>
    <row r="5094" ht="15.75" customHeight="1">
      <c r="E5094" s="1"/>
    </row>
    <row r="5095" ht="15.75" customHeight="1">
      <c r="E5095" s="1"/>
    </row>
    <row r="5096" ht="15.75" customHeight="1">
      <c r="E5096" s="1"/>
    </row>
    <row r="5097" ht="15.75" customHeight="1">
      <c r="E5097" s="1"/>
    </row>
    <row r="5098" ht="15.75" customHeight="1">
      <c r="E5098" s="1"/>
    </row>
    <row r="5099" ht="15.75" customHeight="1">
      <c r="E5099" s="1"/>
    </row>
    <row r="5100" ht="15.75" customHeight="1">
      <c r="E5100" s="1"/>
    </row>
    <row r="5101" ht="15.75" customHeight="1">
      <c r="E5101" s="1"/>
    </row>
    <row r="5102" ht="15.75" customHeight="1">
      <c r="E5102" s="1"/>
    </row>
    <row r="5103" ht="15.75" customHeight="1">
      <c r="E5103" s="1"/>
    </row>
    <row r="5104" ht="15.75" customHeight="1">
      <c r="E5104" s="1"/>
    </row>
    <row r="5105" ht="15.75" customHeight="1">
      <c r="E5105" s="1"/>
    </row>
    <row r="5106" ht="15.75" customHeight="1">
      <c r="E5106" s="1"/>
    </row>
    <row r="5107" ht="15.75" customHeight="1">
      <c r="E5107" s="1"/>
    </row>
    <row r="5108" ht="15.75" customHeight="1">
      <c r="E5108" s="1"/>
    </row>
    <row r="5109" ht="15.75" customHeight="1">
      <c r="E5109" s="1"/>
    </row>
    <row r="5110" ht="15.75" customHeight="1">
      <c r="E5110" s="1"/>
    </row>
    <row r="5111" ht="15.75" customHeight="1">
      <c r="E5111" s="1"/>
    </row>
    <row r="5112" ht="15.75" customHeight="1">
      <c r="E5112" s="1"/>
    </row>
    <row r="5113" ht="15.75" customHeight="1">
      <c r="E5113" s="1"/>
    </row>
    <row r="5114" ht="15.75" customHeight="1">
      <c r="E5114" s="1"/>
    </row>
    <row r="5115" ht="15.75" customHeight="1">
      <c r="E5115" s="1"/>
    </row>
    <row r="5116" ht="15.75" customHeight="1">
      <c r="E5116" s="1"/>
    </row>
    <row r="5117" ht="15.75" customHeight="1">
      <c r="E5117" s="1"/>
    </row>
    <row r="5118" ht="15.75" customHeight="1">
      <c r="E5118" s="1"/>
    </row>
    <row r="5119" ht="15.75" customHeight="1">
      <c r="E5119" s="1"/>
    </row>
    <row r="5120" ht="15.75" customHeight="1">
      <c r="E5120" s="1"/>
    </row>
    <row r="5121" ht="15.75" customHeight="1">
      <c r="E5121" s="1"/>
    </row>
    <row r="5122" ht="15.75" customHeight="1">
      <c r="E5122" s="1"/>
    </row>
    <row r="5123" ht="15.75" customHeight="1">
      <c r="E5123" s="1"/>
    </row>
    <row r="5124" ht="15.75" customHeight="1">
      <c r="E5124" s="1"/>
    </row>
    <row r="5125" ht="15.75" customHeight="1">
      <c r="E5125" s="1"/>
    </row>
    <row r="5126" ht="15.75" customHeight="1">
      <c r="E5126" s="1"/>
    </row>
    <row r="5127" ht="15.75" customHeight="1">
      <c r="E5127" s="1"/>
    </row>
    <row r="5128" ht="15.75" customHeight="1">
      <c r="E5128" s="1"/>
    </row>
    <row r="5129" ht="15.75" customHeight="1">
      <c r="E5129" s="1"/>
    </row>
    <row r="5130" ht="15.75" customHeight="1">
      <c r="E5130" s="1"/>
    </row>
    <row r="5131" ht="15.75" customHeight="1">
      <c r="E5131" s="1"/>
    </row>
    <row r="5132" ht="15.75" customHeight="1">
      <c r="E5132" s="1"/>
    </row>
    <row r="5133" ht="15.75" customHeight="1">
      <c r="E5133" s="1"/>
    </row>
    <row r="5134" ht="15.75" customHeight="1">
      <c r="E5134" s="1"/>
    </row>
    <row r="5135" ht="15.75" customHeight="1">
      <c r="E5135" s="1"/>
    </row>
    <row r="5136" ht="15.75" customHeight="1">
      <c r="E5136" s="1"/>
    </row>
    <row r="5137" ht="15.75" customHeight="1">
      <c r="E5137" s="1"/>
    </row>
    <row r="5138" ht="15.75" customHeight="1">
      <c r="E5138" s="1"/>
    </row>
    <row r="5139" ht="15.75" customHeight="1">
      <c r="E5139" s="1"/>
    </row>
    <row r="5140" ht="15.75" customHeight="1">
      <c r="E5140" s="1"/>
    </row>
    <row r="5141" ht="15.75" customHeight="1">
      <c r="E5141" s="1"/>
    </row>
    <row r="5142" ht="15.75" customHeight="1">
      <c r="E5142" s="1"/>
    </row>
    <row r="5143" ht="15.75" customHeight="1">
      <c r="E5143" s="1"/>
    </row>
    <row r="5144" ht="15.75" customHeight="1">
      <c r="E5144" s="1"/>
    </row>
    <row r="5145" ht="15.75" customHeight="1">
      <c r="E5145" s="1"/>
    </row>
    <row r="5146" ht="15.75" customHeight="1">
      <c r="E5146" s="1"/>
    </row>
    <row r="5147" ht="15.75" customHeight="1">
      <c r="E5147" s="1"/>
    </row>
    <row r="5148" ht="15.75" customHeight="1">
      <c r="E5148" s="1"/>
    </row>
    <row r="5149" ht="15.75" customHeight="1">
      <c r="E5149" s="1"/>
    </row>
    <row r="5150" ht="15.75" customHeight="1">
      <c r="E5150" s="1"/>
    </row>
    <row r="5151" ht="15.75" customHeight="1">
      <c r="E5151" s="1"/>
    </row>
    <row r="5152" ht="15.75" customHeight="1">
      <c r="E5152" s="1"/>
    </row>
    <row r="5153" ht="15.75" customHeight="1">
      <c r="E5153" s="1"/>
      <c r="I5153" s="20" t="s">
        <v>2603</v>
      </c>
    </row>
    <row r="5154" ht="15.75" customHeight="1">
      <c r="E5154" s="1"/>
    </row>
    <row r="5155" ht="15.75" customHeight="1">
      <c r="E5155" s="1"/>
    </row>
    <row r="5156" ht="15.75" customHeight="1">
      <c r="E5156" s="1"/>
    </row>
    <row r="5157" ht="15.75" customHeight="1">
      <c r="E5157" s="1"/>
    </row>
    <row r="5158" ht="15.75" customHeight="1">
      <c r="E5158" s="1"/>
    </row>
    <row r="5159" ht="15.75" customHeight="1">
      <c r="E5159" s="1"/>
    </row>
    <row r="5160" ht="15.75" customHeight="1">
      <c r="E5160" s="1"/>
    </row>
    <row r="5161" ht="15.75" customHeight="1">
      <c r="E5161" s="1"/>
    </row>
    <row r="5162" ht="15.75" customHeight="1">
      <c r="E5162" s="1"/>
    </row>
    <row r="5163" ht="15.75" customHeight="1">
      <c r="E5163" s="1"/>
    </row>
    <row r="5164" ht="15.75" customHeight="1">
      <c r="E5164" s="1"/>
    </row>
    <row r="5165" ht="15.75" customHeight="1">
      <c r="E5165" s="1"/>
    </row>
    <row r="5166" ht="15.75" customHeight="1">
      <c r="E5166" s="1"/>
    </row>
    <row r="5167" ht="15.75" customHeight="1">
      <c r="E5167" s="1"/>
    </row>
    <row r="5168" ht="15.75" customHeight="1">
      <c r="E5168" s="1"/>
    </row>
    <row r="5169" ht="15.75" customHeight="1">
      <c r="E5169" s="1"/>
    </row>
    <row r="5170" ht="15.75" customHeight="1">
      <c r="E5170" s="1"/>
      <c r="J5170" s="20" t="str">
        <f>#REF!+#REF!-100</f>
        <v>#REF!</v>
      </c>
    </row>
    <row r="5171" ht="15.75" customHeight="1">
      <c r="E5171" s="1"/>
    </row>
    <row r="5172" ht="15.75" customHeight="1">
      <c r="E5172" s="1"/>
    </row>
    <row r="5173" ht="15.75" customHeight="1">
      <c r="E5173" s="1"/>
    </row>
    <row r="5174" ht="15.75" customHeight="1">
      <c r="E5174" s="1"/>
    </row>
    <row r="5175" ht="15.75" customHeight="1">
      <c r="E5175" s="1"/>
    </row>
    <row r="5176" ht="15.75" customHeight="1">
      <c r="E5176" s="1"/>
    </row>
    <row r="5177" ht="15.75" customHeight="1">
      <c r="E5177" s="1"/>
    </row>
    <row r="5178" ht="15.75" customHeight="1">
      <c r="E5178" s="1"/>
    </row>
    <row r="5179" ht="15.75" customHeight="1">
      <c r="E5179" s="1"/>
    </row>
    <row r="5180" ht="15.75" customHeight="1">
      <c r="E5180" s="1"/>
    </row>
    <row r="5181" ht="15.75" customHeight="1">
      <c r="E5181" s="1"/>
    </row>
    <row r="5182" ht="15.75" customHeight="1">
      <c r="E5182" s="1"/>
    </row>
    <row r="5183" ht="15.75" customHeight="1">
      <c r="E5183" s="1"/>
    </row>
    <row r="5184" ht="15.75" customHeight="1">
      <c r="E5184" s="1"/>
    </row>
    <row r="5185" ht="15.75" customHeight="1">
      <c r="E5185" s="1"/>
    </row>
    <row r="5186" ht="15.75" customHeight="1">
      <c r="E5186" s="1"/>
    </row>
    <row r="5187" ht="15.75" customHeight="1">
      <c r="E5187" s="1"/>
    </row>
    <row r="5188" ht="15.75" customHeight="1">
      <c r="E5188" s="1"/>
    </row>
    <row r="5189" ht="15.75" customHeight="1">
      <c r="E5189" s="1"/>
    </row>
    <row r="5190" ht="15.75" customHeight="1">
      <c r="E5190" s="1"/>
    </row>
    <row r="5191" ht="15.75" customHeight="1">
      <c r="E5191" s="1"/>
    </row>
    <row r="5192" ht="15.75" customHeight="1">
      <c r="E5192" s="1"/>
    </row>
    <row r="5193" ht="15.75" customHeight="1">
      <c r="E5193" s="1"/>
    </row>
    <row r="5194" ht="15.75" customHeight="1">
      <c r="E5194" s="1"/>
    </row>
    <row r="5195" ht="15.75" customHeight="1">
      <c r="E5195" s="1"/>
    </row>
    <row r="5196" ht="15.75" customHeight="1">
      <c r="E5196" s="1"/>
    </row>
    <row r="5197" ht="15.75" customHeight="1">
      <c r="E5197" s="1"/>
    </row>
    <row r="5198" ht="15.75" customHeight="1">
      <c r="E5198" s="1"/>
    </row>
    <row r="5199" ht="15.75" customHeight="1">
      <c r="E5199" s="1"/>
    </row>
    <row r="5200" ht="15.75" customHeight="1">
      <c r="E5200" s="1"/>
    </row>
    <row r="5201" ht="15.75" customHeight="1">
      <c r="E5201" s="1"/>
    </row>
    <row r="5202" ht="15.75" customHeight="1">
      <c r="E5202" s="1"/>
    </row>
    <row r="5203" ht="15.75" customHeight="1">
      <c r="E5203" s="1"/>
    </row>
    <row r="5204" ht="15.75" customHeight="1">
      <c r="E5204" s="1"/>
    </row>
    <row r="5205" ht="15.75" customHeight="1">
      <c r="E5205" s="1"/>
    </row>
    <row r="5206" ht="15.75" customHeight="1">
      <c r="E5206" s="1"/>
    </row>
    <row r="5207" ht="15.75" customHeight="1">
      <c r="E5207" s="1"/>
    </row>
    <row r="5208" ht="15.75" customHeight="1">
      <c r="E5208" s="1"/>
    </row>
    <row r="5209" ht="15.75" customHeight="1">
      <c r="E5209" s="1"/>
    </row>
    <row r="5210" ht="15.75" customHeight="1">
      <c r="E5210" s="1"/>
    </row>
    <row r="5211" ht="15.75" customHeight="1">
      <c r="E5211" s="1"/>
    </row>
    <row r="5212" ht="15.75" customHeight="1">
      <c r="E5212" s="1"/>
    </row>
    <row r="5213" ht="15.75" customHeight="1">
      <c r="E5213" s="1"/>
    </row>
    <row r="5214" ht="15.75" customHeight="1">
      <c r="E5214" s="1"/>
    </row>
    <row r="5215" ht="15.75" customHeight="1">
      <c r="E5215" s="1"/>
    </row>
    <row r="5216" ht="15.75" customHeight="1">
      <c r="E5216" s="1"/>
    </row>
    <row r="5217" ht="15.75" customHeight="1">
      <c r="E5217" s="1"/>
    </row>
    <row r="5218" ht="15.75" customHeight="1">
      <c r="E5218" s="1"/>
    </row>
    <row r="5219" ht="15.75" customHeight="1">
      <c r="E5219" s="1"/>
    </row>
    <row r="5220" ht="15.75" customHeight="1">
      <c r="E5220" s="1"/>
    </row>
    <row r="5221" ht="15.75" customHeight="1">
      <c r="E5221" s="1"/>
    </row>
    <row r="5222" ht="15.75" customHeight="1">
      <c r="E5222" s="1"/>
    </row>
    <row r="5223" ht="15.75" customHeight="1">
      <c r="E5223" s="1"/>
    </row>
    <row r="5224" ht="15.75" customHeight="1">
      <c r="E5224" s="1"/>
    </row>
    <row r="5225" ht="15.75" customHeight="1">
      <c r="E5225" s="1"/>
    </row>
    <row r="5226" ht="15.75" customHeight="1">
      <c r="E5226" s="1"/>
    </row>
    <row r="5227" ht="15.75" customHeight="1">
      <c r="E5227" s="1"/>
    </row>
    <row r="5228" ht="15.75" customHeight="1">
      <c r="E5228" s="1"/>
    </row>
    <row r="5229" ht="15.75" customHeight="1">
      <c r="E5229" s="1"/>
    </row>
    <row r="5230" ht="15.75" customHeight="1">
      <c r="E5230" s="1"/>
    </row>
    <row r="5231" ht="15.75" customHeight="1">
      <c r="E5231" s="1"/>
    </row>
    <row r="5232" ht="15.75" customHeight="1">
      <c r="E5232" s="1"/>
    </row>
    <row r="5233" ht="15.75" customHeight="1">
      <c r="E5233" s="1"/>
    </row>
    <row r="5234" ht="15.75" customHeight="1">
      <c r="E5234" s="1"/>
    </row>
    <row r="5235" ht="15.75" customHeight="1">
      <c r="E5235" s="1"/>
    </row>
    <row r="5236" ht="15.75" customHeight="1">
      <c r="E5236" s="1"/>
    </row>
    <row r="5237" ht="15.75" customHeight="1">
      <c r="E5237" s="1"/>
    </row>
    <row r="5238" ht="15.75" customHeight="1">
      <c r="E5238" s="1"/>
    </row>
    <row r="5239" ht="15.75" customHeight="1">
      <c r="E5239" s="1"/>
    </row>
    <row r="5240" ht="15.75" customHeight="1">
      <c r="E5240" s="1"/>
    </row>
    <row r="5241" ht="15.75" customHeight="1">
      <c r="E5241" s="1"/>
    </row>
    <row r="5242" ht="15.75" customHeight="1">
      <c r="E5242" s="1"/>
    </row>
    <row r="5243" ht="15.75" customHeight="1">
      <c r="E5243" s="1"/>
    </row>
    <row r="5244" ht="15.75" customHeight="1">
      <c r="E5244" s="1"/>
    </row>
    <row r="5245" ht="15.75" customHeight="1">
      <c r="E5245" s="1"/>
    </row>
    <row r="5246" ht="15.75" customHeight="1">
      <c r="E5246" s="1"/>
    </row>
    <row r="5247" ht="15.75" customHeight="1">
      <c r="E5247" s="1"/>
    </row>
    <row r="5248" ht="15.75" customHeight="1">
      <c r="E5248" s="1"/>
    </row>
    <row r="5249" ht="15.75" customHeight="1">
      <c r="E5249" s="1"/>
    </row>
    <row r="5250" ht="15.75" customHeight="1">
      <c r="E5250" s="1"/>
    </row>
    <row r="5251" ht="15.75" customHeight="1">
      <c r="E5251" s="1"/>
    </row>
    <row r="5252" ht="15.75" customHeight="1">
      <c r="E5252" s="1"/>
    </row>
    <row r="5253" ht="15.75" customHeight="1">
      <c r="E5253" s="1"/>
    </row>
    <row r="5254" ht="15.75" customHeight="1">
      <c r="E5254" s="1"/>
    </row>
    <row r="5255" ht="15.75" customHeight="1">
      <c r="E5255" s="1"/>
    </row>
    <row r="5256" ht="15.75" customHeight="1">
      <c r="E5256" s="1"/>
    </row>
    <row r="5257" ht="15.75" customHeight="1">
      <c r="E5257" s="1"/>
    </row>
    <row r="5258" ht="15.75" customHeight="1">
      <c r="E5258" s="1"/>
    </row>
    <row r="5259" ht="15.75" customHeight="1">
      <c r="E5259" s="1"/>
    </row>
    <row r="5260" ht="15.75" customHeight="1">
      <c r="E5260" s="1"/>
    </row>
    <row r="5261" ht="15.75" customHeight="1">
      <c r="E5261" s="1"/>
    </row>
    <row r="5262" ht="15.75" customHeight="1">
      <c r="E5262" s="1"/>
    </row>
    <row r="5263" ht="15.75" customHeight="1">
      <c r="E5263" s="1"/>
    </row>
    <row r="5264" ht="15.75" customHeight="1">
      <c r="E5264" s="1"/>
    </row>
    <row r="5265" ht="15.75" customHeight="1">
      <c r="E5265" s="1"/>
    </row>
    <row r="5266" ht="15.75" customHeight="1">
      <c r="E5266" s="1"/>
    </row>
    <row r="5267" ht="15.75" customHeight="1">
      <c r="E5267" s="1"/>
    </row>
    <row r="5268" ht="15.75" customHeight="1">
      <c r="E5268" s="1"/>
    </row>
    <row r="5269" ht="15.75" customHeight="1">
      <c r="E5269" s="1"/>
    </row>
    <row r="5270" ht="15.75" customHeight="1">
      <c r="E5270" s="1"/>
    </row>
    <row r="5271" ht="15.75" customHeight="1">
      <c r="E5271" s="1"/>
    </row>
    <row r="5272" ht="15.75" customHeight="1">
      <c r="E5272" s="1"/>
    </row>
    <row r="5273" ht="15.75" customHeight="1">
      <c r="E5273" s="1"/>
    </row>
    <row r="5274" ht="15.75" customHeight="1">
      <c r="E5274" s="1"/>
    </row>
    <row r="5275" ht="15.75" customHeight="1">
      <c r="E5275" s="1"/>
    </row>
    <row r="5276" ht="15.75" customHeight="1">
      <c r="E5276" s="1"/>
    </row>
    <row r="5277" ht="15.75" customHeight="1">
      <c r="E5277" s="1"/>
    </row>
    <row r="5278" ht="15.75" customHeight="1">
      <c r="E5278" s="1"/>
    </row>
    <row r="5279" ht="15.75" customHeight="1">
      <c r="E5279" s="1"/>
    </row>
    <row r="5280" ht="15.75" customHeight="1">
      <c r="E5280" s="1"/>
    </row>
    <row r="5281" ht="15.75" customHeight="1">
      <c r="E5281" s="1"/>
    </row>
    <row r="5282" ht="15.75" customHeight="1">
      <c r="E5282" s="1"/>
    </row>
    <row r="5283" ht="15.75" customHeight="1">
      <c r="E5283" s="1"/>
    </row>
    <row r="5284" ht="15.75" customHeight="1">
      <c r="E5284" s="1"/>
    </row>
    <row r="5285" ht="15.75" customHeight="1">
      <c r="E5285" s="1"/>
    </row>
    <row r="5286" ht="15.75" customHeight="1">
      <c r="E5286" s="1"/>
    </row>
    <row r="5287" ht="15.75" customHeight="1">
      <c r="E5287" s="1"/>
    </row>
    <row r="5288" ht="15.75" customHeight="1">
      <c r="E5288" s="1"/>
    </row>
    <row r="5289" ht="15.75" customHeight="1">
      <c r="E5289" s="1"/>
    </row>
    <row r="5290" ht="15.75" customHeight="1">
      <c r="E5290" s="1"/>
    </row>
    <row r="5291" ht="15.75" customHeight="1">
      <c r="E5291" s="1"/>
    </row>
    <row r="5292" ht="15.75" customHeight="1">
      <c r="E5292" s="1"/>
    </row>
    <row r="5293" ht="15.75" customHeight="1">
      <c r="E5293" s="1"/>
    </row>
    <row r="5294" ht="15.75" customHeight="1">
      <c r="E5294" s="1"/>
    </row>
    <row r="5295" ht="15.75" customHeight="1">
      <c r="E5295" s="1"/>
    </row>
    <row r="5296" ht="15.75" customHeight="1">
      <c r="E5296" s="1"/>
    </row>
    <row r="5297" ht="15.75" customHeight="1">
      <c r="E5297" s="1"/>
    </row>
    <row r="5298" ht="15.75" customHeight="1">
      <c r="E5298" s="1"/>
    </row>
    <row r="5299" ht="15.75" customHeight="1">
      <c r="E5299" s="1"/>
    </row>
    <row r="5300" ht="15.75" customHeight="1">
      <c r="E5300" s="1"/>
    </row>
    <row r="5301" ht="15.75" customHeight="1">
      <c r="E5301" s="1"/>
    </row>
    <row r="5302" ht="15.75" customHeight="1">
      <c r="E5302" s="1"/>
    </row>
    <row r="5303" ht="15.75" customHeight="1">
      <c r="E5303" s="1"/>
    </row>
    <row r="5304" ht="15.75" customHeight="1">
      <c r="E5304" s="1"/>
    </row>
    <row r="5305" ht="15.75" customHeight="1">
      <c r="E5305" s="1"/>
    </row>
    <row r="5306" ht="15.75" customHeight="1">
      <c r="E5306" s="1"/>
    </row>
    <row r="5307" ht="15.75" customHeight="1">
      <c r="E5307" s="1"/>
    </row>
    <row r="5308" ht="15.75" customHeight="1">
      <c r="E5308" s="1"/>
    </row>
    <row r="5309" ht="15.75" customHeight="1">
      <c r="E5309" s="1"/>
    </row>
    <row r="5310" ht="15.75" customHeight="1">
      <c r="E5310" s="1"/>
    </row>
    <row r="5311" ht="15.75" customHeight="1">
      <c r="E5311" s="1"/>
    </row>
    <row r="5312" ht="15.75" customHeight="1">
      <c r="E5312" s="1"/>
    </row>
    <row r="5313" ht="15.75" customHeight="1">
      <c r="E5313" s="1"/>
    </row>
    <row r="5314" ht="15.75" customHeight="1">
      <c r="E5314" s="1"/>
    </row>
    <row r="5315" ht="15.75" customHeight="1">
      <c r="E5315" s="1"/>
    </row>
    <row r="5316" ht="15.75" customHeight="1">
      <c r="E5316" s="1"/>
    </row>
    <row r="5317" ht="15.75" customHeight="1">
      <c r="E5317" s="1"/>
    </row>
    <row r="5318" ht="15.75" customHeight="1">
      <c r="E5318" s="1"/>
    </row>
    <row r="5319" ht="15.75" customHeight="1">
      <c r="E5319" s="1"/>
    </row>
    <row r="5320" ht="15.75" customHeight="1">
      <c r="E5320" s="1"/>
    </row>
    <row r="5321" ht="15.75" customHeight="1">
      <c r="E5321" s="1"/>
    </row>
    <row r="5322" ht="15.75" customHeight="1">
      <c r="E5322" s="1"/>
    </row>
    <row r="5323" ht="15.75" customHeight="1">
      <c r="E5323" s="1"/>
    </row>
    <row r="5324" ht="15.75" customHeight="1">
      <c r="E5324" s="1"/>
    </row>
    <row r="5325" ht="15.75" customHeight="1">
      <c r="E5325" s="1"/>
    </row>
    <row r="5326" ht="15.75" customHeight="1">
      <c r="E5326" s="1"/>
    </row>
    <row r="5327" ht="15.75" customHeight="1">
      <c r="E5327" s="1"/>
    </row>
    <row r="5328" ht="15.75" customHeight="1">
      <c r="E5328" s="1"/>
    </row>
    <row r="5329" ht="15.75" customHeight="1">
      <c r="E5329" s="1"/>
    </row>
    <row r="5330" ht="15.75" customHeight="1">
      <c r="E5330" s="1"/>
    </row>
    <row r="5331" ht="15.75" customHeight="1">
      <c r="E5331" s="1"/>
    </row>
    <row r="5332" ht="15.75" customHeight="1">
      <c r="E5332" s="1"/>
    </row>
    <row r="5333" ht="15.75" customHeight="1">
      <c r="E5333" s="1"/>
    </row>
    <row r="5334" ht="15.75" customHeight="1">
      <c r="E5334" s="1"/>
    </row>
    <row r="5335" ht="15.75" customHeight="1">
      <c r="E5335" s="1"/>
    </row>
    <row r="5336" ht="15.75" customHeight="1">
      <c r="E5336" s="1"/>
    </row>
    <row r="5337" ht="15.75" customHeight="1">
      <c r="E5337" s="1"/>
    </row>
    <row r="5338" ht="15.75" customHeight="1">
      <c r="E5338" s="1"/>
    </row>
    <row r="5339" ht="15.75" customHeight="1">
      <c r="E5339" s="1"/>
    </row>
    <row r="5340" ht="15.75" customHeight="1">
      <c r="E5340" s="1"/>
    </row>
    <row r="5341" ht="15.75" customHeight="1">
      <c r="E5341" s="1"/>
    </row>
    <row r="5342" ht="15.75" customHeight="1">
      <c r="E5342" s="1"/>
    </row>
    <row r="5343" ht="15.75" customHeight="1">
      <c r="E5343" s="1"/>
    </row>
    <row r="5344" ht="15.75" customHeight="1">
      <c r="E5344" s="1"/>
    </row>
    <row r="5345" ht="15.75" customHeight="1">
      <c r="E5345" s="1"/>
    </row>
    <row r="5346" ht="15.75" customHeight="1">
      <c r="E5346" s="1"/>
    </row>
    <row r="5347" ht="15.75" customHeight="1">
      <c r="E5347" s="1"/>
    </row>
    <row r="5348" ht="15.75" customHeight="1">
      <c r="E5348" s="1"/>
    </row>
    <row r="5349" ht="15.75" customHeight="1">
      <c r="E5349" s="1"/>
    </row>
    <row r="5350" ht="15.75" customHeight="1">
      <c r="E5350" s="1"/>
    </row>
    <row r="5351" ht="15.75" customHeight="1">
      <c r="E5351" s="1"/>
    </row>
    <row r="5352" ht="15.75" customHeight="1">
      <c r="E5352" s="1"/>
    </row>
    <row r="5353" ht="15.75" customHeight="1">
      <c r="E5353" s="1"/>
    </row>
    <row r="5354" ht="15.75" customHeight="1">
      <c r="E5354" s="1"/>
    </row>
    <row r="5355" ht="15.75" customHeight="1">
      <c r="E5355" s="1"/>
    </row>
    <row r="5356" ht="15.75" customHeight="1">
      <c r="E5356" s="1"/>
    </row>
    <row r="5357" ht="15.75" customHeight="1">
      <c r="E5357" s="1"/>
    </row>
    <row r="5358" ht="15.75" customHeight="1">
      <c r="E5358" s="1"/>
    </row>
    <row r="5359" ht="15.75" customHeight="1">
      <c r="E5359" s="1"/>
    </row>
    <row r="5360" ht="15.75" customHeight="1">
      <c r="E5360" s="1"/>
    </row>
    <row r="5361" ht="15.75" customHeight="1">
      <c r="E5361" s="1"/>
    </row>
    <row r="5362" ht="15.75" customHeight="1">
      <c r="E5362" s="1"/>
    </row>
    <row r="5363" ht="15.75" customHeight="1">
      <c r="E5363" s="1"/>
    </row>
    <row r="5364" ht="15.75" customHeight="1">
      <c r="E5364" s="1"/>
    </row>
    <row r="5365" ht="15.75" customHeight="1">
      <c r="E5365" s="1"/>
    </row>
    <row r="5366" ht="15.75" customHeight="1">
      <c r="E5366" s="1"/>
    </row>
    <row r="5367" ht="15.75" customHeight="1">
      <c r="E5367" s="1"/>
    </row>
    <row r="5368" ht="15.75" customHeight="1">
      <c r="E5368" s="1"/>
    </row>
    <row r="5369" ht="15.75" customHeight="1">
      <c r="E5369" s="1"/>
    </row>
    <row r="5370" ht="15.75" customHeight="1">
      <c r="E5370" s="1"/>
    </row>
    <row r="5371" ht="15.75" customHeight="1">
      <c r="E5371" s="1"/>
    </row>
    <row r="5372" ht="15.75" customHeight="1">
      <c r="E5372" s="1"/>
    </row>
    <row r="5373" ht="15.75" customHeight="1">
      <c r="E5373" s="1"/>
    </row>
    <row r="5374" ht="15.75" customHeight="1">
      <c r="E5374" s="1"/>
    </row>
    <row r="5375" ht="15.75" customHeight="1">
      <c r="E5375" s="1"/>
    </row>
    <row r="5376" ht="15.75" customHeight="1">
      <c r="E5376" s="1"/>
    </row>
    <row r="5377" ht="15.75" customHeight="1">
      <c r="E5377" s="1"/>
    </row>
    <row r="5378" ht="15.75" customHeight="1">
      <c r="E5378" s="1"/>
    </row>
    <row r="5379" ht="15.75" customHeight="1">
      <c r="E5379" s="1"/>
    </row>
    <row r="5380" ht="15.75" customHeight="1">
      <c r="E5380" s="1"/>
    </row>
    <row r="5381" ht="15.75" customHeight="1">
      <c r="E5381" s="1"/>
    </row>
    <row r="5382" ht="15.75" customHeight="1">
      <c r="E5382" s="1"/>
    </row>
    <row r="5383" ht="15.75" customHeight="1">
      <c r="E5383" s="1"/>
    </row>
    <row r="5384" ht="15.75" customHeight="1">
      <c r="E5384" s="1"/>
    </row>
    <row r="5385" ht="15.75" customHeight="1">
      <c r="E5385" s="1"/>
    </row>
    <row r="5386" ht="15.75" customHeight="1">
      <c r="E5386" s="1"/>
    </row>
    <row r="5387" ht="15.75" customHeight="1">
      <c r="E5387" s="1"/>
    </row>
    <row r="5388" ht="15.75" customHeight="1">
      <c r="E5388" s="1"/>
    </row>
    <row r="5389" ht="15.75" customHeight="1">
      <c r="E5389" s="1"/>
    </row>
    <row r="5390" ht="15.75" customHeight="1">
      <c r="E5390" s="1"/>
    </row>
    <row r="5391" ht="15.75" customHeight="1">
      <c r="E5391" s="1"/>
    </row>
    <row r="5392" ht="15.75" customHeight="1">
      <c r="E5392" s="1"/>
    </row>
    <row r="5393" ht="15.75" customHeight="1">
      <c r="E5393" s="1"/>
    </row>
    <row r="5394" ht="15.75" customHeight="1">
      <c r="E5394" s="1"/>
    </row>
    <row r="5395" ht="15.75" customHeight="1">
      <c r="E5395" s="1"/>
    </row>
    <row r="5396" ht="15.75" customHeight="1">
      <c r="E5396" s="1"/>
    </row>
    <row r="5397" ht="15.75" customHeight="1">
      <c r="E5397" s="1"/>
    </row>
    <row r="5398" ht="15.75" customHeight="1">
      <c r="E5398" s="1"/>
    </row>
    <row r="5399" ht="15.75" customHeight="1">
      <c r="E5399" s="1"/>
    </row>
    <row r="5400" ht="15.75" customHeight="1">
      <c r="E5400" s="1"/>
    </row>
    <row r="5401" ht="15.75" customHeight="1">
      <c r="E5401" s="1"/>
    </row>
    <row r="5402" ht="15.75" customHeight="1">
      <c r="E5402" s="1"/>
    </row>
    <row r="5403" ht="15.75" customHeight="1">
      <c r="E5403" s="1"/>
    </row>
    <row r="5404" ht="15.75" customHeight="1">
      <c r="E5404" s="1"/>
    </row>
    <row r="5405" ht="15.75" customHeight="1">
      <c r="E5405" s="1"/>
    </row>
    <row r="5406" ht="15.75" customHeight="1">
      <c r="E5406" s="1"/>
    </row>
    <row r="5407" ht="15.75" customHeight="1">
      <c r="E5407" s="1"/>
    </row>
    <row r="5408" ht="15.75" customHeight="1">
      <c r="E5408" s="1"/>
    </row>
    <row r="5409" ht="15.75" customHeight="1">
      <c r="E5409" s="1"/>
    </row>
    <row r="5410" ht="15.75" customHeight="1">
      <c r="E5410" s="1"/>
    </row>
    <row r="5411" ht="15.75" customHeight="1">
      <c r="E5411" s="1"/>
    </row>
    <row r="5412" ht="15.75" customHeight="1">
      <c r="E5412" s="1"/>
    </row>
    <row r="5413" ht="15.75" customHeight="1">
      <c r="E5413" s="1"/>
    </row>
    <row r="5414" ht="15.75" customHeight="1">
      <c r="E5414" s="1"/>
    </row>
    <row r="5415" ht="15.75" customHeight="1">
      <c r="E5415" s="1"/>
    </row>
    <row r="5416" ht="15.75" customHeight="1">
      <c r="E5416" s="1"/>
    </row>
    <row r="5417" ht="15.75" customHeight="1">
      <c r="E5417" s="1"/>
    </row>
    <row r="5418" ht="15.75" customHeight="1">
      <c r="E5418" s="1"/>
    </row>
    <row r="5419" ht="15.75" customHeight="1">
      <c r="E5419" s="1"/>
    </row>
    <row r="5420" ht="15.75" customHeight="1">
      <c r="E5420" s="1"/>
    </row>
    <row r="5421" ht="15.75" customHeight="1">
      <c r="E5421" s="1"/>
    </row>
    <row r="5422" ht="15.75" customHeight="1">
      <c r="E5422" s="1"/>
    </row>
    <row r="5423" ht="15.75" customHeight="1">
      <c r="E5423" s="1"/>
    </row>
    <row r="5424" ht="15.75" customHeight="1">
      <c r="E5424" s="1"/>
    </row>
    <row r="5425" ht="15.75" customHeight="1">
      <c r="E5425" s="1"/>
    </row>
    <row r="5426" ht="15.75" customHeight="1">
      <c r="E5426" s="1"/>
    </row>
    <row r="5427" ht="15.75" customHeight="1">
      <c r="E5427" s="1"/>
    </row>
    <row r="5428" ht="15.75" customHeight="1">
      <c r="E5428" s="1"/>
    </row>
    <row r="5429" ht="15.75" customHeight="1">
      <c r="E5429" s="1"/>
    </row>
    <row r="5430" ht="15.75" customHeight="1">
      <c r="E5430" s="1"/>
    </row>
    <row r="5431" ht="15.75" customHeight="1">
      <c r="E5431" s="1"/>
    </row>
    <row r="5432" ht="15.75" customHeight="1">
      <c r="E5432" s="1"/>
    </row>
    <row r="5433" ht="15.75" customHeight="1">
      <c r="E5433" s="1"/>
    </row>
    <row r="5434" ht="15.75" customHeight="1">
      <c r="E5434" s="1"/>
    </row>
    <row r="5435" ht="15.75" customHeight="1">
      <c r="E5435" s="1"/>
    </row>
    <row r="5436" ht="15.75" customHeight="1">
      <c r="E5436" s="1"/>
    </row>
    <row r="5437" ht="15.75" customHeight="1">
      <c r="E5437" s="1"/>
    </row>
    <row r="5438" ht="15.75" customHeight="1">
      <c r="E5438" s="1"/>
    </row>
    <row r="5439" ht="15.75" customHeight="1">
      <c r="E5439" s="1"/>
    </row>
    <row r="5440" ht="15.75" customHeight="1">
      <c r="E5440" s="1"/>
    </row>
    <row r="5441" ht="15.75" customHeight="1">
      <c r="E5441" s="1"/>
    </row>
    <row r="5442" ht="15.75" customHeight="1">
      <c r="E5442" s="1"/>
    </row>
    <row r="5443" ht="15.75" customHeight="1">
      <c r="E5443" s="1"/>
    </row>
    <row r="5444" ht="15.75" customHeight="1">
      <c r="E5444" s="1"/>
    </row>
    <row r="5445" ht="15.75" customHeight="1">
      <c r="E5445" s="1"/>
    </row>
    <row r="5446" ht="15.75" customHeight="1">
      <c r="E5446" s="1"/>
    </row>
    <row r="5447" ht="15.75" customHeight="1">
      <c r="E5447" s="1"/>
    </row>
    <row r="5448" ht="15.75" customHeight="1">
      <c r="E5448" s="1"/>
    </row>
    <row r="5449" ht="15.75" customHeight="1">
      <c r="E5449" s="1"/>
    </row>
    <row r="5450" ht="15.75" customHeight="1">
      <c r="E5450" s="1"/>
    </row>
    <row r="5451" ht="15.75" customHeight="1">
      <c r="E5451" s="1"/>
    </row>
    <row r="5452" ht="15.75" customHeight="1">
      <c r="E5452" s="1"/>
    </row>
    <row r="5453" ht="15.75" customHeight="1">
      <c r="E5453" s="1"/>
    </row>
    <row r="5454" ht="15.75" customHeight="1">
      <c r="E5454" s="1"/>
    </row>
    <row r="5455" ht="15.75" customHeight="1">
      <c r="E5455" s="1"/>
    </row>
    <row r="5456" ht="15.75" customHeight="1">
      <c r="E5456" s="1"/>
    </row>
    <row r="5457" ht="15.75" customHeight="1">
      <c r="E5457" s="1"/>
    </row>
    <row r="5458" ht="15.75" customHeight="1">
      <c r="E5458" s="1"/>
    </row>
    <row r="5459" ht="15.75" customHeight="1">
      <c r="E5459" s="1"/>
    </row>
    <row r="5460" ht="15.75" customHeight="1">
      <c r="E5460" s="1"/>
    </row>
    <row r="5461" ht="15.75" customHeight="1">
      <c r="E5461" s="1"/>
    </row>
    <row r="5462" ht="15.75" customHeight="1">
      <c r="E5462" s="1"/>
    </row>
    <row r="5463" ht="15.75" customHeight="1">
      <c r="E5463" s="1"/>
    </row>
    <row r="5464" ht="15.75" customHeight="1">
      <c r="E5464" s="1"/>
    </row>
    <row r="5465" ht="15.75" customHeight="1">
      <c r="E5465" s="1"/>
    </row>
    <row r="5466" ht="15.75" customHeight="1">
      <c r="E5466" s="1"/>
    </row>
    <row r="5467" ht="15.75" customHeight="1">
      <c r="E5467" s="1"/>
    </row>
    <row r="5468" ht="15.75" customHeight="1">
      <c r="E5468" s="1"/>
    </row>
    <row r="5469" ht="15.75" customHeight="1">
      <c r="E5469" s="1"/>
    </row>
    <row r="5470" ht="15.75" customHeight="1">
      <c r="E5470" s="1"/>
    </row>
    <row r="5471" ht="15.75" customHeight="1">
      <c r="E5471" s="1"/>
    </row>
    <row r="5472" ht="15.75" customHeight="1">
      <c r="E5472" s="1"/>
    </row>
    <row r="5473" ht="15.75" customHeight="1">
      <c r="E5473" s="1"/>
    </row>
    <row r="5474" ht="15.75" customHeight="1">
      <c r="E5474" s="1"/>
    </row>
    <row r="5475" ht="15.75" customHeight="1">
      <c r="E5475" s="1"/>
    </row>
    <row r="5476" ht="15.75" customHeight="1">
      <c r="E5476" s="1"/>
    </row>
    <row r="5477" ht="15.75" customHeight="1">
      <c r="E5477" s="1"/>
    </row>
    <row r="5478" ht="15.75" customHeight="1">
      <c r="E5478" s="1"/>
    </row>
    <row r="5479" ht="15.75" customHeight="1">
      <c r="E5479" s="1"/>
    </row>
    <row r="5480" ht="15.75" customHeight="1">
      <c r="E5480" s="1"/>
    </row>
    <row r="5481" ht="15.75" customHeight="1">
      <c r="E5481" s="1"/>
    </row>
    <row r="5482" ht="15.75" customHeight="1">
      <c r="E5482" s="1"/>
    </row>
    <row r="5483" ht="15.75" customHeight="1">
      <c r="E5483" s="1"/>
    </row>
    <row r="5484" ht="15.75" customHeight="1">
      <c r="E5484" s="1"/>
    </row>
    <row r="5485" ht="15.75" customHeight="1">
      <c r="E5485" s="1"/>
    </row>
    <row r="5486" ht="15.75" customHeight="1">
      <c r="E5486" s="1"/>
    </row>
    <row r="5487" ht="15.75" customHeight="1">
      <c r="E5487" s="1"/>
    </row>
    <row r="5488" ht="15.75" customHeight="1">
      <c r="E5488" s="1"/>
    </row>
    <row r="5489" ht="15.75" customHeight="1">
      <c r="E5489" s="1"/>
    </row>
    <row r="5490" ht="15.75" customHeight="1">
      <c r="E5490" s="1"/>
    </row>
    <row r="5491" ht="15.75" customHeight="1">
      <c r="E5491" s="1"/>
    </row>
    <row r="5492" ht="15.75" customHeight="1">
      <c r="E5492" s="1"/>
    </row>
    <row r="5493" ht="15.75" customHeight="1">
      <c r="E5493" s="1"/>
    </row>
    <row r="5494" ht="15.75" customHeight="1">
      <c r="E5494" s="1"/>
    </row>
    <row r="5495" ht="15.75" customHeight="1">
      <c r="E5495" s="1"/>
    </row>
    <row r="5496" ht="15.75" customHeight="1">
      <c r="E5496" s="1"/>
    </row>
    <row r="5497" ht="15.75" customHeight="1">
      <c r="E5497" s="1"/>
    </row>
    <row r="5498" ht="15.75" customHeight="1">
      <c r="E5498" s="1"/>
    </row>
    <row r="5499" ht="15.75" customHeight="1">
      <c r="E5499" s="1"/>
    </row>
    <row r="5500" ht="15.75" customHeight="1">
      <c r="E5500" s="1"/>
    </row>
    <row r="5501" ht="15.75" customHeight="1">
      <c r="E5501" s="1"/>
    </row>
    <row r="5502" ht="15.75" customHeight="1">
      <c r="E5502" s="1"/>
    </row>
    <row r="5503" ht="15.75" customHeight="1">
      <c r="E5503" s="1"/>
    </row>
    <row r="5504" ht="15.75" customHeight="1">
      <c r="E5504" s="1"/>
    </row>
    <row r="5505" ht="15.75" customHeight="1">
      <c r="E5505" s="1"/>
    </row>
    <row r="5506" ht="15.75" customHeight="1">
      <c r="E5506" s="1"/>
    </row>
    <row r="5507" ht="15.75" customHeight="1">
      <c r="E5507" s="1"/>
    </row>
    <row r="5508" ht="15.75" customHeight="1">
      <c r="E5508" s="1"/>
    </row>
    <row r="5509" ht="15.75" customHeight="1">
      <c r="E5509" s="1"/>
    </row>
    <row r="5510" ht="15.75" customHeight="1">
      <c r="E5510" s="1"/>
    </row>
    <row r="5511" ht="15.75" customHeight="1">
      <c r="E5511" s="1"/>
    </row>
    <row r="5512" ht="15.75" customHeight="1">
      <c r="E5512" s="1"/>
    </row>
    <row r="5513" ht="15.75" customHeight="1">
      <c r="E5513" s="1"/>
    </row>
    <row r="5514" ht="15.75" customHeight="1">
      <c r="E5514" s="1"/>
    </row>
    <row r="5515" ht="15.75" customHeight="1">
      <c r="E5515" s="1"/>
    </row>
    <row r="5516" ht="15.75" customHeight="1">
      <c r="E5516" s="1"/>
    </row>
    <row r="5517" ht="15.75" customHeight="1">
      <c r="E5517" s="1"/>
    </row>
    <row r="5518" ht="15.75" customHeight="1">
      <c r="E5518" s="1"/>
    </row>
    <row r="5519" ht="15.75" customHeight="1">
      <c r="E5519" s="1"/>
    </row>
    <row r="5520" ht="15.75" customHeight="1">
      <c r="E5520" s="1"/>
    </row>
    <row r="5521" ht="15.75" customHeight="1">
      <c r="E5521" s="1"/>
    </row>
    <row r="5522" ht="15.75" customHeight="1">
      <c r="E5522" s="1"/>
    </row>
    <row r="5523" ht="15.75" customHeight="1">
      <c r="E5523" s="1"/>
    </row>
    <row r="5524" ht="15.75" customHeight="1">
      <c r="E5524" s="1"/>
    </row>
    <row r="5525" ht="15.75" customHeight="1">
      <c r="E5525" s="1"/>
    </row>
    <row r="5526" ht="15.75" customHeight="1">
      <c r="E5526" s="1"/>
    </row>
    <row r="5527" ht="15.75" customHeight="1">
      <c r="E5527" s="1"/>
    </row>
    <row r="5528" ht="15.75" customHeight="1">
      <c r="E5528" s="1"/>
    </row>
    <row r="5529" ht="15.75" customHeight="1">
      <c r="E5529" s="1"/>
    </row>
    <row r="5530" ht="15.75" customHeight="1">
      <c r="E5530" s="1"/>
    </row>
    <row r="5531" ht="15.75" customHeight="1">
      <c r="E5531" s="1"/>
    </row>
    <row r="5532" ht="15.75" customHeight="1">
      <c r="E5532" s="1"/>
    </row>
    <row r="5533" ht="15.75" customHeight="1">
      <c r="E5533" s="1"/>
    </row>
    <row r="5534" ht="15.75" customHeight="1">
      <c r="E5534" s="1"/>
    </row>
    <row r="5535" ht="15.75" customHeight="1">
      <c r="E5535" s="1"/>
    </row>
    <row r="5536" ht="15.75" customHeight="1">
      <c r="E5536" s="1"/>
    </row>
    <row r="5537" ht="15.75" customHeight="1">
      <c r="E5537" s="1"/>
    </row>
    <row r="5538" ht="15.75" customHeight="1">
      <c r="E5538" s="1"/>
    </row>
    <row r="5539" ht="15.75" customHeight="1">
      <c r="E5539" s="1"/>
    </row>
    <row r="5540" ht="15.75" customHeight="1">
      <c r="E5540" s="1"/>
    </row>
    <row r="5541" ht="15.75" customHeight="1">
      <c r="E5541" s="1"/>
    </row>
    <row r="5542" ht="15.75" customHeight="1">
      <c r="E5542" s="1"/>
    </row>
    <row r="5543" ht="15.75" customHeight="1">
      <c r="E5543" s="1"/>
    </row>
    <row r="5544" ht="15.75" customHeight="1">
      <c r="E5544" s="1"/>
    </row>
    <row r="5545" ht="15.75" customHeight="1">
      <c r="E5545" s="1"/>
    </row>
    <row r="5546" ht="15.75" customHeight="1">
      <c r="E5546" s="1"/>
    </row>
    <row r="5547" ht="15.75" customHeight="1">
      <c r="E5547" s="1"/>
    </row>
    <row r="5548" ht="15.75" customHeight="1">
      <c r="E5548" s="1"/>
    </row>
    <row r="5549" ht="15.75" customHeight="1">
      <c r="E5549" s="1"/>
    </row>
    <row r="5550" ht="15.75" customHeight="1">
      <c r="E5550" s="1"/>
    </row>
    <row r="5551" ht="15.75" customHeight="1">
      <c r="E5551" s="1"/>
    </row>
    <row r="5552" ht="15.75" customHeight="1">
      <c r="E5552" s="1"/>
    </row>
    <row r="5553" ht="15.75" customHeight="1">
      <c r="E5553" s="1"/>
    </row>
    <row r="5554" ht="15.75" customHeight="1">
      <c r="E5554" s="1"/>
    </row>
    <row r="5555" ht="15.75" customHeight="1">
      <c r="E5555" s="1"/>
    </row>
    <row r="5556" ht="15.75" customHeight="1">
      <c r="E5556" s="1"/>
    </row>
    <row r="5557" ht="15.75" customHeight="1">
      <c r="E5557" s="1"/>
    </row>
    <row r="5558" ht="15.75" customHeight="1">
      <c r="E5558" s="1"/>
    </row>
    <row r="5559" ht="15.75" customHeight="1">
      <c r="E5559" s="1"/>
    </row>
    <row r="5560" ht="15.75" customHeight="1">
      <c r="E5560" s="1"/>
    </row>
    <row r="5561" ht="15.75" customHeight="1">
      <c r="E5561" s="1"/>
    </row>
    <row r="5562" ht="15.75" customHeight="1">
      <c r="E5562" s="1"/>
    </row>
    <row r="5563" ht="15.75" customHeight="1">
      <c r="E5563" s="1"/>
    </row>
    <row r="5564" ht="15.75" customHeight="1">
      <c r="E5564" s="1"/>
    </row>
    <row r="5565" ht="15.75" customHeight="1">
      <c r="E5565" s="1"/>
    </row>
    <row r="5566" ht="15.75" customHeight="1">
      <c r="E5566" s="1"/>
    </row>
    <row r="5567" ht="15.75" customHeight="1">
      <c r="E5567" s="1"/>
    </row>
    <row r="5568" ht="15.75" customHeight="1">
      <c r="E5568" s="1"/>
    </row>
    <row r="5569" ht="15.75" customHeight="1">
      <c r="E5569" s="1"/>
    </row>
    <row r="5570" ht="15.75" customHeight="1">
      <c r="E5570" s="1"/>
    </row>
    <row r="5571" ht="15.75" customHeight="1">
      <c r="E5571" s="1"/>
    </row>
    <row r="5572" ht="15.75" customHeight="1">
      <c r="E5572" s="1"/>
    </row>
    <row r="5573" ht="15.75" customHeight="1">
      <c r="E5573" s="1"/>
    </row>
    <row r="5574" ht="15.75" customHeight="1">
      <c r="E5574" s="1"/>
    </row>
    <row r="5575" ht="15.75" customHeight="1">
      <c r="E5575" s="1"/>
    </row>
    <row r="5576" ht="15.75" customHeight="1">
      <c r="E5576" s="1"/>
    </row>
    <row r="5577" ht="15.75" customHeight="1">
      <c r="E5577" s="1"/>
    </row>
    <row r="5578" ht="15.75" customHeight="1">
      <c r="E5578" s="1"/>
    </row>
    <row r="5579" ht="15.75" customHeight="1">
      <c r="E5579" s="1"/>
    </row>
    <row r="5580" ht="15.75" customHeight="1">
      <c r="E5580" s="1"/>
    </row>
    <row r="5581" ht="15.75" customHeight="1">
      <c r="E5581" s="1"/>
    </row>
    <row r="5582" ht="15.75" customHeight="1">
      <c r="E5582" s="1"/>
    </row>
    <row r="5583" ht="15.75" customHeight="1">
      <c r="E5583" s="1"/>
    </row>
    <row r="5584" ht="15.75" customHeight="1">
      <c r="E5584" s="1"/>
    </row>
    <row r="5585" ht="15.75" customHeight="1">
      <c r="E5585" s="1"/>
    </row>
    <row r="5586" ht="15.75" customHeight="1">
      <c r="E5586" s="1"/>
    </row>
    <row r="5587" ht="15.75" customHeight="1">
      <c r="E5587" s="1"/>
    </row>
    <row r="5588" ht="15.75" customHeight="1">
      <c r="E5588" s="1"/>
    </row>
    <row r="5589" ht="15.75" customHeight="1">
      <c r="E5589" s="1"/>
    </row>
    <row r="5590" ht="15.75" customHeight="1">
      <c r="E5590" s="1"/>
    </row>
    <row r="5591" ht="15.75" customHeight="1">
      <c r="E5591" s="1"/>
    </row>
    <row r="5592" ht="15.75" customHeight="1">
      <c r="E5592" s="1"/>
    </row>
    <row r="5593" ht="15.75" customHeight="1">
      <c r="E5593" s="1"/>
    </row>
    <row r="5594" ht="15.75" customHeight="1">
      <c r="E5594" s="1"/>
    </row>
    <row r="5595" ht="15.75" customHeight="1">
      <c r="E5595" s="1"/>
    </row>
    <row r="5596" ht="15.75" customHeight="1">
      <c r="E5596" s="1"/>
    </row>
    <row r="5597" ht="15.75" customHeight="1">
      <c r="E5597" s="1"/>
    </row>
    <row r="5598" ht="15.75" customHeight="1">
      <c r="E5598" s="1"/>
    </row>
    <row r="5599" ht="15.75" customHeight="1">
      <c r="E5599" s="1"/>
    </row>
    <row r="5600" ht="15.75" customHeight="1">
      <c r="E5600" s="1"/>
    </row>
    <row r="5601" ht="15.75" customHeight="1">
      <c r="E5601" s="1"/>
    </row>
    <row r="5602" ht="15.75" customHeight="1">
      <c r="E5602" s="1"/>
    </row>
    <row r="5603" ht="15.75" customHeight="1">
      <c r="E5603" s="1"/>
    </row>
    <row r="5604" ht="15.75" customHeight="1">
      <c r="E5604" s="1"/>
    </row>
    <row r="5605" ht="15.75" customHeight="1">
      <c r="E5605" s="1"/>
    </row>
    <row r="5606" ht="15.75" customHeight="1">
      <c r="E5606" s="1"/>
    </row>
    <row r="5607" ht="15.75" customHeight="1">
      <c r="E5607" s="1"/>
    </row>
    <row r="5608" ht="15.75" customHeight="1">
      <c r="E5608" s="1"/>
    </row>
    <row r="5609" ht="15.75" customHeight="1">
      <c r="E5609" s="1"/>
    </row>
    <row r="5610" ht="15.75" customHeight="1">
      <c r="E5610" s="1"/>
    </row>
    <row r="5611" ht="15.75" customHeight="1">
      <c r="E5611" s="1"/>
    </row>
    <row r="5612" ht="15.75" customHeight="1">
      <c r="E5612" s="1"/>
    </row>
    <row r="5613" ht="15.75" customHeight="1">
      <c r="E5613" s="1"/>
    </row>
    <row r="5614" ht="15.75" customHeight="1">
      <c r="E5614" s="1"/>
    </row>
    <row r="5615" ht="15.75" customHeight="1">
      <c r="E5615" s="1"/>
    </row>
    <row r="5616" ht="15.75" customHeight="1">
      <c r="E5616" s="1"/>
    </row>
    <row r="5617" ht="15.75" customHeight="1">
      <c r="E5617" s="1"/>
    </row>
    <row r="5618" ht="15.75" customHeight="1">
      <c r="E5618" s="1"/>
    </row>
    <row r="5619" ht="15.75" customHeight="1">
      <c r="E5619" s="1"/>
    </row>
    <row r="5620" ht="15.75" customHeight="1">
      <c r="E5620" s="1"/>
    </row>
    <row r="5621" ht="15.75" customHeight="1">
      <c r="E5621" s="1"/>
    </row>
    <row r="5622" ht="15.75" customHeight="1">
      <c r="E5622" s="1"/>
    </row>
    <row r="5623" ht="15.75" customHeight="1">
      <c r="E5623" s="1"/>
    </row>
    <row r="5624" ht="15.75" customHeight="1">
      <c r="E5624" s="1"/>
    </row>
    <row r="5625" ht="15.75" customHeight="1">
      <c r="E5625" s="1"/>
    </row>
    <row r="5626" ht="15.75" customHeight="1">
      <c r="E5626" s="1"/>
    </row>
    <row r="5627" ht="15.75" customHeight="1">
      <c r="E5627" s="1"/>
    </row>
    <row r="5628" ht="15.75" customHeight="1">
      <c r="E5628" s="1"/>
    </row>
    <row r="5629" ht="15.75" customHeight="1">
      <c r="E5629" s="1"/>
    </row>
    <row r="5630" ht="15.75" customHeight="1">
      <c r="E5630" s="1"/>
    </row>
    <row r="5631" ht="15.75" customHeight="1">
      <c r="E5631" s="1"/>
    </row>
    <row r="5632" ht="15.75" customHeight="1">
      <c r="E5632" s="1"/>
    </row>
    <row r="5633" ht="15.75" customHeight="1">
      <c r="E5633" s="1"/>
    </row>
    <row r="5634" ht="15.75" customHeight="1">
      <c r="E5634" s="1"/>
    </row>
    <row r="5635" ht="15.75" customHeight="1">
      <c r="E5635" s="1"/>
    </row>
    <row r="5636" ht="15.75" customHeight="1">
      <c r="E5636" s="1"/>
    </row>
    <row r="5637" ht="15.75" customHeight="1">
      <c r="E5637" s="1"/>
    </row>
    <row r="5638" ht="15.75" customHeight="1">
      <c r="E5638" s="1"/>
    </row>
    <row r="5639" ht="15.75" customHeight="1">
      <c r="E5639" s="1"/>
    </row>
    <row r="5640" ht="15.75" customHeight="1">
      <c r="E5640" s="1"/>
    </row>
    <row r="5641" ht="15.75" customHeight="1">
      <c r="E5641" s="1"/>
    </row>
    <row r="5642" ht="15.75" customHeight="1">
      <c r="E5642" s="1"/>
    </row>
    <row r="5643" ht="15.75" customHeight="1">
      <c r="E5643" s="1"/>
    </row>
    <row r="5644" ht="15.75" customHeight="1">
      <c r="E5644" s="1"/>
    </row>
    <row r="5645" ht="15.75" customHeight="1">
      <c r="E5645" s="1"/>
    </row>
    <row r="5646" ht="15.75" customHeight="1">
      <c r="E5646" s="1"/>
    </row>
    <row r="5647" ht="15.75" customHeight="1">
      <c r="E5647" s="1"/>
    </row>
    <row r="5648" ht="15.75" customHeight="1">
      <c r="E5648" s="1"/>
    </row>
    <row r="5649" ht="15.75" customHeight="1">
      <c r="E5649" s="1"/>
    </row>
    <row r="5650" ht="15.75" customHeight="1">
      <c r="E5650" s="1"/>
    </row>
    <row r="5651" ht="15.75" customHeight="1">
      <c r="E5651" s="1"/>
    </row>
    <row r="5652" ht="15.75" customHeight="1">
      <c r="E5652" s="1"/>
    </row>
    <row r="5653" ht="15.75" customHeight="1">
      <c r="E5653" s="1"/>
    </row>
    <row r="5654" ht="15.75" customHeight="1">
      <c r="E5654" s="1"/>
    </row>
    <row r="5655" ht="15.75" customHeight="1">
      <c r="E5655" s="1"/>
    </row>
    <row r="5656" ht="15.75" customHeight="1">
      <c r="E5656" s="1"/>
    </row>
    <row r="5657" ht="15.75" customHeight="1">
      <c r="E5657" s="1"/>
    </row>
    <row r="5658" ht="15.75" customHeight="1">
      <c r="E5658" s="1"/>
    </row>
    <row r="5659" ht="15.75" customHeight="1">
      <c r="E5659" s="1"/>
    </row>
    <row r="5660" ht="15.75" customHeight="1">
      <c r="E5660" s="1"/>
    </row>
    <row r="5661" ht="15.75" customHeight="1">
      <c r="E5661" s="1"/>
    </row>
    <row r="5662" ht="15.75" customHeight="1">
      <c r="E5662" s="1"/>
    </row>
    <row r="5663" ht="15.75" customHeight="1">
      <c r="E5663" s="1"/>
    </row>
    <row r="5664" ht="15.75" customHeight="1">
      <c r="E5664" s="1"/>
    </row>
    <row r="5665" ht="15.75" customHeight="1">
      <c r="E5665" s="1"/>
    </row>
    <row r="5666" ht="15.75" customHeight="1">
      <c r="E5666" s="1"/>
    </row>
    <row r="5667" ht="15.75" customHeight="1">
      <c r="E5667" s="1"/>
    </row>
    <row r="5668" ht="15.75" customHeight="1">
      <c r="E5668" s="1"/>
    </row>
    <row r="5669" ht="15.75" customHeight="1">
      <c r="E5669" s="1"/>
    </row>
    <row r="5670" ht="15.75" customHeight="1">
      <c r="E5670" s="1"/>
    </row>
    <row r="5671" ht="15.75" customHeight="1">
      <c r="E5671" s="1"/>
    </row>
    <row r="5672" ht="15.75" customHeight="1">
      <c r="E5672" s="1"/>
    </row>
    <row r="5673" ht="15.75" customHeight="1">
      <c r="E5673" s="1"/>
    </row>
    <row r="5674" ht="15.75" customHeight="1">
      <c r="E5674" s="1"/>
    </row>
    <row r="5675" ht="15.75" customHeight="1">
      <c r="E5675" s="1"/>
    </row>
    <row r="5676" ht="15.75" customHeight="1">
      <c r="E5676" s="1"/>
    </row>
    <row r="5677" ht="15.75" customHeight="1">
      <c r="E5677" s="1"/>
    </row>
    <row r="5678" ht="15.75" customHeight="1">
      <c r="E5678" s="1"/>
    </row>
    <row r="5679" ht="15.75" customHeight="1">
      <c r="E5679" s="1"/>
    </row>
    <row r="5680" ht="15.75" customHeight="1">
      <c r="E5680" s="1"/>
    </row>
    <row r="5681" ht="15.75" customHeight="1">
      <c r="E5681" s="1"/>
    </row>
    <row r="5682" ht="15.75" customHeight="1">
      <c r="E5682" s="1"/>
    </row>
    <row r="5683" ht="15.75" customHeight="1">
      <c r="E5683" s="1"/>
    </row>
    <row r="5684" ht="15.75" customHeight="1">
      <c r="E5684" s="1"/>
    </row>
    <row r="5685" ht="15.75" customHeight="1">
      <c r="E5685" s="1"/>
    </row>
    <row r="5686" ht="15.75" customHeight="1">
      <c r="E5686" s="1"/>
    </row>
    <row r="5687" ht="15.75" customHeight="1">
      <c r="E5687" s="1"/>
    </row>
    <row r="5688" ht="15.75" customHeight="1">
      <c r="E5688" s="1"/>
    </row>
    <row r="5689" ht="15.75" customHeight="1">
      <c r="E5689" s="1"/>
    </row>
    <row r="5690" ht="15.75" customHeight="1">
      <c r="E5690" s="1"/>
    </row>
    <row r="5691" ht="15.75" customHeight="1">
      <c r="E5691" s="1"/>
    </row>
    <row r="5692" ht="15.75" customHeight="1">
      <c r="E5692" s="1"/>
    </row>
    <row r="5693" ht="15.75" customHeight="1">
      <c r="E5693" s="1"/>
    </row>
    <row r="5694" ht="15.75" customHeight="1">
      <c r="E5694" s="1"/>
    </row>
    <row r="5695" ht="15.75" customHeight="1">
      <c r="E5695" s="1"/>
    </row>
    <row r="5696" ht="15.75" customHeight="1">
      <c r="E5696" s="1"/>
    </row>
    <row r="5697" ht="15.75" customHeight="1">
      <c r="E5697" s="1"/>
    </row>
    <row r="5698" ht="15.75" customHeight="1">
      <c r="E5698" s="1"/>
    </row>
    <row r="5699" ht="15.75" customHeight="1">
      <c r="E5699" s="1"/>
    </row>
    <row r="5700" ht="15.75" customHeight="1">
      <c r="E5700" s="1"/>
    </row>
    <row r="5701" ht="15.75" customHeight="1">
      <c r="E5701" s="1"/>
    </row>
    <row r="5702" ht="15.75" customHeight="1">
      <c r="E5702" s="1"/>
    </row>
    <row r="5703" ht="15.75" customHeight="1">
      <c r="E5703" s="1"/>
    </row>
    <row r="5704" ht="15.75" customHeight="1">
      <c r="E5704" s="1"/>
    </row>
    <row r="5705" ht="15.75" customHeight="1">
      <c r="E5705" s="1"/>
    </row>
    <row r="5706" ht="15.75" customHeight="1">
      <c r="E5706" s="1"/>
    </row>
    <row r="5707" ht="15.75" customHeight="1">
      <c r="E5707" s="1"/>
    </row>
    <row r="5708" ht="15.75" customHeight="1">
      <c r="E5708" s="1"/>
    </row>
    <row r="5709" ht="15.75" customHeight="1">
      <c r="E5709" s="1"/>
    </row>
    <row r="5710" ht="15.75" customHeight="1">
      <c r="E5710" s="1"/>
    </row>
    <row r="5711" ht="15.75" customHeight="1">
      <c r="E5711" s="1"/>
    </row>
    <row r="5712" ht="15.75" customHeight="1">
      <c r="E5712" s="1"/>
    </row>
    <row r="5713" ht="15.75" customHeight="1">
      <c r="E5713" s="1"/>
    </row>
    <row r="5714" ht="15.75" customHeight="1">
      <c r="E5714" s="1"/>
    </row>
    <row r="5715" ht="15.75" customHeight="1">
      <c r="E5715" s="1"/>
    </row>
    <row r="5716" ht="15.75" customHeight="1">
      <c r="E5716" s="1"/>
    </row>
    <row r="5717" ht="15.75" customHeight="1">
      <c r="E5717" s="1"/>
    </row>
    <row r="5718" ht="15.75" customHeight="1">
      <c r="E5718" s="1"/>
    </row>
    <row r="5719" ht="15.75" customHeight="1">
      <c r="E5719" s="1"/>
    </row>
    <row r="5720" ht="15.75" customHeight="1">
      <c r="E5720" s="1"/>
    </row>
    <row r="5721" ht="15.75" customHeight="1">
      <c r="E5721" s="1"/>
    </row>
    <row r="5722" ht="15.75" customHeight="1">
      <c r="E5722" s="1"/>
    </row>
    <row r="5723" ht="15.75" customHeight="1">
      <c r="E5723" s="1"/>
    </row>
    <row r="5724" ht="15.75" customHeight="1">
      <c r="E5724" s="1"/>
    </row>
    <row r="5725" ht="15.75" customHeight="1">
      <c r="E5725" s="1"/>
    </row>
    <row r="5726" ht="15.75" customHeight="1">
      <c r="E5726" s="1"/>
    </row>
    <row r="5727" ht="15.75" customHeight="1">
      <c r="E5727" s="1"/>
    </row>
    <row r="5728" ht="15.75" customHeight="1">
      <c r="E5728" s="1"/>
    </row>
    <row r="5729" ht="15.75" customHeight="1">
      <c r="E5729" s="1"/>
    </row>
    <row r="5730" ht="15.75" customHeight="1">
      <c r="E5730" s="1"/>
    </row>
    <row r="5731" ht="15.75" customHeight="1">
      <c r="E5731" s="1"/>
    </row>
    <row r="5732" ht="15.75" customHeight="1">
      <c r="E5732" s="1"/>
    </row>
    <row r="5733" ht="15.75" customHeight="1">
      <c r="E5733" s="1"/>
    </row>
    <row r="5734" ht="15.75" customHeight="1">
      <c r="E5734" s="1"/>
    </row>
    <row r="5735" ht="15.75" customHeight="1">
      <c r="E5735" s="1"/>
    </row>
    <row r="5736" ht="15.75" customHeight="1">
      <c r="E5736" s="1"/>
    </row>
    <row r="5737" ht="15.75" customHeight="1">
      <c r="E5737" s="1"/>
    </row>
    <row r="5738" ht="15.75" customHeight="1">
      <c r="E5738" s="1"/>
    </row>
    <row r="5739" ht="15.75" customHeight="1">
      <c r="E5739" s="1"/>
    </row>
    <row r="5740" ht="15.75" customHeight="1">
      <c r="E5740" s="1"/>
    </row>
    <row r="5741" ht="15.75" customHeight="1">
      <c r="E5741" s="1"/>
    </row>
    <row r="5742" ht="15.75" customHeight="1">
      <c r="E5742" s="1"/>
    </row>
    <row r="5743" ht="15.75" customHeight="1">
      <c r="E5743" s="1"/>
    </row>
    <row r="5744" ht="15.75" customHeight="1">
      <c r="E5744" s="1"/>
    </row>
    <row r="5745" ht="15.75" customHeight="1">
      <c r="E5745" s="1"/>
    </row>
    <row r="5746" ht="15.75" customHeight="1">
      <c r="E5746" s="1"/>
    </row>
    <row r="5747" ht="15.75" customHeight="1">
      <c r="E5747" s="1"/>
    </row>
    <row r="5748" ht="15.75" customHeight="1">
      <c r="E5748" s="1"/>
    </row>
    <row r="5749" ht="15.75" customHeight="1">
      <c r="E5749" s="1"/>
    </row>
    <row r="5750" ht="15.75" customHeight="1">
      <c r="E5750" s="1"/>
    </row>
    <row r="5751" ht="15.75" customHeight="1">
      <c r="E5751" s="1"/>
    </row>
    <row r="5752" ht="15.75" customHeight="1">
      <c r="E5752" s="1"/>
    </row>
    <row r="5753" ht="15.75" customHeight="1">
      <c r="E5753" s="1"/>
    </row>
    <row r="5754" ht="15.75" customHeight="1">
      <c r="E5754" s="1"/>
    </row>
    <row r="5755" ht="15.75" customHeight="1">
      <c r="E5755" s="1"/>
    </row>
    <row r="5756" ht="15.75" customHeight="1">
      <c r="E5756" s="1"/>
    </row>
    <row r="5757" ht="15.75" customHeight="1">
      <c r="E5757" s="1"/>
    </row>
    <row r="5758" ht="15.75" customHeight="1">
      <c r="E5758" s="1"/>
    </row>
    <row r="5759" ht="15.75" customHeight="1">
      <c r="E5759" s="1"/>
    </row>
    <row r="5760" ht="15.75" customHeight="1">
      <c r="E5760" s="1"/>
    </row>
    <row r="5761" ht="15.75" customHeight="1">
      <c r="E5761" s="1"/>
    </row>
    <row r="5762" ht="15.75" customHeight="1">
      <c r="E5762" s="1"/>
    </row>
    <row r="5763" ht="15.75" customHeight="1">
      <c r="E5763" s="1"/>
    </row>
    <row r="5764" ht="15.75" customHeight="1">
      <c r="E5764" s="1"/>
    </row>
    <row r="5765" ht="15.75" customHeight="1">
      <c r="E5765" s="1"/>
    </row>
    <row r="5766" ht="15.75" customHeight="1">
      <c r="E5766" s="1"/>
    </row>
    <row r="5767" ht="15.75" customHeight="1">
      <c r="E5767" s="1"/>
    </row>
    <row r="5768" ht="15.75" customHeight="1">
      <c r="E5768" s="1"/>
    </row>
    <row r="5769" ht="15.75" customHeight="1">
      <c r="E5769" s="1"/>
    </row>
    <row r="5770" ht="15.75" customHeight="1">
      <c r="E5770" s="1"/>
    </row>
    <row r="5771" ht="15.75" customHeight="1">
      <c r="E5771" s="1"/>
    </row>
    <row r="5772" ht="15.75" customHeight="1">
      <c r="E5772" s="1"/>
    </row>
    <row r="5773" ht="15.75" customHeight="1">
      <c r="E5773" s="1"/>
    </row>
    <row r="5774" ht="15.75" customHeight="1">
      <c r="E5774" s="1"/>
    </row>
    <row r="5775" ht="15.75" customHeight="1">
      <c r="E5775" s="1"/>
    </row>
    <row r="5776" ht="15.75" customHeight="1">
      <c r="E5776" s="1"/>
    </row>
    <row r="5777" ht="15.75" customHeight="1">
      <c r="E5777" s="1"/>
    </row>
    <row r="5778" ht="15.75" customHeight="1">
      <c r="E5778" s="1"/>
    </row>
    <row r="5779" ht="15.75" customHeight="1">
      <c r="E5779" s="1"/>
    </row>
    <row r="5780" ht="15.75" customHeight="1">
      <c r="E5780" s="1"/>
    </row>
    <row r="5781" ht="15.75" customHeight="1">
      <c r="E5781" s="1"/>
    </row>
    <row r="5782" ht="15.75" customHeight="1">
      <c r="E5782" s="1"/>
    </row>
    <row r="5783" ht="15.75" customHeight="1">
      <c r="E5783" s="1"/>
    </row>
    <row r="5784" ht="15.75" customHeight="1">
      <c r="E5784" s="1"/>
    </row>
    <row r="5785" ht="15.75" customHeight="1">
      <c r="E5785" s="1"/>
    </row>
    <row r="5786" ht="15.75" customHeight="1">
      <c r="E5786" s="1"/>
    </row>
    <row r="5787" ht="15.75" customHeight="1">
      <c r="E5787" s="1"/>
    </row>
    <row r="5788" ht="15.75" customHeight="1">
      <c r="E5788" s="1"/>
    </row>
    <row r="5789" ht="15.75" customHeight="1">
      <c r="E5789" s="1"/>
    </row>
    <row r="5790" ht="15.75" customHeight="1">
      <c r="E5790" s="1"/>
    </row>
    <row r="5791" ht="15.75" customHeight="1">
      <c r="E5791" s="1"/>
    </row>
    <row r="5792" ht="15.75" customHeight="1">
      <c r="E5792" s="1"/>
    </row>
    <row r="5793" ht="15.75" customHeight="1">
      <c r="E5793" s="1"/>
    </row>
    <row r="5794" ht="15.75" customHeight="1">
      <c r="E5794" s="1"/>
    </row>
    <row r="5795" ht="15.75" customHeight="1">
      <c r="E5795" s="1"/>
    </row>
    <row r="5796" ht="15.75" customHeight="1">
      <c r="E5796" s="1"/>
    </row>
    <row r="5797" ht="15.75" customHeight="1">
      <c r="E5797" s="1"/>
    </row>
    <row r="5798" ht="15.75" customHeight="1">
      <c r="E5798" s="1"/>
    </row>
    <row r="5799" ht="15.75" customHeight="1">
      <c r="E5799" s="1"/>
    </row>
    <row r="5800" ht="15.75" customHeight="1">
      <c r="E5800" s="1"/>
    </row>
    <row r="5801" ht="15.75" customHeight="1">
      <c r="E5801" s="1"/>
    </row>
    <row r="5802" ht="15.75" customHeight="1">
      <c r="E5802" s="1"/>
    </row>
    <row r="5803" ht="15.75" customHeight="1">
      <c r="E5803" s="1"/>
    </row>
    <row r="5804" ht="15.75" customHeight="1">
      <c r="E5804" s="1"/>
    </row>
    <row r="5805" ht="15.75" customHeight="1">
      <c r="E5805" s="1"/>
    </row>
    <row r="5806" ht="15.75" customHeight="1">
      <c r="E5806" s="1"/>
    </row>
    <row r="5807" ht="15.75" customHeight="1">
      <c r="E5807" s="1"/>
    </row>
    <row r="5808" ht="15.75" customHeight="1">
      <c r="E5808" s="1"/>
    </row>
    <row r="5809" ht="15.75" customHeight="1">
      <c r="E5809" s="1"/>
    </row>
    <row r="5810" ht="15.75" customHeight="1">
      <c r="E5810" s="1"/>
    </row>
    <row r="5811" ht="15.75" customHeight="1">
      <c r="E5811" s="1"/>
    </row>
    <row r="5812" ht="15.75" customHeight="1">
      <c r="E5812" s="1"/>
    </row>
    <row r="5813" ht="15.75" customHeight="1">
      <c r="E5813" s="1"/>
    </row>
    <row r="5814" ht="15.75" customHeight="1">
      <c r="E5814" s="1"/>
    </row>
    <row r="5815" ht="15.75" customHeight="1">
      <c r="E5815" s="1"/>
    </row>
    <row r="5816" ht="15.75" customHeight="1">
      <c r="E5816" s="1"/>
    </row>
    <row r="5817" ht="15.75" customHeight="1">
      <c r="E5817" s="1"/>
    </row>
    <row r="5818" ht="15.75" customHeight="1">
      <c r="E5818" s="1"/>
    </row>
    <row r="5819" ht="15.75" customHeight="1">
      <c r="E5819" s="1"/>
    </row>
    <row r="5820" ht="15.75" customHeight="1">
      <c r="E5820" s="1"/>
    </row>
    <row r="5821" ht="15.75" customHeight="1">
      <c r="E5821" s="1"/>
    </row>
    <row r="5822" ht="15.75" customHeight="1">
      <c r="E5822" s="1"/>
    </row>
    <row r="5823" ht="15.75" customHeight="1">
      <c r="E5823" s="1"/>
    </row>
    <row r="5824" ht="15.75" customHeight="1">
      <c r="E5824" s="1"/>
    </row>
    <row r="5825" ht="15.75" customHeight="1">
      <c r="E5825" s="1"/>
    </row>
    <row r="5826" ht="15.75" customHeight="1">
      <c r="E5826" s="1"/>
    </row>
    <row r="5827" ht="15.75" customHeight="1">
      <c r="E5827" s="1"/>
    </row>
    <row r="5828" ht="15.75" customHeight="1">
      <c r="E5828" s="1"/>
    </row>
    <row r="5829" ht="15.75" customHeight="1">
      <c r="E5829" s="1"/>
    </row>
    <row r="5830" ht="15.75" customHeight="1">
      <c r="E5830" s="1"/>
    </row>
    <row r="5831" ht="15.75" customHeight="1">
      <c r="E5831" s="1"/>
    </row>
    <row r="5832" ht="15.75" customHeight="1">
      <c r="E5832" s="1"/>
    </row>
    <row r="5833" ht="15.75" customHeight="1">
      <c r="E5833" s="1"/>
    </row>
    <row r="5834" ht="15.75" customHeight="1">
      <c r="E5834" s="1"/>
    </row>
    <row r="5835" ht="15.75" customHeight="1">
      <c r="E5835" s="1"/>
    </row>
    <row r="5836" ht="15.75" customHeight="1">
      <c r="E5836" s="1"/>
    </row>
    <row r="5837" ht="15.75" customHeight="1">
      <c r="E5837" s="1"/>
    </row>
    <row r="5838" ht="15.75" customHeight="1">
      <c r="E5838" s="1"/>
    </row>
    <row r="5839" ht="15.75" customHeight="1">
      <c r="E5839" s="1"/>
    </row>
    <row r="5840" ht="15.75" customHeight="1">
      <c r="E5840" s="1"/>
    </row>
    <row r="5841" ht="15.75" customHeight="1">
      <c r="E5841" s="1"/>
    </row>
    <row r="5842" ht="15.75" customHeight="1">
      <c r="E5842" s="1"/>
    </row>
    <row r="5843" ht="15.75" customHeight="1">
      <c r="E5843" s="1"/>
    </row>
    <row r="5844" ht="15.75" customHeight="1">
      <c r="E5844" s="1"/>
    </row>
    <row r="5845" ht="15.75" customHeight="1">
      <c r="E5845" s="1"/>
    </row>
    <row r="5846" ht="15.75" customHeight="1">
      <c r="E5846" s="1"/>
    </row>
    <row r="5847" ht="15.75" customHeight="1">
      <c r="E5847" s="1"/>
    </row>
    <row r="5848" ht="15.75" customHeight="1">
      <c r="E5848" s="1"/>
    </row>
    <row r="5849" ht="15.75" customHeight="1">
      <c r="E5849" s="1"/>
    </row>
    <row r="5850" ht="15.75" customHeight="1">
      <c r="E5850" s="1"/>
    </row>
    <row r="5851" ht="15.75" customHeight="1">
      <c r="E5851" s="1"/>
    </row>
    <row r="5852" ht="15.75" customHeight="1">
      <c r="E5852" s="1"/>
    </row>
    <row r="5853" ht="15.75" customHeight="1">
      <c r="E5853" s="1"/>
    </row>
    <row r="5854" ht="15.75" customHeight="1">
      <c r="E5854" s="1"/>
    </row>
    <row r="5855" ht="15.75" customHeight="1">
      <c r="E5855" s="1"/>
    </row>
    <row r="5856" ht="15.75" customHeight="1">
      <c r="E5856" s="1"/>
    </row>
    <row r="5857" ht="15.75" customHeight="1">
      <c r="E5857" s="1"/>
    </row>
    <row r="5858" ht="15.75" customHeight="1">
      <c r="E5858" s="1"/>
    </row>
    <row r="5859" ht="15.75" customHeight="1">
      <c r="E5859" s="1"/>
    </row>
    <row r="5860" ht="15.75" customHeight="1">
      <c r="E5860" s="1"/>
    </row>
    <row r="5861" ht="15.75" customHeight="1">
      <c r="E5861" s="1"/>
    </row>
    <row r="5862" ht="15.75" customHeight="1">
      <c r="E5862" s="1"/>
    </row>
    <row r="5863" ht="15.75" customHeight="1">
      <c r="E5863" s="1"/>
    </row>
    <row r="5864" ht="15.75" customHeight="1">
      <c r="E5864" s="1"/>
    </row>
    <row r="5865" ht="15.75" customHeight="1">
      <c r="E5865" s="1"/>
    </row>
    <row r="5866" ht="15.75" customHeight="1">
      <c r="E5866" s="1"/>
    </row>
    <row r="5867" ht="15.75" customHeight="1">
      <c r="E5867" s="1"/>
    </row>
    <row r="5868" ht="15.75" customHeight="1">
      <c r="E5868" s="1"/>
    </row>
    <row r="5869" ht="15.75" customHeight="1">
      <c r="E5869" s="1"/>
    </row>
    <row r="5870" ht="15.75" customHeight="1">
      <c r="E5870" s="1"/>
    </row>
    <row r="5871" ht="15.75" customHeight="1">
      <c r="E5871" s="1"/>
    </row>
    <row r="5872" ht="15.75" customHeight="1">
      <c r="E5872" s="1"/>
    </row>
    <row r="5873" ht="15.75" customHeight="1">
      <c r="E5873" s="1"/>
    </row>
    <row r="5874" ht="15.75" customHeight="1">
      <c r="E5874" s="1"/>
    </row>
    <row r="5875" ht="15.75" customHeight="1">
      <c r="E5875" s="1"/>
    </row>
    <row r="5876" ht="15.75" customHeight="1">
      <c r="E5876" s="1"/>
    </row>
    <row r="5877" ht="15.75" customHeight="1">
      <c r="E5877" s="1"/>
    </row>
    <row r="5878" ht="15.75" customHeight="1">
      <c r="E5878" s="1"/>
    </row>
    <row r="5879" ht="15.75" customHeight="1">
      <c r="E5879" s="1"/>
    </row>
    <row r="5880" ht="15.75" customHeight="1">
      <c r="E5880" s="1"/>
    </row>
    <row r="5881" ht="15.75" customHeight="1">
      <c r="E5881" s="1"/>
    </row>
    <row r="5882" ht="15.75" customHeight="1">
      <c r="E5882" s="1"/>
    </row>
    <row r="5883" ht="15.75" customHeight="1">
      <c r="E5883" s="1"/>
    </row>
    <row r="5884" ht="15.75" customHeight="1">
      <c r="E5884" s="1"/>
    </row>
    <row r="5885" ht="15.75" customHeight="1">
      <c r="E5885" s="1"/>
    </row>
    <row r="5886" ht="15.75" customHeight="1">
      <c r="E5886" s="1"/>
    </row>
    <row r="5887" ht="15.75" customHeight="1">
      <c r="E5887" s="1"/>
    </row>
    <row r="5888" ht="15.75" customHeight="1">
      <c r="E5888" s="1"/>
    </row>
    <row r="5889" ht="15.75" customHeight="1">
      <c r="E5889" s="1"/>
    </row>
    <row r="5890" ht="15.75" customHeight="1">
      <c r="E5890" s="1"/>
    </row>
    <row r="5891" ht="15.75" customHeight="1">
      <c r="E5891" s="1"/>
    </row>
    <row r="5892" ht="15.75" customHeight="1">
      <c r="E5892" s="1"/>
    </row>
    <row r="5893" ht="15.75" customHeight="1">
      <c r="E5893" s="1"/>
    </row>
    <row r="5894" ht="15.75" customHeight="1">
      <c r="E5894" s="1"/>
    </row>
    <row r="5895" ht="15.75" customHeight="1">
      <c r="E5895" s="1"/>
    </row>
    <row r="5896" ht="15.75" customHeight="1">
      <c r="E5896" s="1"/>
    </row>
    <row r="5897" ht="15.75" customHeight="1">
      <c r="E5897" s="1"/>
    </row>
    <row r="5898" ht="15.75" customHeight="1">
      <c r="E5898" s="1"/>
    </row>
    <row r="5899" ht="15.75" customHeight="1">
      <c r="E5899" s="1"/>
    </row>
    <row r="5900" ht="15.75" customHeight="1">
      <c r="E5900" s="1"/>
    </row>
    <row r="5901" ht="15.75" customHeight="1">
      <c r="E5901" s="1"/>
    </row>
    <row r="5902" ht="15.75" customHeight="1">
      <c r="E5902" s="1"/>
    </row>
    <row r="5903" ht="15.75" customHeight="1">
      <c r="E5903" s="1"/>
    </row>
    <row r="5904" ht="15.75" customHeight="1">
      <c r="E5904" s="1"/>
    </row>
    <row r="5905" ht="15.75" customHeight="1">
      <c r="E5905" s="1"/>
    </row>
    <row r="5906" ht="15.75" customHeight="1">
      <c r="E5906" s="1"/>
    </row>
    <row r="5907" ht="15.75" customHeight="1">
      <c r="E5907" s="1"/>
    </row>
    <row r="5908" ht="15.75" customHeight="1">
      <c r="E5908" s="1"/>
    </row>
    <row r="5909" ht="15.75" customHeight="1">
      <c r="E5909" s="1"/>
    </row>
    <row r="5910" ht="15.75" customHeight="1">
      <c r="E5910" s="1"/>
    </row>
    <row r="5911" ht="15.75" customHeight="1">
      <c r="E5911" s="1"/>
    </row>
    <row r="5912" ht="15.75" customHeight="1">
      <c r="E5912" s="1"/>
    </row>
    <row r="5913" ht="15.75" customHeight="1">
      <c r="E5913" s="1"/>
    </row>
    <row r="5914" ht="15.75" customHeight="1">
      <c r="E5914" s="1"/>
    </row>
    <row r="5915" ht="15.75" customHeight="1">
      <c r="E5915" s="1"/>
    </row>
    <row r="5916" ht="15.75" customHeight="1">
      <c r="E5916" s="1"/>
    </row>
    <row r="5917" ht="15.75" customHeight="1">
      <c r="E5917" s="1"/>
    </row>
    <row r="5918" ht="15.75" customHeight="1">
      <c r="E5918" s="1"/>
    </row>
    <row r="5919" ht="15.75" customHeight="1">
      <c r="E5919" s="1"/>
    </row>
    <row r="5920" ht="15.75" customHeight="1">
      <c r="E5920" s="1"/>
    </row>
    <row r="5921" ht="15.75" customHeight="1">
      <c r="E5921" s="1"/>
    </row>
    <row r="5922" ht="15.75" customHeight="1">
      <c r="E5922" s="1"/>
    </row>
    <row r="5923" ht="15.75" customHeight="1">
      <c r="E5923" s="1"/>
    </row>
    <row r="5924" ht="15.75" customHeight="1">
      <c r="E5924" s="1"/>
    </row>
    <row r="5925" ht="15.75" customHeight="1">
      <c r="E5925" s="1"/>
    </row>
    <row r="5926" ht="15.75" customHeight="1">
      <c r="E5926" s="1"/>
    </row>
    <row r="5927" ht="15.75" customHeight="1">
      <c r="E5927" s="1"/>
    </row>
    <row r="5928" ht="15.75" customHeight="1">
      <c r="E5928" s="1"/>
    </row>
    <row r="5929" ht="15.75" customHeight="1">
      <c r="E5929" s="1"/>
    </row>
    <row r="5930" ht="15.75" customHeight="1">
      <c r="E5930" s="1"/>
    </row>
    <row r="5931" ht="15.75" customHeight="1">
      <c r="E5931" s="1"/>
    </row>
    <row r="5932" ht="15.75" customHeight="1">
      <c r="E5932" s="1"/>
    </row>
    <row r="5933" ht="15.75" customHeight="1">
      <c r="E5933" s="1"/>
    </row>
    <row r="5934" ht="15.75" customHeight="1">
      <c r="E5934" s="1"/>
    </row>
    <row r="5935" ht="15.75" customHeight="1">
      <c r="E5935" s="1"/>
    </row>
    <row r="5936" ht="15.75" customHeight="1">
      <c r="E5936" s="1"/>
    </row>
    <row r="5937" ht="15.75" customHeight="1">
      <c r="E5937" s="1"/>
    </row>
    <row r="5938" ht="15.75" customHeight="1">
      <c r="E5938" s="1"/>
    </row>
    <row r="5939" ht="15.75" customHeight="1">
      <c r="E5939" s="1"/>
    </row>
    <row r="5940" ht="15.75" customHeight="1">
      <c r="E5940" s="1"/>
    </row>
    <row r="5941" ht="15.75" customHeight="1">
      <c r="E5941" s="1"/>
    </row>
    <row r="5942" ht="15.75" customHeight="1">
      <c r="E5942" s="1"/>
    </row>
    <row r="5943" ht="15.75" customHeight="1">
      <c r="E5943" s="1"/>
    </row>
    <row r="5944" ht="15.75" customHeight="1">
      <c r="E5944" s="1"/>
    </row>
    <row r="5945" ht="15.75" customHeight="1">
      <c r="E5945" s="1"/>
    </row>
    <row r="5946" ht="15.75" customHeight="1">
      <c r="E5946" s="1"/>
    </row>
    <row r="5947" ht="15.75" customHeight="1">
      <c r="E5947" s="1"/>
    </row>
    <row r="5948" ht="15.75" customHeight="1">
      <c r="E5948" s="1"/>
    </row>
    <row r="5949" ht="15.75" customHeight="1">
      <c r="E5949" s="1"/>
    </row>
    <row r="5950" ht="15.75" customHeight="1">
      <c r="E5950" s="1"/>
    </row>
    <row r="5951" ht="15.75" customHeight="1">
      <c r="E5951" s="1"/>
    </row>
    <row r="5952" ht="15.75" customHeight="1">
      <c r="E5952" s="1"/>
    </row>
    <row r="5953" ht="15.75" customHeight="1">
      <c r="E5953" s="1"/>
    </row>
    <row r="5954" ht="15.75" customHeight="1">
      <c r="E5954" s="1"/>
    </row>
    <row r="5955" ht="15.75" customHeight="1">
      <c r="E5955" s="1"/>
    </row>
    <row r="5956" ht="15.75" customHeight="1">
      <c r="E5956" s="1"/>
    </row>
    <row r="5957" ht="15.75" customHeight="1">
      <c r="E5957" s="1"/>
    </row>
    <row r="5958" ht="15.75" customHeight="1">
      <c r="E5958" s="1"/>
    </row>
    <row r="5959" ht="15.75" customHeight="1">
      <c r="E5959" s="1"/>
    </row>
    <row r="5960" ht="15.75" customHeight="1">
      <c r="E5960" s="1"/>
    </row>
    <row r="5961" ht="15.75" customHeight="1">
      <c r="E5961" s="1"/>
    </row>
    <row r="5962" ht="15.75" customHeight="1">
      <c r="E5962" s="1"/>
    </row>
    <row r="5963" ht="15.75" customHeight="1">
      <c r="E5963" s="1"/>
    </row>
    <row r="5964" ht="15.75" customHeight="1">
      <c r="E5964" s="1"/>
    </row>
    <row r="5965" ht="15.75" customHeight="1">
      <c r="E5965" s="1"/>
    </row>
    <row r="5966" ht="15.75" customHeight="1">
      <c r="E5966" s="1"/>
    </row>
    <row r="5967" ht="15.75" customHeight="1">
      <c r="E5967" s="1"/>
    </row>
    <row r="5968" ht="15.75" customHeight="1">
      <c r="E5968" s="1"/>
    </row>
    <row r="5969" ht="15.75" customHeight="1">
      <c r="E5969" s="1"/>
    </row>
    <row r="5970" ht="15.75" customHeight="1">
      <c r="E5970" s="1"/>
    </row>
    <row r="5971" ht="15.75" customHeight="1">
      <c r="E5971" s="1"/>
    </row>
    <row r="5972" ht="15.75" customHeight="1">
      <c r="E5972" s="1"/>
    </row>
    <row r="5973" ht="15.75" customHeight="1">
      <c r="E5973" s="1"/>
    </row>
    <row r="5974" ht="15.75" customHeight="1">
      <c r="E5974" s="1"/>
    </row>
    <row r="5975" ht="15.75" customHeight="1">
      <c r="E5975" s="1"/>
    </row>
    <row r="5976" ht="15.75" customHeight="1">
      <c r="E5976" s="1"/>
    </row>
    <row r="5977" ht="15.75" customHeight="1">
      <c r="E5977" s="1"/>
      <c r="I5977" s="20" t="s">
        <v>2604</v>
      </c>
      <c r="J5977" s="20">
        <f>D691</f>
        <v>0</v>
      </c>
    </row>
    <row r="5978" ht="15.75" customHeight="1">
      <c r="E5978" s="1"/>
      <c r="I5978" s="20" t="s">
        <v>2605</v>
      </c>
      <c r="J5978" s="20">
        <f>0</f>
        <v>0</v>
      </c>
    </row>
    <row r="5979" ht="15.75" customHeight="1">
      <c r="E5979" s="1"/>
      <c r="I5979" s="20" t="s">
        <v>2606</v>
      </c>
      <c r="J5979" s="20">
        <f>D696</f>
        <v>0</v>
      </c>
    </row>
    <row r="5980" ht="15.75" customHeight="1">
      <c r="E5980" s="1"/>
      <c r="I5980" s="117" t="s">
        <v>2607</v>
      </c>
      <c r="J5980" s="20">
        <f>D701+D636</f>
        <v>0</v>
      </c>
    </row>
    <row r="5981" ht="15.75" customHeight="1">
      <c r="E5981" s="1"/>
      <c r="I5981" s="20" t="s">
        <v>2608</v>
      </c>
      <c r="J5981" s="20">
        <f t="shared" ref="J5981:J5982" si="390">0</f>
        <v>0</v>
      </c>
    </row>
    <row r="5982" ht="15.75" customHeight="1">
      <c r="E5982" s="1"/>
      <c r="I5982" s="20" t="s">
        <v>2609</v>
      </c>
      <c r="J5982" s="20">
        <f t="shared" si="390"/>
        <v>0</v>
      </c>
    </row>
    <row r="5983" ht="15.75" customHeight="1">
      <c r="E5983" s="1"/>
    </row>
    <row r="5984" ht="15.75" customHeight="1">
      <c r="E5984" s="1"/>
    </row>
    <row r="5985" ht="15.75" customHeight="1">
      <c r="E5985" s="1"/>
    </row>
    <row r="5986" ht="15.75" customHeight="1">
      <c r="E5986" s="1"/>
    </row>
    <row r="5987" ht="15.75" customHeight="1">
      <c r="E5987" s="1"/>
    </row>
    <row r="5988" ht="15.75" customHeight="1">
      <c r="E5988" s="1"/>
    </row>
    <row r="5989" ht="15.75" customHeight="1">
      <c r="E5989" s="1"/>
    </row>
    <row r="5990" ht="15.75" customHeight="1">
      <c r="E5990" s="1"/>
    </row>
    <row r="5991" ht="15.75" customHeight="1">
      <c r="E5991" s="1"/>
    </row>
    <row r="5992" ht="15.75" customHeight="1">
      <c r="E5992" s="1"/>
    </row>
    <row r="5993" ht="15.75" customHeight="1">
      <c r="E5993" s="1"/>
    </row>
    <row r="5994" ht="15.75" customHeight="1">
      <c r="E5994" s="1"/>
    </row>
    <row r="5995" ht="15.75" customHeight="1">
      <c r="E5995" s="1"/>
    </row>
    <row r="5996" ht="15.75" customHeight="1">
      <c r="E5996" s="1"/>
    </row>
    <row r="5997" ht="15.75" customHeight="1">
      <c r="E5997" s="1"/>
    </row>
    <row r="5998" ht="15.75" customHeight="1">
      <c r="E5998" s="1"/>
    </row>
    <row r="5999" ht="15.75" customHeight="1">
      <c r="E5999" s="1"/>
    </row>
    <row r="6000" ht="15.75" customHeight="1">
      <c r="E6000" s="1"/>
    </row>
    <row r="6001" ht="15.75" customHeight="1">
      <c r="E6001" s="1"/>
    </row>
    <row r="6002" ht="15.75" customHeight="1">
      <c r="E6002" s="1"/>
    </row>
    <row r="6003" ht="15.75" customHeight="1">
      <c r="E6003" s="1"/>
      <c r="J6003" s="20" t="s">
        <v>2474</v>
      </c>
    </row>
    <row r="6004" ht="15.75" customHeight="1">
      <c r="E6004" s="1"/>
      <c r="J6004" s="20" t="s">
        <v>2610</v>
      </c>
      <c r="K6004" s="20">
        <v>26.0</v>
      </c>
    </row>
    <row r="6005" ht="15.75" customHeight="1">
      <c r="E6005" s="1"/>
      <c r="J6005" s="20" t="s">
        <v>7</v>
      </c>
      <c r="K6005" s="20">
        <f>D715+D709</f>
        <v>140</v>
      </c>
    </row>
  </sheetData>
  <mergeCells count="14">
    <mergeCell ref="A1385:A1387"/>
    <mergeCell ref="A1390:A1392"/>
    <mergeCell ref="B1390:B1392"/>
    <mergeCell ref="A1395:A1397"/>
    <mergeCell ref="B1395:B1397"/>
    <mergeCell ref="A1400:A1402"/>
    <mergeCell ref="B1400:B1402"/>
    <mergeCell ref="A1370:A1372"/>
    <mergeCell ref="B1370:B1372"/>
    <mergeCell ref="A1375:A1377"/>
    <mergeCell ref="B1375:B1377"/>
    <mergeCell ref="A1380:A1382"/>
    <mergeCell ref="B1380:B1382"/>
    <mergeCell ref="B1385:B1387"/>
  </mergeCells>
  <printOptions horizontalCentered="1"/>
  <pageMargins bottom="0.58" footer="0.0" header="0.0" left="0.7" right="0.7" top="0.47"/>
  <pageSetup paperSize="5" scale="175" orientation="portrait" pageOrder="overThenDown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7.43"/>
    <col customWidth="1" min="3" max="3" width="10.0"/>
    <col customWidth="1" min="4" max="4" width="11.86"/>
    <col customWidth="1" min="5" max="5" width="13.14"/>
    <col customWidth="1" min="6" max="6" width="12.29"/>
    <col customWidth="1" min="7" max="7" width="11.71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10.0</v>
      </c>
    </row>
    <row r="2" hidden="1">
      <c r="A2" s="19" t="s">
        <v>2611</v>
      </c>
      <c r="B2" s="18"/>
      <c r="C2" s="36"/>
      <c r="D2" s="19">
        <f>G1-C2</f>
        <v>10</v>
      </c>
      <c r="E2" s="19"/>
      <c r="F2" s="10"/>
      <c r="G2" s="1" t="s">
        <v>2612</v>
      </c>
    </row>
    <row r="3" hidden="1">
      <c r="A3" s="19" t="str">
        <f t="shared" ref="A3:A4" si="1">A2</f>
        <v>T&amp;L/177092023/EC</v>
      </c>
      <c r="B3" s="18"/>
      <c r="C3" s="36"/>
      <c r="D3" s="19">
        <f t="shared" ref="D3:D4" si="2">D2-C3</f>
        <v>10</v>
      </c>
      <c r="E3" s="19"/>
      <c r="F3" s="10"/>
      <c r="G3" s="20" t="s">
        <v>2565</v>
      </c>
    </row>
    <row r="4" hidden="1">
      <c r="A4" s="19" t="str">
        <f t="shared" si="1"/>
        <v>T&amp;L/177092023/EC</v>
      </c>
      <c r="B4" s="18"/>
      <c r="C4" s="36"/>
      <c r="D4" s="19">
        <f t="shared" si="2"/>
        <v>10</v>
      </c>
      <c r="E4" s="19"/>
      <c r="F4" s="10"/>
      <c r="G4" s="20">
        <v>120000.0</v>
      </c>
    </row>
    <row r="5" hidden="1">
      <c r="E5" s="1"/>
      <c r="F5" s="68" t="s">
        <v>14</v>
      </c>
    </row>
    <row r="6" hidden="1">
      <c r="A6" s="14" t="s">
        <v>15</v>
      </c>
      <c r="B6" s="14" t="s">
        <v>16</v>
      </c>
      <c r="C6" s="2" t="s">
        <v>17</v>
      </c>
      <c r="D6" s="14" t="s">
        <v>18</v>
      </c>
      <c r="E6" s="14" t="s">
        <v>19</v>
      </c>
      <c r="F6" s="34" t="s">
        <v>20</v>
      </c>
      <c r="G6" s="43">
        <v>40.0</v>
      </c>
    </row>
    <row r="7" hidden="1">
      <c r="A7" s="19" t="s">
        <v>2613</v>
      </c>
      <c r="B7" s="18"/>
      <c r="C7" s="36"/>
      <c r="D7" s="19">
        <f>G6-C7</f>
        <v>40</v>
      </c>
      <c r="E7" s="19"/>
      <c r="F7" s="10"/>
      <c r="G7" s="1" t="s">
        <v>2614</v>
      </c>
    </row>
    <row r="8" hidden="1">
      <c r="A8" s="19" t="str">
        <f t="shared" ref="A8:A9" si="3">A7</f>
        <v>T&amp;L/178092023/EC</v>
      </c>
      <c r="B8" s="18"/>
      <c r="C8" s="36"/>
      <c r="D8" s="19">
        <f t="shared" ref="D8:D9" si="4">D7-C8</f>
        <v>40</v>
      </c>
      <c r="E8" s="19"/>
      <c r="F8" s="10"/>
      <c r="G8" s="20" t="s">
        <v>2615</v>
      </c>
    </row>
    <row r="9" hidden="1">
      <c r="A9" s="19" t="str">
        <f t="shared" si="3"/>
        <v>T&amp;L/178092023/EC</v>
      </c>
      <c r="B9" s="18"/>
      <c r="C9" s="36"/>
      <c r="D9" s="19">
        <f t="shared" si="4"/>
        <v>40</v>
      </c>
      <c r="E9" s="19"/>
      <c r="F9" s="10"/>
      <c r="G9" s="20">
        <v>110000.0</v>
      </c>
    </row>
    <row r="10" hidden="1">
      <c r="E10" s="1"/>
      <c r="F10" s="68" t="s">
        <v>14</v>
      </c>
    </row>
    <row r="11" hidden="1">
      <c r="A11" s="14" t="s">
        <v>15</v>
      </c>
      <c r="B11" s="14" t="s">
        <v>16</v>
      </c>
      <c r="C11" s="2" t="s">
        <v>17</v>
      </c>
      <c r="D11" s="14" t="s">
        <v>18</v>
      </c>
      <c r="E11" s="14" t="s">
        <v>19</v>
      </c>
      <c r="F11" s="34" t="s">
        <v>20</v>
      </c>
      <c r="G11" s="43">
        <v>30.0</v>
      </c>
    </row>
    <row r="12" hidden="1">
      <c r="A12" s="19" t="s">
        <v>2616</v>
      </c>
      <c r="B12" s="18">
        <v>45205.0</v>
      </c>
      <c r="C12" s="36">
        <v>30.0</v>
      </c>
      <c r="D12" s="19">
        <f>G11-C12</f>
        <v>0</v>
      </c>
      <c r="E12" s="19"/>
      <c r="F12" s="10"/>
      <c r="G12" s="1" t="s">
        <v>2617</v>
      </c>
    </row>
    <row r="13" hidden="1">
      <c r="A13" s="19" t="str">
        <f t="shared" ref="A13:A14" si="5">A12</f>
        <v>T&amp;L/268092023/EC</v>
      </c>
      <c r="B13" s="18"/>
      <c r="C13" s="36"/>
      <c r="D13" s="19">
        <f t="shared" ref="D13:D14" si="6">D12-C13</f>
        <v>0</v>
      </c>
      <c r="E13" s="19"/>
      <c r="F13" s="10"/>
      <c r="G13" s="20" t="s">
        <v>2565</v>
      </c>
    </row>
    <row r="14" hidden="1">
      <c r="A14" s="19" t="str">
        <f t="shared" si="5"/>
        <v>T&amp;L/268092023/EC</v>
      </c>
      <c r="B14" s="18"/>
      <c r="C14" s="36"/>
      <c r="D14" s="19">
        <f t="shared" si="6"/>
        <v>0</v>
      </c>
      <c r="E14" s="19"/>
      <c r="F14" s="10"/>
      <c r="G14" s="20">
        <v>120000.0</v>
      </c>
    </row>
    <row r="15" hidden="1">
      <c r="E15" s="1"/>
      <c r="F15" s="68" t="s">
        <v>14</v>
      </c>
    </row>
    <row r="16" hidden="1">
      <c r="A16" s="14" t="s">
        <v>15</v>
      </c>
      <c r="B16" s="14" t="s">
        <v>16</v>
      </c>
      <c r="C16" s="2" t="s">
        <v>17</v>
      </c>
      <c r="D16" s="14" t="s">
        <v>18</v>
      </c>
      <c r="E16" s="14" t="s">
        <v>19</v>
      </c>
      <c r="F16" s="34" t="s">
        <v>20</v>
      </c>
      <c r="G16" s="43">
        <v>15.0</v>
      </c>
    </row>
    <row r="17" hidden="1">
      <c r="A17" s="19" t="s">
        <v>2618</v>
      </c>
      <c r="B17" s="18">
        <v>45205.0</v>
      </c>
      <c r="C17" s="36">
        <v>15.0</v>
      </c>
      <c r="D17" s="19">
        <f>G16-C17</f>
        <v>0</v>
      </c>
      <c r="E17" s="19"/>
      <c r="F17" s="10"/>
      <c r="G17" s="1" t="s">
        <v>2619</v>
      </c>
    </row>
    <row r="18" hidden="1">
      <c r="A18" s="19" t="str">
        <f t="shared" ref="A18:A19" si="7">A17</f>
        <v>T&amp;L/269092023/EC</v>
      </c>
      <c r="B18" s="18"/>
      <c r="C18" s="36"/>
      <c r="D18" s="19">
        <f t="shared" ref="D18:D19" si="8">D17-C18</f>
        <v>0</v>
      </c>
      <c r="E18" s="19"/>
      <c r="F18" s="10"/>
      <c r="G18" s="20" t="s">
        <v>2615</v>
      </c>
    </row>
    <row r="19" hidden="1">
      <c r="A19" s="19" t="str">
        <f t="shared" si="7"/>
        <v>T&amp;L/269092023/EC</v>
      </c>
      <c r="B19" s="18"/>
      <c r="C19" s="36"/>
      <c r="D19" s="19">
        <f t="shared" si="8"/>
        <v>0</v>
      </c>
      <c r="E19" s="19"/>
      <c r="F19" s="10"/>
      <c r="G19" s="20">
        <v>110000.0</v>
      </c>
    </row>
    <row r="20" hidden="1">
      <c r="E20" s="1"/>
      <c r="F20" s="68" t="s">
        <v>14</v>
      </c>
    </row>
    <row r="21" ht="15.75" hidden="1" customHeight="1">
      <c r="A21" s="14" t="s">
        <v>15</v>
      </c>
      <c r="B21" s="14" t="s">
        <v>16</v>
      </c>
      <c r="C21" s="2" t="s">
        <v>17</v>
      </c>
      <c r="D21" s="14" t="s">
        <v>18</v>
      </c>
      <c r="E21" s="14" t="s">
        <v>19</v>
      </c>
      <c r="F21" s="34" t="s">
        <v>20</v>
      </c>
      <c r="G21" s="43">
        <v>10.0</v>
      </c>
    </row>
    <row r="22" ht="15.75" hidden="1" customHeight="1">
      <c r="A22" s="19" t="s">
        <v>2620</v>
      </c>
      <c r="B22" s="18">
        <v>45211.0</v>
      </c>
      <c r="C22" s="36">
        <v>10.0</v>
      </c>
      <c r="D22" s="19">
        <f>G21-C22</f>
        <v>0</v>
      </c>
      <c r="E22" s="19"/>
      <c r="F22" s="10"/>
      <c r="G22" s="1" t="s">
        <v>2621</v>
      </c>
    </row>
    <row r="23" ht="15.75" hidden="1" customHeight="1">
      <c r="A23" s="19" t="str">
        <f t="shared" ref="A23:A24" si="9">A22</f>
        <v>T&amp;L/038102023/EC</v>
      </c>
      <c r="B23" s="18"/>
      <c r="C23" s="36"/>
      <c r="D23" s="19">
        <f t="shared" ref="D23:D24" si="10">D22-C23</f>
        <v>0</v>
      </c>
      <c r="E23" s="19"/>
      <c r="F23" s="10"/>
      <c r="G23" s="20" t="s">
        <v>2615</v>
      </c>
    </row>
    <row r="24" ht="15.75" hidden="1" customHeight="1">
      <c r="A24" s="19" t="str">
        <f t="shared" si="9"/>
        <v>T&amp;L/038102023/EC</v>
      </c>
      <c r="B24" s="18"/>
      <c r="C24" s="36"/>
      <c r="D24" s="19">
        <f t="shared" si="10"/>
        <v>0</v>
      </c>
      <c r="E24" s="19"/>
      <c r="F24" s="10"/>
      <c r="G24" s="20">
        <v>110000.0</v>
      </c>
    </row>
    <row r="25" ht="15.75" hidden="1" customHeight="1">
      <c r="E25" s="1"/>
      <c r="F25" s="68" t="s">
        <v>14</v>
      </c>
    </row>
    <row r="26" ht="15.75" hidden="1" customHeight="1">
      <c r="A26" s="14" t="s">
        <v>15</v>
      </c>
      <c r="B26" s="14" t="s">
        <v>16</v>
      </c>
      <c r="C26" s="2" t="s">
        <v>17</v>
      </c>
      <c r="D26" s="14" t="s">
        <v>18</v>
      </c>
      <c r="E26" s="14" t="s">
        <v>19</v>
      </c>
      <c r="F26" s="34" t="s">
        <v>20</v>
      </c>
      <c r="G26" s="43">
        <v>40.0</v>
      </c>
    </row>
    <row r="27" ht="15.75" hidden="1" customHeight="1">
      <c r="A27" s="19" t="s">
        <v>2622</v>
      </c>
      <c r="B27" s="18">
        <v>45211.0</v>
      </c>
      <c r="C27" s="36">
        <v>40.0</v>
      </c>
      <c r="D27" s="19">
        <f>G26-C27</f>
        <v>0</v>
      </c>
      <c r="E27" s="19"/>
      <c r="F27" s="10"/>
      <c r="G27" s="1" t="s">
        <v>2623</v>
      </c>
    </row>
    <row r="28" ht="15.75" hidden="1" customHeight="1">
      <c r="A28" s="19" t="str">
        <f t="shared" ref="A28:A29" si="11">A27</f>
        <v>T&amp;L/037102023/EC</v>
      </c>
      <c r="B28" s="18"/>
      <c r="C28" s="36"/>
      <c r="D28" s="19">
        <f t="shared" ref="D28:D29" si="12">D27-C28</f>
        <v>0</v>
      </c>
      <c r="E28" s="19"/>
      <c r="F28" s="10"/>
      <c r="G28" s="20" t="s">
        <v>2565</v>
      </c>
    </row>
    <row r="29" ht="15.75" hidden="1" customHeight="1">
      <c r="A29" s="19" t="str">
        <f t="shared" si="11"/>
        <v>T&amp;L/037102023/EC</v>
      </c>
      <c r="B29" s="18"/>
      <c r="C29" s="36"/>
      <c r="D29" s="19">
        <f t="shared" si="12"/>
        <v>0</v>
      </c>
      <c r="E29" s="19"/>
      <c r="F29" s="10"/>
      <c r="G29" s="20">
        <v>120000.0</v>
      </c>
    </row>
    <row r="30" ht="15.75" hidden="1" customHeight="1">
      <c r="E30" s="1"/>
      <c r="F30" s="68" t="s">
        <v>14</v>
      </c>
    </row>
    <row r="31" ht="15.75" hidden="1" customHeight="1">
      <c r="A31" s="14" t="s">
        <v>15</v>
      </c>
      <c r="B31" s="14" t="s">
        <v>16</v>
      </c>
      <c r="C31" s="2" t="s">
        <v>17</v>
      </c>
      <c r="D31" s="14" t="s">
        <v>18</v>
      </c>
      <c r="E31" s="14" t="s">
        <v>19</v>
      </c>
      <c r="F31" s="34" t="s">
        <v>20</v>
      </c>
      <c r="G31" s="43">
        <v>20.0</v>
      </c>
    </row>
    <row r="32" ht="15.75" hidden="1" customHeight="1">
      <c r="A32" s="19" t="s">
        <v>2624</v>
      </c>
      <c r="B32" s="18">
        <v>45218.0</v>
      </c>
      <c r="C32" s="36">
        <v>20.0</v>
      </c>
      <c r="D32" s="19">
        <f>G31-C32</f>
        <v>0</v>
      </c>
      <c r="E32" s="19"/>
      <c r="F32" s="10"/>
      <c r="G32" s="1" t="s">
        <v>2625</v>
      </c>
    </row>
    <row r="33" ht="15.75" hidden="1" customHeight="1">
      <c r="A33" s="19" t="str">
        <f t="shared" ref="A33:A34" si="13">A32</f>
        <v>T&amp;L/106102023/EC</v>
      </c>
      <c r="B33" s="18"/>
      <c r="C33" s="36"/>
      <c r="D33" s="19">
        <f t="shared" ref="D33:D34" si="14">D32-C33</f>
        <v>0</v>
      </c>
      <c r="E33" s="19"/>
      <c r="F33" s="10"/>
      <c r="G33" s="20" t="s">
        <v>2615</v>
      </c>
    </row>
    <row r="34" ht="15.75" hidden="1" customHeight="1">
      <c r="A34" s="19" t="str">
        <f t="shared" si="13"/>
        <v>T&amp;L/106102023/EC</v>
      </c>
      <c r="B34" s="18"/>
      <c r="C34" s="36"/>
      <c r="D34" s="19">
        <f t="shared" si="14"/>
        <v>0</v>
      </c>
      <c r="E34" s="19"/>
      <c r="F34" s="10"/>
      <c r="G34" s="20">
        <v>110000.0</v>
      </c>
    </row>
    <row r="35" ht="15.75" hidden="1" customHeight="1">
      <c r="E35" s="1"/>
      <c r="F35" s="68" t="s">
        <v>14</v>
      </c>
    </row>
    <row r="36" ht="15.75" hidden="1" customHeight="1">
      <c r="A36" s="14" t="s">
        <v>15</v>
      </c>
      <c r="B36" s="14" t="s">
        <v>16</v>
      </c>
      <c r="C36" s="2" t="s">
        <v>17</v>
      </c>
      <c r="D36" s="14" t="s">
        <v>18</v>
      </c>
      <c r="E36" s="14" t="s">
        <v>19</v>
      </c>
      <c r="F36" s="34" t="s">
        <v>20</v>
      </c>
      <c r="G36" s="43">
        <v>15.0</v>
      </c>
    </row>
    <row r="37" ht="15.75" hidden="1" customHeight="1">
      <c r="A37" s="19" t="s">
        <v>2626</v>
      </c>
      <c r="B37" s="18">
        <v>45218.0</v>
      </c>
      <c r="C37" s="36">
        <v>15.0</v>
      </c>
      <c r="D37" s="19">
        <f>G36-C37</f>
        <v>0</v>
      </c>
      <c r="E37" s="19"/>
      <c r="F37" s="10"/>
      <c r="G37" s="1" t="s">
        <v>2627</v>
      </c>
    </row>
    <row r="38" ht="15.0" hidden="1" customHeight="1">
      <c r="A38" s="19" t="str">
        <f t="shared" ref="A38:A39" si="15">A37</f>
        <v>T&amp;L/105102023/EC</v>
      </c>
      <c r="B38" s="18"/>
      <c r="C38" s="36"/>
      <c r="D38" s="19">
        <f t="shared" ref="D38:D39" si="16">D37-C38</f>
        <v>0</v>
      </c>
      <c r="E38" s="19"/>
      <c r="F38" s="10"/>
      <c r="G38" s="20" t="s">
        <v>2565</v>
      </c>
    </row>
    <row r="39" ht="15.75" hidden="1" customHeight="1">
      <c r="A39" s="19" t="str">
        <f t="shared" si="15"/>
        <v>T&amp;L/105102023/EC</v>
      </c>
      <c r="B39" s="18"/>
      <c r="C39" s="36"/>
      <c r="D39" s="19">
        <f t="shared" si="16"/>
        <v>0</v>
      </c>
      <c r="E39" s="19"/>
      <c r="F39" s="10"/>
      <c r="G39" s="20">
        <v>120000.0</v>
      </c>
    </row>
    <row r="40" ht="15.75" hidden="1" customHeight="1">
      <c r="E40" s="1"/>
      <c r="F40" s="68" t="s">
        <v>14</v>
      </c>
    </row>
    <row r="41" ht="15.75" hidden="1" customHeight="1">
      <c r="E41" s="1"/>
    </row>
    <row r="42" ht="15.75" hidden="1" customHeight="1">
      <c r="A42" s="14" t="s">
        <v>15</v>
      </c>
      <c r="B42" s="14" t="s">
        <v>16</v>
      </c>
      <c r="C42" s="2" t="s">
        <v>17</v>
      </c>
      <c r="D42" s="14" t="s">
        <v>18</v>
      </c>
      <c r="E42" s="14" t="s">
        <v>19</v>
      </c>
      <c r="F42" s="34" t="s">
        <v>20</v>
      </c>
      <c r="G42" s="43">
        <v>20.0</v>
      </c>
    </row>
    <row r="43" ht="15.75" hidden="1" customHeight="1">
      <c r="A43" s="19" t="s">
        <v>2628</v>
      </c>
      <c r="B43" s="18">
        <v>45225.0</v>
      </c>
      <c r="C43" s="36">
        <v>20.0</v>
      </c>
      <c r="D43" s="19">
        <f>G42-C43</f>
        <v>0</v>
      </c>
      <c r="E43" s="19"/>
      <c r="F43" s="10"/>
      <c r="G43" s="1" t="s">
        <v>2629</v>
      </c>
    </row>
    <row r="44" ht="15.75" hidden="1" customHeight="1">
      <c r="A44" s="19" t="str">
        <f t="shared" ref="A44:A45" si="17">A43</f>
        <v>T&amp;L/179102023/EC</v>
      </c>
      <c r="B44" s="18"/>
      <c r="C44" s="36"/>
      <c r="D44" s="19">
        <f t="shared" ref="D44:D45" si="18">D43-C44</f>
        <v>0</v>
      </c>
      <c r="E44" s="19"/>
      <c r="F44" s="10"/>
      <c r="G44" s="20" t="s">
        <v>2615</v>
      </c>
    </row>
    <row r="45" ht="15.75" hidden="1" customHeight="1">
      <c r="A45" s="19" t="str">
        <f t="shared" si="17"/>
        <v>T&amp;L/179102023/EC</v>
      </c>
      <c r="B45" s="18"/>
      <c r="C45" s="36"/>
      <c r="D45" s="19">
        <f t="shared" si="18"/>
        <v>0</v>
      </c>
      <c r="E45" s="19"/>
      <c r="F45" s="10"/>
      <c r="G45" s="20">
        <v>110000.0</v>
      </c>
    </row>
    <row r="46" ht="15.75" hidden="1" customHeight="1">
      <c r="E46" s="1"/>
      <c r="F46" s="68" t="s">
        <v>14</v>
      </c>
    </row>
    <row r="47" ht="15.75" hidden="1" customHeight="1">
      <c r="A47" s="14" t="s">
        <v>15</v>
      </c>
      <c r="B47" s="14" t="s">
        <v>16</v>
      </c>
      <c r="C47" s="2" t="s">
        <v>17</v>
      </c>
      <c r="D47" s="14" t="s">
        <v>18</v>
      </c>
      <c r="E47" s="14" t="s">
        <v>19</v>
      </c>
      <c r="F47" s="34" t="s">
        <v>20</v>
      </c>
      <c r="G47" s="43">
        <v>15.0</v>
      </c>
    </row>
    <row r="48" ht="15.75" hidden="1" customHeight="1">
      <c r="A48" s="19" t="s">
        <v>2630</v>
      </c>
      <c r="B48" s="18">
        <v>45225.0</v>
      </c>
      <c r="C48" s="36">
        <v>15.0</v>
      </c>
      <c r="D48" s="19">
        <f>G47-C48</f>
        <v>0</v>
      </c>
      <c r="E48" s="19"/>
      <c r="F48" s="10"/>
      <c r="G48" s="1" t="s">
        <v>2631</v>
      </c>
    </row>
    <row r="49" ht="15.75" hidden="1" customHeight="1">
      <c r="A49" s="19" t="str">
        <f t="shared" ref="A49:A50" si="19">A48</f>
        <v>T&amp;L/178102023/EC</v>
      </c>
      <c r="B49" s="18"/>
      <c r="C49" s="36"/>
      <c r="D49" s="19">
        <f t="shared" ref="D49:D50" si="20">D48-C49</f>
        <v>0</v>
      </c>
      <c r="E49" s="19"/>
      <c r="F49" s="10"/>
      <c r="G49" s="20" t="s">
        <v>2565</v>
      </c>
    </row>
    <row r="50" ht="15.75" hidden="1" customHeight="1">
      <c r="A50" s="19" t="str">
        <f t="shared" si="19"/>
        <v>T&amp;L/178102023/EC</v>
      </c>
      <c r="B50" s="18"/>
      <c r="C50" s="36"/>
      <c r="D50" s="19">
        <f t="shared" si="20"/>
        <v>0</v>
      </c>
      <c r="E50" s="19"/>
      <c r="F50" s="10"/>
      <c r="G50" s="20">
        <v>120000.0</v>
      </c>
    </row>
    <row r="51" ht="15.75" hidden="1" customHeight="1">
      <c r="E51" s="1"/>
      <c r="F51" s="68" t="s">
        <v>14</v>
      </c>
    </row>
    <row r="52" ht="15.75" hidden="1" customHeight="1">
      <c r="E52" s="1"/>
    </row>
    <row r="53" ht="15.75" hidden="1" customHeight="1">
      <c r="A53" s="14" t="s">
        <v>15</v>
      </c>
      <c r="B53" s="14" t="s">
        <v>16</v>
      </c>
      <c r="C53" s="2" t="s">
        <v>17</v>
      </c>
      <c r="D53" s="14" t="s">
        <v>18</v>
      </c>
      <c r="E53" s="14" t="s">
        <v>19</v>
      </c>
      <c r="F53" s="34" t="s">
        <v>20</v>
      </c>
      <c r="G53" s="43">
        <v>10.0</v>
      </c>
    </row>
    <row r="54" ht="15.75" hidden="1" customHeight="1">
      <c r="A54" s="19" t="s">
        <v>2632</v>
      </c>
      <c r="B54" s="18">
        <v>45234.0</v>
      </c>
      <c r="C54" s="36">
        <v>10.0</v>
      </c>
      <c r="D54" s="19">
        <f>G53-C54</f>
        <v>0</v>
      </c>
      <c r="E54" s="19"/>
      <c r="F54" s="10"/>
      <c r="G54" s="1" t="s">
        <v>2633</v>
      </c>
    </row>
    <row r="55" ht="15.75" hidden="1" customHeight="1">
      <c r="A55" s="19" t="str">
        <f t="shared" ref="A55:A56" si="21">A54</f>
        <v>T&amp;L/264102023/EC</v>
      </c>
      <c r="B55" s="18"/>
      <c r="C55" s="36"/>
      <c r="D55" s="19">
        <f t="shared" ref="D55:D56" si="22">D54-C55</f>
        <v>0</v>
      </c>
      <c r="E55" s="19"/>
      <c r="F55" s="10"/>
      <c r="G55" s="20" t="s">
        <v>2565</v>
      </c>
    </row>
    <row r="56" ht="15.75" hidden="1" customHeight="1">
      <c r="A56" s="19" t="str">
        <f t="shared" si="21"/>
        <v>T&amp;L/264102023/EC</v>
      </c>
      <c r="B56" s="18"/>
      <c r="C56" s="36"/>
      <c r="D56" s="19">
        <f t="shared" si="22"/>
        <v>0</v>
      </c>
      <c r="E56" s="19"/>
      <c r="F56" s="10"/>
      <c r="G56" s="20">
        <v>120000.0</v>
      </c>
    </row>
    <row r="57" ht="15.75" hidden="1" customHeight="1">
      <c r="E57" s="1"/>
      <c r="F57" s="68" t="s">
        <v>14</v>
      </c>
    </row>
    <row r="58" ht="15.75" hidden="1" customHeight="1">
      <c r="A58" s="14" t="s">
        <v>15</v>
      </c>
      <c r="B58" s="14" t="s">
        <v>16</v>
      </c>
      <c r="C58" s="2" t="s">
        <v>17</v>
      </c>
      <c r="D58" s="14" t="s">
        <v>18</v>
      </c>
      <c r="E58" s="14" t="s">
        <v>19</v>
      </c>
      <c r="F58" s="34" t="s">
        <v>20</v>
      </c>
      <c r="G58" s="43">
        <v>20.0</v>
      </c>
    </row>
    <row r="59" ht="15.75" hidden="1" customHeight="1">
      <c r="A59" s="19" t="s">
        <v>2634</v>
      </c>
      <c r="B59" s="18">
        <v>45234.0</v>
      </c>
      <c r="C59" s="36">
        <v>20.0</v>
      </c>
      <c r="D59" s="19">
        <f>G58-C59</f>
        <v>0</v>
      </c>
      <c r="E59" s="19"/>
      <c r="F59" s="10"/>
      <c r="G59" s="1" t="s">
        <v>2635</v>
      </c>
    </row>
    <row r="60" ht="15.75" hidden="1" customHeight="1">
      <c r="A60" s="19" t="str">
        <f t="shared" ref="A60:A61" si="23">A59</f>
        <v>T&amp;L/265102023/EC</v>
      </c>
      <c r="B60" s="18"/>
      <c r="C60" s="36"/>
      <c r="D60" s="19">
        <f t="shared" ref="D60:D61" si="24">D59-C60</f>
        <v>0</v>
      </c>
      <c r="E60" s="19"/>
      <c r="F60" s="10"/>
      <c r="G60" s="20" t="s">
        <v>2615</v>
      </c>
    </row>
    <row r="61" ht="15.75" hidden="1" customHeight="1">
      <c r="A61" s="19" t="str">
        <f t="shared" si="23"/>
        <v>T&amp;L/265102023/EC</v>
      </c>
      <c r="B61" s="18"/>
      <c r="C61" s="36"/>
      <c r="D61" s="19">
        <f t="shared" si="24"/>
        <v>0</v>
      </c>
      <c r="E61" s="19"/>
      <c r="F61" s="10"/>
      <c r="G61" s="20">
        <v>110000.0</v>
      </c>
    </row>
    <row r="62" ht="15.75" hidden="1" customHeight="1">
      <c r="E62" s="1"/>
      <c r="F62" s="68" t="s">
        <v>14</v>
      </c>
    </row>
    <row r="63" ht="15.75" hidden="1" customHeight="1">
      <c r="E63" s="1"/>
    </row>
    <row r="64" ht="15.75" hidden="1" customHeight="1">
      <c r="A64" s="14" t="s">
        <v>15</v>
      </c>
      <c r="B64" s="14" t="s">
        <v>16</v>
      </c>
      <c r="C64" s="2" t="s">
        <v>17</v>
      </c>
      <c r="D64" s="14" t="s">
        <v>18</v>
      </c>
      <c r="E64" s="14" t="s">
        <v>19</v>
      </c>
      <c r="F64" s="34" t="s">
        <v>20</v>
      </c>
      <c r="G64" s="43">
        <v>15.0</v>
      </c>
    </row>
    <row r="65" ht="15.75" hidden="1" customHeight="1">
      <c r="A65" s="19" t="s">
        <v>2636</v>
      </c>
      <c r="B65" s="18">
        <v>45240.0</v>
      </c>
      <c r="C65" s="36">
        <v>15.0</v>
      </c>
      <c r="D65" s="19">
        <f>G64-C65</f>
        <v>0</v>
      </c>
      <c r="E65" s="19"/>
      <c r="F65" s="10"/>
      <c r="G65" s="1" t="s">
        <v>2637</v>
      </c>
    </row>
    <row r="66" ht="15.75" hidden="1" customHeight="1">
      <c r="A66" s="19" t="str">
        <f t="shared" ref="A66:A67" si="25">A65</f>
        <v>T&amp;L/007112023/EC</v>
      </c>
      <c r="B66" s="18"/>
      <c r="C66" s="36"/>
      <c r="D66" s="19">
        <f t="shared" ref="D66:D67" si="26">D65-C66</f>
        <v>0</v>
      </c>
      <c r="E66" s="19"/>
      <c r="F66" s="10"/>
      <c r="G66" s="20" t="s">
        <v>2565</v>
      </c>
    </row>
    <row r="67" ht="15.75" hidden="1" customHeight="1">
      <c r="A67" s="19" t="str">
        <f t="shared" si="25"/>
        <v>T&amp;L/007112023/EC</v>
      </c>
      <c r="B67" s="18"/>
      <c r="C67" s="36"/>
      <c r="D67" s="19">
        <f t="shared" si="26"/>
        <v>0</v>
      </c>
      <c r="E67" s="19"/>
      <c r="F67" s="10"/>
      <c r="G67" s="20">
        <v>120000.0</v>
      </c>
    </row>
    <row r="68" ht="15.75" hidden="1" customHeight="1">
      <c r="E68" s="1"/>
      <c r="F68" s="68" t="s">
        <v>14</v>
      </c>
    </row>
    <row r="69" ht="15.75" hidden="1" customHeight="1">
      <c r="A69" s="14" t="s">
        <v>15</v>
      </c>
      <c r="B69" s="14" t="s">
        <v>16</v>
      </c>
      <c r="C69" s="2" t="s">
        <v>17</v>
      </c>
      <c r="D69" s="14" t="s">
        <v>18</v>
      </c>
      <c r="E69" s="14" t="s">
        <v>19</v>
      </c>
      <c r="F69" s="34" t="s">
        <v>20</v>
      </c>
      <c r="G69" s="43">
        <v>15.0</v>
      </c>
    </row>
    <row r="70" ht="15.75" hidden="1" customHeight="1">
      <c r="A70" s="19" t="s">
        <v>2638</v>
      </c>
      <c r="B70" s="18">
        <v>45240.0</v>
      </c>
      <c r="C70" s="36">
        <v>15.0</v>
      </c>
      <c r="D70" s="19">
        <f>G69-C70</f>
        <v>0</v>
      </c>
      <c r="E70" s="19"/>
      <c r="F70" s="10"/>
      <c r="G70" s="1" t="s">
        <v>2639</v>
      </c>
    </row>
    <row r="71" ht="15.75" hidden="1" customHeight="1">
      <c r="A71" s="19" t="str">
        <f t="shared" ref="A71:A72" si="27">A70</f>
        <v>T&amp;L/008112023/EC</v>
      </c>
      <c r="B71" s="18"/>
      <c r="C71" s="36"/>
      <c r="D71" s="19">
        <f t="shared" ref="D71:D72" si="28">D70-C71</f>
        <v>0</v>
      </c>
      <c r="E71" s="19"/>
      <c r="F71" s="10"/>
      <c r="G71" s="20" t="s">
        <v>2615</v>
      </c>
    </row>
    <row r="72" ht="15.75" hidden="1" customHeight="1">
      <c r="A72" s="19" t="str">
        <f t="shared" si="27"/>
        <v>T&amp;L/008112023/EC</v>
      </c>
      <c r="B72" s="18"/>
      <c r="C72" s="36"/>
      <c r="D72" s="19">
        <f t="shared" si="28"/>
        <v>0</v>
      </c>
      <c r="E72" s="19"/>
      <c r="F72" s="10"/>
      <c r="G72" s="20">
        <v>110000.0</v>
      </c>
    </row>
    <row r="73" ht="15.75" hidden="1" customHeight="1">
      <c r="E73" s="1"/>
      <c r="F73" s="68" t="s">
        <v>14</v>
      </c>
    </row>
    <row r="74" ht="15.75" hidden="1" customHeight="1">
      <c r="E74" s="1"/>
    </row>
    <row r="75" ht="15.75" hidden="1" customHeight="1">
      <c r="A75" s="14" t="s">
        <v>15</v>
      </c>
      <c r="B75" s="14" t="s">
        <v>16</v>
      </c>
      <c r="C75" s="2" t="s">
        <v>17</v>
      </c>
      <c r="D75" s="14" t="s">
        <v>18</v>
      </c>
      <c r="E75" s="14" t="s">
        <v>19</v>
      </c>
      <c r="F75" s="34" t="s">
        <v>20</v>
      </c>
      <c r="G75" s="43">
        <v>25.0</v>
      </c>
    </row>
    <row r="76" ht="15.75" hidden="1" customHeight="1">
      <c r="A76" s="19" t="s">
        <v>2640</v>
      </c>
      <c r="B76" s="18">
        <v>45247.0</v>
      </c>
      <c r="C76" s="36">
        <v>25.0</v>
      </c>
      <c r="D76" s="19">
        <f>G75-C76</f>
        <v>0</v>
      </c>
      <c r="E76" s="19"/>
      <c r="F76" s="10"/>
      <c r="G76" s="1" t="s">
        <v>2641</v>
      </c>
    </row>
    <row r="77" ht="15.75" hidden="1" customHeight="1">
      <c r="A77" s="19" t="str">
        <f t="shared" ref="A77:A78" si="29">A76</f>
        <v>T&amp;L/101112023/EC</v>
      </c>
      <c r="B77" s="18"/>
      <c r="C77" s="36"/>
      <c r="D77" s="19">
        <f t="shared" ref="D77:D78" si="30">D76-C77</f>
        <v>0</v>
      </c>
      <c r="E77" s="19"/>
      <c r="F77" s="10"/>
      <c r="G77" s="20" t="s">
        <v>2615</v>
      </c>
    </row>
    <row r="78" ht="15.75" hidden="1" customHeight="1">
      <c r="A78" s="19" t="str">
        <f t="shared" si="29"/>
        <v>T&amp;L/101112023/EC</v>
      </c>
      <c r="B78" s="18"/>
      <c r="C78" s="36"/>
      <c r="D78" s="19">
        <f t="shared" si="30"/>
        <v>0</v>
      </c>
      <c r="E78" s="19"/>
      <c r="F78" s="10"/>
      <c r="G78" s="20">
        <v>110000.0</v>
      </c>
    </row>
    <row r="79" ht="15.75" hidden="1" customHeight="1">
      <c r="E79" s="1"/>
      <c r="F79" s="68" t="s">
        <v>14</v>
      </c>
    </row>
    <row r="80" ht="15.75" hidden="1" customHeight="1">
      <c r="E80" s="1"/>
    </row>
    <row r="81" ht="15.75" hidden="1" customHeight="1">
      <c r="A81" s="14" t="s">
        <v>15</v>
      </c>
      <c r="B81" s="14" t="s">
        <v>16</v>
      </c>
      <c r="C81" s="2" t="s">
        <v>17</v>
      </c>
      <c r="D81" s="14" t="s">
        <v>18</v>
      </c>
      <c r="E81" s="14" t="s">
        <v>19</v>
      </c>
      <c r="F81" s="34" t="s">
        <v>20</v>
      </c>
      <c r="G81" s="43">
        <v>5.0</v>
      </c>
    </row>
    <row r="82" ht="15.75" hidden="1" customHeight="1">
      <c r="A82" s="19" t="s">
        <v>2642</v>
      </c>
      <c r="B82" s="18">
        <v>45247.0</v>
      </c>
      <c r="C82" s="36">
        <v>5.0</v>
      </c>
      <c r="D82" s="19">
        <f>G81-C82</f>
        <v>0</v>
      </c>
      <c r="E82" s="19"/>
      <c r="F82" s="10"/>
      <c r="G82" s="1" t="s">
        <v>2641</v>
      </c>
    </row>
    <row r="83" ht="15.75" hidden="1" customHeight="1">
      <c r="A83" s="19" t="str">
        <f t="shared" ref="A83:A84" si="31">A82</f>
        <v>T&amp;L/100112023/EC</v>
      </c>
      <c r="B83" s="18"/>
      <c r="C83" s="36"/>
      <c r="D83" s="19">
        <f t="shared" ref="D83:D84" si="32">D82-C83</f>
        <v>0</v>
      </c>
      <c r="E83" s="19"/>
      <c r="F83" s="10"/>
      <c r="G83" s="20" t="s">
        <v>2643</v>
      </c>
    </row>
    <row r="84" ht="15.75" hidden="1" customHeight="1">
      <c r="A84" s="19" t="str">
        <f t="shared" si="31"/>
        <v>T&amp;L/100112023/EC</v>
      </c>
      <c r="B84" s="18"/>
      <c r="C84" s="36"/>
      <c r="D84" s="19">
        <f t="shared" si="32"/>
        <v>0</v>
      </c>
      <c r="E84" s="19"/>
      <c r="F84" s="10"/>
      <c r="G84" s="20">
        <v>120000.0</v>
      </c>
    </row>
    <row r="85" ht="15.75" hidden="1" customHeight="1">
      <c r="E85" s="1"/>
      <c r="F85" s="68" t="s">
        <v>14</v>
      </c>
    </row>
    <row r="86" ht="15.75" hidden="1" customHeight="1">
      <c r="E86" s="1"/>
    </row>
    <row r="87" ht="15.75" hidden="1" customHeight="1">
      <c r="A87" s="14" t="s">
        <v>15</v>
      </c>
      <c r="B87" s="14" t="s">
        <v>16</v>
      </c>
      <c r="C87" s="2" t="s">
        <v>17</v>
      </c>
      <c r="D87" s="14" t="s">
        <v>18</v>
      </c>
      <c r="E87" s="14" t="s">
        <v>19</v>
      </c>
      <c r="F87" s="34" t="s">
        <v>20</v>
      </c>
      <c r="G87" s="43">
        <v>30.0</v>
      </c>
    </row>
    <row r="88" ht="15.75" hidden="1" customHeight="1">
      <c r="A88" s="19" t="s">
        <v>2644</v>
      </c>
      <c r="B88" s="18">
        <v>45253.0</v>
      </c>
      <c r="C88" s="36">
        <v>30.0</v>
      </c>
      <c r="D88" s="19">
        <f>G87-C88</f>
        <v>0</v>
      </c>
      <c r="E88" s="19"/>
      <c r="F88" s="10"/>
      <c r="G88" s="1" t="s">
        <v>2645</v>
      </c>
    </row>
    <row r="89" ht="15.75" customHeight="1">
      <c r="A89" s="19" t="str">
        <f t="shared" ref="A89:A90" si="33">A88</f>
        <v>T&amp;L/151112023/EC</v>
      </c>
      <c r="B89" s="18"/>
      <c r="C89" s="36"/>
      <c r="D89" s="19">
        <f t="shared" ref="D89:D90" si="34">D88-C89</f>
        <v>0</v>
      </c>
      <c r="E89" s="19"/>
      <c r="F89" s="10"/>
      <c r="G89" s="20" t="s">
        <v>2615</v>
      </c>
    </row>
    <row r="90" ht="15.75" customHeight="1">
      <c r="A90" s="19" t="str">
        <f t="shared" si="33"/>
        <v>T&amp;L/151112023/EC</v>
      </c>
      <c r="B90" s="18"/>
      <c r="C90" s="36"/>
      <c r="D90" s="19">
        <f t="shared" si="34"/>
        <v>0</v>
      </c>
      <c r="E90" s="19"/>
      <c r="F90" s="10"/>
      <c r="G90" s="20">
        <v>110000.0</v>
      </c>
    </row>
    <row r="91" ht="15.75" customHeight="1">
      <c r="E91" s="1"/>
      <c r="F91" s="68" t="s">
        <v>14</v>
      </c>
    </row>
    <row r="92" ht="15.75" customHeight="1">
      <c r="A92" s="14" t="s">
        <v>15</v>
      </c>
      <c r="B92" s="14" t="s">
        <v>16</v>
      </c>
      <c r="C92" s="2" t="s">
        <v>17</v>
      </c>
      <c r="D92" s="14" t="s">
        <v>18</v>
      </c>
      <c r="E92" s="14" t="s">
        <v>19</v>
      </c>
      <c r="F92" s="34" t="s">
        <v>20</v>
      </c>
      <c r="G92" s="43">
        <v>20.0</v>
      </c>
    </row>
    <row r="93" ht="15.75" customHeight="1">
      <c r="A93" s="19" t="s">
        <v>2646</v>
      </c>
      <c r="B93" s="18">
        <v>45253.0</v>
      </c>
      <c r="C93" s="36">
        <v>20.0</v>
      </c>
      <c r="D93" s="19">
        <f>G92-C93</f>
        <v>0</v>
      </c>
      <c r="E93" s="19"/>
      <c r="F93" s="10"/>
      <c r="G93" s="1" t="s">
        <v>2647</v>
      </c>
    </row>
    <row r="94" ht="15.75" customHeight="1">
      <c r="A94" s="19" t="str">
        <f t="shared" ref="A94:A95" si="35">A93</f>
        <v>T&amp;L/150112023/EC</v>
      </c>
      <c r="B94" s="18"/>
      <c r="C94" s="36"/>
      <c r="D94" s="19">
        <f t="shared" ref="D94:D95" si="36">D93-C94</f>
        <v>0</v>
      </c>
      <c r="E94" s="19"/>
      <c r="F94" s="10"/>
      <c r="G94" s="20" t="s">
        <v>2565</v>
      </c>
    </row>
    <row r="95" ht="15.75" customHeight="1">
      <c r="A95" s="19" t="str">
        <f t="shared" si="35"/>
        <v>T&amp;L/150112023/EC</v>
      </c>
      <c r="B95" s="18"/>
      <c r="C95" s="36"/>
      <c r="D95" s="19">
        <f t="shared" si="36"/>
        <v>0</v>
      </c>
      <c r="E95" s="19"/>
      <c r="F95" s="10"/>
      <c r="G95" s="20">
        <v>120000.0</v>
      </c>
    </row>
    <row r="96" ht="15.75" customHeight="1">
      <c r="E96" s="1"/>
      <c r="F96" s="68" t="s">
        <v>14</v>
      </c>
    </row>
    <row r="97" ht="15.75" customHeight="1">
      <c r="E97" s="1"/>
    </row>
    <row r="98" ht="15.75" customHeight="1">
      <c r="A98" s="14" t="s">
        <v>15</v>
      </c>
      <c r="B98" s="14" t="s">
        <v>16</v>
      </c>
      <c r="C98" s="2" t="s">
        <v>17</v>
      </c>
      <c r="D98" s="14" t="s">
        <v>18</v>
      </c>
      <c r="E98" s="14" t="s">
        <v>19</v>
      </c>
      <c r="F98" s="34" t="s">
        <v>20</v>
      </c>
      <c r="G98" s="43">
        <v>30.0</v>
      </c>
    </row>
    <row r="99" ht="15.75" customHeight="1">
      <c r="A99" s="19" t="s">
        <v>2648</v>
      </c>
      <c r="B99" s="18">
        <v>45264.0</v>
      </c>
      <c r="C99" s="36">
        <v>30.0</v>
      </c>
      <c r="D99" s="19">
        <f>G98-C99</f>
        <v>0</v>
      </c>
      <c r="E99" s="19"/>
      <c r="F99" s="10"/>
      <c r="G99" s="1" t="s">
        <v>2649</v>
      </c>
    </row>
    <row r="100" ht="15.75" customHeight="1">
      <c r="A100" s="19" t="str">
        <f t="shared" ref="A100:A101" si="37">A99</f>
        <v>T&amp;L/224112023/EC</v>
      </c>
      <c r="B100" s="18"/>
      <c r="C100" s="36"/>
      <c r="D100" s="19">
        <f t="shared" ref="D100:D101" si="38">D99-C100</f>
        <v>0</v>
      </c>
      <c r="E100" s="19"/>
      <c r="F100" s="10"/>
      <c r="G100" s="20" t="s">
        <v>2565</v>
      </c>
    </row>
    <row r="101" ht="15.75" customHeight="1">
      <c r="A101" s="19" t="str">
        <f t="shared" si="37"/>
        <v>T&amp;L/224112023/EC</v>
      </c>
      <c r="B101" s="18"/>
      <c r="C101" s="36"/>
      <c r="D101" s="19">
        <f t="shared" si="38"/>
        <v>0</v>
      </c>
      <c r="E101" s="19"/>
      <c r="F101" s="10"/>
      <c r="G101" s="20">
        <v>120000.0</v>
      </c>
    </row>
    <row r="102" ht="15.75" customHeight="1">
      <c r="E102" s="1"/>
      <c r="F102" s="68" t="s">
        <v>14</v>
      </c>
    </row>
    <row r="103" ht="15.75" customHeight="1">
      <c r="A103" s="14" t="s">
        <v>15</v>
      </c>
      <c r="B103" s="14" t="s">
        <v>16</v>
      </c>
      <c r="C103" s="2" t="s">
        <v>17</v>
      </c>
      <c r="D103" s="14" t="s">
        <v>18</v>
      </c>
      <c r="E103" s="14" t="s">
        <v>19</v>
      </c>
      <c r="F103" s="34" t="s">
        <v>20</v>
      </c>
      <c r="G103" s="43">
        <v>25.0</v>
      </c>
    </row>
    <row r="104" ht="15.75" customHeight="1">
      <c r="A104" s="19" t="s">
        <v>2650</v>
      </c>
      <c r="B104" s="18">
        <v>45264.0</v>
      </c>
      <c r="C104" s="36">
        <v>25.0</v>
      </c>
      <c r="D104" s="19">
        <f>G103-C104</f>
        <v>0</v>
      </c>
      <c r="E104" s="19"/>
      <c r="F104" s="10"/>
      <c r="G104" s="1" t="s">
        <v>2651</v>
      </c>
    </row>
    <row r="105" ht="15.75" customHeight="1">
      <c r="A105" s="19" t="str">
        <f t="shared" ref="A105:A106" si="39">A104</f>
        <v>T&amp;L/225112023/EC</v>
      </c>
      <c r="B105" s="18"/>
      <c r="C105" s="36"/>
      <c r="D105" s="19">
        <f t="shared" ref="D105:D106" si="40">D104-C105</f>
        <v>0</v>
      </c>
      <c r="E105" s="19"/>
      <c r="F105" s="10"/>
      <c r="G105" s="20" t="s">
        <v>2565</v>
      </c>
    </row>
    <row r="106" ht="15.75" customHeight="1">
      <c r="A106" s="19" t="str">
        <f t="shared" si="39"/>
        <v>T&amp;L/225112023/EC</v>
      </c>
      <c r="B106" s="18"/>
      <c r="C106" s="36"/>
      <c r="D106" s="19">
        <f t="shared" si="40"/>
        <v>0</v>
      </c>
      <c r="E106" s="19"/>
      <c r="F106" s="10"/>
      <c r="G106" s="20">
        <v>120000.0</v>
      </c>
    </row>
    <row r="107" ht="15.75" customHeight="1">
      <c r="E107" s="1"/>
      <c r="F107" s="68" t="s">
        <v>14</v>
      </c>
    </row>
    <row r="108" ht="15.75" customHeight="1">
      <c r="A108" s="14" t="s">
        <v>15</v>
      </c>
      <c r="B108" s="14" t="s">
        <v>16</v>
      </c>
      <c r="C108" s="2" t="s">
        <v>17</v>
      </c>
      <c r="D108" s="14" t="s">
        <v>18</v>
      </c>
      <c r="E108" s="14" t="s">
        <v>19</v>
      </c>
      <c r="F108" s="34" t="s">
        <v>20</v>
      </c>
      <c r="G108" s="43">
        <v>30.0</v>
      </c>
    </row>
    <row r="109" ht="15.75" customHeight="1">
      <c r="A109" s="19" t="s">
        <v>2652</v>
      </c>
      <c r="B109" s="18">
        <v>45267.0</v>
      </c>
      <c r="C109" s="36">
        <v>30.0</v>
      </c>
      <c r="D109" s="19">
        <f>G108-C109</f>
        <v>0</v>
      </c>
      <c r="E109" s="19"/>
      <c r="F109" s="10"/>
      <c r="G109" s="1" t="s">
        <v>2653</v>
      </c>
    </row>
    <row r="110" ht="15.75" customHeight="1">
      <c r="A110" s="19" t="str">
        <f t="shared" ref="A110:A111" si="41">A109</f>
        <v>T&amp;L/267112023/EC</v>
      </c>
      <c r="B110" s="18"/>
      <c r="C110" s="36"/>
      <c r="D110" s="19">
        <f t="shared" ref="D110:D111" si="42">D109-C110</f>
        <v>0</v>
      </c>
      <c r="E110" s="19"/>
      <c r="F110" s="10"/>
      <c r="G110" s="20" t="s">
        <v>2565</v>
      </c>
    </row>
    <row r="111" ht="15.75" customHeight="1">
      <c r="A111" s="19" t="str">
        <f t="shared" si="41"/>
        <v>T&amp;L/267112023/EC</v>
      </c>
      <c r="B111" s="18"/>
      <c r="C111" s="36"/>
      <c r="D111" s="19">
        <f t="shared" si="42"/>
        <v>0</v>
      </c>
      <c r="E111" s="19"/>
      <c r="F111" s="10"/>
      <c r="G111" s="20">
        <v>120000.0</v>
      </c>
    </row>
    <row r="112" ht="15.75" customHeight="1">
      <c r="E112" s="1"/>
      <c r="F112" s="68" t="s">
        <v>14</v>
      </c>
    </row>
    <row r="113" ht="15.75" customHeight="1">
      <c r="A113" s="14" t="s">
        <v>15</v>
      </c>
      <c r="B113" s="14" t="s">
        <v>16</v>
      </c>
      <c r="C113" s="2" t="s">
        <v>17</v>
      </c>
      <c r="D113" s="14" t="s">
        <v>18</v>
      </c>
      <c r="E113" s="14" t="s">
        <v>19</v>
      </c>
      <c r="F113" s="34" t="s">
        <v>20</v>
      </c>
      <c r="G113" s="43">
        <v>10.0</v>
      </c>
    </row>
    <row r="114" ht="15.75" customHeight="1">
      <c r="A114" s="19" t="s">
        <v>2654</v>
      </c>
      <c r="B114" s="18">
        <v>45267.0</v>
      </c>
      <c r="C114" s="36">
        <v>9.0</v>
      </c>
      <c r="D114" s="19">
        <f>G113-C114</f>
        <v>1</v>
      </c>
      <c r="E114" s="19"/>
      <c r="F114" s="10"/>
      <c r="G114" s="1" t="s">
        <v>2655</v>
      </c>
    </row>
    <row r="115" ht="15.75" customHeight="1">
      <c r="A115" s="19" t="str">
        <f t="shared" ref="A115:A116" si="43">A114</f>
        <v>T&amp;L/268112023/EC</v>
      </c>
      <c r="B115" s="18">
        <v>45282.0</v>
      </c>
      <c r="C115" s="36">
        <v>1.0</v>
      </c>
      <c r="D115" s="19">
        <f t="shared" ref="D115:D116" si="44">D114-C115</f>
        <v>0</v>
      </c>
      <c r="E115" s="19"/>
      <c r="F115" s="10"/>
      <c r="G115" s="20" t="s">
        <v>2615</v>
      </c>
    </row>
    <row r="116" ht="15.75" customHeight="1">
      <c r="A116" s="19" t="str">
        <f t="shared" si="43"/>
        <v>T&amp;L/268112023/EC</v>
      </c>
      <c r="B116" s="18"/>
      <c r="C116" s="36"/>
      <c r="D116" s="19">
        <f t="shared" si="44"/>
        <v>0</v>
      </c>
      <c r="E116" s="19"/>
      <c r="F116" s="10"/>
      <c r="G116" s="20">
        <v>110000.0</v>
      </c>
    </row>
    <row r="117" ht="15.75" customHeight="1">
      <c r="E117" s="1"/>
      <c r="F117" s="68" t="s">
        <v>14</v>
      </c>
    </row>
    <row r="118" ht="15.75" customHeight="1">
      <c r="A118" s="14" t="s">
        <v>15</v>
      </c>
      <c r="B118" s="14" t="s">
        <v>16</v>
      </c>
      <c r="C118" s="2" t="s">
        <v>17</v>
      </c>
      <c r="D118" s="14" t="s">
        <v>18</v>
      </c>
      <c r="E118" s="14" t="s">
        <v>19</v>
      </c>
      <c r="F118" s="34" t="s">
        <v>20</v>
      </c>
      <c r="G118" s="43">
        <v>40.0</v>
      </c>
    </row>
    <row r="119" ht="15.75" customHeight="1">
      <c r="A119" s="19" t="s">
        <v>2656</v>
      </c>
      <c r="B119" s="18">
        <v>45274.0</v>
      </c>
      <c r="C119" s="36">
        <v>40.0</v>
      </c>
      <c r="D119" s="19">
        <f>G118-C119</f>
        <v>0</v>
      </c>
      <c r="E119" s="19"/>
      <c r="F119" s="10"/>
      <c r="G119" s="1" t="s">
        <v>2657</v>
      </c>
    </row>
    <row r="120" ht="15.75" customHeight="1">
      <c r="A120" s="19" t="str">
        <f t="shared" ref="A120:A121" si="45">A119</f>
        <v>T&amp;L/046122023/EC</v>
      </c>
      <c r="B120" s="18"/>
      <c r="C120" s="36"/>
      <c r="D120" s="19">
        <f t="shared" ref="D120:D121" si="46">D119-C120</f>
        <v>0</v>
      </c>
      <c r="E120" s="19"/>
      <c r="F120" s="10"/>
      <c r="G120" s="20" t="s">
        <v>2565</v>
      </c>
    </row>
    <row r="121" ht="15.75" customHeight="1">
      <c r="A121" s="19" t="str">
        <f t="shared" si="45"/>
        <v>T&amp;L/046122023/EC</v>
      </c>
      <c r="B121" s="18"/>
      <c r="C121" s="36"/>
      <c r="D121" s="19">
        <f t="shared" si="46"/>
        <v>0</v>
      </c>
      <c r="E121" s="19"/>
      <c r="F121" s="10"/>
      <c r="G121" s="20">
        <v>120000.0</v>
      </c>
    </row>
    <row r="122" ht="15.75" customHeight="1">
      <c r="E122" s="1"/>
      <c r="F122" s="68" t="s">
        <v>14</v>
      </c>
    </row>
    <row r="123" ht="15.75" customHeight="1">
      <c r="A123" s="14" t="s">
        <v>15</v>
      </c>
      <c r="B123" s="14" t="s">
        <v>16</v>
      </c>
      <c r="C123" s="2" t="s">
        <v>17</v>
      </c>
      <c r="D123" s="14" t="s">
        <v>18</v>
      </c>
      <c r="E123" s="14" t="s">
        <v>19</v>
      </c>
      <c r="F123" s="34" t="s">
        <v>20</v>
      </c>
      <c r="G123" s="43">
        <v>10.0</v>
      </c>
    </row>
    <row r="124" ht="15.75" customHeight="1">
      <c r="A124" s="19" t="s">
        <v>2658</v>
      </c>
      <c r="B124" s="18">
        <v>45282.0</v>
      </c>
      <c r="C124" s="36">
        <v>10.0</v>
      </c>
      <c r="D124" s="19">
        <f>G123-C124</f>
        <v>0</v>
      </c>
      <c r="E124" s="19"/>
      <c r="F124" s="10"/>
      <c r="G124" s="1" t="s">
        <v>2659</v>
      </c>
    </row>
    <row r="125" ht="15.75" customHeight="1">
      <c r="A125" s="19" t="str">
        <f t="shared" ref="A125:A126" si="47">A124</f>
        <v>T&amp;L/047122023/EC</v>
      </c>
      <c r="B125" s="18"/>
      <c r="C125" s="36"/>
      <c r="D125" s="19">
        <f t="shared" ref="D125:D126" si="48">D124-C125</f>
        <v>0</v>
      </c>
      <c r="E125" s="19"/>
      <c r="F125" s="10"/>
      <c r="G125" s="20" t="s">
        <v>2615</v>
      </c>
    </row>
    <row r="126" ht="15.75" customHeight="1">
      <c r="A126" s="19" t="str">
        <f t="shared" si="47"/>
        <v>T&amp;L/047122023/EC</v>
      </c>
      <c r="B126" s="18"/>
      <c r="C126" s="36"/>
      <c r="D126" s="19">
        <f t="shared" si="48"/>
        <v>0</v>
      </c>
      <c r="E126" s="19"/>
      <c r="F126" s="10"/>
      <c r="G126" s="20">
        <v>110000.0</v>
      </c>
    </row>
    <row r="127" ht="15.75" customHeight="1">
      <c r="E127" s="1"/>
      <c r="F127" s="68" t="s">
        <v>14</v>
      </c>
    </row>
    <row r="128" ht="15.75" customHeight="1">
      <c r="A128" s="14" t="s">
        <v>15</v>
      </c>
      <c r="B128" s="14" t="s">
        <v>16</v>
      </c>
      <c r="C128" s="2" t="s">
        <v>17</v>
      </c>
      <c r="D128" s="14" t="s">
        <v>18</v>
      </c>
      <c r="E128" s="14" t="s">
        <v>19</v>
      </c>
      <c r="F128" s="34" t="s">
        <v>20</v>
      </c>
      <c r="G128" s="43">
        <v>15.0</v>
      </c>
    </row>
    <row r="129" ht="15.75" customHeight="1">
      <c r="A129" s="19" t="s">
        <v>2660</v>
      </c>
      <c r="B129" s="18">
        <v>45282.0</v>
      </c>
      <c r="C129" s="36">
        <v>15.0</v>
      </c>
      <c r="D129" s="19">
        <f>G128-C129</f>
        <v>0</v>
      </c>
      <c r="E129" s="19"/>
      <c r="F129" s="10"/>
      <c r="G129" s="1" t="s">
        <v>2661</v>
      </c>
    </row>
    <row r="130" ht="15.75" customHeight="1">
      <c r="A130" s="19" t="str">
        <f t="shared" ref="A130:A131" si="49">A129</f>
        <v>T&amp;L/130122023/EC</v>
      </c>
      <c r="B130" s="18"/>
      <c r="C130" s="36"/>
      <c r="D130" s="19">
        <f t="shared" ref="D130:D131" si="50">D129-C130</f>
        <v>0</v>
      </c>
      <c r="E130" s="19"/>
      <c r="F130" s="10"/>
      <c r="G130" s="20" t="s">
        <v>2565</v>
      </c>
    </row>
    <row r="131" ht="15.75" customHeight="1">
      <c r="A131" s="19" t="str">
        <f t="shared" si="49"/>
        <v>T&amp;L/130122023/EC</v>
      </c>
      <c r="B131" s="18"/>
      <c r="C131" s="36"/>
      <c r="D131" s="19">
        <f t="shared" si="50"/>
        <v>0</v>
      </c>
      <c r="E131" s="19"/>
      <c r="F131" s="10"/>
      <c r="G131" s="20">
        <v>120000.0</v>
      </c>
    </row>
    <row r="132" ht="15.75" customHeight="1">
      <c r="E132" s="1"/>
      <c r="F132" s="68" t="s">
        <v>14</v>
      </c>
    </row>
    <row r="133" ht="15.75" customHeight="1">
      <c r="A133" s="14" t="s">
        <v>15</v>
      </c>
      <c r="B133" s="14" t="s">
        <v>16</v>
      </c>
      <c r="C133" s="2" t="s">
        <v>17</v>
      </c>
      <c r="D133" s="14" t="s">
        <v>18</v>
      </c>
      <c r="E133" s="14" t="s">
        <v>19</v>
      </c>
      <c r="F133" s="34" t="s">
        <v>20</v>
      </c>
      <c r="G133" s="43">
        <v>15.0</v>
      </c>
    </row>
    <row r="134" ht="15.75" customHeight="1">
      <c r="A134" s="19" t="s">
        <v>2662</v>
      </c>
      <c r="B134" s="18">
        <v>45282.0</v>
      </c>
      <c r="C134" s="36">
        <v>15.0</v>
      </c>
      <c r="D134" s="19">
        <f>G133-C134</f>
        <v>0</v>
      </c>
      <c r="E134" s="19"/>
      <c r="F134" s="10"/>
      <c r="G134" s="1" t="s">
        <v>2663</v>
      </c>
    </row>
    <row r="135" ht="15.75" customHeight="1">
      <c r="A135" s="19" t="str">
        <f t="shared" ref="A135:A136" si="51">A134</f>
        <v>T&amp;L/131122023/EC</v>
      </c>
      <c r="B135" s="18"/>
      <c r="C135" s="36"/>
      <c r="D135" s="19">
        <f t="shared" ref="D135:D136" si="52">D134-C135</f>
        <v>0</v>
      </c>
      <c r="E135" s="19"/>
      <c r="F135" s="10"/>
      <c r="G135" s="20" t="s">
        <v>2615</v>
      </c>
    </row>
    <row r="136" ht="15.75" customHeight="1">
      <c r="A136" s="19" t="str">
        <f t="shared" si="51"/>
        <v>T&amp;L/131122023/EC</v>
      </c>
      <c r="B136" s="18"/>
      <c r="C136" s="36"/>
      <c r="D136" s="19">
        <f t="shared" si="52"/>
        <v>0</v>
      </c>
      <c r="E136" s="19"/>
      <c r="F136" s="10"/>
      <c r="G136" s="20">
        <v>110000.0</v>
      </c>
    </row>
    <row r="137" ht="15.75" customHeight="1">
      <c r="E137" s="1"/>
      <c r="F137" s="68" t="s">
        <v>14</v>
      </c>
    </row>
    <row r="138" ht="15.75" customHeight="1">
      <c r="A138" s="14" t="s">
        <v>15</v>
      </c>
      <c r="B138" s="14" t="s">
        <v>16</v>
      </c>
      <c r="C138" s="2" t="s">
        <v>17</v>
      </c>
      <c r="D138" s="14" t="s">
        <v>18</v>
      </c>
      <c r="E138" s="14" t="s">
        <v>19</v>
      </c>
      <c r="F138" s="34" t="s">
        <v>20</v>
      </c>
      <c r="G138" s="43">
        <v>15.0</v>
      </c>
    </row>
    <row r="139" ht="15.75" customHeight="1">
      <c r="A139" s="19" t="s">
        <v>2664</v>
      </c>
      <c r="B139" s="18">
        <v>45289.0</v>
      </c>
      <c r="C139" s="36">
        <v>15.0</v>
      </c>
      <c r="D139" s="19">
        <f>G138-C139</f>
        <v>0</v>
      </c>
      <c r="E139" s="19"/>
      <c r="F139" s="10"/>
      <c r="G139" s="1" t="s">
        <v>2665</v>
      </c>
    </row>
    <row r="140" ht="15.75" customHeight="1">
      <c r="A140" s="19" t="str">
        <f t="shared" ref="A140:A141" si="53">A139</f>
        <v>T&amp;L/135122023/EC</v>
      </c>
      <c r="B140" s="18"/>
      <c r="C140" s="36"/>
      <c r="D140" s="19">
        <f t="shared" ref="D140:D141" si="54">D139-C140</f>
        <v>0</v>
      </c>
      <c r="E140" s="19"/>
      <c r="F140" s="10"/>
      <c r="G140" s="20" t="s">
        <v>2565</v>
      </c>
    </row>
    <row r="141" ht="15.75" customHeight="1">
      <c r="A141" s="19" t="str">
        <f t="shared" si="53"/>
        <v>T&amp;L/135122023/EC</v>
      </c>
      <c r="B141" s="18"/>
      <c r="C141" s="36"/>
      <c r="D141" s="19">
        <f t="shared" si="54"/>
        <v>0</v>
      </c>
      <c r="E141" s="19"/>
      <c r="F141" s="10"/>
      <c r="G141" s="20">
        <v>120000.0</v>
      </c>
    </row>
    <row r="142" ht="15.75" customHeight="1">
      <c r="E142" s="1"/>
      <c r="F142" s="68" t="s">
        <v>14</v>
      </c>
    </row>
    <row r="143" ht="15.75" customHeight="1">
      <c r="A143" s="14" t="s">
        <v>15</v>
      </c>
      <c r="B143" s="14" t="s">
        <v>16</v>
      </c>
      <c r="C143" s="2" t="s">
        <v>17</v>
      </c>
      <c r="D143" s="14" t="s">
        <v>18</v>
      </c>
      <c r="E143" s="14" t="s">
        <v>19</v>
      </c>
      <c r="F143" s="34" t="s">
        <v>20</v>
      </c>
      <c r="G143" s="43">
        <v>20.0</v>
      </c>
    </row>
    <row r="144" ht="15.75" customHeight="1">
      <c r="A144" s="19" t="s">
        <v>2666</v>
      </c>
      <c r="B144" s="18">
        <v>45289.0</v>
      </c>
      <c r="C144" s="36">
        <v>20.0</v>
      </c>
      <c r="D144" s="19">
        <f>G143-C144</f>
        <v>0</v>
      </c>
      <c r="E144" s="19"/>
      <c r="F144" s="10"/>
      <c r="G144" s="1" t="s">
        <v>2667</v>
      </c>
    </row>
    <row r="145" ht="15.75" customHeight="1">
      <c r="A145" s="19" t="str">
        <f t="shared" ref="A145:A146" si="55">A144</f>
        <v>T&amp;L/136122023/EC</v>
      </c>
      <c r="B145" s="18"/>
      <c r="C145" s="36"/>
      <c r="D145" s="19">
        <f t="shared" ref="D145:D146" si="56">D144-C145</f>
        <v>0</v>
      </c>
      <c r="E145" s="19"/>
      <c r="F145" s="10"/>
      <c r="G145" s="20" t="s">
        <v>2615</v>
      </c>
    </row>
    <row r="146" ht="15.75" customHeight="1">
      <c r="A146" s="19" t="str">
        <f t="shared" si="55"/>
        <v>T&amp;L/136122023/EC</v>
      </c>
      <c r="B146" s="18"/>
      <c r="C146" s="36"/>
      <c r="D146" s="19">
        <f t="shared" si="56"/>
        <v>0</v>
      </c>
      <c r="E146" s="19"/>
      <c r="F146" s="10"/>
      <c r="G146" s="20">
        <v>110000.0</v>
      </c>
    </row>
    <row r="147" ht="15.75" customHeight="1">
      <c r="E147" s="1"/>
      <c r="F147" s="68" t="s">
        <v>14</v>
      </c>
    </row>
    <row r="148" ht="15.75" customHeight="1">
      <c r="A148" s="14" t="s">
        <v>15</v>
      </c>
      <c r="B148" s="14" t="s">
        <v>16</v>
      </c>
      <c r="C148" s="2" t="s">
        <v>17</v>
      </c>
      <c r="D148" s="14" t="s">
        <v>18</v>
      </c>
      <c r="E148" s="14" t="s">
        <v>19</v>
      </c>
      <c r="F148" s="34" t="s">
        <v>20</v>
      </c>
      <c r="G148" s="43">
        <v>20.0</v>
      </c>
    </row>
    <row r="149" ht="15.75" customHeight="1">
      <c r="A149" s="19" t="s">
        <v>2668</v>
      </c>
      <c r="B149" s="18">
        <v>45296.0</v>
      </c>
      <c r="C149" s="36">
        <v>20.0</v>
      </c>
      <c r="D149" s="19">
        <f>G148-C149</f>
        <v>0</v>
      </c>
      <c r="E149" s="19"/>
      <c r="F149" s="10"/>
      <c r="G149" s="1" t="s">
        <v>2669</v>
      </c>
    </row>
    <row r="150" ht="15.75" customHeight="1">
      <c r="A150" s="19" t="str">
        <f t="shared" ref="A150:A151" si="57">A149</f>
        <v>T&amp;L/190122023/EC</v>
      </c>
      <c r="B150" s="18"/>
      <c r="C150" s="36"/>
      <c r="D150" s="19">
        <f t="shared" ref="D150:D151" si="58">D149-C150</f>
        <v>0</v>
      </c>
      <c r="E150" s="19"/>
      <c r="F150" s="10"/>
      <c r="G150" s="20" t="s">
        <v>2565</v>
      </c>
    </row>
    <row r="151" ht="15.75" customHeight="1">
      <c r="A151" s="19" t="str">
        <f t="shared" si="57"/>
        <v>T&amp;L/190122023/EC</v>
      </c>
      <c r="B151" s="18"/>
      <c r="C151" s="36"/>
      <c r="D151" s="19">
        <f t="shared" si="58"/>
        <v>0</v>
      </c>
      <c r="E151" s="19"/>
      <c r="F151" s="10"/>
      <c r="G151" s="20">
        <v>120000.0</v>
      </c>
    </row>
    <row r="152" ht="15.75" customHeight="1">
      <c r="E152" s="1"/>
      <c r="F152" s="68" t="s">
        <v>14</v>
      </c>
    </row>
    <row r="153" ht="15.75" customHeight="1">
      <c r="A153" s="14" t="s">
        <v>15</v>
      </c>
      <c r="B153" s="14" t="s">
        <v>16</v>
      </c>
      <c r="C153" s="2" t="s">
        <v>17</v>
      </c>
      <c r="D153" s="14" t="s">
        <v>18</v>
      </c>
      <c r="E153" s="14" t="s">
        <v>19</v>
      </c>
      <c r="F153" s="34" t="s">
        <v>20</v>
      </c>
      <c r="G153" s="43">
        <v>10.0</v>
      </c>
    </row>
    <row r="154" ht="15.75" customHeight="1">
      <c r="A154" s="19" t="s">
        <v>2670</v>
      </c>
      <c r="B154" s="18">
        <v>45296.0</v>
      </c>
      <c r="C154" s="36">
        <v>10.0</v>
      </c>
      <c r="D154" s="19">
        <f>G153-C154</f>
        <v>0</v>
      </c>
      <c r="E154" s="19"/>
      <c r="F154" s="10"/>
      <c r="G154" s="1" t="s">
        <v>2671</v>
      </c>
    </row>
    <row r="155" ht="15.75" customHeight="1">
      <c r="A155" s="19" t="str">
        <f t="shared" ref="A155:A156" si="59">A154</f>
        <v>T&amp;L/191122023/EC</v>
      </c>
      <c r="B155" s="18"/>
      <c r="C155" s="36"/>
      <c r="D155" s="19">
        <f t="shared" ref="D155:D156" si="60">D154-C155</f>
        <v>0</v>
      </c>
      <c r="E155" s="19"/>
      <c r="F155" s="10"/>
      <c r="G155" s="20" t="s">
        <v>2615</v>
      </c>
    </row>
    <row r="156" ht="15.75" customHeight="1">
      <c r="A156" s="19" t="str">
        <f t="shared" si="59"/>
        <v>T&amp;L/191122023/EC</v>
      </c>
      <c r="B156" s="18"/>
      <c r="C156" s="36"/>
      <c r="D156" s="19">
        <f t="shared" si="60"/>
        <v>0</v>
      </c>
      <c r="E156" s="19"/>
      <c r="F156" s="10"/>
      <c r="G156" s="20">
        <v>110000.0</v>
      </c>
    </row>
    <row r="157" ht="15.75" customHeight="1">
      <c r="E157" s="1"/>
      <c r="F157" s="68" t="s">
        <v>14</v>
      </c>
    </row>
    <row r="158" ht="15.75" customHeight="1">
      <c r="E158" s="1"/>
    </row>
    <row r="159" ht="15.75" customHeight="1">
      <c r="A159" s="14" t="s">
        <v>15</v>
      </c>
      <c r="B159" s="14" t="s">
        <v>16</v>
      </c>
      <c r="C159" s="2" t="s">
        <v>17</v>
      </c>
      <c r="D159" s="14" t="s">
        <v>18</v>
      </c>
      <c r="E159" s="14" t="s">
        <v>19</v>
      </c>
      <c r="F159" s="34" t="s">
        <v>20</v>
      </c>
      <c r="G159" s="43">
        <v>10.0</v>
      </c>
    </row>
    <row r="160" ht="15.75" customHeight="1">
      <c r="A160" s="19" t="s">
        <v>2672</v>
      </c>
      <c r="B160" s="18">
        <v>45302.0</v>
      </c>
      <c r="C160" s="36">
        <v>10.0</v>
      </c>
      <c r="D160" s="19">
        <f>G159-C160</f>
        <v>0</v>
      </c>
      <c r="E160" s="19"/>
      <c r="F160" s="10"/>
      <c r="G160" s="1" t="s">
        <v>2673</v>
      </c>
    </row>
    <row r="161" ht="15.75" customHeight="1">
      <c r="A161" s="19" t="str">
        <f t="shared" ref="A161:A162" si="61">A160</f>
        <v>T&amp;L/035012024/EC</v>
      </c>
      <c r="B161" s="18"/>
      <c r="C161" s="36"/>
      <c r="D161" s="19">
        <f t="shared" ref="D161:D162" si="62">D160-C161</f>
        <v>0</v>
      </c>
      <c r="E161" s="19"/>
      <c r="F161" s="10"/>
      <c r="G161" s="20" t="s">
        <v>2565</v>
      </c>
    </row>
    <row r="162" ht="15.75" customHeight="1">
      <c r="A162" s="19" t="str">
        <f t="shared" si="61"/>
        <v>T&amp;L/035012024/EC</v>
      </c>
      <c r="B162" s="18"/>
      <c r="C162" s="36"/>
      <c r="D162" s="19">
        <f t="shared" si="62"/>
        <v>0</v>
      </c>
      <c r="E162" s="19"/>
      <c r="F162" s="10"/>
      <c r="G162" s="20">
        <v>120000.0</v>
      </c>
    </row>
    <row r="163" ht="15.75" customHeight="1">
      <c r="E163" s="1"/>
      <c r="F163" s="68" t="s">
        <v>14</v>
      </c>
    </row>
    <row r="164" ht="15.75" customHeight="1">
      <c r="A164" s="14" t="s">
        <v>15</v>
      </c>
      <c r="B164" s="14" t="s">
        <v>16</v>
      </c>
      <c r="C164" s="2" t="s">
        <v>17</v>
      </c>
      <c r="D164" s="14" t="s">
        <v>18</v>
      </c>
      <c r="E164" s="14" t="s">
        <v>19</v>
      </c>
      <c r="F164" s="34" t="s">
        <v>20</v>
      </c>
      <c r="G164" s="43">
        <v>20.0</v>
      </c>
    </row>
    <row r="165" ht="15.75" customHeight="1">
      <c r="A165" s="19" t="s">
        <v>2674</v>
      </c>
      <c r="B165" s="18">
        <v>45302.0</v>
      </c>
      <c r="C165" s="36">
        <v>20.0</v>
      </c>
      <c r="D165" s="19">
        <f>G164-C165</f>
        <v>0</v>
      </c>
      <c r="E165" s="19"/>
      <c r="F165" s="10"/>
      <c r="G165" s="1" t="s">
        <v>2675</v>
      </c>
    </row>
    <row r="166" ht="15.75" customHeight="1">
      <c r="A166" s="19" t="str">
        <f t="shared" ref="A166:A167" si="63">A165</f>
        <v>T&amp;L/036012024/EC</v>
      </c>
      <c r="B166" s="18"/>
      <c r="C166" s="36"/>
      <c r="D166" s="19">
        <f t="shared" ref="D166:D167" si="64">D165-C166</f>
        <v>0</v>
      </c>
      <c r="E166" s="19"/>
      <c r="F166" s="10"/>
      <c r="G166" s="20" t="s">
        <v>2615</v>
      </c>
    </row>
    <row r="167" ht="15.75" customHeight="1">
      <c r="A167" s="19" t="str">
        <f t="shared" si="63"/>
        <v>T&amp;L/036012024/EC</v>
      </c>
      <c r="B167" s="18"/>
      <c r="C167" s="36"/>
      <c r="D167" s="19">
        <f t="shared" si="64"/>
        <v>0</v>
      </c>
      <c r="E167" s="19"/>
      <c r="F167" s="10"/>
      <c r="G167" s="20">
        <v>110000.0</v>
      </c>
    </row>
    <row r="168" ht="15.75" customHeight="1">
      <c r="E168" s="1"/>
      <c r="F168" s="68" t="s">
        <v>14</v>
      </c>
    </row>
    <row r="169" ht="15.75" customHeight="1">
      <c r="E169" s="1"/>
    </row>
    <row r="170" ht="15.75" customHeight="1">
      <c r="A170" s="14" t="s">
        <v>15</v>
      </c>
      <c r="B170" s="14" t="s">
        <v>16</v>
      </c>
      <c r="C170" s="2" t="s">
        <v>17</v>
      </c>
      <c r="D170" s="14" t="s">
        <v>18</v>
      </c>
      <c r="E170" s="14" t="s">
        <v>19</v>
      </c>
      <c r="F170" s="34" t="s">
        <v>20</v>
      </c>
      <c r="G170" s="43">
        <v>30.0</v>
      </c>
    </row>
    <row r="171" ht="15.75" customHeight="1">
      <c r="A171" s="19" t="s">
        <v>2676</v>
      </c>
      <c r="B171" s="18">
        <v>45310.0</v>
      </c>
      <c r="C171" s="36">
        <v>30.0</v>
      </c>
      <c r="D171" s="19">
        <f>G170-C171</f>
        <v>0</v>
      </c>
      <c r="E171" s="19"/>
      <c r="F171" s="10"/>
      <c r="G171" s="1" t="s">
        <v>2677</v>
      </c>
    </row>
    <row r="172" ht="15.75" customHeight="1">
      <c r="A172" s="19" t="str">
        <f t="shared" ref="A172:A173" si="65">A171</f>
        <v>T&amp;L/091012024/EC</v>
      </c>
      <c r="B172" s="18"/>
      <c r="C172" s="36"/>
      <c r="D172" s="19">
        <f t="shared" ref="D172:D173" si="66">D171-C172</f>
        <v>0</v>
      </c>
      <c r="E172" s="19"/>
      <c r="F172" s="10"/>
      <c r="G172" s="20" t="s">
        <v>2615</v>
      </c>
    </row>
    <row r="173" ht="15.75" customHeight="1">
      <c r="A173" s="19" t="str">
        <f t="shared" si="65"/>
        <v>T&amp;L/091012024/EC</v>
      </c>
      <c r="B173" s="18"/>
      <c r="C173" s="36"/>
      <c r="D173" s="19">
        <f t="shared" si="66"/>
        <v>0</v>
      </c>
      <c r="E173" s="19"/>
      <c r="F173" s="10"/>
      <c r="G173" s="20">
        <v>110000.0</v>
      </c>
    </row>
    <row r="174" ht="15.75" customHeight="1">
      <c r="E174" s="1"/>
      <c r="F174" s="68" t="s">
        <v>14</v>
      </c>
    </row>
    <row r="175" ht="15.75" customHeight="1">
      <c r="E175" s="1"/>
    </row>
    <row r="176" ht="15.75" customHeight="1">
      <c r="A176" s="14" t="s">
        <v>15</v>
      </c>
      <c r="B176" s="14" t="s">
        <v>16</v>
      </c>
      <c r="C176" s="2" t="s">
        <v>17</v>
      </c>
      <c r="D176" s="14" t="s">
        <v>18</v>
      </c>
      <c r="E176" s="14" t="s">
        <v>19</v>
      </c>
      <c r="F176" s="34" t="s">
        <v>20</v>
      </c>
      <c r="G176" s="43">
        <v>15.0</v>
      </c>
    </row>
    <row r="177" ht="15.75" customHeight="1">
      <c r="A177" s="19" t="s">
        <v>2678</v>
      </c>
      <c r="B177" s="18">
        <v>45322.0</v>
      </c>
      <c r="C177" s="36">
        <v>15.0</v>
      </c>
      <c r="D177" s="19">
        <f>G176-C177</f>
        <v>0</v>
      </c>
      <c r="E177" s="19"/>
      <c r="F177" s="10"/>
      <c r="G177" s="1" t="s">
        <v>2679</v>
      </c>
    </row>
    <row r="178" ht="15.75" customHeight="1">
      <c r="A178" s="19" t="str">
        <f t="shared" ref="A178:A179" si="67">A177</f>
        <v>T&amp;L/227012024/EC</v>
      </c>
      <c r="B178" s="18"/>
      <c r="C178" s="36"/>
      <c r="D178" s="19">
        <f t="shared" ref="D178:D179" si="68">D177-C178</f>
        <v>0</v>
      </c>
      <c r="E178" s="19"/>
      <c r="F178" s="10"/>
      <c r="G178" s="20" t="s">
        <v>2643</v>
      </c>
    </row>
    <row r="179" ht="15.75" customHeight="1">
      <c r="A179" s="19" t="str">
        <f t="shared" si="67"/>
        <v>T&amp;L/227012024/EC</v>
      </c>
      <c r="B179" s="18"/>
      <c r="C179" s="36"/>
      <c r="D179" s="19">
        <f t="shared" si="68"/>
        <v>0</v>
      </c>
      <c r="E179" s="19"/>
      <c r="F179" s="10"/>
      <c r="G179" s="20">
        <v>120000.0</v>
      </c>
    </row>
    <row r="180" ht="15.75" customHeight="1">
      <c r="E180" s="1"/>
      <c r="F180" s="68" t="s">
        <v>14</v>
      </c>
    </row>
    <row r="181" ht="15.75" customHeight="1">
      <c r="A181" s="14" t="s">
        <v>15</v>
      </c>
      <c r="B181" s="14" t="s">
        <v>16</v>
      </c>
      <c r="C181" s="2" t="s">
        <v>17</v>
      </c>
      <c r="D181" s="14" t="s">
        <v>18</v>
      </c>
      <c r="E181" s="14" t="s">
        <v>19</v>
      </c>
      <c r="F181" s="34" t="s">
        <v>20</v>
      </c>
      <c r="G181" s="43">
        <v>15.0</v>
      </c>
    </row>
    <row r="182" ht="15.75" customHeight="1">
      <c r="A182" s="19" t="s">
        <v>2680</v>
      </c>
      <c r="B182" s="18">
        <v>45322.0</v>
      </c>
      <c r="C182" s="36">
        <v>15.0</v>
      </c>
      <c r="D182" s="19">
        <f>G181-C182</f>
        <v>0</v>
      </c>
      <c r="E182" s="19"/>
      <c r="F182" s="10"/>
      <c r="G182" s="1" t="s">
        <v>2681</v>
      </c>
    </row>
    <row r="183" ht="15.75" customHeight="1">
      <c r="A183" s="19" t="str">
        <f t="shared" ref="A183:A184" si="69">A182</f>
        <v>T&amp;L/228012024/EC</v>
      </c>
      <c r="B183" s="18"/>
      <c r="C183" s="36"/>
      <c r="D183" s="19">
        <f t="shared" ref="D183:D184" si="70">D182-C183</f>
        <v>0</v>
      </c>
      <c r="E183" s="19"/>
      <c r="F183" s="10"/>
      <c r="G183" s="20" t="s">
        <v>2682</v>
      </c>
    </row>
    <row r="184" ht="15.75" customHeight="1">
      <c r="A184" s="19" t="str">
        <f t="shared" si="69"/>
        <v>T&amp;L/228012024/EC</v>
      </c>
      <c r="B184" s="18"/>
      <c r="C184" s="36"/>
      <c r="D184" s="19">
        <f t="shared" si="70"/>
        <v>0</v>
      </c>
      <c r="E184" s="19"/>
      <c r="F184" s="10"/>
      <c r="G184" s="20">
        <v>110000.0</v>
      </c>
    </row>
    <row r="185" ht="15.75" customHeight="1">
      <c r="E185" s="1"/>
      <c r="F185" s="68" t="s">
        <v>14</v>
      </c>
    </row>
    <row r="186" ht="15.75" customHeight="1">
      <c r="E186" s="1"/>
    </row>
    <row r="187" ht="15.75" customHeight="1">
      <c r="A187" s="14" t="s">
        <v>15</v>
      </c>
      <c r="B187" s="14" t="s">
        <v>16</v>
      </c>
      <c r="C187" s="2" t="s">
        <v>17</v>
      </c>
      <c r="D187" s="14" t="s">
        <v>18</v>
      </c>
      <c r="E187" s="14" t="s">
        <v>19</v>
      </c>
      <c r="F187" s="34" t="s">
        <v>20</v>
      </c>
      <c r="G187" s="43">
        <v>15.0</v>
      </c>
    </row>
    <row r="188" ht="15.75" customHeight="1">
      <c r="A188" s="19" t="s">
        <v>2683</v>
      </c>
      <c r="B188" s="18">
        <v>45329.0</v>
      </c>
      <c r="C188" s="36">
        <v>15.0</v>
      </c>
      <c r="D188" s="19">
        <f>G187-C188</f>
        <v>0</v>
      </c>
      <c r="E188" s="19"/>
      <c r="F188" s="10"/>
      <c r="G188" s="1" t="s">
        <v>2684</v>
      </c>
    </row>
    <row r="189" ht="15.75" customHeight="1">
      <c r="A189" s="19" t="str">
        <f t="shared" ref="A189:A190" si="71">A188</f>
        <v>T&amp;L/001022024/EC</v>
      </c>
      <c r="B189" s="18"/>
      <c r="C189" s="36"/>
      <c r="D189" s="19">
        <f t="shared" ref="D189:D190" si="72">D188-C189</f>
        <v>0</v>
      </c>
      <c r="E189" s="19"/>
      <c r="F189" s="10"/>
      <c r="G189" s="20" t="s">
        <v>2643</v>
      </c>
    </row>
    <row r="190" ht="15.75" customHeight="1">
      <c r="A190" s="19" t="str">
        <f t="shared" si="71"/>
        <v>T&amp;L/001022024/EC</v>
      </c>
      <c r="B190" s="18"/>
      <c r="C190" s="36"/>
      <c r="D190" s="19">
        <f t="shared" si="72"/>
        <v>0</v>
      </c>
      <c r="E190" s="19"/>
      <c r="F190" s="10"/>
      <c r="G190" s="20">
        <v>120000.0</v>
      </c>
    </row>
    <row r="191" ht="15.75" customHeight="1">
      <c r="E191" s="1"/>
      <c r="F191" s="68" t="s">
        <v>14</v>
      </c>
    </row>
    <row r="192" ht="15.75" customHeight="1">
      <c r="A192" s="14" t="s">
        <v>15</v>
      </c>
      <c r="B192" s="14" t="s">
        <v>16</v>
      </c>
      <c r="C192" s="2" t="s">
        <v>17</v>
      </c>
      <c r="D192" s="14" t="s">
        <v>18</v>
      </c>
      <c r="E192" s="14" t="s">
        <v>19</v>
      </c>
      <c r="F192" s="34" t="s">
        <v>20</v>
      </c>
      <c r="G192" s="43">
        <v>40.0</v>
      </c>
    </row>
    <row r="193" ht="15.75" customHeight="1">
      <c r="A193" s="19" t="s">
        <v>2685</v>
      </c>
      <c r="B193" s="18">
        <v>45329.0</v>
      </c>
      <c r="C193" s="36">
        <v>40.0</v>
      </c>
      <c r="D193" s="19">
        <f>G192-C193</f>
        <v>0</v>
      </c>
      <c r="E193" s="19"/>
      <c r="F193" s="10"/>
      <c r="G193" s="1" t="s">
        <v>2686</v>
      </c>
    </row>
    <row r="194" ht="15.75" customHeight="1">
      <c r="A194" s="19" t="str">
        <f t="shared" ref="A194:A195" si="73">A193</f>
        <v>T&amp;L/002022024/EC</v>
      </c>
      <c r="B194" s="18"/>
      <c r="C194" s="36"/>
      <c r="D194" s="19">
        <f t="shared" ref="D194:D195" si="74">D193-C194</f>
        <v>0</v>
      </c>
      <c r="E194" s="19"/>
      <c r="F194" s="10"/>
      <c r="G194" s="20" t="s">
        <v>2643</v>
      </c>
    </row>
    <row r="195" ht="15.75" customHeight="1">
      <c r="A195" s="19" t="str">
        <f t="shared" si="73"/>
        <v>T&amp;L/002022024/EC</v>
      </c>
      <c r="B195" s="18"/>
      <c r="C195" s="36"/>
      <c r="D195" s="19">
        <f t="shared" si="74"/>
        <v>0</v>
      </c>
      <c r="E195" s="19"/>
      <c r="F195" s="10"/>
      <c r="G195" s="20">
        <v>120000.0</v>
      </c>
    </row>
    <row r="196" ht="15.75" customHeight="1">
      <c r="E196" s="1"/>
      <c r="F196" s="68" t="s">
        <v>14</v>
      </c>
    </row>
    <row r="197" ht="15.75" customHeight="1">
      <c r="E197" s="1"/>
    </row>
    <row r="198" ht="15.75" customHeight="1">
      <c r="A198" s="14" t="s">
        <v>15</v>
      </c>
      <c r="B198" s="14" t="s">
        <v>16</v>
      </c>
      <c r="C198" s="2" t="s">
        <v>17</v>
      </c>
      <c r="D198" s="14" t="s">
        <v>18</v>
      </c>
      <c r="E198" s="14" t="s">
        <v>19</v>
      </c>
      <c r="F198" s="34" t="s">
        <v>20</v>
      </c>
      <c r="G198" s="43">
        <v>30.0</v>
      </c>
    </row>
    <row r="199" ht="15.75" customHeight="1">
      <c r="A199" s="19" t="s">
        <v>2687</v>
      </c>
      <c r="B199" s="18">
        <v>45339.0</v>
      </c>
      <c r="C199" s="36">
        <v>30.0</v>
      </c>
      <c r="D199" s="19">
        <f>G198-C199</f>
        <v>0</v>
      </c>
      <c r="E199" s="19"/>
      <c r="F199" s="10"/>
      <c r="G199" s="1" t="s">
        <v>2688</v>
      </c>
    </row>
    <row r="200" ht="15.75" customHeight="1">
      <c r="A200" s="19" t="str">
        <f t="shared" ref="A200:A201" si="75">A199</f>
        <v>T&amp;L/067022024/EC</v>
      </c>
      <c r="B200" s="18"/>
      <c r="C200" s="36"/>
      <c r="D200" s="19">
        <f t="shared" ref="D200:D201" si="76">D199-C200</f>
        <v>0</v>
      </c>
      <c r="E200" s="19"/>
      <c r="F200" s="10"/>
      <c r="G200" s="20" t="s">
        <v>2643</v>
      </c>
    </row>
    <row r="201" ht="15.75" customHeight="1">
      <c r="A201" s="19" t="str">
        <f t="shared" si="75"/>
        <v>T&amp;L/067022024/EC</v>
      </c>
      <c r="B201" s="18"/>
      <c r="C201" s="36"/>
      <c r="D201" s="19">
        <f t="shared" si="76"/>
        <v>0</v>
      </c>
      <c r="E201" s="19"/>
      <c r="F201" s="10"/>
      <c r="G201" s="20">
        <v>120000.0</v>
      </c>
    </row>
    <row r="202" ht="15.75" customHeight="1">
      <c r="E202" s="1"/>
      <c r="F202" s="68" t="s">
        <v>14</v>
      </c>
    </row>
    <row r="203" ht="15.75" customHeight="1">
      <c r="A203" s="14" t="s">
        <v>15</v>
      </c>
      <c r="B203" s="14" t="s">
        <v>16</v>
      </c>
      <c r="C203" s="2" t="s">
        <v>17</v>
      </c>
      <c r="D203" s="14" t="s">
        <v>18</v>
      </c>
      <c r="E203" s="14" t="s">
        <v>19</v>
      </c>
      <c r="F203" s="34" t="s">
        <v>20</v>
      </c>
      <c r="G203" s="43">
        <v>60.0</v>
      </c>
    </row>
    <row r="204" ht="15.75" customHeight="1">
      <c r="A204" s="19" t="s">
        <v>2689</v>
      </c>
      <c r="B204" s="18">
        <v>45339.0</v>
      </c>
      <c r="C204" s="36">
        <v>60.0</v>
      </c>
      <c r="D204" s="19">
        <f>G203-C204</f>
        <v>0</v>
      </c>
      <c r="E204" s="19"/>
      <c r="F204" s="10"/>
      <c r="G204" s="1" t="s">
        <v>2690</v>
      </c>
    </row>
    <row r="205" ht="15.75" customHeight="1">
      <c r="A205" s="19" t="str">
        <f t="shared" ref="A205:A206" si="77">A204</f>
        <v>T&amp;L/068022024/EC</v>
      </c>
      <c r="B205" s="18"/>
      <c r="C205" s="36"/>
      <c r="D205" s="19">
        <f t="shared" ref="D205:D206" si="78">D204-C205</f>
        <v>0</v>
      </c>
      <c r="E205" s="19"/>
      <c r="F205" s="10"/>
      <c r="G205" s="20" t="s">
        <v>2682</v>
      </c>
    </row>
    <row r="206" ht="15.75" customHeight="1">
      <c r="A206" s="19" t="str">
        <f t="shared" si="77"/>
        <v>T&amp;L/068022024/EC</v>
      </c>
      <c r="B206" s="18"/>
      <c r="C206" s="36"/>
      <c r="D206" s="19">
        <f t="shared" si="78"/>
        <v>0</v>
      </c>
      <c r="E206" s="19"/>
      <c r="F206" s="10"/>
      <c r="G206" s="20">
        <v>110000.0</v>
      </c>
    </row>
    <row r="207" ht="15.75" customHeight="1">
      <c r="E207" s="1"/>
      <c r="F207" s="68" t="s">
        <v>14</v>
      </c>
    </row>
    <row r="208" ht="15.75" customHeight="1">
      <c r="A208" s="14" t="s">
        <v>15</v>
      </c>
      <c r="B208" s="14" t="s">
        <v>16</v>
      </c>
      <c r="C208" s="2" t="s">
        <v>17</v>
      </c>
      <c r="D208" s="14" t="s">
        <v>18</v>
      </c>
      <c r="E208" s="14" t="s">
        <v>19</v>
      </c>
      <c r="F208" s="34" t="s">
        <v>20</v>
      </c>
      <c r="G208" s="43">
        <v>10.0</v>
      </c>
    </row>
    <row r="209" ht="15.75" customHeight="1">
      <c r="A209" s="19" t="s">
        <v>2691</v>
      </c>
      <c r="B209" s="18">
        <v>45345.0</v>
      </c>
      <c r="C209" s="36">
        <v>10.0</v>
      </c>
      <c r="D209" s="19">
        <f>G208-C209</f>
        <v>0</v>
      </c>
      <c r="E209" s="19"/>
      <c r="F209" s="10"/>
      <c r="G209" s="1" t="s">
        <v>2692</v>
      </c>
    </row>
    <row r="210" ht="15.75" customHeight="1">
      <c r="A210" s="19" t="str">
        <f t="shared" ref="A210:A211" si="79">A209</f>
        <v>T&amp;L/117022024/EC</v>
      </c>
      <c r="B210" s="18"/>
      <c r="C210" s="36"/>
      <c r="D210" s="19">
        <f t="shared" ref="D210:D211" si="80">D209-C210</f>
        <v>0</v>
      </c>
      <c r="E210" s="19"/>
      <c r="F210" s="10"/>
      <c r="G210" s="20" t="s">
        <v>2643</v>
      </c>
    </row>
    <row r="211" ht="15.75" customHeight="1">
      <c r="A211" s="19" t="str">
        <f t="shared" si="79"/>
        <v>T&amp;L/117022024/EC</v>
      </c>
      <c r="B211" s="18"/>
      <c r="C211" s="36"/>
      <c r="D211" s="19">
        <f t="shared" si="80"/>
        <v>0</v>
      </c>
      <c r="E211" s="19"/>
      <c r="F211" s="10"/>
      <c r="G211" s="20">
        <v>120000.0</v>
      </c>
    </row>
    <row r="212" ht="15.75" customHeight="1">
      <c r="E212" s="1"/>
      <c r="F212" s="68" t="s">
        <v>14</v>
      </c>
    </row>
    <row r="213" ht="15.75" customHeight="1">
      <c r="A213" s="14" t="s">
        <v>15</v>
      </c>
      <c r="B213" s="14" t="s">
        <v>16</v>
      </c>
      <c r="C213" s="2" t="s">
        <v>17</v>
      </c>
      <c r="D213" s="14" t="s">
        <v>18</v>
      </c>
      <c r="E213" s="14" t="s">
        <v>19</v>
      </c>
      <c r="F213" s="34" t="s">
        <v>20</v>
      </c>
      <c r="G213" s="43">
        <v>40.0</v>
      </c>
    </row>
    <row r="214" ht="15.75" customHeight="1">
      <c r="A214" s="19" t="s">
        <v>2693</v>
      </c>
      <c r="B214" s="18">
        <v>45345.0</v>
      </c>
      <c r="C214" s="36">
        <v>40.0</v>
      </c>
      <c r="D214" s="19">
        <f>G213-C214</f>
        <v>0</v>
      </c>
      <c r="E214" s="19"/>
      <c r="F214" s="10"/>
      <c r="G214" s="1" t="s">
        <v>2694</v>
      </c>
    </row>
    <row r="215" ht="15.75" customHeight="1">
      <c r="A215" s="19" t="str">
        <f t="shared" ref="A215:A216" si="81">A214</f>
        <v>T&amp;L/118022024/EC</v>
      </c>
      <c r="B215" s="18"/>
      <c r="C215" s="36"/>
      <c r="D215" s="19">
        <f t="shared" ref="D215:D216" si="82">D214-C215</f>
        <v>0</v>
      </c>
      <c r="E215" s="19"/>
      <c r="F215" s="10"/>
      <c r="G215" s="20" t="s">
        <v>2682</v>
      </c>
    </row>
    <row r="216" ht="15.75" customHeight="1">
      <c r="A216" s="19" t="str">
        <f t="shared" si="81"/>
        <v>T&amp;L/118022024/EC</v>
      </c>
      <c r="B216" s="18"/>
      <c r="C216" s="36"/>
      <c r="D216" s="19">
        <f t="shared" si="82"/>
        <v>0</v>
      </c>
      <c r="E216" s="19"/>
      <c r="F216" s="10"/>
      <c r="G216" s="20">
        <v>110000.0</v>
      </c>
    </row>
    <row r="217" ht="15.75" customHeight="1">
      <c r="E217" s="1"/>
      <c r="F217" s="68" t="s">
        <v>14</v>
      </c>
    </row>
    <row r="218" ht="15.75" customHeight="1">
      <c r="A218" s="14" t="s">
        <v>15</v>
      </c>
      <c r="B218" s="14" t="s">
        <v>16</v>
      </c>
      <c r="C218" s="2" t="s">
        <v>17</v>
      </c>
      <c r="D218" s="14" t="s">
        <v>18</v>
      </c>
      <c r="E218" s="14" t="s">
        <v>19</v>
      </c>
      <c r="F218" s="34" t="s">
        <v>20</v>
      </c>
      <c r="G218" s="43">
        <v>30.0</v>
      </c>
    </row>
    <row r="219" ht="15.75" customHeight="1">
      <c r="A219" s="19" t="s">
        <v>2695</v>
      </c>
      <c r="B219" s="18">
        <v>45351.0</v>
      </c>
      <c r="C219" s="36">
        <v>30.0</v>
      </c>
      <c r="D219" s="19">
        <f>G218-C219</f>
        <v>0</v>
      </c>
      <c r="E219" s="19"/>
      <c r="F219" s="10"/>
      <c r="G219" s="1" t="s">
        <v>2696</v>
      </c>
    </row>
    <row r="220" ht="15.75" customHeight="1">
      <c r="A220" s="19" t="str">
        <f t="shared" ref="A220:A221" si="83">A219</f>
        <v>T&amp;L/191022024/EC</v>
      </c>
      <c r="B220" s="18"/>
      <c r="C220" s="36"/>
      <c r="D220" s="19">
        <f t="shared" ref="D220:D221" si="84">D219-C220</f>
        <v>0</v>
      </c>
      <c r="E220" s="19"/>
      <c r="F220" s="10"/>
      <c r="G220" s="20" t="s">
        <v>2682</v>
      </c>
    </row>
    <row r="221" ht="15.75" customHeight="1">
      <c r="A221" s="19" t="str">
        <f t="shared" si="83"/>
        <v>T&amp;L/191022024/EC</v>
      </c>
      <c r="B221" s="18"/>
      <c r="C221" s="36"/>
      <c r="D221" s="19">
        <f t="shared" si="84"/>
        <v>0</v>
      </c>
      <c r="E221" s="19"/>
      <c r="F221" s="10"/>
      <c r="G221" s="20">
        <v>110000.0</v>
      </c>
    </row>
    <row r="222" ht="15.75" customHeight="1">
      <c r="E222" s="1"/>
      <c r="F222" s="68" t="s">
        <v>14</v>
      </c>
    </row>
    <row r="223" ht="15.75" customHeight="1">
      <c r="A223" s="14" t="s">
        <v>15</v>
      </c>
      <c r="B223" s="14" t="s">
        <v>16</v>
      </c>
      <c r="C223" s="2" t="s">
        <v>17</v>
      </c>
      <c r="D223" s="14" t="s">
        <v>18</v>
      </c>
      <c r="E223" s="14" t="s">
        <v>19</v>
      </c>
      <c r="F223" s="34" t="s">
        <v>20</v>
      </c>
      <c r="G223" s="43">
        <v>30.0</v>
      </c>
    </row>
    <row r="224" ht="15.75" customHeight="1">
      <c r="A224" s="19" t="s">
        <v>2697</v>
      </c>
      <c r="B224" s="18">
        <v>45351.0</v>
      </c>
      <c r="C224" s="36">
        <v>30.0</v>
      </c>
      <c r="D224" s="19">
        <f>G223-C224</f>
        <v>0</v>
      </c>
      <c r="E224" s="19"/>
      <c r="F224" s="10"/>
      <c r="G224" s="1" t="s">
        <v>2698</v>
      </c>
    </row>
    <row r="225" ht="15.75" customHeight="1">
      <c r="A225" s="19" t="str">
        <f t="shared" ref="A225:A226" si="85">A224</f>
        <v>T&amp;L/190022024/EC</v>
      </c>
      <c r="B225" s="18"/>
      <c r="C225" s="36"/>
      <c r="D225" s="19">
        <f t="shared" ref="D225:D226" si="86">D224-C225</f>
        <v>0</v>
      </c>
      <c r="E225" s="19"/>
      <c r="F225" s="10"/>
      <c r="G225" s="20" t="s">
        <v>2565</v>
      </c>
    </row>
    <row r="226" ht="15.75" customHeight="1">
      <c r="A226" s="19" t="str">
        <f t="shared" si="85"/>
        <v>T&amp;L/190022024/EC</v>
      </c>
      <c r="B226" s="18"/>
      <c r="C226" s="36"/>
      <c r="D226" s="19">
        <f t="shared" si="86"/>
        <v>0</v>
      </c>
      <c r="E226" s="19"/>
      <c r="F226" s="10"/>
      <c r="G226" s="20">
        <v>120000.0</v>
      </c>
    </row>
    <row r="227" ht="15.75" customHeight="1">
      <c r="E227" s="1"/>
      <c r="F227" s="68" t="s">
        <v>14</v>
      </c>
    </row>
    <row r="228" ht="15.75" customHeight="1">
      <c r="A228" s="14" t="s">
        <v>15</v>
      </c>
      <c r="B228" s="14" t="s">
        <v>16</v>
      </c>
      <c r="C228" s="2" t="s">
        <v>17</v>
      </c>
      <c r="D228" s="14" t="s">
        <v>18</v>
      </c>
      <c r="E228" s="14" t="s">
        <v>19</v>
      </c>
      <c r="F228" s="34" t="s">
        <v>20</v>
      </c>
      <c r="G228" s="43">
        <v>20.0</v>
      </c>
    </row>
    <row r="229" ht="15.75" customHeight="1">
      <c r="A229" s="19" t="s">
        <v>2699</v>
      </c>
      <c r="B229" s="18">
        <v>45358.0</v>
      </c>
      <c r="C229" s="36">
        <v>20.0</v>
      </c>
      <c r="D229" s="19">
        <f>G228-C229</f>
        <v>0</v>
      </c>
      <c r="E229" s="19"/>
      <c r="F229" s="10"/>
      <c r="G229" s="1" t="s">
        <v>2700</v>
      </c>
    </row>
    <row r="230" ht="15.75" customHeight="1">
      <c r="A230" s="19" t="str">
        <f t="shared" ref="A230:A231" si="87">A229</f>
        <v>T&amp;L/280022024/EC</v>
      </c>
      <c r="B230" s="18"/>
      <c r="C230" s="36"/>
      <c r="D230" s="19">
        <f t="shared" ref="D230:D231" si="88">D229-C230</f>
        <v>0</v>
      </c>
      <c r="E230" s="19"/>
      <c r="F230" s="10"/>
      <c r="G230" s="20" t="s">
        <v>2682</v>
      </c>
    </row>
    <row r="231" ht="15.75" customHeight="1">
      <c r="A231" s="19" t="str">
        <f t="shared" si="87"/>
        <v>T&amp;L/280022024/EC</v>
      </c>
      <c r="B231" s="18"/>
      <c r="C231" s="36"/>
      <c r="D231" s="19">
        <f t="shared" si="88"/>
        <v>0</v>
      </c>
      <c r="E231" s="19"/>
      <c r="F231" s="10"/>
      <c r="G231" s="20">
        <v>110000.0</v>
      </c>
    </row>
    <row r="232" ht="15.75" customHeight="1">
      <c r="E232" s="1"/>
      <c r="F232" s="68" t="s">
        <v>14</v>
      </c>
    </row>
    <row r="233" ht="15.75" customHeight="1">
      <c r="A233" s="14" t="s">
        <v>15</v>
      </c>
      <c r="B233" s="14" t="s">
        <v>16</v>
      </c>
      <c r="C233" s="2" t="s">
        <v>17</v>
      </c>
      <c r="D233" s="14" t="s">
        <v>18</v>
      </c>
      <c r="E233" s="14" t="s">
        <v>19</v>
      </c>
      <c r="F233" s="34" t="s">
        <v>20</v>
      </c>
      <c r="G233" s="43">
        <v>20.0</v>
      </c>
    </row>
    <row r="234" ht="15.75" customHeight="1">
      <c r="A234" s="19" t="s">
        <v>2701</v>
      </c>
      <c r="B234" s="18">
        <v>45358.0</v>
      </c>
      <c r="C234" s="36">
        <v>20.0</v>
      </c>
      <c r="D234" s="19">
        <f>G233-C234</f>
        <v>0</v>
      </c>
      <c r="E234" s="19"/>
      <c r="F234" s="10"/>
      <c r="G234" s="1" t="s">
        <v>2702</v>
      </c>
    </row>
    <row r="235" ht="15.75" customHeight="1">
      <c r="A235" s="19" t="str">
        <f t="shared" ref="A235:A236" si="89">A234</f>
        <v>T&amp;L/279022024/EC</v>
      </c>
      <c r="B235" s="18"/>
      <c r="C235" s="36"/>
      <c r="D235" s="19">
        <f t="shared" ref="D235:D236" si="90">D234-C235</f>
        <v>0</v>
      </c>
      <c r="E235" s="19"/>
      <c r="F235" s="10"/>
      <c r="G235" s="20" t="s">
        <v>2565</v>
      </c>
    </row>
    <row r="236" ht="15.75" customHeight="1">
      <c r="A236" s="19" t="str">
        <f t="shared" si="89"/>
        <v>T&amp;L/279022024/EC</v>
      </c>
      <c r="B236" s="18"/>
      <c r="C236" s="36"/>
      <c r="D236" s="19">
        <f t="shared" si="90"/>
        <v>0</v>
      </c>
      <c r="E236" s="19"/>
      <c r="F236" s="10"/>
      <c r="G236" s="20">
        <v>120000.0</v>
      </c>
    </row>
    <row r="237" ht="15.75" customHeight="1">
      <c r="E237" s="1"/>
      <c r="F237" s="68" t="s">
        <v>14</v>
      </c>
    </row>
    <row r="238" ht="15.75" customHeight="1">
      <c r="A238" s="14" t="s">
        <v>15</v>
      </c>
      <c r="B238" s="14" t="s">
        <v>16</v>
      </c>
      <c r="C238" s="2" t="s">
        <v>17</v>
      </c>
      <c r="D238" s="14" t="s">
        <v>18</v>
      </c>
      <c r="E238" s="14" t="s">
        <v>19</v>
      </c>
      <c r="F238" s="34" t="s">
        <v>20</v>
      </c>
      <c r="G238" s="43">
        <v>30.0</v>
      </c>
    </row>
    <row r="239" ht="15.75" customHeight="1">
      <c r="A239" s="19" t="s">
        <v>2703</v>
      </c>
      <c r="B239" s="18">
        <v>45365.0</v>
      </c>
      <c r="C239" s="36">
        <v>30.0</v>
      </c>
      <c r="D239" s="19">
        <f>G238-C239</f>
        <v>0</v>
      </c>
      <c r="E239" s="19"/>
      <c r="F239" s="10"/>
      <c r="G239" s="1" t="s">
        <v>2704</v>
      </c>
    </row>
    <row r="240" ht="15.75" customHeight="1">
      <c r="A240" s="19" t="str">
        <f t="shared" ref="A240:A241" si="91">A239</f>
        <v>T&amp;L/063032024/EC</v>
      </c>
      <c r="B240" s="18"/>
      <c r="C240" s="36"/>
      <c r="D240" s="19">
        <f t="shared" ref="D240:D241" si="92">D239-C240</f>
        <v>0</v>
      </c>
      <c r="E240" s="19"/>
      <c r="F240" s="10"/>
      <c r="G240" s="20" t="s">
        <v>2643</v>
      </c>
    </row>
    <row r="241" ht="15.75" customHeight="1">
      <c r="A241" s="19" t="str">
        <f t="shared" si="91"/>
        <v>T&amp;L/063032024/EC</v>
      </c>
      <c r="B241" s="18"/>
      <c r="C241" s="36"/>
      <c r="D241" s="19">
        <f t="shared" si="92"/>
        <v>0</v>
      </c>
      <c r="E241" s="19"/>
      <c r="F241" s="10"/>
      <c r="G241" s="20">
        <v>120000.0</v>
      </c>
    </row>
    <row r="242" ht="15.75" customHeight="1">
      <c r="E242" s="1"/>
      <c r="F242" s="68" t="s">
        <v>14</v>
      </c>
    </row>
    <row r="243" ht="15.75" customHeight="1">
      <c r="A243" s="14" t="s">
        <v>15</v>
      </c>
      <c r="B243" s="14" t="s">
        <v>16</v>
      </c>
      <c r="C243" s="2" t="s">
        <v>17</v>
      </c>
      <c r="D243" s="14" t="s">
        <v>18</v>
      </c>
      <c r="E243" s="14" t="s">
        <v>19</v>
      </c>
      <c r="F243" s="34" t="s">
        <v>20</v>
      </c>
      <c r="G243" s="43">
        <v>25.0</v>
      </c>
    </row>
    <row r="244" ht="15.75" customHeight="1">
      <c r="A244" s="19" t="s">
        <v>2705</v>
      </c>
      <c r="B244" s="18">
        <v>45365.0</v>
      </c>
      <c r="C244" s="36">
        <v>25.0</v>
      </c>
      <c r="D244" s="19">
        <f>G243-C244</f>
        <v>0</v>
      </c>
      <c r="E244" s="19"/>
      <c r="F244" s="10"/>
      <c r="G244" s="1" t="s">
        <v>2706</v>
      </c>
    </row>
    <row r="245" ht="15.75" customHeight="1">
      <c r="A245" s="19" t="str">
        <f t="shared" ref="A245:A246" si="93">A244</f>
        <v>T&amp;L/064032024/EC</v>
      </c>
      <c r="B245" s="18"/>
      <c r="C245" s="36"/>
      <c r="D245" s="19">
        <f t="shared" ref="D245:D246" si="94">D244-C245</f>
        <v>0</v>
      </c>
      <c r="E245" s="19"/>
      <c r="F245" s="10"/>
      <c r="G245" s="20" t="s">
        <v>2682</v>
      </c>
    </row>
    <row r="246" ht="15.75" customHeight="1">
      <c r="A246" s="19" t="str">
        <f t="shared" si="93"/>
        <v>T&amp;L/064032024/EC</v>
      </c>
      <c r="B246" s="18"/>
      <c r="C246" s="36"/>
      <c r="D246" s="19">
        <f t="shared" si="94"/>
        <v>0</v>
      </c>
      <c r="E246" s="19"/>
      <c r="F246" s="10"/>
      <c r="G246" s="20">
        <v>110000.0</v>
      </c>
    </row>
    <row r="247" ht="15.75" customHeight="1">
      <c r="E247" s="1"/>
      <c r="F247" s="68" t="s">
        <v>14</v>
      </c>
    </row>
    <row r="248" ht="15.75" customHeight="1">
      <c r="A248" s="14" t="s">
        <v>15</v>
      </c>
      <c r="B248" s="14" t="s">
        <v>16</v>
      </c>
      <c r="C248" s="2" t="s">
        <v>17</v>
      </c>
      <c r="D248" s="14" t="s">
        <v>18</v>
      </c>
      <c r="E248" s="14" t="s">
        <v>19</v>
      </c>
      <c r="F248" s="34" t="s">
        <v>20</v>
      </c>
      <c r="G248" s="43">
        <v>30.0</v>
      </c>
    </row>
    <row r="249" ht="15.75" customHeight="1">
      <c r="A249" s="19" t="s">
        <v>2707</v>
      </c>
      <c r="B249" s="18">
        <v>45372.0</v>
      </c>
      <c r="C249" s="36">
        <v>30.0</v>
      </c>
      <c r="D249" s="19">
        <f>G248-C249</f>
        <v>0</v>
      </c>
      <c r="E249" s="19"/>
      <c r="F249" s="10"/>
      <c r="G249" s="1" t="s">
        <v>2708</v>
      </c>
    </row>
    <row r="250" ht="15.75" customHeight="1">
      <c r="A250" s="19" t="str">
        <f t="shared" ref="A250:A251" si="95">A249</f>
        <v>T&amp;L/143032024/EC</v>
      </c>
      <c r="B250" s="18"/>
      <c r="C250" s="36"/>
      <c r="D250" s="19">
        <f t="shared" ref="D250:D251" si="96">D249-C250</f>
        <v>0</v>
      </c>
      <c r="E250" s="19"/>
      <c r="F250" s="10"/>
      <c r="G250" s="20" t="s">
        <v>2643</v>
      </c>
    </row>
    <row r="251" ht="15.75" customHeight="1">
      <c r="A251" s="19" t="str">
        <f t="shared" si="95"/>
        <v>T&amp;L/143032024/EC</v>
      </c>
      <c r="B251" s="18"/>
      <c r="C251" s="36"/>
      <c r="D251" s="19">
        <f t="shared" si="96"/>
        <v>0</v>
      </c>
      <c r="E251" s="19"/>
      <c r="F251" s="10"/>
      <c r="G251" s="20">
        <v>120000.0</v>
      </c>
    </row>
    <row r="252" ht="15.75" customHeight="1">
      <c r="E252" s="1"/>
      <c r="F252" s="68" t="s">
        <v>14</v>
      </c>
    </row>
    <row r="253" ht="15.75" customHeight="1">
      <c r="A253" s="14" t="s">
        <v>15</v>
      </c>
      <c r="B253" s="14" t="s">
        <v>16</v>
      </c>
      <c r="C253" s="2" t="s">
        <v>17</v>
      </c>
      <c r="D253" s="14" t="s">
        <v>18</v>
      </c>
      <c r="E253" s="14" t="s">
        <v>19</v>
      </c>
      <c r="F253" s="34" t="s">
        <v>20</v>
      </c>
      <c r="G253" s="43">
        <v>35.0</v>
      </c>
    </row>
    <row r="254" ht="15.75" customHeight="1">
      <c r="A254" s="19" t="s">
        <v>2709</v>
      </c>
      <c r="B254" s="18">
        <v>45379.0</v>
      </c>
      <c r="C254" s="36">
        <v>35.0</v>
      </c>
      <c r="D254" s="19">
        <f>G253-C254</f>
        <v>0</v>
      </c>
      <c r="E254" s="19"/>
      <c r="F254" s="10"/>
      <c r="G254" s="1" t="s">
        <v>2710</v>
      </c>
    </row>
    <row r="255" ht="15.75" customHeight="1">
      <c r="A255" s="19" t="str">
        <f t="shared" ref="A255:A256" si="97">A254</f>
        <v>T&amp;L/213032024/EC</v>
      </c>
      <c r="B255" s="18"/>
      <c r="C255" s="36"/>
      <c r="D255" s="19">
        <f t="shared" ref="D255:D256" si="98">D254-C255</f>
        <v>0</v>
      </c>
      <c r="E255" s="19"/>
      <c r="F255" s="10"/>
      <c r="G255" s="20" t="s">
        <v>2643</v>
      </c>
    </row>
    <row r="256" ht="15.75" customHeight="1">
      <c r="A256" s="19" t="str">
        <f t="shared" si="97"/>
        <v>T&amp;L/213032024/EC</v>
      </c>
      <c r="B256" s="18"/>
      <c r="C256" s="36"/>
      <c r="D256" s="19">
        <f t="shared" si="98"/>
        <v>0</v>
      </c>
      <c r="E256" s="19"/>
      <c r="F256" s="10"/>
      <c r="G256" s="20">
        <v>120000.0</v>
      </c>
    </row>
    <row r="257" ht="15.75" customHeight="1">
      <c r="E257" s="1"/>
      <c r="F257" s="68" t="s">
        <v>14</v>
      </c>
    </row>
    <row r="258" ht="15.75" customHeight="1">
      <c r="A258" s="14" t="s">
        <v>15</v>
      </c>
      <c r="B258" s="14" t="s">
        <v>16</v>
      </c>
      <c r="C258" s="2" t="s">
        <v>17</v>
      </c>
      <c r="D258" s="14" t="s">
        <v>18</v>
      </c>
      <c r="E258" s="14" t="s">
        <v>19</v>
      </c>
      <c r="F258" s="34" t="s">
        <v>20</v>
      </c>
      <c r="G258" s="43">
        <v>20.0</v>
      </c>
    </row>
    <row r="259" ht="15.75" customHeight="1">
      <c r="A259" s="19" t="s">
        <v>2711</v>
      </c>
      <c r="B259" s="18">
        <v>45379.0</v>
      </c>
      <c r="C259" s="36">
        <v>20.0</v>
      </c>
      <c r="D259" s="19">
        <f>G258-C259</f>
        <v>0</v>
      </c>
      <c r="E259" s="19"/>
      <c r="F259" s="10"/>
      <c r="G259" s="1" t="s">
        <v>2712</v>
      </c>
    </row>
    <row r="260" ht="15.75" customHeight="1">
      <c r="A260" s="19" t="str">
        <f t="shared" ref="A260:A261" si="99">A259</f>
        <v>T&amp;L/214032024/EC</v>
      </c>
      <c r="B260" s="18"/>
      <c r="C260" s="36"/>
      <c r="D260" s="19">
        <f t="shared" ref="D260:D261" si="100">D259-C260</f>
        <v>0</v>
      </c>
      <c r="E260" s="19"/>
      <c r="F260" s="10"/>
      <c r="G260" s="20" t="s">
        <v>2682</v>
      </c>
    </row>
    <row r="261" ht="15.75" customHeight="1">
      <c r="A261" s="19" t="str">
        <f t="shared" si="99"/>
        <v>T&amp;L/214032024/EC</v>
      </c>
      <c r="B261" s="18"/>
      <c r="C261" s="36"/>
      <c r="D261" s="19">
        <f t="shared" si="100"/>
        <v>0</v>
      </c>
      <c r="E261" s="19"/>
      <c r="F261" s="10"/>
      <c r="G261" s="20">
        <v>110000.0</v>
      </c>
    </row>
    <row r="262" ht="15.75" customHeight="1">
      <c r="E262" s="1"/>
      <c r="F262" s="68" t="s">
        <v>14</v>
      </c>
    </row>
    <row r="263" ht="15.75" customHeight="1">
      <c r="A263" s="14" t="s">
        <v>15</v>
      </c>
      <c r="B263" s="14" t="s">
        <v>16</v>
      </c>
      <c r="C263" s="2" t="s">
        <v>17</v>
      </c>
      <c r="D263" s="14" t="s">
        <v>18</v>
      </c>
      <c r="E263" s="14" t="s">
        <v>19</v>
      </c>
      <c r="F263" s="34" t="s">
        <v>20</v>
      </c>
      <c r="G263" s="43">
        <v>50.0</v>
      </c>
    </row>
    <row r="264" ht="15.75" customHeight="1">
      <c r="A264" s="19" t="s">
        <v>2713</v>
      </c>
      <c r="B264" s="18">
        <v>45406.0</v>
      </c>
      <c r="C264" s="36">
        <v>23.0</v>
      </c>
      <c r="D264" s="19">
        <f>G263-C264</f>
        <v>27</v>
      </c>
      <c r="E264" s="19"/>
      <c r="F264" s="10"/>
      <c r="G264" s="1" t="s">
        <v>2714</v>
      </c>
    </row>
    <row r="265" ht="15.75" customHeight="1">
      <c r="A265" s="19" t="str">
        <f t="shared" ref="A265:A266" si="101">A264</f>
        <v>T&amp;L/04002024/EC</v>
      </c>
      <c r="B265" s="18">
        <v>45412.0</v>
      </c>
      <c r="C265" s="36">
        <v>27.0</v>
      </c>
      <c r="D265" s="19">
        <f t="shared" ref="D265:D266" si="102">D264-C265</f>
        <v>0</v>
      </c>
      <c r="E265" s="19"/>
      <c r="F265" s="10"/>
      <c r="G265" s="20" t="s">
        <v>2643</v>
      </c>
    </row>
    <row r="266" ht="15.75" customHeight="1">
      <c r="A266" s="19" t="str">
        <f t="shared" si="101"/>
        <v>T&amp;L/04002024/EC</v>
      </c>
      <c r="B266" s="18"/>
      <c r="C266" s="36"/>
      <c r="D266" s="19">
        <f t="shared" si="102"/>
        <v>0</v>
      </c>
      <c r="E266" s="19"/>
      <c r="F266" s="10"/>
      <c r="G266" s="20">
        <v>120000.0</v>
      </c>
    </row>
    <row r="267" ht="15.75" customHeight="1">
      <c r="E267" s="1"/>
      <c r="F267" s="68" t="s">
        <v>14</v>
      </c>
    </row>
    <row r="268" ht="15.75" customHeight="1">
      <c r="A268" s="14" t="s">
        <v>15</v>
      </c>
      <c r="B268" s="14" t="s">
        <v>16</v>
      </c>
      <c r="C268" s="2" t="s">
        <v>17</v>
      </c>
      <c r="D268" s="14" t="s">
        <v>18</v>
      </c>
      <c r="E268" s="14" t="s">
        <v>19</v>
      </c>
      <c r="F268" s="34" t="s">
        <v>20</v>
      </c>
      <c r="G268" s="43">
        <v>15.0</v>
      </c>
    </row>
    <row r="269" ht="15.75" customHeight="1">
      <c r="A269" s="19" t="s">
        <v>2715</v>
      </c>
      <c r="B269" s="18">
        <v>45406.0</v>
      </c>
      <c r="C269" s="36">
        <v>15.0</v>
      </c>
      <c r="D269" s="19">
        <f>G268-C269</f>
        <v>0</v>
      </c>
      <c r="E269" s="19"/>
      <c r="F269" s="10"/>
      <c r="G269" s="1" t="s">
        <v>2716</v>
      </c>
    </row>
    <row r="270" ht="15.75" customHeight="1">
      <c r="A270" s="19" t="str">
        <f t="shared" ref="A270:A271" si="103">A269</f>
        <v>T&amp;L/041042024/EC</v>
      </c>
      <c r="B270" s="18"/>
      <c r="C270" s="36"/>
      <c r="D270" s="19">
        <f t="shared" ref="D270:D271" si="104">D269-C270</f>
        <v>0</v>
      </c>
      <c r="E270" s="19"/>
      <c r="F270" s="10"/>
      <c r="G270" s="20" t="s">
        <v>2682</v>
      </c>
    </row>
    <row r="271" ht="15.75" customHeight="1">
      <c r="A271" s="19" t="str">
        <f t="shared" si="103"/>
        <v>T&amp;L/041042024/EC</v>
      </c>
      <c r="B271" s="18"/>
      <c r="C271" s="36"/>
      <c r="D271" s="19">
        <f t="shared" si="104"/>
        <v>0</v>
      </c>
      <c r="E271" s="19"/>
      <c r="F271" s="10"/>
      <c r="G271" s="20">
        <v>110000.0</v>
      </c>
    </row>
    <row r="272" ht="15.75" customHeight="1">
      <c r="E272" s="1"/>
      <c r="F272" s="68" t="s">
        <v>14</v>
      </c>
    </row>
    <row r="273" ht="15.75" customHeight="1">
      <c r="A273" s="14" t="s">
        <v>15</v>
      </c>
      <c r="B273" s="14" t="s">
        <v>16</v>
      </c>
      <c r="C273" s="2" t="s">
        <v>17</v>
      </c>
      <c r="D273" s="14" t="s">
        <v>18</v>
      </c>
      <c r="E273" s="14" t="s">
        <v>19</v>
      </c>
      <c r="F273" s="34" t="s">
        <v>20</v>
      </c>
      <c r="G273" s="43">
        <v>50.0</v>
      </c>
    </row>
    <row r="274" ht="15.75" customHeight="1">
      <c r="A274" s="19" t="s">
        <v>2717</v>
      </c>
      <c r="B274" s="18">
        <v>45412.0</v>
      </c>
      <c r="C274" s="36">
        <v>40.0</v>
      </c>
      <c r="D274" s="19">
        <f>G273-C274</f>
        <v>10</v>
      </c>
      <c r="E274" s="19"/>
      <c r="F274" s="10"/>
      <c r="G274" s="1" t="s">
        <v>2718</v>
      </c>
    </row>
    <row r="275" ht="15.75" customHeight="1">
      <c r="A275" s="19" t="str">
        <f t="shared" ref="A275:A276" si="105">A274</f>
        <v>T&amp;L/097042024/EC</v>
      </c>
      <c r="B275" s="18">
        <v>45419.0</v>
      </c>
      <c r="C275" s="36">
        <v>10.0</v>
      </c>
      <c r="D275" s="19">
        <f t="shared" ref="D275:D276" si="106">D274-C275</f>
        <v>0</v>
      </c>
      <c r="E275" s="19"/>
      <c r="F275" s="10"/>
      <c r="G275" s="20" t="s">
        <v>2643</v>
      </c>
    </row>
    <row r="276" ht="15.75" customHeight="1">
      <c r="A276" s="19" t="str">
        <f t="shared" si="105"/>
        <v>T&amp;L/097042024/EC</v>
      </c>
      <c r="B276" s="18"/>
      <c r="C276" s="36"/>
      <c r="D276" s="19">
        <f t="shared" si="106"/>
        <v>0</v>
      </c>
      <c r="E276" s="19"/>
      <c r="F276" s="10"/>
      <c r="G276" s="20">
        <v>120000.0</v>
      </c>
    </row>
    <row r="277" ht="15.75" customHeight="1">
      <c r="E277" s="1"/>
      <c r="F277" s="68" t="s">
        <v>14</v>
      </c>
    </row>
    <row r="278" ht="15.75" customHeight="1">
      <c r="A278" s="14" t="s">
        <v>15</v>
      </c>
      <c r="B278" s="14" t="s">
        <v>16</v>
      </c>
      <c r="C278" s="2" t="s">
        <v>17</v>
      </c>
      <c r="D278" s="14" t="s">
        <v>18</v>
      </c>
      <c r="E278" s="14" t="s">
        <v>19</v>
      </c>
      <c r="F278" s="34" t="s">
        <v>20</v>
      </c>
      <c r="G278" s="43">
        <v>50.0</v>
      </c>
    </row>
    <row r="279" ht="15.75" customHeight="1">
      <c r="A279" s="19" t="s">
        <v>2719</v>
      </c>
      <c r="B279" s="18">
        <v>45419.0</v>
      </c>
      <c r="C279" s="36">
        <v>50.0</v>
      </c>
      <c r="D279" s="19">
        <f>G278-C279</f>
        <v>0</v>
      </c>
      <c r="E279" s="19"/>
      <c r="F279" s="10"/>
      <c r="G279" s="1" t="s">
        <v>2720</v>
      </c>
    </row>
    <row r="280" ht="15.75" customHeight="1">
      <c r="A280" s="19" t="str">
        <f t="shared" ref="A280:A281" si="107">A279</f>
        <v>T&amp;L/166042024/EC</v>
      </c>
      <c r="B280" s="18"/>
      <c r="C280" s="36"/>
      <c r="D280" s="19">
        <f t="shared" ref="D280:D281" si="108">D279-C280</f>
        <v>0</v>
      </c>
      <c r="E280" s="19"/>
      <c r="F280" s="10"/>
      <c r="G280" s="20" t="s">
        <v>2643</v>
      </c>
    </row>
    <row r="281" ht="15.75" customHeight="1">
      <c r="A281" s="19" t="str">
        <f t="shared" si="107"/>
        <v>T&amp;L/166042024/EC</v>
      </c>
      <c r="B281" s="18"/>
      <c r="C281" s="36"/>
      <c r="D281" s="19">
        <f t="shared" si="108"/>
        <v>0</v>
      </c>
      <c r="E281" s="19"/>
      <c r="F281" s="10"/>
      <c r="G281" s="20">
        <v>120000.0</v>
      </c>
    </row>
    <row r="282" ht="15.75" customHeight="1">
      <c r="E282" s="1"/>
      <c r="F282" s="68" t="s">
        <v>14</v>
      </c>
    </row>
    <row r="283" ht="15.75" customHeight="1">
      <c r="A283" s="14" t="s">
        <v>15</v>
      </c>
      <c r="B283" s="14" t="s">
        <v>16</v>
      </c>
      <c r="C283" s="2" t="s">
        <v>17</v>
      </c>
      <c r="D283" s="14" t="s">
        <v>18</v>
      </c>
      <c r="E283" s="14" t="s">
        <v>19</v>
      </c>
      <c r="F283" s="34" t="s">
        <v>20</v>
      </c>
      <c r="G283" s="43">
        <v>50.0</v>
      </c>
    </row>
    <row r="284" ht="15.75" customHeight="1">
      <c r="A284" s="19" t="s">
        <v>2721</v>
      </c>
      <c r="B284" s="18">
        <v>45450.0</v>
      </c>
      <c r="C284" s="36">
        <v>50.0</v>
      </c>
      <c r="D284" s="19">
        <f>G283-C284</f>
        <v>0</v>
      </c>
      <c r="E284" s="19"/>
      <c r="F284" s="10"/>
      <c r="G284" s="1" t="s">
        <v>2722</v>
      </c>
    </row>
    <row r="285" ht="15.75" customHeight="1">
      <c r="A285" s="19" t="str">
        <f t="shared" ref="A285:A286" si="109">A284</f>
        <v>T&amp;L/244052024/EC</v>
      </c>
      <c r="B285" s="18"/>
      <c r="C285" s="36"/>
      <c r="D285" s="19">
        <f t="shared" ref="D285:D286" si="110">D284-C285</f>
        <v>0</v>
      </c>
      <c r="E285" s="19"/>
      <c r="F285" s="10"/>
      <c r="G285" s="20" t="s">
        <v>2643</v>
      </c>
    </row>
    <row r="286" ht="15.75" customHeight="1">
      <c r="A286" s="19" t="str">
        <f t="shared" si="109"/>
        <v>T&amp;L/244052024/EC</v>
      </c>
      <c r="B286" s="18"/>
      <c r="C286" s="36"/>
      <c r="D286" s="19">
        <f t="shared" si="110"/>
        <v>0</v>
      </c>
      <c r="E286" s="19"/>
      <c r="F286" s="10"/>
      <c r="G286" s="20">
        <v>120000.0</v>
      </c>
    </row>
    <row r="287" ht="15.75" customHeight="1">
      <c r="E287" s="1"/>
      <c r="F287" s="68" t="s">
        <v>14</v>
      </c>
    </row>
    <row r="288" ht="15.75" customHeight="1">
      <c r="A288" s="14" t="s">
        <v>15</v>
      </c>
      <c r="B288" s="14" t="s">
        <v>16</v>
      </c>
      <c r="C288" s="2" t="s">
        <v>17</v>
      </c>
      <c r="D288" s="14" t="s">
        <v>18</v>
      </c>
      <c r="E288" s="14" t="s">
        <v>19</v>
      </c>
      <c r="F288" s="34" t="s">
        <v>20</v>
      </c>
      <c r="G288" s="43">
        <v>50.0</v>
      </c>
    </row>
    <row r="289" ht="15.75" customHeight="1">
      <c r="A289" s="19" t="s">
        <v>2723</v>
      </c>
      <c r="B289" s="18">
        <v>45464.0</v>
      </c>
      <c r="C289" s="36">
        <v>50.0</v>
      </c>
      <c r="D289" s="19">
        <f>G288-C289</f>
        <v>0</v>
      </c>
      <c r="E289" s="19"/>
      <c r="F289" s="10"/>
      <c r="G289" s="1" t="s">
        <v>2724</v>
      </c>
    </row>
    <row r="290" ht="15.75" customHeight="1">
      <c r="A290" s="19" t="str">
        <f t="shared" ref="A290:A291" si="111">A289</f>
        <v>T&amp;L/135062024/EC</v>
      </c>
      <c r="B290" s="18"/>
      <c r="C290" s="36"/>
      <c r="D290" s="19">
        <f t="shared" ref="D290:D291" si="112">D289-C290</f>
        <v>0</v>
      </c>
      <c r="E290" s="19"/>
      <c r="F290" s="10"/>
      <c r="G290" s="20" t="s">
        <v>2643</v>
      </c>
    </row>
    <row r="291" ht="15.75" customHeight="1">
      <c r="A291" s="19" t="str">
        <f t="shared" si="111"/>
        <v>T&amp;L/135062024/EC</v>
      </c>
      <c r="B291" s="18"/>
      <c r="C291" s="36"/>
      <c r="D291" s="19">
        <f t="shared" si="112"/>
        <v>0</v>
      </c>
      <c r="E291" s="19"/>
      <c r="F291" s="10"/>
      <c r="G291" s="20">
        <v>120000.0</v>
      </c>
    </row>
    <row r="292" ht="15.75" customHeight="1">
      <c r="E292" s="1"/>
      <c r="F292" s="68" t="s">
        <v>14</v>
      </c>
    </row>
    <row r="293" ht="15.75" customHeight="1">
      <c r="E293" s="1"/>
    </row>
    <row r="294" ht="15.75" customHeight="1">
      <c r="A294" s="14" t="s">
        <v>15</v>
      </c>
      <c r="B294" s="14" t="s">
        <v>16</v>
      </c>
      <c r="C294" s="2" t="s">
        <v>17</v>
      </c>
      <c r="D294" s="14" t="s">
        <v>18</v>
      </c>
      <c r="E294" s="14" t="s">
        <v>19</v>
      </c>
      <c r="F294" s="34" t="s">
        <v>20</v>
      </c>
      <c r="G294" s="43">
        <v>50.0</v>
      </c>
    </row>
    <row r="295" ht="15.75" customHeight="1">
      <c r="A295" s="19" t="s">
        <v>2725</v>
      </c>
      <c r="B295" s="18">
        <v>45471.0</v>
      </c>
      <c r="C295" s="36">
        <v>50.0</v>
      </c>
      <c r="D295" s="19">
        <f>G294-C295</f>
        <v>0</v>
      </c>
      <c r="E295" s="19"/>
      <c r="F295" s="10"/>
      <c r="G295" s="1" t="s">
        <v>2726</v>
      </c>
    </row>
    <row r="296" ht="15.75" customHeight="1">
      <c r="A296" s="19" t="str">
        <f t="shared" ref="A296:A297" si="113">A295</f>
        <v>T&amp;L/189062024/EC</v>
      </c>
      <c r="B296" s="18"/>
      <c r="C296" s="36"/>
      <c r="D296" s="19">
        <f t="shared" ref="D296:D297" si="114">D295-C296</f>
        <v>0</v>
      </c>
      <c r="E296" s="19"/>
      <c r="F296" s="10"/>
      <c r="G296" s="20" t="s">
        <v>2643</v>
      </c>
    </row>
    <row r="297" ht="15.75" customHeight="1">
      <c r="A297" s="19" t="str">
        <f t="shared" si="113"/>
        <v>T&amp;L/189062024/EC</v>
      </c>
      <c r="B297" s="18"/>
      <c r="C297" s="36"/>
      <c r="D297" s="19">
        <f t="shared" si="114"/>
        <v>0</v>
      </c>
      <c r="E297" s="19"/>
      <c r="F297" s="10"/>
      <c r="G297" s="20">
        <v>120000.0</v>
      </c>
    </row>
    <row r="298" ht="15.75" customHeight="1">
      <c r="E298" s="1"/>
      <c r="F298" s="68" t="s">
        <v>14</v>
      </c>
    </row>
    <row r="299" ht="15.75" customHeight="1">
      <c r="A299" s="14" t="s">
        <v>15</v>
      </c>
      <c r="B299" s="14" t="s">
        <v>16</v>
      </c>
      <c r="C299" s="2" t="s">
        <v>17</v>
      </c>
      <c r="D299" s="14" t="s">
        <v>18</v>
      </c>
      <c r="E299" s="14" t="s">
        <v>19</v>
      </c>
      <c r="F299" s="34" t="s">
        <v>20</v>
      </c>
      <c r="G299" s="43">
        <v>60.0</v>
      </c>
    </row>
    <row r="300" ht="15.75" customHeight="1">
      <c r="A300" s="19" t="s">
        <v>2727</v>
      </c>
      <c r="B300" s="18"/>
      <c r="C300" s="36"/>
      <c r="D300" s="19">
        <f>G299-C300</f>
        <v>60</v>
      </c>
      <c r="E300" s="19"/>
      <c r="F300" s="10"/>
      <c r="G300" s="1" t="s">
        <v>2728</v>
      </c>
    </row>
    <row r="301" ht="15.75" customHeight="1">
      <c r="A301" s="19" t="str">
        <f t="shared" ref="A301:A302" si="115">A300</f>
        <v>T&amp;L/243062024/EC</v>
      </c>
      <c r="B301" s="18"/>
      <c r="C301" s="36"/>
      <c r="D301" s="19">
        <f t="shared" ref="D301:D302" si="116">D300-C301</f>
        <v>60</v>
      </c>
      <c r="E301" s="19"/>
      <c r="F301" s="10"/>
      <c r="G301" s="20" t="s">
        <v>2643</v>
      </c>
    </row>
    <row r="302" ht="15.75" customHeight="1">
      <c r="A302" s="19" t="str">
        <f t="shared" si="115"/>
        <v>T&amp;L/243062024/EC</v>
      </c>
      <c r="B302" s="18"/>
      <c r="C302" s="36"/>
      <c r="D302" s="19">
        <f t="shared" si="116"/>
        <v>60</v>
      </c>
      <c r="E302" s="19"/>
      <c r="F302" s="10"/>
      <c r="G302" s="20">
        <v>120000.0</v>
      </c>
    </row>
    <row r="303" ht="15.75" customHeight="1">
      <c r="E303" s="1"/>
    </row>
    <row r="304" ht="15.75" customHeight="1">
      <c r="A304" s="14" t="s">
        <v>15</v>
      </c>
      <c r="B304" s="14" t="s">
        <v>16</v>
      </c>
      <c r="C304" s="2" t="s">
        <v>17</v>
      </c>
      <c r="D304" s="14" t="s">
        <v>18</v>
      </c>
      <c r="E304" s="14" t="s">
        <v>19</v>
      </c>
      <c r="F304" s="34" t="s">
        <v>20</v>
      </c>
      <c r="G304" s="43">
        <v>50.0</v>
      </c>
    </row>
    <row r="305" ht="15.75" customHeight="1">
      <c r="A305" s="19" t="s">
        <v>2729</v>
      </c>
      <c r="B305" s="18">
        <v>45491.0</v>
      </c>
      <c r="C305" s="36">
        <v>50.0</v>
      </c>
      <c r="D305" s="19">
        <f>G304-C305</f>
        <v>0</v>
      </c>
      <c r="E305" s="19"/>
      <c r="F305" s="10"/>
      <c r="G305" s="1" t="s">
        <v>2730</v>
      </c>
    </row>
    <row r="306" ht="15.75" customHeight="1">
      <c r="A306" s="19" t="str">
        <f t="shared" ref="A306:A307" si="117">A305</f>
        <v>T&amp;L/096072024/EC</v>
      </c>
      <c r="B306" s="18"/>
      <c r="C306" s="36"/>
      <c r="D306" s="19">
        <f t="shared" ref="D306:D307" si="118">D305-C306</f>
        <v>0</v>
      </c>
      <c r="E306" s="19"/>
      <c r="F306" s="10"/>
      <c r="G306" s="20" t="s">
        <v>2643</v>
      </c>
    </row>
    <row r="307" ht="15.75" customHeight="1">
      <c r="A307" s="19" t="str">
        <f t="shared" si="117"/>
        <v>T&amp;L/096072024/EC</v>
      </c>
      <c r="B307" s="18"/>
      <c r="C307" s="36"/>
      <c r="D307" s="19">
        <f t="shared" si="118"/>
        <v>0</v>
      </c>
      <c r="E307" s="19"/>
      <c r="F307" s="10"/>
      <c r="G307" s="20">
        <v>120000.0</v>
      </c>
    </row>
    <row r="308" ht="15.75" customHeight="1">
      <c r="E308" s="1"/>
      <c r="F308" s="68" t="s">
        <v>14</v>
      </c>
    </row>
    <row r="309" ht="15.75" customHeight="1">
      <c r="A309" s="14" t="s">
        <v>15</v>
      </c>
      <c r="B309" s="14" t="s">
        <v>16</v>
      </c>
      <c r="C309" s="2" t="s">
        <v>17</v>
      </c>
      <c r="D309" s="14" t="s">
        <v>18</v>
      </c>
      <c r="E309" s="14" t="s">
        <v>19</v>
      </c>
      <c r="F309" s="34" t="s">
        <v>20</v>
      </c>
      <c r="G309" s="43">
        <v>30.0</v>
      </c>
    </row>
    <row r="310" ht="15.75" customHeight="1">
      <c r="A310" s="19" t="s">
        <v>2731</v>
      </c>
      <c r="B310" s="18">
        <v>45497.0</v>
      </c>
      <c r="C310" s="36">
        <v>30.0</v>
      </c>
      <c r="D310" s="19">
        <f>G309-C310</f>
        <v>0</v>
      </c>
      <c r="E310" s="19"/>
      <c r="F310" s="10"/>
      <c r="G310" s="1" t="s">
        <v>2732</v>
      </c>
    </row>
    <row r="311" ht="15.75" customHeight="1">
      <c r="A311" s="19" t="str">
        <f t="shared" ref="A311:A312" si="119">A310</f>
        <v>T&amp;L/172072024/EC</v>
      </c>
      <c r="B311" s="18"/>
      <c r="C311" s="36"/>
      <c r="D311" s="19">
        <f t="shared" ref="D311:D312" si="120">D310-C311</f>
        <v>0</v>
      </c>
      <c r="E311" s="19"/>
      <c r="F311" s="10"/>
      <c r="G311" s="20" t="s">
        <v>2615</v>
      </c>
    </row>
    <row r="312" ht="15.75" customHeight="1">
      <c r="A312" s="19" t="str">
        <f t="shared" si="119"/>
        <v>T&amp;L/172072024/EC</v>
      </c>
      <c r="B312" s="18"/>
      <c r="C312" s="36"/>
      <c r="D312" s="19">
        <f t="shared" si="120"/>
        <v>0</v>
      </c>
      <c r="E312" s="19"/>
      <c r="F312" s="10"/>
      <c r="G312" s="20">
        <v>110000.0</v>
      </c>
    </row>
    <row r="313" ht="15.75" customHeight="1">
      <c r="E313" s="1"/>
      <c r="F313" s="68" t="s">
        <v>14</v>
      </c>
    </row>
    <row r="314" ht="15.75" customHeight="1">
      <c r="A314" s="14" t="s">
        <v>15</v>
      </c>
      <c r="B314" s="14" t="s">
        <v>16</v>
      </c>
      <c r="C314" s="2" t="s">
        <v>17</v>
      </c>
      <c r="D314" s="14" t="s">
        <v>18</v>
      </c>
      <c r="E314" s="14" t="s">
        <v>19</v>
      </c>
      <c r="F314" s="34" t="s">
        <v>20</v>
      </c>
      <c r="G314" s="43">
        <v>50.0</v>
      </c>
    </row>
    <row r="315" ht="15.75" customHeight="1">
      <c r="A315" s="19" t="s">
        <v>2733</v>
      </c>
      <c r="B315" s="18">
        <v>45512.0</v>
      </c>
      <c r="C315" s="36">
        <v>48.0</v>
      </c>
      <c r="D315" s="19">
        <f>G314-C315</f>
        <v>2</v>
      </c>
      <c r="E315" s="19"/>
      <c r="F315" s="10"/>
      <c r="G315" s="1" t="s">
        <v>2734</v>
      </c>
    </row>
    <row r="316" ht="15.75" customHeight="1">
      <c r="A316" s="19" t="str">
        <f t="shared" ref="A316:A317" si="121">A315</f>
        <v>T&amp;L/005082024/EC</v>
      </c>
      <c r="B316" s="18">
        <v>45527.0</v>
      </c>
      <c r="C316" s="36">
        <v>2.0</v>
      </c>
      <c r="D316" s="19">
        <f t="shared" ref="D316:D317" si="122">D315-C316</f>
        <v>0</v>
      </c>
      <c r="E316" s="19"/>
      <c r="F316" s="10"/>
      <c r="G316" s="20" t="s">
        <v>2565</v>
      </c>
    </row>
    <row r="317" ht="15.75" customHeight="1">
      <c r="A317" s="19" t="str">
        <f t="shared" si="121"/>
        <v>T&amp;L/005082024/EC</v>
      </c>
      <c r="B317" s="18"/>
      <c r="C317" s="36"/>
      <c r="D317" s="19">
        <f t="shared" si="122"/>
        <v>0</v>
      </c>
      <c r="E317" s="19"/>
      <c r="F317" s="10"/>
    </row>
    <row r="318" ht="15.75" customHeight="1">
      <c r="E318" s="1"/>
      <c r="F318" s="68" t="s">
        <v>14</v>
      </c>
    </row>
    <row r="319" ht="15.75" customHeight="1">
      <c r="A319" s="14" t="s">
        <v>15</v>
      </c>
      <c r="B319" s="14" t="s">
        <v>16</v>
      </c>
      <c r="C319" s="2" t="s">
        <v>17</v>
      </c>
      <c r="D319" s="14" t="s">
        <v>18</v>
      </c>
      <c r="E319" s="14" t="s">
        <v>19</v>
      </c>
      <c r="F319" s="34" t="s">
        <v>20</v>
      </c>
      <c r="G319" s="43">
        <v>50.0</v>
      </c>
    </row>
    <row r="320" ht="15.75" customHeight="1">
      <c r="A320" s="19" t="s">
        <v>2735</v>
      </c>
      <c r="B320" s="18">
        <v>45527.0</v>
      </c>
      <c r="C320" s="36">
        <v>50.0</v>
      </c>
      <c r="D320" s="19">
        <f>G319-C320</f>
        <v>0</v>
      </c>
      <c r="E320" s="19"/>
      <c r="F320" s="10"/>
      <c r="G320" s="1" t="s">
        <v>2736</v>
      </c>
    </row>
    <row r="321" ht="15.75" customHeight="1">
      <c r="A321" s="19" t="str">
        <f t="shared" ref="A321:A322" si="123">A320</f>
        <v>T&amp;L/138082024/EC</v>
      </c>
      <c r="B321" s="18"/>
      <c r="C321" s="36"/>
      <c r="D321" s="19">
        <f t="shared" ref="D321:D322" si="124">D320-C321</f>
        <v>0</v>
      </c>
      <c r="E321" s="19"/>
      <c r="F321" s="10"/>
      <c r="G321" s="20" t="s">
        <v>2565</v>
      </c>
    </row>
    <row r="322" ht="15.75" customHeight="1">
      <c r="A322" s="19" t="str">
        <f t="shared" si="123"/>
        <v>T&amp;L/138082024/EC</v>
      </c>
      <c r="B322" s="18"/>
      <c r="C322" s="36"/>
      <c r="D322" s="19">
        <f t="shared" si="124"/>
        <v>0</v>
      </c>
      <c r="E322" s="19"/>
      <c r="F322" s="10"/>
    </row>
    <row r="323" ht="15.75" customHeight="1">
      <c r="E323" s="1"/>
      <c r="F323" s="68" t="s">
        <v>14</v>
      </c>
    </row>
    <row r="324" ht="15.75" customHeight="1">
      <c r="A324" s="14" t="s">
        <v>15</v>
      </c>
      <c r="B324" s="14" t="s">
        <v>16</v>
      </c>
      <c r="C324" s="2" t="s">
        <v>17</v>
      </c>
      <c r="D324" s="14" t="s">
        <v>18</v>
      </c>
      <c r="E324" s="14" t="s">
        <v>19</v>
      </c>
      <c r="F324" s="34" t="s">
        <v>20</v>
      </c>
      <c r="G324" s="43">
        <v>50.0</v>
      </c>
    </row>
    <row r="325" ht="15.75" customHeight="1">
      <c r="A325" s="19" t="s">
        <v>2737</v>
      </c>
      <c r="B325" s="18">
        <v>45577.0</v>
      </c>
      <c r="C325" s="36">
        <v>50.0</v>
      </c>
      <c r="D325" s="19">
        <f>G324-C325</f>
        <v>0</v>
      </c>
      <c r="E325" s="19"/>
      <c r="F325" s="10"/>
      <c r="G325" s="1" t="s">
        <v>2738</v>
      </c>
    </row>
    <row r="326" ht="15.75" customHeight="1">
      <c r="A326" s="19" t="str">
        <f>A325</f>
        <v>T&amp;L/031102024/EC</v>
      </c>
      <c r="B326" s="18"/>
      <c r="C326" s="36"/>
      <c r="D326" s="19">
        <f>D325-C326</f>
        <v>0</v>
      </c>
      <c r="E326" s="19"/>
      <c r="F326" s="10"/>
      <c r="G326" s="20" t="s">
        <v>2565</v>
      </c>
    </row>
    <row r="327" ht="15.75" customHeight="1">
      <c r="E327" s="1"/>
      <c r="F327" s="68" t="s">
        <v>14</v>
      </c>
    </row>
    <row r="328" ht="15.75" customHeight="1">
      <c r="A328" s="14" t="s">
        <v>15</v>
      </c>
      <c r="B328" s="14" t="s">
        <v>16</v>
      </c>
      <c r="C328" s="2" t="s">
        <v>17</v>
      </c>
      <c r="D328" s="14" t="s">
        <v>18</v>
      </c>
      <c r="E328" s="14" t="s">
        <v>19</v>
      </c>
      <c r="F328" s="34" t="s">
        <v>20</v>
      </c>
      <c r="G328" s="43">
        <v>50.0</v>
      </c>
    </row>
    <row r="329" ht="15.75" customHeight="1">
      <c r="A329" s="19" t="s">
        <v>2739</v>
      </c>
      <c r="B329" s="18">
        <v>45603.0</v>
      </c>
      <c r="C329" s="36">
        <v>10.0</v>
      </c>
      <c r="D329" s="19">
        <f>G328-C329</f>
        <v>40</v>
      </c>
      <c r="E329" s="19"/>
      <c r="F329" s="10"/>
      <c r="G329" s="1" t="s">
        <v>2740</v>
      </c>
    </row>
    <row r="330" ht="15.75" customHeight="1">
      <c r="A330" s="19" t="str">
        <f>A329</f>
        <v>T&amp;L/100102024/EC</v>
      </c>
      <c r="B330" s="18">
        <v>45610.0</v>
      </c>
      <c r="C330" s="36">
        <v>30.0</v>
      </c>
      <c r="D330" s="19">
        <f t="shared" ref="D330:D331" si="125">D329-C330</f>
        <v>10</v>
      </c>
      <c r="E330" s="19"/>
      <c r="F330" s="10"/>
      <c r="G330" s="20" t="s">
        <v>2565</v>
      </c>
    </row>
    <row r="331" ht="15.75" customHeight="1">
      <c r="B331" s="56">
        <v>45618.0</v>
      </c>
      <c r="C331" s="20">
        <v>10.0</v>
      </c>
      <c r="D331" s="19">
        <f t="shared" si="125"/>
        <v>0</v>
      </c>
      <c r="E331" s="1"/>
      <c r="F331" s="68" t="s">
        <v>14</v>
      </c>
    </row>
    <row r="332" ht="15.75" customHeight="1">
      <c r="E332" s="1"/>
    </row>
    <row r="333" ht="15.75" customHeight="1">
      <c r="A333" s="14" t="s">
        <v>15</v>
      </c>
      <c r="B333" s="14" t="s">
        <v>16</v>
      </c>
      <c r="C333" s="2" t="s">
        <v>17</v>
      </c>
      <c r="D333" s="14" t="s">
        <v>18</v>
      </c>
      <c r="E333" s="14" t="s">
        <v>19</v>
      </c>
      <c r="F333" s="34" t="s">
        <v>20</v>
      </c>
      <c r="G333" s="43">
        <v>50.0</v>
      </c>
    </row>
    <row r="334" ht="15.75" customHeight="1">
      <c r="A334" s="19" t="s">
        <v>2741</v>
      </c>
      <c r="B334" s="18">
        <v>45618.0</v>
      </c>
      <c r="C334" s="36">
        <v>16.0</v>
      </c>
      <c r="D334" s="19">
        <f>G333-C334</f>
        <v>34</v>
      </c>
      <c r="E334" s="19"/>
      <c r="F334" s="10"/>
      <c r="G334" s="1" t="s">
        <v>2742</v>
      </c>
    </row>
    <row r="335" ht="15.75" customHeight="1">
      <c r="A335" s="19" t="str">
        <f>A334</f>
        <v>T&amp;L/217102024/EC</v>
      </c>
      <c r="B335" s="18">
        <v>45643.0</v>
      </c>
      <c r="C335" s="36">
        <v>34.0</v>
      </c>
      <c r="D335" s="19">
        <f>D334-C335</f>
        <v>0</v>
      </c>
      <c r="E335" s="19"/>
      <c r="F335" s="10"/>
      <c r="G335" s="20" t="s">
        <v>2565</v>
      </c>
    </row>
    <row r="336" ht="15.75" customHeight="1">
      <c r="E336" s="1"/>
      <c r="F336" s="68" t="s">
        <v>14</v>
      </c>
    </row>
    <row r="337" ht="15.75" customHeight="1">
      <c r="E337" s="1"/>
    </row>
    <row r="338" ht="15.75" customHeight="1">
      <c r="A338" s="2" t="s">
        <v>0</v>
      </c>
      <c r="B338" s="2" t="s">
        <v>1</v>
      </c>
      <c r="C338" s="3" t="s">
        <v>2</v>
      </c>
      <c r="D338" s="3" t="s">
        <v>3</v>
      </c>
      <c r="E338" s="3" t="s">
        <v>4</v>
      </c>
      <c r="F338" s="3" t="s">
        <v>5</v>
      </c>
      <c r="G338" s="3" t="s">
        <v>6</v>
      </c>
      <c r="H338" s="3" t="s">
        <v>7</v>
      </c>
      <c r="I338" s="3" t="s">
        <v>8</v>
      </c>
    </row>
    <row r="339" ht="15.75" customHeight="1">
      <c r="A339" s="4" t="s">
        <v>1190</v>
      </c>
      <c r="B339" s="5" t="s">
        <v>2743</v>
      </c>
      <c r="C339" s="6">
        <v>45703.0</v>
      </c>
      <c r="D339" s="7">
        <v>50.0</v>
      </c>
      <c r="E339" s="8" t="s">
        <v>2744</v>
      </c>
      <c r="F339" s="9">
        <v>45714.0</v>
      </c>
      <c r="G339" s="10">
        <v>50.0</v>
      </c>
      <c r="H339" s="8">
        <f>D339-G339</f>
        <v>0</v>
      </c>
      <c r="I339" s="10"/>
    </row>
    <row r="340" ht="15.75" customHeight="1">
      <c r="A340" s="11"/>
      <c r="B340" s="11"/>
      <c r="C340" s="11"/>
      <c r="D340" s="11"/>
      <c r="E340" s="8" t="s">
        <v>2745</v>
      </c>
      <c r="F340" s="9"/>
      <c r="G340" s="10"/>
      <c r="H340" s="8">
        <f t="shared" ref="H340:H341" si="126">H339-G340</f>
        <v>0</v>
      </c>
      <c r="I340" s="10"/>
    </row>
    <row r="341" ht="15.75" customHeight="1">
      <c r="A341" s="12"/>
      <c r="B341" s="12"/>
      <c r="C341" s="12"/>
      <c r="D341" s="12"/>
      <c r="E341" s="8" t="s">
        <v>2746</v>
      </c>
      <c r="F341" s="10"/>
      <c r="G341" s="10"/>
      <c r="H341" s="8">
        <f t="shared" si="126"/>
        <v>0</v>
      </c>
      <c r="I341" s="10"/>
    </row>
    <row r="342" ht="15.75" customHeight="1">
      <c r="E342" s="1"/>
      <c r="H342" s="68" t="s">
        <v>14</v>
      </c>
    </row>
    <row r="343" ht="15.75" customHeight="1">
      <c r="A343" s="2" t="s">
        <v>0</v>
      </c>
      <c r="B343" s="2" t="s">
        <v>1</v>
      </c>
      <c r="C343" s="3" t="s">
        <v>2</v>
      </c>
      <c r="D343" s="3" t="s">
        <v>3</v>
      </c>
      <c r="E343" s="3" t="s">
        <v>4</v>
      </c>
      <c r="F343" s="3" t="s">
        <v>5</v>
      </c>
      <c r="G343" s="3" t="s">
        <v>6</v>
      </c>
      <c r="H343" s="3" t="s">
        <v>7</v>
      </c>
      <c r="I343" s="3" t="s">
        <v>8</v>
      </c>
    </row>
    <row r="344" ht="15.75" customHeight="1">
      <c r="A344" s="4" t="s">
        <v>1190</v>
      </c>
      <c r="B344" s="5" t="s">
        <v>2747</v>
      </c>
      <c r="C344" s="6"/>
      <c r="D344" s="7">
        <v>50.0</v>
      </c>
      <c r="E344" s="8" t="s">
        <v>2748</v>
      </c>
      <c r="F344" s="9">
        <v>45759.0</v>
      </c>
      <c r="G344" s="10">
        <v>50.0</v>
      </c>
      <c r="H344" s="8">
        <f>D344-G344</f>
        <v>0</v>
      </c>
      <c r="I344" s="10"/>
    </row>
    <row r="345" ht="15.75" customHeight="1">
      <c r="A345" s="11"/>
      <c r="B345" s="11"/>
      <c r="C345" s="11"/>
      <c r="D345" s="11"/>
      <c r="E345" s="8" t="s">
        <v>2749</v>
      </c>
      <c r="F345" s="9"/>
      <c r="G345" s="10"/>
      <c r="H345" s="8">
        <f t="shared" ref="H345:H346" si="127">H344-G345</f>
        <v>0</v>
      </c>
      <c r="I345" s="10"/>
    </row>
    <row r="346" ht="15.75" customHeight="1">
      <c r="A346" s="12"/>
      <c r="B346" s="12"/>
      <c r="C346" s="12"/>
      <c r="D346" s="12"/>
      <c r="E346" s="8"/>
      <c r="F346" s="10"/>
      <c r="G346" s="10"/>
      <c r="H346" s="8">
        <f t="shared" si="127"/>
        <v>0</v>
      </c>
      <c r="I346" s="10"/>
    </row>
    <row r="347" ht="15.75" customHeight="1">
      <c r="E347" s="1"/>
      <c r="H347" s="68" t="s">
        <v>14</v>
      </c>
    </row>
    <row r="348" ht="15.75" customHeight="1">
      <c r="A348" s="2" t="s">
        <v>0</v>
      </c>
      <c r="B348" s="2" t="s">
        <v>1</v>
      </c>
      <c r="C348" s="3" t="s">
        <v>2</v>
      </c>
      <c r="D348" s="3" t="s">
        <v>3</v>
      </c>
      <c r="E348" s="3" t="s">
        <v>4</v>
      </c>
      <c r="F348" s="3" t="s">
        <v>5</v>
      </c>
      <c r="G348" s="3" t="s">
        <v>6</v>
      </c>
      <c r="H348" s="3" t="s">
        <v>7</v>
      </c>
      <c r="I348" s="3" t="s">
        <v>8</v>
      </c>
    </row>
    <row r="349" ht="15.75" customHeight="1">
      <c r="A349" s="4" t="s">
        <v>1190</v>
      </c>
      <c r="B349" s="5" t="s">
        <v>2750</v>
      </c>
      <c r="C349" s="6"/>
      <c r="D349" s="7">
        <v>50.0</v>
      </c>
      <c r="E349" s="8" t="s">
        <v>2751</v>
      </c>
      <c r="F349" s="9">
        <v>45803.0</v>
      </c>
      <c r="G349" s="10">
        <v>34.0</v>
      </c>
      <c r="H349" s="8">
        <f>D349-G349</f>
        <v>16</v>
      </c>
      <c r="I349" s="10"/>
    </row>
    <row r="350" ht="15.75" customHeight="1">
      <c r="A350" s="11"/>
      <c r="B350" s="11"/>
      <c r="C350" s="11"/>
      <c r="D350" s="11"/>
      <c r="E350" s="8" t="s">
        <v>2752</v>
      </c>
      <c r="F350" s="9">
        <v>45804.0</v>
      </c>
      <c r="G350" s="10">
        <v>16.0</v>
      </c>
      <c r="H350" s="8">
        <f t="shared" ref="H350:H351" si="128">H349-G350</f>
        <v>0</v>
      </c>
      <c r="I350" s="10"/>
    </row>
    <row r="351" ht="15.75" customHeight="1">
      <c r="A351" s="12"/>
      <c r="B351" s="12"/>
      <c r="C351" s="12"/>
      <c r="D351" s="12"/>
      <c r="E351" s="8"/>
      <c r="F351" s="10"/>
      <c r="G351" s="10"/>
      <c r="H351" s="8">
        <f t="shared" si="128"/>
        <v>0</v>
      </c>
      <c r="I351" s="10"/>
    </row>
    <row r="352" ht="15.75" customHeight="1">
      <c r="E352" s="1"/>
      <c r="H352" s="68" t="s">
        <v>14</v>
      </c>
    </row>
    <row r="353" ht="15.75" customHeight="1">
      <c r="A353" s="2" t="s">
        <v>0</v>
      </c>
      <c r="B353" s="2" t="s">
        <v>1</v>
      </c>
      <c r="C353" s="3" t="s">
        <v>2</v>
      </c>
      <c r="D353" s="3" t="s">
        <v>3</v>
      </c>
      <c r="E353" s="3" t="s">
        <v>4</v>
      </c>
      <c r="F353" s="3" t="s">
        <v>5</v>
      </c>
      <c r="G353" s="3" t="s">
        <v>6</v>
      </c>
      <c r="H353" s="3" t="s">
        <v>7</v>
      </c>
      <c r="I353" s="3" t="s">
        <v>8</v>
      </c>
    </row>
    <row r="354" ht="15.75" customHeight="1">
      <c r="A354" s="4" t="s">
        <v>1190</v>
      </c>
      <c r="B354" s="5" t="s">
        <v>2753</v>
      </c>
      <c r="C354" s="6"/>
      <c r="D354" s="7">
        <v>50.0</v>
      </c>
      <c r="E354" s="8" t="s">
        <v>2754</v>
      </c>
      <c r="F354" s="9">
        <v>45825.0</v>
      </c>
      <c r="G354" s="10">
        <v>50.0</v>
      </c>
      <c r="H354" s="8">
        <f>D354-G354</f>
        <v>0</v>
      </c>
      <c r="I354" s="10"/>
    </row>
    <row r="355" ht="15.75" customHeight="1">
      <c r="A355" s="11"/>
      <c r="B355" s="11"/>
      <c r="C355" s="11"/>
      <c r="D355" s="11"/>
      <c r="E355" s="8" t="s">
        <v>2755</v>
      </c>
      <c r="F355" s="9"/>
      <c r="G355" s="10"/>
      <c r="H355" s="8">
        <f t="shared" ref="H355:H356" si="129">H354-G355</f>
        <v>0</v>
      </c>
      <c r="I355" s="10"/>
    </row>
    <row r="356" ht="15.75" customHeight="1">
      <c r="A356" s="12"/>
      <c r="B356" s="12"/>
      <c r="C356" s="12"/>
      <c r="D356" s="12"/>
      <c r="E356" s="8"/>
      <c r="F356" s="10"/>
      <c r="G356" s="10"/>
      <c r="H356" s="8">
        <f t="shared" si="129"/>
        <v>0</v>
      </c>
      <c r="I356" s="10"/>
    </row>
    <row r="357" ht="14.25" customHeight="1">
      <c r="E357" s="1"/>
      <c r="H357" s="68" t="s">
        <v>14</v>
      </c>
    </row>
    <row r="358" ht="14.25" customHeight="1">
      <c r="A358" s="2" t="s">
        <v>0</v>
      </c>
      <c r="B358" s="2" t="s">
        <v>1</v>
      </c>
      <c r="C358" s="3" t="s">
        <v>2</v>
      </c>
      <c r="D358" s="3" t="s">
        <v>3</v>
      </c>
      <c r="E358" s="3" t="s">
        <v>4</v>
      </c>
      <c r="F358" s="3" t="s">
        <v>5</v>
      </c>
      <c r="G358" s="3" t="s">
        <v>6</v>
      </c>
      <c r="H358" s="3" t="s">
        <v>7</v>
      </c>
      <c r="I358" s="3" t="s">
        <v>8</v>
      </c>
    </row>
    <row r="359" ht="14.25" customHeight="1">
      <c r="A359" s="4" t="s">
        <v>1190</v>
      </c>
      <c r="B359" s="5" t="s">
        <v>2756</v>
      </c>
      <c r="C359" s="6"/>
      <c r="D359" s="7">
        <v>50.0</v>
      </c>
      <c r="E359" s="8" t="s">
        <v>2757</v>
      </c>
      <c r="F359" s="9">
        <v>45832.0</v>
      </c>
      <c r="G359" s="10">
        <v>50.0</v>
      </c>
      <c r="H359" s="8">
        <f>D359-G359</f>
        <v>0</v>
      </c>
      <c r="I359" s="10"/>
    </row>
    <row r="360" ht="14.25" customHeight="1">
      <c r="A360" s="11"/>
      <c r="B360" s="11"/>
      <c r="C360" s="11"/>
      <c r="D360" s="11"/>
      <c r="E360" s="8" t="s">
        <v>2758</v>
      </c>
      <c r="F360" s="9"/>
      <c r="G360" s="10"/>
      <c r="H360" s="8">
        <f t="shared" ref="H360:H361" si="130">H359-G360</f>
        <v>0</v>
      </c>
      <c r="I360" s="10"/>
    </row>
    <row r="361" ht="15.75" customHeight="1">
      <c r="A361" s="12"/>
      <c r="B361" s="12"/>
      <c r="C361" s="12"/>
      <c r="D361" s="12"/>
      <c r="E361" s="8"/>
      <c r="F361" s="10"/>
      <c r="G361" s="10"/>
      <c r="H361" s="8">
        <f t="shared" si="130"/>
        <v>0</v>
      </c>
      <c r="I361" s="10"/>
    </row>
    <row r="362" ht="15.75" customHeight="1">
      <c r="E362" s="1"/>
      <c r="H362" s="68" t="s">
        <v>14</v>
      </c>
    </row>
    <row r="363" ht="15.75" customHeight="1">
      <c r="A363" s="2" t="s">
        <v>0</v>
      </c>
      <c r="B363" s="2" t="s">
        <v>1</v>
      </c>
      <c r="C363" s="3" t="s">
        <v>2</v>
      </c>
      <c r="D363" s="3" t="s">
        <v>3</v>
      </c>
      <c r="E363" s="3" t="s">
        <v>4</v>
      </c>
      <c r="F363" s="3" t="s">
        <v>5</v>
      </c>
      <c r="G363" s="3" t="s">
        <v>6</v>
      </c>
      <c r="H363" s="3" t="s">
        <v>7</v>
      </c>
      <c r="I363" s="3" t="s">
        <v>8</v>
      </c>
    </row>
    <row r="364" ht="15.75" customHeight="1">
      <c r="A364" s="4" t="s">
        <v>1190</v>
      </c>
      <c r="B364" s="5" t="s">
        <v>2759</v>
      </c>
      <c r="C364" s="6"/>
      <c r="D364" s="7">
        <v>50.0</v>
      </c>
      <c r="E364" s="8" t="s">
        <v>2760</v>
      </c>
      <c r="F364" s="9">
        <v>45854.0</v>
      </c>
      <c r="G364" s="10">
        <v>50.0</v>
      </c>
      <c r="H364" s="8">
        <f>D364-G364</f>
        <v>0</v>
      </c>
      <c r="I364" s="10"/>
    </row>
    <row r="365" ht="15.75" customHeight="1">
      <c r="A365" s="11"/>
      <c r="B365" s="11"/>
      <c r="C365" s="11"/>
      <c r="D365" s="11"/>
      <c r="E365" s="8" t="s">
        <v>2761</v>
      </c>
      <c r="F365" s="9"/>
      <c r="G365" s="10"/>
      <c r="H365" s="8">
        <f t="shared" ref="H365:H366" si="131">H364-G365</f>
        <v>0</v>
      </c>
      <c r="I365" s="10"/>
    </row>
    <row r="366" ht="15.75" customHeight="1">
      <c r="A366" s="12"/>
      <c r="B366" s="12"/>
      <c r="C366" s="12"/>
      <c r="D366" s="12"/>
      <c r="E366" s="8"/>
      <c r="F366" s="10"/>
      <c r="G366" s="10"/>
      <c r="H366" s="8">
        <f t="shared" si="131"/>
        <v>0</v>
      </c>
      <c r="I366" s="10"/>
    </row>
    <row r="367" ht="15.75" customHeight="1">
      <c r="E367" s="1"/>
      <c r="H367" s="68" t="s">
        <v>14</v>
      </c>
    </row>
    <row r="368" ht="15.75" customHeight="1">
      <c r="A368" s="2" t="s">
        <v>0</v>
      </c>
      <c r="B368" s="2" t="s">
        <v>1</v>
      </c>
      <c r="C368" s="3" t="s">
        <v>2</v>
      </c>
      <c r="D368" s="3" t="s">
        <v>3</v>
      </c>
      <c r="E368" s="3" t="s">
        <v>4</v>
      </c>
      <c r="F368" s="3" t="s">
        <v>5</v>
      </c>
      <c r="G368" s="3" t="s">
        <v>6</v>
      </c>
      <c r="H368" s="3" t="s">
        <v>7</v>
      </c>
      <c r="I368" s="3" t="s">
        <v>8</v>
      </c>
    </row>
    <row r="369" ht="15.75" customHeight="1">
      <c r="A369" s="4" t="s">
        <v>1190</v>
      </c>
      <c r="B369" s="5" t="s">
        <v>2762</v>
      </c>
      <c r="C369" s="6"/>
      <c r="D369" s="7">
        <v>50.0</v>
      </c>
      <c r="E369" s="8" t="s">
        <v>2763</v>
      </c>
      <c r="F369" s="9">
        <v>45869.0</v>
      </c>
      <c r="G369" s="10">
        <v>50.0</v>
      </c>
      <c r="H369" s="8">
        <f>D369-G369</f>
        <v>0</v>
      </c>
      <c r="I369" s="10"/>
    </row>
    <row r="370" ht="15.75" customHeight="1">
      <c r="A370" s="11"/>
      <c r="B370" s="11"/>
      <c r="C370" s="11"/>
      <c r="D370" s="11"/>
      <c r="E370" s="8" t="s">
        <v>2764</v>
      </c>
      <c r="F370" s="9"/>
      <c r="G370" s="10"/>
      <c r="H370" s="8">
        <f t="shared" ref="H370:H371" si="132">H369-G370</f>
        <v>0</v>
      </c>
      <c r="I370" s="10"/>
    </row>
    <row r="371" ht="15.75" customHeight="1">
      <c r="A371" s="12"/>
      <c r="B371" s="12"/>
      <c r="C371" s="12"/>
      <c r="D371" s="12"/>
      <c r="E371" s="8"/>
      <c r="F371" s="10"/>
      <c r="G371" s="10"/>
      <c r="H371" s="8">
        <f t="shared" si="132"/>
        <v>0</v>
      </c>
      <c r="I371" s="10"/>
    </row>
    <row r="372" ht="15.75" customHeight="1">
      <c r="E372" s="1"/>
      <c r="H372" s="68" t="s">
        <v>14</v>
      </c>
    </row>
    <row r="373" ht="15.75" customHeight="1">
      <c r="A373" s="2" t="s">
        <v>0</v>
      </c>
      <c r="B373" s="2" t="s">
        <v>1</v>
      </c>
      <c r="C373" s="3" t="s">
        <v>2</v>
      </c>
      <c r="D373" s="3" t="s">
        <v>3</v>
      </c>
      <c r="E373" s="3" t="s">
        <v>4</v>
      </c>
      <c r="F373" s="3" t="s">
        <v>5</v>
      </c>
      <c r="G373" s="3" t="s">
        <v>6</v>
      </c>
      <c r="H373" s="3" t="s">
        <v>7</v>
      </c>
      <c r="I373" s="3" t="s">
        <v>8</v>
      </c>
    </row>
    <row r="374" ht="15.75" customHeight="1">
      <c r="A374" s="4" t="s">
        <v>1190</v>
      </c>
      <c r="B374" s="5" t="s">
        <v>2765</v>
      </c>
      <c r="C374" s="6"/>
      <c r="D374" s="7">
        <v>50.0</v>
      </c>
      <c r="E374" s="8" t="s">
        <v>2766</v>
      </c>
      <c r="F374" s="9">
        <v>45909.0</v>
      </c>
      <c r="G374" s="10">
        <v>50.0</v>
      </c>
      <c r="H374" s="8">
        <f>D374-G374</f>
        <v>0</v>
      </c>
      <c r="I374" s="10"/>
    </row>
    <row r="375" ht="15.75" customHeight="1">
      <c r="A375" s="11"/>
      <c r="B375" s="11"/>
      <c r="C375" s="11"/>
      <c r="D375" s="11"/>
      <c r="E375" s="8" t="s">
        <v>2767</v>
      </c>
      <c r="F375" s="9"/>
      <c r="G375" s="10"/>
      <c r="H375" s="8">
        <f t="shared" ref="H375:H376" si="133">H374-G375</f>
        <v>0</v>
      </c>
      <c r="I375" s="10"/>
    </row>
    <row r="376" ht="15.75" customHeight="1">
      <c r="A376" s="12"/>
      <c r="B376" s="12"/>
      <c r="C376" s="12"/>
      <c r="D376" s="12"/>
      <c r="E376" s="8"/>
      <c r="F376" s="10"/>
      <c r="G376" s="10"/>
      <c r="H376" s="8">
        <f t="shared" si="133"/>
        <v>0</v>
      </c>
      <c r="I376" s="10"/>
    </row>
    <row r="377" ht="15.75" customHeight="1">
      <c r="E377" s="1"/>
      <c r="H377" s="68" t="s">
        <v>14</v>
      </c>
    </row>
    <row r="378" ht="15.75" customHeight="1">
      <c r="A378" s="2" t="s">
        <v>0</v>
      </c>
      <c r="B378" s="2" t="s">
        <v>1</v>
      </c>
      <c r="C378" s="3" t="s">
        <v>2</v>
      </c>
      <c r="D378" s="3" t="s">
        <v>3</v>
      </c>
      <c r="E378" s="3" t="s">
        <v>4</v>
      </c>
      <c r="F378" s="3" t="s">
        <v>5</v>
      </c>
      <c r="G378" s="3" t="s">
        <v>6</v>
      </c>
      <c r="H378" s="3" t="s">
        <v>7</v>
      </c>
      <c r="I378" s="3" t="s">
        <v>8</v>
      </c>
    </row>
    <row r="379" ht="15.75" customHeight="1">
      <c r="A379" s="4" t="s">
        <v>1190</v>
      </c>
      <c r="B379" s="5" t="s">
        <v>2768</v>
      </c>
      <c r="C379" s="6"/>
      <c r="D379" s="7">
        <v>50.0</v>
      </c>
      <c r="E379" s="8" t="s">
        <v>2769</v>
      </c>
      <c r="F379" s="9">
        <v>45922.0</v>
      </c>
      <c r="G379" s="10">
        <v>50.0</v>
      </c>
      <c r="H379" s="8">
        <f>D379-G379</f>
        <v>0</v>
      </c>
      <c r="I379" s="10"/>
    </row>
    <row r="380" ht="15.75" customHeight="1">
      <c r="A380" s="11"/>
      <c r="B380" s="11"/>
      <c r="C380" s="11"/>
      <c r="D380" s="11"/>
      <c r="E380" s="8" t="s">
        <v>2770</v>
      </c>
      <c r="F380" s="9"/>
      <c r="G380" s="10"/>
      <c r="H380" s="8">
        <f t="shared" ref="H380:H381" si="134">H379-G380</f>
        <v>0</v>
      </c>
      <c r="I380" s="10"/>
    </row>
    <row r="381" ht="15.75" customHeight="1">
      <c r="A381" s="12"/>
      <c r="B381" s="12"/>
      <c r="C381" s="12"/>
      <c r="D381" s="12"/>
      <c r="E381" s="8"/>
      <c r="F381" s="10"/>
      <c r="G381" s="10"/>
      <c r="H381" s="8">
        <f t="shared" si="134"/>
        <v>0</v>
      </c>
      <c r="I381" s="10"/>
    </row>
    <row r="382" ht="15.75" customHeight="1">
      <c r="E382" s="1"/>
      <c r="H382" s="68" t="s">
        <v>14</v>
      </c>
    </row>
    <row r="383" ht="15.75" customHeight="1">
      <c r="A383" s="2" t="s">
        <v>0</v>
      </c>
      <c r="B383" s="2" t="s">
        <v>1</v>
      </c>
      <c r="C383" s="3" t="s">
        <v>2</v>
      </c>
      <c r="D383" s="3" t="s">
        <v>3</v>
      </c>
      <c r="E383" s="3" t="s">
        <v>4</v>
      </c>
      <c r="F383" s="3" t="s">
        <v>5</v>
      </c>
      <c r="G383" s="3" t="s">
        <v>6</v>
      </c>
      <c r="H383" s="3" t="s">
        <v>7</v>
      </c>
      <c r="I383" s="3" t="s">
        <v>8</v>
      </c>
    </row>
    <row r="384" ht="15.75" customHeight="1">
      <c r="A384" s="4" t="s">
        <v>1190</v>
      </c>
      <c r="B384" s="5" t="s">
        <v>2771</v>
      </c>
      <c r="C384" s="6"/>
      <c r="D384" s="7">
        <v>60.0</v>
      </c>
      <c r="E384" s="8" t="s">
        <v>2772</v>
      </c>
      <c r="F384" s="9">
        <v>45937.0</v>
      </c>
      <c r="G384" s="10">
        <v>10.0</v>
      </c>
      <c r="H384" s="8">
        <f>D384-G384</f>
        <v>50</v>
      </c>
      <c r="I384" s="10"/>
    </row>
    <row r="385" ht="15.75" customHeight="1">
      <c r="A385" s="11"/>
      <c r="B385" s="11"/>
      <c r="C385" s="11"/>
      <c r="D385" s="11"/>
      <c r="E385" s="8" t="s">
        <v>2773</v>
      </c>
      <c r="F385" s="9">
        <v>45931.0</v>
      </c>
      <c r="G385" s="10">
        <v>50.0</v>
      </c>
      <c r="H385" s="8">
        <f t="shared" ref="H385:H386" si="135">H384-G385</f>
        <v>0</v>
      </c>
      <c r="I385" s="10"/>
    </row>
    <row r="386" ht="15.75" customHeight="1">
      <c r="A386" s="12"/>
      <c r="B386" s="12"/>
      <c r="C386" s="12"/>
      <c r="D386" s="12"/>
      <c r="E386" s="8"/>
      <c r="F386" s="10"/>
      <c r="G386" s="10"/>
      <c r="H386" s="8">
        <f t="shared" si="135"/>
        <v>0</v>
      </c>
      <c r="I386" s="10"/>
    </row>
    <row r="387" ht="15.75" customHeight="1">
      <c r="E387" s="1"/>
      <c r="H387" s="68" t="s">
        <v>14</v>
      </c>
    </row>
    <row r="388" ht="15.75" customHeight="1">
      <c r="A388" s="2" t="s">
        <v>0</v>
      </c>
      <c r="B388" s="2" t="s">
        <v>1</v>
      </c>
      <c r="C388" s="3" t="s">
        <v>2</v>
      </c>
      <c r="D388" s="3" t="s">
        <v>3</v>
      </c>
      <c r="E388" s="3" t="s">
        <v>4</v>
      </c>
      <c r="F388" s="3" t="s">
        <v>5</v>
      </c>
      <c r="G388" s="3" t="s">
        <v>6</v>
      </c>
      <c r="H388" s="3" t="s">
        <v>7</v>
      </c>
      <c r="I388" s="3" t="s">
        <v>8</v>
      </c>
    </row>
    <row r="389" ht="15.75" customHeight="1">
      <c r="A389" s="4" t="s">
        <v>1190</v>
      </c>
      <c r="B389" s="5" t="s">
        <v>2774</v>
      </c>
      <c r="C389" s="6"/>
      <c r="D389" s="7">
        <v>50.0</v>
      </c>
      <c r="E389" s="8" t="s">
        <v>2775</v>
      </c>
      <c r="F389" s="9">
        <v>45957.0</v>
      </c>
      <c r="G389" s="10">
        <v>25.0</v>
      </c>
      <c r="H389" s="8">
        <f>D389-G389</f>
        <v>25</v>
      </c>
      <c r="I389" s="10"/>
    </row>
    <row r="390" ht="15.75" customHeight="1">
      <c r="A390" s="11"/>
      <c r="B390" s="11"/>
      <c r="C390" s="11"/>
      <c r="D390" s="11"/>
      <c r="E390" s="8" t="s">
        <v>2776</v>
      </c>
      <c r="F390" s="9">
        <v>45958.0</v>
      </c>
      <c r="G390" s="10">
        <v>25.0</v>
      </c>
      <c r="H390" s="8">
        <f t="shared" ref="H390:H391" si="136">H389-G390</f>
        <v>0</v>
      </c>
      <c r="I390" s="10"/>
    </row>
    <row r="391" ht="15.75" customHeight="1">
      <c r="A391" s="12"/>
      <c r="B391" s="12"/>
      <c r="C391" s="12"/>
      <c r="D391" s="12"/>
      <c r="E391" s="8"/>
      <c r="F391" s="10"/>
      <c r="G391" s="10"/>
      <c r="H391" s="8">
        <f t="shared" si="136"/>
        <v>0</v>
      </c>
      <c r="I391" s="10"/>
    </row>
    <row r="392" ht="15.75" customHeight="1">
      <c r="E392" s="1"/>
      <c r="H392" s="68" t="s">
        <v>14</v>
      </c>
    </row>
    <row r="393" ht="15.75" customHeight="1">
      <c r="A393" s="2" t="s">
        <v>0</v>
      </c>
      <c r="B393" s="2" t="s">
        <v>1</v>
      </c>
      <c r="C393" s="3" t="s">
        <v>2</v>
      </c>
      <c r="D393" s="3" t="s">
        <v>3</v>
      </c>
      <c r="E393" s="3" t="s">
        <v>4</v>
      </c>
      <c r="F393" s="3" t="s">
        <v>5</v>
      </c>
      <c r="G393" s="3" t="s">
        <v>6</v>
      </c>
      <c r="H393" s="3" t="s">
        <v>7</v>
      </c>
      <c r="I393" s="3" t="s">
        <v>8</v>
      </c>
    </row>
    <row r="394" ht="15.75" customHeight="1">
      <c r="A394" s="4" t="s">
        <v>1190</v>
      </c>
      <c r="B394" s="5" t="s">
        <v>2777</v>
      </c>
      <c r="C394" s="6"/>
      <c r="D394" s="7">
        <v>50.0</v>
      </c>
      <c r="E394" s="8" t="s">
        <v>2778</v>
      </c>
      <c r="F394" s="9">
        <v>45958.0</v>
      </c>
      <c r="G394" s="10">
        <v>25.0</v>
      </c>
      <c r="H394" s="8">
        <f>D394-G394</f>
        <v>25</v>
      </c>
      <c r="I394" s="10"/>
    </row>
    <row r="395" ht="15.75" customHeight="1">
      <c r="A395" s="11"/>
      <c r="B395" s="11"/>
      <c r="C395" s="11"/>
      <c r="D395" s="11"/>
      <c r="E395" s="8" t="s">
        <v>2779</v>
      </c>
      <c r="F395" s="9">
        <v>45961.0</v>
      </c>
      <c r="G395" s="10">
        <v>25.0</v>
      </c>
      <c r="H395" s="8">
        <f t="shared" ref="H395:H396" si="137">H394-G395</f>
        <v>0</v>
      </c>
      <c r="I395" s="10"/>
    </row>
    <row r="396" ht="15.75" customHeight="1">
      <c r="A396" s="12"/>
      <c r="B396" s="12"/>
      <c r="C396" s="12"/>
      <c r="D396" s="12"/>
      <c r="E396" s="8"/>
      <c r="F396" s="10"/>
      <c r="G396" s="10"/>
      <c r="H396" s="8">
        <f t="shared" si="137"/>
        <v>0</v>
      </c>
      <c r="I396" s="10"/>
    </row>
    <row r="397" ht="15.75" customHeight="1">
      <c r="E397" s="1"/>
      <c r="H397" s="68" t="s">
        <v>14</v>
      </c>
    </row>
    <row r="398" ht="15.75" customHeight="1">
      <c r="A398" s="2" t="s">
        <v>0</v>
      </c>
      <c r="B398" s="2" t="s">
        <v>1</v>
      </c>
      <c r="C398" s="3" t="s">
        <v>2</v>
      </c>
      <c r="D398" s="3" t="s">
        <v>3</v>
      </c>
      <c r="E398" s="3" t="s">
        <v>4</v>
      </c>
      <c r="F398" s="3" t="s">
        <v>5</v>
      </c>
      <c r="G398" s="3" t="s">
        <v>6</v>
      </c>
      <c r="H398" s="3" t="s">
        <v>7</v>
      </c>
      <c r="I398" s="3" t="s">
        <v>8</v>
      </c>
    </row>
    <row r="399" ht="15.75" customHeight="1">
      <c r="A399" s="4" t="s">
        <v>1190</v>
      </c>
      <c r="B399" s="5" t="s">
        <v>2780</v>
      </c>
      <c r="C399" s="6">
        <v>45973.0</v>
      </c>
      <c r="D399" s="7">
        <v>50.0</v>
      </c>
      <c r="E399" s="8" t="s">
        <v>2781</v>
      </c>
      <c r="F399" s="9">
        <v>45985.0</v>
      </c>
      <c r="G399" s="10">
        <v>50.0</v>
      </c>
      <c r="H399" s="8">
        <f>D399-G399</f>
        <v>0</v>
      </c>
      <c r="I399" s="10"/>
    </row>
    <row r="400" ht="15.75" customHeight="1">
      <c r="A400" s="11"/>
      <c r="B400" s="11"/>
      <c r="C400" s="11"/>
      <c r="D400" s="11"/>
      <c r="E400" s="8" t="s">
        <v>2782</v>
      </c>
      <c r="F400" s="9"/>
      <c r="G400" s="10"/>
      <c r="H400" s="8">
        <f t="shared" ref="H400:H401" si="138">H399-G400</f>
        <v>0</v>
      </c>
      <c r="I400" s="10"/>
    </row>
    <row r="401" ht="15.75" customHeight="1">
      <c r="A401" s="12"/>
      <c r="B401" s="12"/>
      <c r="C401" s="12"/>
      <c r="D401" s="12"/>
      <c r="E401" s="8" t="s">
        <v>2783</v>
      </c>
      <c r="F401" s="10"/>
      <c r="G401" s="10"/>
      <c r="H401" s="8">
        <f t="shared" si="138"/>
        <v>0</v>
      </c>
      <c r="I401" s="10"/>
    </row>
    <row r="402" ht="15.75" customHeight="1">
      <c r="E402" s="1"/>
      <c r="H402" s="68" t="s">
        <v>14</v>
      </c>
    </row>
    <row r="403" ht="15.75" customHeight="1">
      <c r="A403" s="2" t="s">
        <v>0</v>
      </c>
      <c r="B403" s="2" t="s">
        <v>1</v>
      </c>
      <c r="C403" s="3" t="s">
        <v>2</v>
      </c>
      <c r="D403" s="3" t="s">
        <v>3</v>
      </c>
      <c r="E403" s="3" t="s">
        <v>4</v>
      </c>
      <c r="F403" s="3" t="s">
        <v>5</v>
      </c>
      <c r="G403" s="3" t="s">
        <v>6</v>
      </c>
      <c r="H403" s="3" t="s">
        <v>7</v>
      </c>
      <c r="I403" s="3" t="s">
        <v>8</v>
      </c>
    </row>
    <row r="404" ht="15.75" customHeight="1">
      <c r="A404" s="4" t="s">
        <v>1190</v>
      </c>
      <c r="B404" s="5" t="s">
        <v>2784</v>
      </c>
      <c r="C404" s="6">
        <v>45995.0</v>
      </c>
      <c r="D404" s="7">
        <v>60.0</v>
      </c>
      <c r="E404" s="8" t="s">
        <v>2785</v>
      </c>
      <c r="F404" s="9">
        <v>46003.0</v>
      </c>
      <c r="G404" s="10">
        <v>60.0</v>
      </c>
      <c r="H404" s="8">
        <f>D404-G404</f>
        <v>0</v>
      </c>
      <c r="I404" s="10"/>
    </row>
    <row r="405" ht="15.75" customHeight="1">
      <c r="A405" s="11"/>
      <c r="B405" s="11"/>
      <c r="C405" s="11"/>
      <c r="D405" s="11"/>
      <c r="E405" s="8" t="s">
        <v>2786</v>
      </c>
      <c r="F405" s="9"/>
      <c r="G405" s="10"/>
      <c r="H405" s="8">
        <f t="shared" ref="H405:H406" si="139">H404-G405</f>
        <v>0</v>
      </c>
      <c r="I405" s="10"/>
    </row>
    <row r="406" ht="15.75" customHeight="1">
      <c r="A406" s="12"/>
      <c r="B406" s="12"/>
      <c r="C406" s="12"/>
      <c r="D406" s="12"/>
      <c r="E406" s="8" t="s">
        <v>2787</v>
      </c>
      <c r="F406" s="10"/>
      <c r="G406" s="10"/>
      <c r="H406" s="8">
        <f t="shared" si="139"/>
        <v>0</v>
      </c>
      <c r="I406" s="10"/>
    </row>
    <row r="407" ht="15.75" customHeight="1">
      <c r="E407" s="1"/>
      <c r="H407" s="68" t="s">
        <v>14</v>
      </c>
    </row>
    <row r="408" ht="15.75" customHeight="1">
      <c r="A408" s="2" t="s">
        <v>0</v>
      </c>
      <c r="B408" s="2" t="s">
        <v>1</v>
      </c>
      <c r="C408" s="3" t="s">
        <v>2</v>
      </c>
      <c r="D408" s="3" t="s">
        <v>3</v>
      </c>
      <c r="E408" s="3" t="s">
        <v>4</v>
      </c>
      <c r="F408" s="3" t="s">
        <v>5</v>
      </c>
      <c r="G408" s="3" t="s">
        <v>6</v>
      </c>
      <c r="H408" s="3" t="s">
        <v>7</v>
      </c>
      <c r="I408" s="3" t="s">
        <v>8</v>
      </c>
    </row>
    <row r="409" ht="15.75" customHeight="1">
      <c r="A409" s="4" t="s">
        <v>1001</v>
      </c>
      <c r="B409" s="5" t="s">
        <v>2788</v>
      </c>
      <c r="C409" s="6">
        <v>46002.0</v>
      </c>
      <c r="D409" s="7">
        <v>5.0</v>
      </c>
      <c r="E409" s="8" t="s">
        <v>2789</v>
      </c>
      <c r="F409" s="9">
        <v>46017.0</v>
      </c>
      <c r="G409" s="10">
        <v>5.0</v>
      </c>
      <c r="H409" s="8">
        <f>D409-G409</f>
        <v>0</v>
      </c>
      <c r="I409" s="10"/>
    </row>
    <row r="410" ht="15.75" customHeight="1">
      <c r="A410" s="11"/>
      <c r="B410" s="11"/>
      <c r="C410" s="11"/>
      <c r="D410" s="11"/>
      <c r="E410" s="8" t="s">
        <v>2790</v>
      </c>
      <c r="F410" s="9"/>
      <c r="G410" s="10"/>
      <c r="H410" s="8">
        <f t="shared" ref="H410:H411" si="140">H409-G410</f>
        <v>0</v>
      </c>
      <c r="I410" s="10"/>
    </row>
    <row r="411" ht="15.75" customHeight="1">
      <c r="A411" s="12"/>
      <c r="B411" s="12"/>
      <c r="C411" s="12"/>
      <c r="D411" s="12"/>
      <c r="E411" s="8" t="s">
        <v>2791</v>
      </c>
      <c r="F411" s="10"/>
      <c r="G411" s="10"/>
      <c r="H411" s="8">
        <f t="shared" si="140"/>
        <v>0</v>
      </c>
      <c r="I411" s="10"/>
    </row>
    <row r="412" ht="15.75" customHeight="1">
      <c r="E412" s="1"/>
      <c r="H412" s="68" t="s">
        <v>14</v>
      </c>
    </row>
    <row r="413" ht="15.75" customHeight="1">
      <c r="A413" s="2" t="s">
        <v>0</v>
      </c>
      <c r="B413" s="2" t="s">
        <v>1</v>
      </c>
      <c r="C413" s="3" t="s">
        <v>2</v>
      </c>
      <c r="D413" s="3" t="s">
        <v>3</v>
      </c>
      <c r="E413" s="3" t="s">
        <v>4</v>
      </c>
      <c r="F413" s="3" t="s">
        <v>5</v>
      </c>
      <c r="G413" s="3" t="s">
        <v>6</v>
      </c>
      <c r="H413" s="3" t="s">
        <v>7</v>
      </c>
      <c r="I413" s="3" t="s">
        <v>8</v>
      </c>
    </row>
    <row r="414" ht="15.75" customHeight="1">
      <c r="A414" s="4" t="s">
        <v>1001</v>
      </c>
      <c r="B414" s="5" t="s">
        <v>2792</v>
      </c>
      <c r="C414" s="6">
        <v>46002.0</v>
      </c>
      <c r="D414" s="7">
        <v>5.0</v>
      </c>
      <c r="E414" s="8" t="s">
        <v>2793</v>
      </c>
      <c r="F414" s="9">
        <v>46017.0</v>
      </c>
      <c r="G414" s="10">
        <v>5.0</v>
      </c>
      <c r="H414" s="8">
        <f>D414-G414</f>
        <v>0</v>
      </c>
      <c r="I414" s="10"/>
    </row>
    <row r="415" ht="15.75" customHeight="1">
      <c r="A415" s="11"/>
      <c r="B415" s="11"/>
      <c r="C415" s="11"/>
      <c r="D415" s="11"/>
      <c r="E415" s="8" t="s">
        <v>2794</v>
      </c>
      <c r="F415" s="9"/>
      <c r="G415" s="10"/>
      <c r="H415" s="8">
        <f t="shared" ref="H415:H416" si="141">H414-G415</f>
        <v>0</v>
      </c>
      <c r="I415" s="10"/>
    </row>
    <row r="416" ht="15.75" customHeight="1">
      <c r="A416" s="12"/>
      <c r="B416" s="12"/>
      <c r="C416" s="12"/>
      <c r="D416" s="12"/>
      <c r="E416" s="8" t="s">
        <v>2795</v>
      </c>
      <c r="F416" s="10"/>
      <c r="G416" s="10"/>
      <c r="H416" s="8">
        <f t="shared" si="141"/>
        <v>0</v>
      </c>
      <c r="I416" s="10"/>
    </row>
    <row r="417" ht="15.75" customHeight="1">
      <c r="E417" s="1"/>
      <c r="H417" s="68" t="s">
        <v>14</v>
      </c>
    </row>
    <row r="418" ht="15.75" customHeight="1">
      <c r="A418" s="2" t="s">
        <v>0</v>
      </c>
      <c r="B418" s="2" t="s">
        <v>1</v>
      </c>
      <c r="C418" s="3" t="s">
        <v>2</v>
      </c>
      <c r="D418" s="3" t="s">
        <v>3</v>
      </c>
      <c r="E418" s="3" t="s">
        <v>4</v>
      </c>
      <c r="F418" s="3" t="s">
        <v>5</v>
      </c>
      <c r="G418" s="3" t="s">
        <v>6</v>
      </c>
      <c r="H418" s="3" t="s">
        <v>7</v>
      </c>
      <c r="I418" s="3" t="s">
        <v>8</v>
      </c>
    </row>
    <row r="419" ht="15.75" customHeight="1">
      <c r="A419" s="4" t="s">
        <v>1001</v>
      </c>
      <c r="B419" s="5" t="s">
        <v>2796</v>
      </c>
      <c r="C419" s="6">
        <v>46007.0</v>
      </c>
      <c r="D419" s="7">
        <v>50.0</v>
      </c>
      <c r="E419" s="8" t="s">
        <v>2797</v>
      </c>
      <c r="F419" s="9">
        <v>46017.0</v>
      </c>
      <c r="G419" s="10">
        <v>40.0</v>
      </c>
      <c r="H419" s="8">
        <f>D419-G419</f>
        <v>10</v>
      </c>
      <c r="I419" s="10"/>
    </row>
    <row r="420" ht="15.75" customHeight="1">
      <c r="A420" s="11"/>
      <c r="B420" s="11"/>
      <c r="C420" s="11"/>
      <c r="D420" s="11"/>
      <c r="E420" s="8" t="s">
        <v>2798</v>
      </c>
      <c r="F420" s="9">
        <v>46020.0</v>
      </c>
      <c r="G420" s="10">
        <v>10.0</v>
      </c>
      <c r="H420" s="8">
        <f t="shared" ref="H420:H421" si="142">H419-G420</f>
        <v>0</v>
      </c>
      <c r="I420" s="10"/>
    </row>
    <row r="421" ht="15.75" customHeight="1">
      <c r="A421" s="12"/>
      <c r="B421" s="12"/>
      <c r="C421" s="12"/>
      <c r="D421" s="12"/>
      <c r="E421" s="8" t="s">
        <v>2799</v>
      </c>
      <c r="F421" s="10"/>
      <c r="G421" s="10"/>
      <c r="H421" s="8">
        <f t="shared" si="142"/>
        <v>0</v>
      </c>
      <c r="I421" s="10"/>
    </row>
    <row r="422" ht="15.75" customHeight="1">
      <c r="E422" s="1"/>
      <c r="H422" s="68" t="s">
        <v>14</v>
      </c>
    </row>
    <row r="423" ht="15.75" customHeight="1">
      <c r="A423" s="2" t="s">
        <v>0</v>
      </c>
      <c r="B423" s="2" t="s">
        <v>1</v>
      </c>
      <c r="C423" s="3" t="s">
        <v>2</v>
      </c>
      <c r="D423" s="3" t="s">
        <v>3</v>
      </c>
      <c r="E423" s="3" t="s">
        <v>4</v>
      </c>
      <c r="F423" s="3" t="s">
        <v>5</v>
      </c>
      <c r="G423" s="3" t="s">
        <v>6</v>
      </c>
      <c r="H423" s="3" t="s">
        <v>7</v>
      </c>
      <c r="I423" s="3" t="s">
        <v>8</v>
      </c>
    </row>
    <row r="424" ht="15.75" customHeight="1">
      <c r="A424" s="4" t="s">
        <v>1001</v>
      </c>
      <c r="B424" s="5" t="s">
        <v>2800</v>
      </c>
      <c r="C424" s="6">
        <v>46009.0</v>
      </c>
      <c r="D424" s="7">
        <v>10.0</v>
      </c>
      <c r="E424" s="8" t="s">
        <v>2801</v>
      </c>
      <c r="F424" s="9">
        <v>46020.0</v>
      </c>
      <c r="G424" s="10">
        <v>10.0</v>
      </c>
      <c r="H424" s="8">
        <f>D424-G424</f>
        <v>0</v>
      </c>
      <c r="I424" s="10"/>
    </row>
    <row r="425" ht="15.75" customHeight="1">
      <c r="A425" s="11"/>
      <c r="B425" s="11"/>
      <c r="C425" s="11"/>
      <c r="D425" s="11"/>
      <c r="E425" s="8" t="s">
        <v>2802</v>
      </c>
      <c r="F425" s="9"/>
      <c r="G425" s="10"/>
      <c r="H425" s="8">
        <f t="shared" ref="H425:H426" si="143">H424-G425</f>
        <v>0</v>
      </c>
      <c r="I425" s="10"/>
    </row>
    <row r="426" ht="15.75" customHeight="1">
      <c r="A426" s="12"/>
      <c r="B426" s="12"/>
      <c r="C426" s="12"/>
      <c r="D426" s="12"/>
      <c r="E426" s="8" t="s">
        <v>2803</v>
      </c>
      <c r="F426" s="10"/>
      <c r="G426" s="10"/>
      <c r="H426" s="8">
        <f t="shared" si="143"/>
        <v>0</v>
      </c>
      <c r="I426" s="10"/>
    </row>
    <row r="427" ht="15.75" customHeight="1">
      <c r="E427" s="1"/>
      <c r="H427" s="68" t="s">
        <v>14</v>
      </c>
    </row>
    <row r="428" ht="15.75" customHeight="1">
      <c r="A428" s="2" t="s">
        <v>0</v>
      </c>
      <c r="B428" s="2" t="s">
        <v>1</v>
      </c>
      <c r="C428" s="3" t="s">
        <v>2</v>
      </c>
      <c r="D428" s="3" t="s">
        <v>3</v>
      </c>
      <c r="E428" s="3" t="s">
        <v>4</v>
      </c>
      <c r="F428" s="3" t="s">
        <v>5</v>
      </c>
      <c r="G428" s="3" t="s">
        <v>6</v>
      </c>
      <c r="H428" s="3" t="s">
        <v>7</v>
      </c>
      <c r="I428" s="3" t="s">
        <v>8</v>
      </c>
    </row>
    <row r="429" ht="15.75" customHeight="1">
      <c r="A429" s="4" t="s">
        <v>2804</v>
      </c>
      <c r="B429" s="5" t="s">
        <v>2805</v>
      </c>
      <c r="C429" s="6">
        <v>46030.0</v>
      </c>
      <c r="D429" s="7">
        <v>30.0</v>
      </c>
      <c r="E429" s="8" t="s">
        <v>2806</v>
      </c>
      <c r="F429" s="9">
        <v>46059.0</v>
      </c>
      <c r="G429" s="10">
        <v>30.0</v>
      </c>
      <c r="H429" s="8">
        <f>D429-G429</f>
        <v>0</v>
      </c>
      <c r="I429" s="10"/>
    </row>
    <row r="430" ht="15.75" customHeight="1">
      <c r="A430" s="11"/>
      <c r="B430" s="11"/>
      <c r="C430" s="11"/>
      <c r="D430" s="11"/>
      <c r="E430" s="8" t="s">
        <v>2807</v>
      </c>
      <c r="F430" s="9"/>
      <c r="G430" s="10"/>
      <c r="H430" s="8">
        <f t="shared" ref="H430:H431" si="144">H429-G430</f>
        <v>0</v>
      </c>
      <c r="I430" s="10"/>
    </row>
    <row r="431" ht="15.75" customHeight="1">
      <c r="A431" s="12"/>
      <c r="B431" s="12"/>
      <c r="C431" s="12"/>
      <c r="D431" s="12"/>
      <c r="E431" s="8"/>
      <c r="F431" s="10"/>
      <c r="G431" s="10"/>
      <c r="H431" s="8">
        <f t="shared" si="144"/>
        <v>0</v>
      </c>
      <c r="I431" s="10"/>
    </row>
    <row r="432" ht="15.75" customHeight="1">
      <c r="E432" s="1"/>
      <c r="H432" s="68" t="s">
        <v>14</v>
      </c>
    </row>
    <row r="433" ht="15.75" customHeight="1">
      <c r="A433" s="2" t="s">
        <v>0</v>
      </c>
      <c r="B433" s="2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  <c r="H433" s="3" t="s">
        <v>7</v>
      </c>
      <c r="I433" s="3" t="s">
        <v>8</v>
      </c>
    </row>
    <row r="434" ht="15.75" customHeight="1">
      <c r="A434" s="4" t="s">
        <v>2808</v>
      </c>
      <c r="B434" s="5" t="s">
        <v>2809</v>
      </c>
      <c r="C434" s="6">
        <v>46037.0</v>
      </c>
      <c r="D434" s="7">
        <v>10.0</v>
      </c>
      <c r="E434" s="8" t="s">
        <v>2810</v>
      </c>
      <c r="F434" s="9">
        <v>46095.0</v>
      </c>
      <c r="G434" s="10">
        <v>10.0</v>
      </c>
      <c r="H434" s="8">
        <f>D434-G434</f>
        <v>0</v>
      </c>
      <c r="I434" s="10"/>
    </row>
    <row r="435" ht="15.75" customHeight="1">
      <c r="A435" s="11"/>
      <c r="B435" s="11"/>
      <c r="C435" s="11"/>
      <c r="D435" s="11"/>
      <c r="E435" s="8" t="s">
        <v>2811</v>
      </c>
      <c r="F435" s="9"/>
      <c r="G435" s="10"/>
      <c r="H435" s="8">
        <f t="shared" ref="H435:H436" si="145">H434-G435</f>
        <v>0</v>
      </c>
      <c r="I435" s="10"/>
    </row>
    <row r="436" ht="15.75" customHeight="1">
      <c r="A436" s="12"/>
      <c r="B436" s="12"/>
      <c r="C436" s="12"/>
      <c r="D436" s="12"/>
      <c r="E436" s="8" t="s">
        <v>2812</v>
      </c>
      <c r="F436" s="10"/>
      <c r="G436" s="10"/>
      <c r="H436" s="8">
        <f t="shared" si="145"/>
        <v>0</v>
      </c>
      <c r="I436" s="10"/>
    </row>
    <row r="437" ht="15.75" customHeight="1">
      <c r="E437" s="1"/>
      <c r="H437" s="54" t="s">
        <v>14</v>
      </c>
    </row>
    <row r="438" ht="15.75" customHeight="1">
      <c r="A438" s="2" t="s">
        <v>0</v>
      </c>
      <c r="B438" s="2" t="s">
        <v>1</v>
      </c>
      <c r="C438" s="3" t="s">
        <v>2</v>
      </c>
      <c r="D438" s="3" t="s">
        <v>3</v>
      </c>
      <c r="E438" s="3" t="s">
        <v>4</v>
      </c>
      <c r="F438" s="3" t="s">
        <v>5</v>
      </c>
      <c r="G438" s="3" t="s">
        <v>6</v>
      </c>
      <c r="H438" s="3" t="s">
        <v>7</v>
      </c>
      <c r="I438" s="3" t="s">
        <v>8</v>
      </c>
    </row>
    <row r="439" ht="15.75" customHeight="1">
      <c r="A439" s="4" t="s">
        <v>2804</v>
      </c>
      <c r="B439" s="5" t="s">
        <v>2813</v>
      </c>
      <c r="C439" s="6">
        <v>46037.0</v>
      </c>
      <c r="D439" s="7">
        <v>20.0</v>
      </c>
      <c r="E439" s="8" t="s">
        <v>2814</v>
      </c>
      <c r="F439" s="9">
        <v>46095.0</v>
      </c>
      <c r="G439" s="10">
        <v>20.0</v>
      </c>
      <c r="H439" s="8">
        <f>D439-G439</f>
        <v>0</v>
      </c>
      <c r="I439" s="10"/>
    </row>
    <row r="440" ht="15.75" customHeight="1">
      <c r="A440" s="11"/>
      <c r="B440" s="11"/>
      <c r="C440" s="11"/>
      <c r="D440" s="11"/>
      <c r="E440" s="8" t="s">
        <v>2815</v>
      </c>
      <c r="F440" s="9"/>
      <c r="G440" s="10"/>
      <c r="H440" s="8">
        <f t="shared" ref="H440:H441" si="146">H439-G440</f>
        <v>0</v>
      </c>
      <c r="I440" s="10"/>
    </row>
    <row r="441" ht="15.75" customHeight="1">
      <c r="A441" s="12"/>
      <c r="B441" s="12"/>
      <c r="C441" s="12"/>
      <c r="D441" s="12"/>
      <c r="E441" s="8" t="s">
        <v>2816</v>
      </c>
      <c r="F441" s="10"/>
      <c r="G441" s="10"/>
      <c r="H441" s="8">
        <f t="shared" si="146"/>
        <v>0</v>
      </c>
      <c r="I441" s="10"/>
    </row>
    <row r="442" ht="15.75" customHeight="1">
      <c r="E442" s="1"/>
      <c r="H442" s="54" t="s">
        <v>14</v>
      </c>
    </row>
    <row r="443" ht="15.75" customHeight="1">
      <c r="A443" s="2" t="s">
        <v>0</v>
      </c>
      <c r="B443" s="2" t="s">
        <v>1</v>
      </c>
      <c r="C443" s="3" t="s">
        <v>2</v>
      </c>
      <c r="D443" s="3" t="s">
        <v>3</v>
      </c>
      <c r="E443" s="3" t="s">
        <v>4</v>
      </c>
      <c r="F443" s="3" t="s">
        <v>5</v>
      </c>
      <c r="G443" s="3" t="s">
        <v>6</v>
      </c>
      <c r="H443" s="3" t="s">
        <v>7</v>
      </c>
      <c r="I443" s="3" t="s">
        <v>8</v>
      </c>
    </row>
    <row r="444" ht="15.75" customHeight="1">
      <c r="A444" s="4" t="s">
        <v>2817</v>
      </c>
      <c r="B444" s="5" t="s">
        <v>2818</v>
      </c>
      <c r="C444" s="6">
        <v>46037.0</v>
      </c>
      <c r="D444" s="7">
        <v>50.0</v>
      </c>
      <c r="E444" s="8" t="s">
        <v>2819</v>
      </c>
      <c r="F444" s="9">
        <v>46059.0</v>
      </c>
      <c r="G444" s="10">
        <v>50.0</v>
      </c>
      <c r="H444" s="8">
        <f>D444-G444</f>
        <v>0</v>
      </c>
      <c r="I444" s="10"/>
    </row>
    <row r="445" ht="15.75" customHeight="1">
      <c r="A445" s="11"/>
      <c r="B445" s="11"/>
      <c r="C445" s="11"/>
      <c r="D445" s="11"/>
      <c r="E445" s="8" t="s">
        <v>2820</v>
      </c>
      <c r="F445" s="9"/>
      <c r="G445" s="10"/>
      <c r="H445" s="8">
        <f t="shared" ref="H445:H446" si="147">H444-G445</f>
        <v>0</v>
      </c>
      <c r="I445" s="10"/>
    </row>
    <row r="446" ht="15.75" customHeight="1">
      <c r="A446" s="12"/>
      <c r="B446" s="12"/>
      <c r="C446" s="12"/>
      <c r="D446" s="12"/>
      <c r="E446" s="8" t="s">
        <v>2821</v>
      </c>
      <c r="F446" s="10"/>
      <c r="G446" s="10"/>
      <c r="H446" s="8">
        <f t="shared" si="147"/>
        <v>0</v>
      </c>
      <c r="I446" s="10"/>
    </row>
    <row r="447" ht="15.75" customHeight="1">
      <c r="E447" s="1"/>
      <c r="H447" s="68" t="s">
        <v>14</v>
      </c>
    </row>
    <row r="448" ht="15.75" customHeight="1">
      <c r="A448" s="2" t="s">
        <v>0</v>
      </c>
      <c r="B448" s="2" t="s">
        <v>1</v>
      </c>
      <c r="C448" s="3" t="s">
        <v>2</v>
      </c>
      <c r="D448" s="3" t="s">
        <v>3</v>
      </c>
      <c r="E448" s="3" t="s">
        <v>4</v>
      </c>
      <c r="F448" s="3" t="s">
        <v>5</v>
      </c>
      <c r="G448" s="3" t="s">
        <v>6</v>
      </c>
      <c r="H448" s="3" t="s">
        <v>7</v>
      </c>
      <c r="I448" s="3" t="s">
        <v>8</v>
      </c>
    </row>
    <row r="449" ht="15.75" customHeight="1">
      <c r="A449" s="4" t="s">
        <v>2817</v>
      </c>
      <c r="B449" s="5" t="s">
        <v>2822</v>
      </c>
      <c r="C449" s="6">
        <v>46065.0</v>
      </c>
      <c r="D449" s="7">
        <v>50.0</v>
      </c>
      <c r="E449" s="8" t="s">
        <v>2823</v>
      </c>
      <c r="F449" s="9" t="s">
        <v>2183</v>
      </c>
      <c r="G449" s="10">
        <v>50.0</v>
      </c>
      <c r="H449" s="8">
        <f>D449-G449</f>
        <v>0</v>
      </c>
      <c r="I449" s="10"/>
    </row>
    <row r="450" ht="15.75" customHeight="1">
      <c r="A450" s="11"/>
      <c r="B450" s="11"/>
      <c r="C450" s="11"/>
      <c r="D450" s="11"/>
      <c r="E450" s="8" t="s">
        <v>2824</v>
      </c>
      <c r="F450" s="9"/>
      <c r="G450" s="10"/>
      <c r="H450" s="8">
        <f t="shared" ref="H450:H451" si="148">H449-G450</f>
        <v>0</v>
      </c>
      <c r="I450" s="10"/>
    </row>
    <row r="451" ht="15.75" customHeight="1">
      <c r="A451" s="12"/>
      <c r="B451" s="12"/>
      <c r="C451" s="12"/>
      <c r="D451" s="12"/>
      <c r="E451" s="8" t="s">
        <v>2825</v>
      </c>
      <c r="F451" s="10"/>
      <c r="G451" s="10"/>
      <c r="H451" s="8">
        <f t="shared" si="148"/>
        <v>0</v>
      </c>
      <c r="I451" s="10"/>
    </row>
    <row r="452" ht="15.75" customHeight="1">
      <c r="E452" s="1"/>
      <c r="H452" s="20" t="s">
        <v>14</v>
      </c>
    </row>
    <row r="453" ht="15.75" customHeight="1">
      <c r="A453" s="2" t="s">
        <v>0</v>
      </c>
      <c r="B453" s="2" t="s">
        <v>1</v>
      </c>
      <c r="C453" s="3" t="s">
        <v>2</v>
      </c>
      <c r="D453" s="3" t="s">
        <v>3</v>
      </c>
      <c r="E453" s="3" t="s">
        <v>4</v>
      </c>
      <c r="F453" s="3" t="s">
        <v>5</v>
      </c>
      <c r="G453" s="3" t="s">
        <v>6</v>
      </c>
      <c r="H453" s="3" t="s">
        <v>7</v>
      </c>
      <c r="I453" s="3" t="s">
        <v>8</v>
      </c>
    </row>
    <row r="454" ht="15.75" customHeight="1">
      <c r="A454" s="4" t="s">
        <v>2817</v>
      </c>
      <c r="B454" s="5" t="s">
        <v>2826</v>
      </c>
      <c r="C454" s="6">
        <v>46078.0</v>
      </c>
      <c r="D454" s="7">
        <v>60.0</v>
      </c>
      <c r="E454" s="8" t="s">
        <v>2827</v>
      </c>
      <c r="F454" s="9">
        <v>46095.0</v>
      </c>
      <c r="G454" s="10">
        <v>60.0</v>
      </c>
      <c r="H454" s="8">
        <f>D454-G454</f>
        <v>0</v>
      </c>
      <c r="I454" s="10"/>
    </row>
    <row r="455" ht="15.75" customHeight="1">
      <c r="A455" s="11"/>
      <c r="B455" s="11"/>
      <c r="C455" s="11"/>
      <c r="D455" s="11"/>
      <c r="E455" s="8" t="s">
        <v>2828</v>
      </c>
      <c r="F455" s="9"/>
      <c r="G455" s="10"/>
      <c r="H455" s="8">
        <f t="shared" ref="H455:H456" si="149">H454-G455</f>
        <v>0</v>
      </c>
      <c r="I455" s="10"/>
    </row>
    <row r="456" ht="15.75" customHeight="1">
      <c r="A456" s="12"/>
      <c r="B456" s="12"/>
      <c r="C456" s="12"/>
      <c r="D456" s="12"/>
      <c r="E456" s="8"/>
      <c r="F456" s="10"/>
      <c r="G456" s="10"/>
      <c r="H456" s="8">
        <f t="shared" si="149"/>
        <v>0</v>
      </c>
      <c r="I456" s="10"/>
    </row>
    <row r="457" ht="15.75" customHeight="1">
      <c r="E457" s="1"/>
      <c r="H457" s="86" t="s">
        <v>14</v>
      </c>
    </row>
    <row r="458" ht="15.75" customHeight="1">
      <c r="A458" s="2" t="s">
        <v>0</v>
      </c>
      <c r="B458" s="2" t="s">
        <v>1</v>
      </c>
      <c r="C458" s="3" t="s">
        <v>2</v>
      </c>
      <c r="D458" s="3" t="s">
        <v>3</v>
      </c>
      <c r="E458" s="3" t="s">
        <v>4</v>
      </c>
      <c r="F458" s="3" t="s">
        <v>5</v>
      </c>
      <c r="G458" s="3" t="s">
        <v>6</v>
      </c>
      <c r="H458" s="3" t="s">
        <v>7</v>
      </c>
      <c r="I458" s="3" t="s">
        <v>8</v>
      </c>
    </row>
    <row r="459" ht="15.75" customHeight="1">
      <c r="A459" s="4" t="s">
        <v>2817</v>
      </c>
      <c r="B459" s="5" t="s">
        <v>2829</v>
      </c>
      <c r="C459" s="6">
        <v>46087.0</v>
      </c>
      <c r="D459" s="7">
        <v>50.0</v>
      </c>
      <c r="E459" s="8" t="s">
        <v>2830</v>
      </c>
      <c r="F459" s="9">
        <v>46095.0</v>
      </c>
      <c r="G459" s="10">
        <v>26.0</v>
      </c>
      <c r="H459" s="8">
        <f>D459-G459</f>
        <v>24</v>
      </c>
      <c r="I459" s="10"/>
    </row>
    <row r="460" ht="15.75" customHeight="1">
      <c r="A460" s="11"/>
      <c r="B460" s="11"/>
      <c r="C460" s="11"/>
      <c r="D460" s="11"/>
      <c r="E460" s="8" t="s">
        <v>2831</v>
      </c>
      <c r="F460" s="9">
        <v>46098.0</v>
      </c>
      <c r="G460" s="10">
        <v>24.0</v>
      </c>
      <c r="H460" s="8">
        <f t="shared" ref="H460:H461" si="150">H459-G460</f>
        <v>0</v>
      </c>
      <c r="I460" s="10"/>
    </row>
    <row r="461" ht="15.75" customHeight="1">
      <c r="A461" s="12"/>
      <c r="B461" s="12"/>
      <c r="C461" s="12"/>
      <c r="D461" s="12"/>
      <c r="E461" s="8"/>
      <c r="F461" s="10"/>
      <c r="G461" s="10"/>
      <c r="H461" s="8">
        <f t="shared" si="150"/>
        <v>0</v>
      </c>
      <c r="I461" s="10"/>
    </row>
    <row r="462" ht="15.75" customHeight="1">
      <c r="E462" s="1"/>
      <c r="H462" s="86" t="s">
        <v>14</v>
      </c>
    </row>
    <row r="463" ht="15.75" customHeight="1">
      <c r="A463" s="2" t="s">
        <v>0</v>
      </c>
      <c r="B463" s="2" t="s">
        <v>1</v>
      </c>
      <c r="C463" s="3" t="s">
        <v>2</v>
      </c>
      <c r="D463" s="3" t="s">
        <v>3</v>
      </c>
      <c r="E463" s="3" t="s">
        <v>4</v>
      </c>
      <c r="F463" s="3" t="s">
        <v>5</v>
      </c>
      <c r="G463" s="3" t="s">
        <v>6</v>
      </c>
      <c r="H463" s="3" t="s">
        <v>7</v>
      </c>
      <c r="I463" s="3" t="s">
        <v>8</v>
      </c>
    </row>
    <row r="464" ht="15.75" customHeight="1">
      <c r="A464" s="4" t="s">
        <v>2817</v>
      </c>
      <c r="B464" s="5" t="s">
        <v>2832</v>
      </c>
      <c r="C464" s="6">
        <v>46121.0</v>
      </c>
      <c r="D464" s="7">
        <v>100.0</v>
      </c>
      <c r="E464" s="8" t="s">
        <v>2833</v>
      </c>
      <c r="F464" s="9">
        <v>46128.0</v>
      </c>
      <c r="G464" s="10">
        <v>49.0</v>
      </c>
      <c r="H464" s="8">
        <f>D464-G464</f>
        <v>51</v>
      </c>
      <c r="I464" s="10"/>
    </row>
    <row r="465" ht="15.75" customHeight="1">
      <c r="A465" s="11"/>
      <c r="B465" s="11"/>
      <c r="C465" s="11"/>
      <c r="D465" s="11"/>
      <c r="E465" s="8" t="s">
        <v>2834</v>
      </c>
      <c r="F465" s="9">
        <v>46135.0</v>
      </c>
      <c r="G465" s="10">
        <v>51.0</v>
      </c>
      <c r="H465" s="8">
        <f t="shared" ref="H465:H466" si="151">H464-G465</f>
        <v>0</v>
      </c>
      <c r="I465" s="10"/>
    </row>
    <row r="466" ht="15.75" customHeight="1">
      <c r="A466" s="12"/>
      <c r="B466" s="12"/>
      <c r="C466" s="12"/>
      <c r="D466" s="12"/>
      <c r="E466" s="8"/>
      <c r="F466" s="10"/>
      <c r="G466" s="10"/>
      <c r="H466" s="8">
        <f t="shared" si="151"/>
        <v>0</v>
      </c>
      <c r="I466" s="10"/>
    </row>
    <row r="467" ht="15.75" customHeight="1">
      <c r="E467" s="1"/>
      <c r="H467" s="86" t="s">
        <v>14</v>
      </c>
    </row>
    <row r="468" ht="15.75" customHeight="1">
      <c r="A468" s="2" t="s">
        <v>0</v>
      </c>
      <c r="B468" s="2" t="s">
        <v>1</v>
      </c>
      <c r="C468" s="3" t="s">
        <v>2</v>
      </c>
      <c r="D468" s="3" t="s">
        <v>3</v>
      </c>
      <c r="E468" s="3" t="s">
        <v>4</v>
      </c>
      <c r="F468" s="3" t="s">
        <v>5</v>
      </c>
      <c r="G468" s="3" t="s">
        <v>6</v>
      </c>
      <c r="H468" s="3" t="s">
        <v>7</v>
      </c>
      <c r="I468" s="3" t="s">
        <v>8</v>
      </c>
    </row>
    <row r="469" ht="15.75" customHeight="1">
      <c r="A469" s="4" t="s">
        <v>2817</v>
      </c>
      <c r="B469" s="5" t="s">
        <v>2835</v>
      </c>
      <c r="C469" s="6">
        <v>46177.0</v>
      </c>
      <c r="D469" s="7">
        <v>60.0</v>
      </c>
      <c r="E469" s="8" t="s">
        <v>2836</v>
      </c>
      <c r="F469" s="9"/>
      <c r="G469" s="10"/>
      <c r="H469" s="8">
        <f>D469-G469</f>
        <v>60</v>
      </c>
      <c r="I469" s="10"/>
    </row>
    <row r="470" ht="15.75" customHeight="1">
      <c r="A470" s="11"/>
      <c r="B470" s="11"/>
      <c r="C470" s="11"/>
      <c r="D470" s="11"/>
      <c r="E470" s="8"/>
      <c r="F470" s="9"/>
      <c r="G470" s="10"/>
      <c r="H470" s="8">
        <f t="shared" ref="H470:H471" si="152">H469-G470</f>
        <v>60</v>
      </c>
      <c r="I470" s="10"/>
    </row>
    <row r="471" ht="15.75" customHeight="1">
      <c r="A471" s="12"/>
      <c r="B471" s="12"/>
      <c r="C471" s="12"/>
      <c r="D471" s="12"/>
      <c r="E471" s="8"/>
      <c r="F471" s="10"/>
      <c r="G471" s="10"/>
      <c r="H471" s="8">
        <f t="shared" si="152"/>
        <v>60</v>
      </c>
      <c r="I471" s="10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  <c r="K575" s="25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E621" s="1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E622" s="1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E623" s="1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E624" s="1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E625" s="1"/>
      <c r="K625" s="30"/>
      <c r="L625" s="30" t="s">
        <v>565</v>
      </c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E626" s="1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E627" s="1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E674" s="1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E675" s="1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E676" s="1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E677" s="1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E678" s="1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E679" s="1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E680" s="1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E681" s="1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E687" s="1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E688" s="1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E689" s="1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E690" s="1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E691" s="1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E692" s="1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E693" s="1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E694" s="1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E695" s="1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E696" s="1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E697" s="1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E698" s="1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E699" s="1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E700" s="1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E701" s="1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08">
    <mergeCell ref="A379:A381"/>
    <mergeCell ref="B379:B381"/>
    <mergeCell ref="C379:C381"/>
    <mergeCell ref="D379:D381"/>
    <mergeCell ref="B384:B386"/>
    <mergeCell ref="C384:C386"/>
    <mergeCell ref="D384:D386"/>
    <mergeCell ref="A384:A386"/>
    <mergeCell ref="A389:A391"/>
    <mergeCell ref="B389:B391"/>
    <mergeCell ref="C389:C391"/>
    <mergeCell ref="D389:D391"/>
    <mergeCell ref="A394:A396"/>
    <mergeCell ref="B394:B396"/>
    <mergeCell ref="C394:C396"/>
    <mergeCell ref="D394:D396"/>
    <mergeCell ref="A399:A401"/>
    <mergeCell ref="B399:B401"/>
    <mergeCell ref="C399:C401"/>
    <mergeCell ref="D399:D401"/>
    <mergeCell ref="A404:A406"/>
    <mergeCell ref="D404:D406"/>
    <mergeCell ref="B404:B406"/>
    <mergeCell ref="C404:C406"/>
    <mergeCell ref="A409:A411"/>
    <mergeCell ref="B409:B411"/>
    <mergeCell ref="C409:C411"/>
    <mergeCell ref="D409:D411"/>
    <mergeCell ref="A414:A416"/>
    <mergeCell ref="D414:D416"/>
    <mergeCell ref="B414:B416"/>
    <mergeCell ref="C414:C416"/>
    <mergeCell ref="A419:A421"/>
    <mergeCell ref="B419:B421"/>
    <mergeCell ref="C419:C421"/>
    <mergeCell ref="D419:D421"/>
    <mergeCell ref="A424:A426"/>
    <mergeCell ref="D424:D426"/>
    <mergeCell ref="B424:B426"/>
    <mergeCell ref="C424:C426"/>
    <mergeCell ref="A429:A431"/>
    <mergeCell ref="B429:B431"/>
    <mergeCell ref="C429:C431"/>
    <mergeCell ref="D429:D431"/>
    <mergeCell ref="A434:A436"/>
    <mergeCell ref="D434:D436"/>
    <mergeCell ref="B434:B436"/>
    <mergeCell ref="C434:C436"/>
    <mergeCell ref="A439:A441"/>
    <mergeCell ref="B439:B441"/>
    <mergeCell ref="C439:C441"/>
    <mergeCell ref="D439:D441"/>
    <mergeCell ref="A444:A446"/>
    <mergeCell ref="D444:D446"/>
    <mergeCell ref="B444:B446"/>
    <mergeCell ref="C444:C446"/>
    <mergeCell ref="A449:A451"/>
    <mergeCell ref="B449:B451"/>
    <mergeCell ref="C449:C451"/>
    <mergeCell ref="D449:D451"/>
    <mergeCell ref="A454:A456"/>
    <mergeCell ref="D454:D456"/>
    <mergeCell ref="A339:A341"/>
    <mergeCell ref="B339:B341"/>
    <mergeCell ref="C339:C341"/>
    <mergeCell ref="D339:D341"/>
    <mergeCell ref="B344:B346"/>
    <mergeCell ref="C344:C346"/>
    <mergeCell ref="D344:D346"/>
    <mergeCell ref="C354:C356"/>
    <mergeCell ref="D354:D356"/>
    <mergeCell ref="A344:A346"/>
    <mergeCell ref="A349:A351"/>
    <mergeCell ref="B349:B351"/>
    <mergeCell ref="C349:C351"/>
    <mergeCell ref="D349:D351"/>
    <mergeCell ref="A354:A356"/>
    <mergeCell ref="B354:B356"/>
    <mergeCell ref="A359:A361"/>
    <mergeCell ref="B359:B361"/>
    <mergeCell ref="C359:C361"/>
    <mergeCell ref="D359:D361"/>
    <mergeCell ref="B364:B366"/>
    <mergeCell ref="C364:C366"/>
    <mergeCell ref="D364:D366"/>
    <mergeCell ref="C374:C376"/>
    <mergeCell ref="D374:D376"/>
    <mergeCell ref="A364:A366"/>
    <mergeCell ref="A369:A371"/>
    <mergeCell ref="B369:B371"/>
    <mergeCell ref="C369:C371"/>
    <mergeCell ref="D369:D371"/>
    <mergeCell ref="A374:A376"/>
    <mergeCell ref="B374:B376"/>
    <mergeCell ref="B464:B466"/>
    <mergeCell ref="C464:C466"/>
    <mergeCell ref="A469:A471"/>
    <mergeCell ref="B469:B471"/>
    <mergeCell ref="C469:C471"/>
    <mergeCell ref="D469:D471"/>
    <mergeCell ref="B454:B456"/>
    <mergeCell ref="C454:C456"/>
    <mergeCell ref="A459:A461"/>
    <mergeCell ref="B459:B461"/>
    <mergeCell ref="C459:C461"/>
    <mergeCell ref="D459:D461"/>
    <mergeCell ref="A464:A466"/>
    <mergeCell ref="D464:D466"/>
  </mergeCells>
  <printOptions/>
  <pageMargins bottom="0.58" footer="0.0" header="0.0" left="0.7" right="0.7" top="0.47"/>
  <pageSetup scale="65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29"/>
    <col customWidth="1" min="3" max="4" width="8.71"/>
    <col customWidth="1" min="5" max="5" width="12.57"/>
    <col customWidth="1" min="6" max="6" width="10.71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2837</v>
      </c>
      <c r="B3" s="5" t="s">
        <v>2838</v>
      </c>
      <c r="C3" s="6"/>
      <c r="D3" s="7">
        <v>100.0</v>
      </c>
      <c r="E3" s="8" t="s">
        <v>2839</v>
      </c>
      <c r="F3" s="9">
        <v>45903.0</v>
      </c>
      <c r="G3" s="10">
        <v>40.0</v>
      </c>
      <c r="H3" s="8">
        <f>D3-G3</f>
        <v>60</v>
      </c>
      <c r="I3" s="10"/>
    </row>
    <row r="4">
      <c r="A4" s="11"/>
      <c r="B4" s="11"/>
      <c r="C4" s="11"/>
      <c r="D4" s="11"/>
      <c r="E4" s="8" t="s">
        <v>2840</v>
      </c>
      <c r="F4" s="9">
        <v>45915.0</v>
      </c>
      <c r="G4" s="10">
        <v>30.0</v>
      </c>
      <c r="H4" s="8">
        <f t="shared" ref="H4:H6" si="1">H3-G4</f>
        <v>30</v>
      </c>
      <c r="I4" s="10"/>
    </row>
    <row r="5">
      <c r="A5" s="12"/>
      <c r="B5" s="12"/>
      <c r="C5" s="12"/>
      <c r="D5" s="12"/>
      <c r="E5" s="8" t="s">
        <v>2841</v>
      </c>
      <c r="F5" s="57">
        <v>45918.0</v>
      </c>
      <c r="G5" s="10">
        <v>17.0</v>
      </c>
      <c r="H5" s="8">
        <f t="shared" si="1"/>
        <v>13</v>
      </c>
      <c r="I5" s="10"/>
    </row>
    <row r="6">
      <c r="E6" s="8" t="s">
        <v>2842</v>
      </c>
      <c r="F6" s="58">
        <v>45923.0</v>
      </c>
      <c r="G6" s="30">
        <v>13.0</v>
      </c>
      <c r="H6" s="8">
        <f t="shared" si="1"/>
        <v>0</v>
      </c>
    </row>
    <row r="7">
      <c r="H7" s="62" t="s">
        <v>14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2837</v>
      </c>
      <c r="B9" s="5" t="s">
        <v>2843</v>
      </c>
      <c r="C9" s="6">
        <v>46034.0</v>
      </c>
      <c r="D9" s="7">
        <v>500.0</v>
      </c>
      <c r="E9" s="8" t="s">
        <v>1952</v>
      </c>
      <c r="F9" s="9">
        <v>46046.0</v>
      </c>
      <c r="G9" s="10">
        <v>32.0</v>
      </c>
      <c r="H9" s="8">
        <f>D9-G9</f>
        <v>468</v>
      </c>
      <c r="I9" s="10"/>
    </row>
    <row r="10">
      <c r="A10" s="11"/>
      <c r="B10" s="11"/>
      <c r="C10" s="11"/>
      <c r="D10" s="11"/>
      <c r="E10" s="8" t="s">
        <v>1953</v>
      </c>
      <c r="F10" s="9">
        <v>46053.0</v>
      </c>
      <c r="G10" s="10">
        <v>100.0</v>
      </c>
      <c r="H10" s="8">
        <f t="shared" ref="H10:H20" si="2">H9-G10</f>
        <v>368</v>
      </c>
      <c r="I10" s="10"/>
    </row>
    <row r="11">
      <c r="A11" s="12"/>
      <c r="B11" s="12"/>
      <c r="C11" s="12"/>
      <c r="D11" s="12"/>
      <c r="E11" s="8" t="s">
        <v>1954</v>
      </c>
      <c r="F11" s="57">
        <v>46056.0</v>
      </c>
      <c r="G11" s="10">
        <v>49.0</v>
      </c>
      <c r="H11" s="8">
        <f t="shared" si="2"/>
        <v>319</v>
      </c>
      <c r="I11" s="10"/>
    </row>
    <row r="12">
      <c r="E12" s="8" t="s">
        <v>2844</v>
      </c>
      <c r="F12" s="58">
        <v>46059.0</v>
      </c>
      <c r="G12" s="30">
        <v>24.0</v>
      </c>
      <c r="H12" s="8">
        <f t="shared" si="2"/>
        <v>295</v>
      </c>
    </row>
    <row r="13">
      <c r="E13" s="8" t="s">
        <v>2845</v>
      </c>
      <c r="F13" s="58">
        <v>46060.0</v>
      </c>
      <c r="G13" s="30">
        <v>37.0</v>
      </c>
      <c r="H13" s="8">
        <f t="shared" si="2"/>
        <v>258</v>
      </c>
    </row>
    <row r="14">
      <c r="E14" s="8" t="s">
        <v>2846</v>
      </c>
      <c r="F14" s="58">
        <v>46064.0</v>
      </c>
      <c r="G14" s="30">
        <v>50.0</v>
      </c>
      <c r="H14" s="8">
        <f t="shared" si="2"/>
        <v>208</v>
      </c>
    </row>
    <row r="15">
      <c r="E15" s="8" t="s">
        <v>2847</v>
      </c>
      <c r="F15" s="58">
        <v>46074.0</v>
      </c>
      <c r="G15" s="30">
        <v>38.0</v>
      </c>
      <c r="H15" s="8">
        <f t="shared" si="2"/>
        <v>170</v>
      </c>
    </row>
    <row r="16">
      <c r="E16" s="8" t="s">
        <v>2848</v>
      </c>
      <c r="F16" s="58">
        <v>46081.0</v>
      </c>
      <c r="G16" s="30">
        <v>83.0</v>
      </c>
      <c r="H16" s="8">
        <f t="shared" si="2"/>
        <v>87</v>
      </c>
    </row>
    <row r="17">
      <c r="E17" s="8" t="s">
        <v>2849</v>
      </c>
      <c r="F17" s="58">
        <v>46085.0</v>
      </c>
      <c r="G17" s="30">
        <v>27.0</v>
      </c>
      <c r="H17" s="8">
        <f t="shared" si="2"/>
        <v>60</v>
      </c>
    </row>
    <row r="18">
      <c r="E18" s="74" t="s">
        <v>2850</v>
      </c>
      <c r="F18" s="59">
        <v>46130.0</v>
      </c>
      <c r="G18" s="30">
        <v>47.0</v>
      </c>
      <c r="H18" s="8">
        <f t="shared" si="2"/>
        <v>13</v>
      </c>
    </row>
    <row r="19">
      <c r="E19" s="74" t="s">
        <v>2851</v>
      </c>
      <c r="F19" s="59">
        <v>46167.0</v>
      </c>
      <c r="G19" s="30">
        <v>13.0</v>
      </c>
      <c r="H19" s="8">
        <f t="shared" si="2"/>
        <v>0</v>
      </c>
    </row>
    <row r="20">
      <c r="H20" s="8">
        <f t="shared" si="2"/>
        <v>0</v>
      </c>
    </row>
    <row r="21" ht="15.75" customHeight="1">
      <c r="H21" s="62" t="s">
        <v>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C5"/>
    <mergeCell ref="D3:D5"/>
    <mergeCell ref="A9:A11"/>
    <mergeCell ref="B9:B11"/>
    <mergeCell ref="C9:C11"/>
    <mergeCell ref="D9:D11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739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200.0</v>
      </c>
    </row>
    <row r="793" ht="15.75" customHeight="1">
      <c r="A793" s="61" t="s">
        <v>2852</v>
      </c>
      <c r="B793" s="18">
        <v>44657.0</v>
      </c>
      <c r="C793" s="36">
        <v>60.0</v>
      </c>
      <c r="D793" s="19">
        <f>G792-C793</f>
        <v>140</v>
      </c>
      <c r="E793" s="19"/>
      <c r="F793" s="10"/>
      <c r="G793" s="1" t="s">
        <v>2853</v>
      </c>
    </row>
    <row r="794" ht="15.75" customHeight="1">
      <c r="A794" s="61" t="s">
        <v>2852</v>
      </c>
      <c r="B794" s="18">
        <v>44658.0</v>
      </c>
      <c r="C794" s="36">
        <v>52.0</v>
      </c>
      <c r="D794" s="19">
        <f t="shared" ref="D794:D806" si="40">D793-C794</f>
        <v>88</v>
      </c>
      <c r="E794" s="19"/>
      <c r="F794" s="10"/>
      <c r="G794" s="20" t="s">
        <v>2854</v>
      </c>
    </row>
    <row r="795" ht="15.75" customHeight="1">
      <c r="A795" s="61" t="s">
        <v>2852</v>
      </c>
      <c r="B795" s="18">
        <v>44660.0</v>
      </c>
      <c r="C795" s="36">
        <v>50.0</v>
      </c>
      <c r="D795" s="19">
        <f t="shared" si="40"/>
        <v>38</v>
      </c>
      <c r="E795" s="19"/>
      <c r="F795" s="10"/>
      <c r="G795" s="20">
        <v>167000.0</v>
      </c>
    </row>
    <row r="796" ht="15.75" customHeight="1">
      <c r="A796" s="61" t="s">
        <v>2852</v>
      </c>
      <c r="B796" s="18">
        <v>44662.0</v>
      </c>
      <c r="C796" s="36">
        <v>35.0</v>
      </c>
      <c r="D796" s="19">
        <f t="shared" si="40"/>
        <v>3</v>
      </c>
      <c r="E796" s="19"/>
      <c r="F796" s="10"/>
    </row>
    <row r="797" ht="15.75" customHeight="1">
      <c r="A797" s="61" t="s">
        <v>2852</v>
      </c>
      <c r="B797" s="18">
        <v>44664.0</v>
      </c>
      <c r="C797" s="36">
        <v>1.0</v>
      </c>
      <c r="D797" s="19">
        <f t="shared" si="40"/>
        <v>2</v>
      </c>
      <c r="E797" s="19"/>
      <c r="F797" s="10"/>
      <c r="G797" s="20" t="s">
        <v>2855</v>
      </c>
    </row>
    <row r="798" ht="15.75" customHeight="1">
      <c r="A798" s="61" t="s">
        <v>2852</v>
      </c>
      <c r="B798" s="18">
        <v>44667.0</v>
      </c>
      <c r="C798" s="36">
        <v>2.0</v>
      </c>
      <c r="D798" s="19">
        <f t="shared" si="40"/>
        <v>0</v>
      </c>
      <c r="E798" s="19"/>
      <c r="F798" s="10"/>
      <c r="G798" s="20" t="s">
        <v>2856</v>
      </c>
    </row>
    <row r="799" ht="15.75" customHeight="1">
      <c r="A799" s="61" t="s">
        <v>2852</v>
      </c>
      <c r="B799" s="18"/>
      <c r="C799" s="36"/>
      <c r="D799" s="19">
        <f t="shared" si="40"/>
        <v>0</v>
      </c>
      <c r="E799" s="19"/>
      <c r="F799" s="10"/>
    </row>
    <row r="800" ht="15.75" customHeight="1">
      <c r="A800" s="61" t="s">
        <v>2852</v>
      </c>
      <c r="B800" s="18"/>
      <c r="C800" s="36"/>
      <c r="D800" s="19">
        <f t="shared" si="40"/>
        <v>0</v>
      </c>
      <c r="E800" s="19"/>
      <c r="F800" s="10"/>
    </row>
    <row r="801" ht="15.75" customHeight="1">
      <c r="A801" s="61" t="s">
        <v>2852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61" t="s">
        <v>2852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61" t="s">
        <v>2852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61" t="s">
        <v>2852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61" t="s">
        <v>2852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61" t="s">
        <v>2852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/>
      <c r="B807" s="18"/>
      <c r="C807" s="36"/>
      <c r="D807" s="19"/>
      <c r="E807" s="19"/>
      <c r="F807" s="10"/>
    </row>
    <row r="808" ht="15.75" customHeight="1">
      <c r="A808" s="19"/>
      <c r="B808" s="18"/>
      <c r="C808" s="36"/>
      <c r="D808" s="19"/>
      <c r="E808" s="19"/>
      <c r="F808" s="10"/>
    </row>
    <row r="809" ht="15.75" customHeight="1">
      <c r="A809" s="19"/>
      <c r="B809" s="18"/>
      <c r="C809" s="36"/>
      <c r="D809" s="19"/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200</v>
      </c>
      <c r="E811" s="1"/>
      <c r="F811" s="68" t="s">
        <v>14</v>
      </c>
    </row>
    <row r="812" ht="15.75" customHeight="1">
      <c r="E812" s="1"/>
    </row>
    <row r="813" ht="15.75" customHeight="1">
      <c r="A813" s="14" t="s">
        <v>15</v>
      </c>
      <c r="B813" s="14" t="s">
        <v>16</v>
      </c>
      <c r="C813" s="2" t="s">
        <v>17</v>
      </c>
      <c r="D813" s="14" t="s">
        <v>18</v>
      </c>
      <c r="E813" s="14" t="s">
        <v>19</v>
      </c>
      <c r="F813" s="34" t="s">
        <v>20</v>
      </c>
      <c r="G813" s="43">
        <v>146.0</v>
      </c>
    </row>
    <row r="814" ht="15.75" customHeight="1">
      <c r="A814" s="61" t="s">
        <v>2852</v>
      </c>
      <c r="B814" s="18">
        <v>44651.0</v>
      </c>
      <c r="C814" s="36">
        <v>30.0</v>
      </c>
      <c r="D814" s="19">
        <f>G813-C814</f>
        <v>116</v>
      </c>
      <c r="E814" s="19"/>
      <c r="F814" s="10"/>
      <c r="G814" s="1" t="s">
        <v>2853</v>
      </c>
    </row>
    <row r="815" ht="15.75" customHeight="1">
      <c r="A815" s="61" t="s">
        <v>2852</v>
      </c>
      <c r="B815" s="18">
        <v>44657.0</v>
      </c>
      <c r="C815" s="36">
        <v>20.0</v>
      </c>
      <c r="D815" s="19">
        <f t="shared" ref="D815:D827" si="41">D814-C815</f>
        <v>96</v>
      </c>
      <c r="E815" s="19"/>
      <c r="F815" s="10"/>
      <c r="G815" s="20" t="s">
        <v>2857</v>
      </c>
    </row>
    <row r="816" ht="15.75" customHeight="1">
      <c r="A816" s="61" t="s">
        <v>2852</v>
      </c>
      <c r="B816" s="18">
        <v>44658.0</v>
      </c>
      <c r="C816" s="36">
        <v>11.0</v>
      </c>
      <c r="D816" s="19">
        <f t="shared" si="41"/>
        <v>85</v>
      </c>
      <c r="E816" s="19"/>
      <c r="F816" s="10"/>
      <c r="G816" s="20">
        <v>187000.0</v>
      </c>
    </row>
    <row r="817" ht="15.75" customHeight="1">
      <c r="A817" s="61" t="s">
        <v>2852</v>
      </c>
      <c r="B817" s="18">
        <v>44660.0</v>
      </c>
      <c r="C817" s="36">
        <v>27.0</v>
      </c>
      <c r="D817" s="19">
        <f t="shared" si="41"/>
        <v>58</v>
      </c>
      <c r="E817" s="19"/>
      <c r="F817" s="10"/>
    </row>
    <row r="818" ht="15.75" customHeight="1">
      <c r="A818" s="61" t="s">
        <v>2852</v>
      </c>
      <c r="B818" s="18">
        <v>44662.0</v>
      </c>
      <c r="C818" s="36">
        <v>20.0</v>
      </c>
      <c r="D818" s="19">
        <f t="shared" si="41"/>
        <v>38</v>
      </c>
      <c r="E818" s="19"/>
      <c r="F818" s="10"/>
      <c r="G818" s="20" t="s">
        <v>2855</v>
      </c>
    </row>
    <row r="819" ht="15.75" customHeight="1">
      <c r="A819" s="61" t="s">
        <v>2852</v>
      </c>
      <c r="B819" s="18">
        <v>44664.0</v>
      </c>
      <c r="C819" s="36">
        <v>24.0</v>
      </c>
      <c r="D819" s="19">
        <f t="shared" si="41"/>
        <v>14</v>
      </c>
      <c r="E819" s="19"/>
      <c r="F819" s="10"/>
      <c r="G819" s="20" t="s">
        <v>2856</v>
      </c>
    </row>
    <row r="820" ht="15.75" customHeight="1">
      <c r="A820" s="61" t="s">
        <v>2852</v>
      </c>
      <c r="B820" s="18">
        <v>44667.0</v>
      </c>
      <c r="C820" s="36">
        <v>14.0</v>
      </c>
      <c r="D820" s="19">
        <f t="shared" si="41"/>
        <v>0</v>
      </c>
      <c r="E820" s="19"/>
      <c r="F820" s="10"/>
    </row>
    <row r="821" ht="15.75" customHeight="1">
      <c r="A821" s="61" t="s">
        <v>2852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61" t="s">
        <v>2852</v>
      </c>
      <c r="B822" s="18"/>
      <c r="C822" s="36"/>
      <c r="D822" s="19">
        <f t="shared" si="41"/>
        <v>0</v>
      </c>
      <c r="E822" s="19"/>
      <c r="F822" s="10"/>
    </row>
    <row r="823" ht="15.75" customHeight="1">
      <c r="A823" s="61" t="s">
        <v>2852</v>
      </c>
      <c r="B823" s="18"/>
      <c r="C823" s="36"/>
      <c r="D823" s="19">
        <f t="shared" si="41"/>
        <v>0</v>
      </c>
      <c r="E823" s="19"/>
      <c r="F823" s="10"/>
    </row>
    <row r="824" ht="15.75" customHeight="1">
      <c r="A824" s="61" t="s">
        <v>2852</v>
      </c>
      <c r="B824" s="18"/>
      <c r="C824" s="36"/>
      <c r="D824" s="19">
        <f t="shared" si="41"/>
        <v>0</v>
      </c>
      <c r="E824" s="19"/>
      <c r="F824" s="10"/>
    </row>
    <row r="825" ht="15.75" customHeight="1">
      <c r="A825" s="61" t="s">
        <v>2852</v>
      </c>
      <c r="B825" s="18"/>
      <c r="C825" s="36"/>
      <c r="D825" s="19">
        <f t="shared" si="41"/>
        <v>0</v>
      </c>
      <c r="E825" s="19"/>
      <c r="F825" s="10"/>
    </row>
    <row r="826" ht="15.75" customHeight="1">
      <c r="A826" s="61" t="s">
        <v>2852</v>
      </c>
      <c r="B826" s="18"/>
      <c r="C826" s="36"/>
      <c r="D826" s="19">
        <f t="shared" si="41"/>
        <v>0</v>
      </c>
      <c r="E826" s="19"/>
      <c r="F826" s="10"/>
    </row>
    <row r="827" ht="15.75" customHeight="1">
      <c r="A827" s="61" t="s">
        <v>2852</v>
      </c>
      <c r="B827" s="18"/>
      <c r="C827" s="36"/>
      <c r="D827" s="19">
        <f t="shared" si="41"/>
        <v>0</v>
      </c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0"/>
      <c r="B831" s="19"/>
      <c r="C831" s="10"/>
      <c r="D831" s="10"/>
      <c r="E831" s="19"/>
      <c r="F831" s="10"/>
    </row>
    <row r="832" ht="15.75" customHeight="1">
      <c r="E832" s="1"/>
      <c r="F832" s="68" t="s">
        <v>14</v>
      </c>
    </row>
    <row r="833" ht="15.75" customHeight="1">
      <c r="A833" s="14" t="s">
        <v>15</v>
      </c>
      <c r="B833" s="14" t="s">
        <v>16</v>
      </c>
      <c r="C833" s="2" t="s">
        <v>17</v>
      </c>
      <c r="D833" s="14" t="s">
        <v>18</v>
      </c>
      <c r="E833" s="14" t="s">
        <v>19</v>
      </c>
      <c r="F833" s="34" t="s">
        <v>20</v>
      </c>
      <c r="G833" s="43">
        <v>200.0</v>
      </c>
    </row>
    <row r="834" ht="15.75" customHeight="1">
      <c r="A834" s="61" t="s">
        <v>2852</v>
      </c>
      <c r="B834" s="18">
        <v>44659.0</v>
      </c>
      <c r="C834" s="36">
        <v>30.0</v>
      </c>
      <c r="D834" s="19">
        <f>G833-C834</f>
        <v>170</v>
      </c>
      <c r="E834" s="19"/>
      <c r="F834" s="10"/>
      <c r="G834" s="1" t="s">
        <v>2853</v>
      </c>
    </row>
    <row r="835" ht="15.75" customHeight="1">
      <c r="A835" s="61" t="s">
        <v>2852</v>
      </c>
      <c r="B835" s="18">
        <v>44660.0</v>
      </c>
      <c r="C835" s="36">
        <v>27.0</v>
      </c>
      <c r="D835" s="19">
        <f t="shared" ref="D835:D847" si="42">D834-C835</f>
        <v>143</v>
      </c>
      <c r="E835" s="19"/>
      <c r="F835" s="10"/>
      <c r="G835" s="20" t="s">
        <v>2858</v>
      </c>
    </row>
    <row r="836" ht="15.75" customHeight="1">
      <c r="A836" s="61" t="s">
        <v>2852</v>
      </c>
      <c r="B836" s="18">
        <v>44662.0</v>
      </c>
      <c r="C836" s="36">
        <v>3.0</v>
      </c>
      <c r="D836" s="19">
        <f t="shared" si="42"/>
        <v>140</v>
      </c>
      <c r="E836" s="19"/>
      <c r="F836" s="10"/>
      <c r="G836" s="20">
        <v>129000.0</v>
      </c>
      <c r="J836" s="20" t="s">
        <v>2859</v>
      </c>
      <c r="K836" s="20">
        <v>189.0</v>
      </c>
      <c r="L836" s="20">
        <v>77.0</v>
      </c>
      <c r="M836" s="20">
        <f>K836-L836</f>
        <v>112</v>
      </c>
    </row>
    <row r="837" ht="15.75" customHeight="1">
      <c r="A837" s="61" t="s">
        <v>2852</v>
      </c>
      <c r="B837" s="18">
        <v>44667.0</v>
      </c>
      <c r="C837" s="36">
        <v>62.0</v>
      </c>
      <c r="D837" s="19">
        <f t="shared" si="42"/>
        <v>78</v>
      </c>
      <c r="E837" s="19"/>
      <c r="F837" s="10"/>
      <c r="J837" s="20" t="s">
        <v>2860</v>
      </c>
      <c r="M837" s="20">
        <f>M836-24</f>
        <v>88</v>
      </c>
    </row>
    <row r="838" ht="15.75" customHeight="1">
      <c r="A838" s="61" t="s">
        <v>2852</v>
      </c>
      <c r="B838" s="18">
        <v>44678.0</v>
      </c>
      <c r="C838" s="36">
        <v>78.0</v>
      </c>
      <c r="D838" s="19">
        <f t="shared" si="42"/>
        <v>0</v>
      </c>
      <c r="E838" s="19"/>
      <c r="F838" s="10"/>
      <c r="G838" s="20" t="s">
        <v>2855</v>
      </c>
    </row>
    <row r="839" ht="15.75" customHeight="1">
      <c r="A839" s="61" t="s">
        <v>2852</v>
      </c>
      <c r="B839" s="18"/>
      <c r="C839" s="36"/>
      <c r="D839" s="19">
        <f t="shared" si="42"/>
        <v>0</v>
      </c>
      <c r="E839" s="19"/>
      <c r="F839" s="10"/>
      <c r="G839" s="20" t="s">
        <v>2856</v>
      </c>
    </row>
    <row r="840" ht="15.75" customHeight="1">
      <c r="A840" s="61" t="s">
        <v>2852</v>
      </c>
      <c r="B840" s="18"/>
      <c r="C840" s="36"/>
      <c r="D840" s="19">
        <f t="shared" si="42"/>
        <v>0</v>
      </c>
      <c r="E840" s="19"/>
      <c r="F840" s="10"/>
    </row>
    <row r="841" ht="15.75" customHeight="1">
      <c r="A841" s="61" t="s">
        <v>2852</v>
      </c>
      <c r="B841" s="18"/>
      <c r="C841" s="36"/>
      <c r="D841" s="19">
        <f t="shared" si="42"/>
        <v>0</v>
      </c>
      <c r="E841" s="19"/>
      <c r="F841" s="10"/>
    </row>
    <row r="842" ht="15.75" customHeight="1">
      <c r="A842" s="61" t="s">
        <v>2852</v>
      </c>
      <c r="B842" s="18"/>
      <c r="C842" s="36"/>
      <c r="D842" s="19">
        <f t="shared" si="42"/>
        <v>0</v>
      </c>
      <c r="E842" s="19"/>
      <c r="F842" s="10"/>
    </row>
    <row r="843" ht="15.75" customHeight="1">
      <c r="A843" s="61" t="s">
        <v>2852</v>
      </c>
      <c r="B843" s="18"/>
      <c r="C843" s="36"/>
      <c r="D843" s="19">
        <f t="shared" si="42"/>
        <v>0</v>
      </c>
      <c r="E843" s="19"/>
      <c r="F843" s="10"/>
    </row>
    <row r="844" ht="15.75" customHeight="1">
      <c r="A844" s="61" t="s">
        <v>2852</v>
      </c>
      <c r="B844" s="18"/>
      <c r="C844" s="36"/>
      <c r="D844" s="19">
        <f t="shared" si="42"/>
        <v>0</v>
      </c>
      <c r="E844" s="19"/>
      <c r="F844" s="10"/>
    </row>
    <row r="845" ht="15.75" customHeight="1">
      <c r="A845" s="61" t="s">
        <v>2852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61" t="s">
        <v>2852</v>
      </c>
      <c r="B846" s="18"/>
      <c r="C846" s="36"/>
      <c r="D846" s="19">
        <f t="shared" si="42"/>
        <v>0</v>
      </c>
      <c r="E846" s="19"/>
      <c r="F846" s="10"/>
    </row>
    <row r="847" ht="15.75" customHeight="1">
      <c r="A847" s="61" t="s">
        <v>2852</v>
      </c>
      <c r="B847" s="18"/>
      <c r="C847" s="36"/>
      <c r="D847" s="19">
        <f t="shared" si="42"/>
        <v>0</v>
      </c>
      <c r="E847" s="19"/>
      <c r="F847" s="10"/>
      <c r="J847" s="20">
        <f>189-8</f>
        <v>181</v>
      </c>
    </row>
    <row r="848" ht="15.75" customHeight="1">
      <c r="A848" s="19"/>
      <c r="B848" s="18"/>
      <c r="C848" s="36"/>
      <c r="D848" s="19"/>
      <c r="E848" s="19"/>
      <c r="F848" s="10"/>
      <c r="J848" s="20">
        <f>J847-5</f>
        <v>176</v>
      </c>
    </row>
    <row r="849" ht="15.75" customHeight="1">
      <c r="A849" s="19"/>
      <c r="B849" s="18"/>
      <c r="C849" s="36"/>
      <c r="D849" s="19"/>
      <c r="E849" s="19"/>
      <c r="F849" s="10"/>
      <c r="J849" s="20">
        <f>J848-90</f>
        <v>86</v>
      </c>
    </row>
    <row r="850" ht="15.75" customHeight="1">
      <c r="A850" s="19"/>
      <c r="B850" s="18"/>
      <c r="C850" s="36"/>
      <c r="D850" s="19"/>
      <c r="E850" s="19"/>
      <c r="F850" s="10"/>
      <c r="J850" s="20">
        <f>J849-43</f>
        <v>43</v>
      </c>
    </row>
    <row r="851" ht="15.75" customHeight="1">
      <c r="A851" s="10"/>
      <c r="B851" s="19"/>
      <c r="C851" s="10"/>
      <c r="D851" s="10"/>
      <c r="E851" s="19"/>
      <c r="F851" s="10"/>
    </row>
    <row r="852" ht="15.75" customHeight="1">
      <c r="E852" s="1"/>
      <c r="F852" s="68" t="s">
        <v>14</v>
      </c>
    </row>
    <row r="853" ht="15.75" customHeight="1">
      <c r="A853" s="14" t="s">
        <v>15</v>
      </c>
      <c r="B853" s="14" t="s">
        <v>16</v>
      </c>
      <c r="C853" s="2" t="s">
        <v>17</v>
      </c>
      <c r="D853" s="14" t="s">
        <v>18</v>
      </c>
      <c r="E853" s="14" t="s">
        <v>19</v>
      </c>
      <c r="F853" s="34" t="s">
        <v>20</v>
      </c>
      <c r="G853" s="43">
        <v>146.0</v>
      </c>
    </row>
    <row r="854" ht="15.75" customHeight="1">
      <c r="A854" s="61" t="s">
        <v>2852</v>
      </c>
      <c r="B854" s="18">
        <v>44651.0</v>
      </c>
      <c r="C854" s="36">
        <v>30.0</v>
      </c>
      <c r="D854" s="19">
        <f>G853-C854</f>
        <v>116</v>
      </c>
      <c r="E854" s="19"/>
      <c r="F854" s="10"/>
      <c r="G854" s="1" t="s">
        <v>2853</v>
      </c>
    </row>
    <row r="855" ht="15.75" customHeight="1">
      <c r="A855" s="61" t="s">
        <v>2852</v>
      </c>
      <c r="B855" s="18">
        <v>44660.0</v>
      </c>
      <c r="C855" s="36">
        <v>5.0</v>
      </c>
      <c r="D855" s="19">
        <f t="shared" ref="D855:D867" si="43">D854-C855</f>
        <v>111</v>
      </c>
      <c r="E855" s="19"/>
      <c r="F855" s="10"/>
      <c r="G855" s="20" t="s">
        <v>2861</v>
      </c>
      <c r="L855" s="20">
        <f>111+78</f>
        <v>189</v>
      </c>
    </row>
    <row r="856" ht="15.75" customHeight="1">
      <c r="A856" s="61" t="s">
        <v>2852</v>
      </c>
      <c r="B856" s="18">
        <v>44678.0</v>
      </c>
      <c r="C856" s="36">
        <v>61.0</v>
      </c>
      <c r="D856" s="21">
        <f t="shared" si="43"/>
        <v>50</v>
      </c>
      <c r="E856" s="19"/>
      <c r="F856" s="10"/>
      <c r="G856" s="20">
        <v>120000.0</v>
      </c>
      <c r="L856" s="20">
        <f>L855-133</f>
        <v>56</v>
      </c>
    </row>
    <row r="857" ht="15.75" customHeight="1">
      <c r="A857" s="61" t="s">
        <v>2852</v>
      </c>
      <c r="B857" s="18">
        <v>44694.0</v>
      </c>
      <c r="C857" s="36">
        <v>25.0</v>
      </c>
      <c r="D857" s="19">
        <f t="shared" si="43"/>
        <v>25</v>
      </c>
      <c r="E857" s="19"/>
      <c r="F857" s="10"/>
      <c r="L857" s="20">
        <f>L856-5</f>
        <v>51</v>
      </c>
    </row>
    <row r="858" ht="15.75" customHeight="1">
      <c r="A858" s="61" t="s">
        <v>2852</v>
      </c>
      <c r="B858" s="18">
        <v>44695.0</v>
      </c>
      <c r="C858" s="36">
        <v>25.0</v>
      </c>
      <c r="D858" s="19">
        <f t="shared" si="43"/>
        <v>0</v>
      </c>
      <c r="E858" s="19"/>
      <c r="F858" s="10"/>
      <c r="G858" s="20" t="s">
        <v>2855</v>
      </c>
      <c r="L858" s="20">
        <f>L857-8</f>
        <v>43</v>
      </c>
    </row>
    <row r="859" ht="15.75" customHeight="1">
      <c r="A859" s="61" t="s">
        <v>2852</v>
      </c>
      <c r="B859" s="18"/>
      <c r="C859" s="36"/>
      <c r="D859" s="19">
        <f t="shared" si="43"/>
        <v>0</v>
      </c>
      <c r="E859" s="19"/>
      <c r="F859" s="10"/>
      <c r="G859" s="20" t="s">
        <v>2856</v>
      </c>
    </row>
    <row r="860" ht="15.75" customHeight="1">
      <c r="A860" s="61" t="s">
        <v>2852</v>
      </c>
      <c r="B860" s="18"/>
      <c r="C860" s="36"/>
      <c r="D860" s="19">
        <f t="shared" si="43"/>
        <v>0</v>
      </c>
      <c r="E860" s="19"/>
      <c r="F860" s="10"/>
    </row>
    <row r="861" ht="15.75" customHeight="1">
      <c r="A861" s="61" t="s">
        <v>2852</v>
      </c>
      <c r="B861" s="18"/>
      <c r="C861" s="36"/>
      <c r="D861" s="19">
        <f t="shared" si="43"/>
        <v>0</v>
      </c>
      <c r="E861" s="19"/>
      <c r="F861" s="10"/>
    </row>
    <row r="862" ht="15.75" customHeight="1">
      <c r="A862" s="61" t="s">
        <v>2852</v>
      </c>
      <c r="B862" s="18"/>
      <c r="C862" s="36"/>
      <c r="D862" s="19">
        <f t="shared" si="43"/>
        <v>0</v>
      </c>
      <c r="E862" s="19"/>
      <c r="F862" s="10"/>
    </row>
    <row r="863" ht="15.75" customHeight="1">
      <c r="A863" s="61" t="s">
        <v>2852</v>
      </c>
      <c r="B863" s="18"/>
      <c r="C863" s="36"/>
      <c r="D863" s="19">
        <f t="shared" si="43"/>
        <v>0</v>
      </c>
      <c r="E863" s="19"/>
      <c r="F863" s="10"/>
    </row>
    <row r="864" ht="15.75" customHeight="1">
      <c r="A864" s="61" t="s">
        <v>2852</v>
      </c>
      <c r="B864" s="18"/>
      <c r="C864" s="36"/>
      <c r="D864" s="19">
        <f t="shared" si="43"/>
        <v>0</v>
      </c>
      <c r="E864" s="19"/>
      <c r="F864" s="10"/>
    </row>
    <row r="865" ht="15.75" customHeight="1">
      <c r="A865" s="61" t="s">
        <v>2852</v>
      </c>
      <c r="B865" s="18"/>
      <c r="C865" s="36"/>
      <c r="D865" s="19">
        <f t="shared" si="43"/>
        <v>0</v>
      </c>
      <c r="E865" s="19"/>
      <c r="F865" s="10"/>
    </row>
    <row r="866" ht="15.75" customHeight="1">
      <c r="A866" s="61" t="s">
        <v>2852</v>
      </c>
      <c r="B866" s="18"/>
      <c r="C866" s="36"/>
      <c r="D866" s="19">
        <f t="shared" si="43"/>
        <v>0</v>
      </c>
      <c r="E866" s="19"/>
      <c r="F866" s="10"/>
    </row>
    <row r="867" ht="15.75" customHeight="1">
      <c r="A867" s="61" t="s">
        <v>2852</v>
      </c>
      <c r="B867" s="18"/>
      <c r="C867" s="36"/>
      <c r="D867" s="19">
        <f t="shared" si="43"/>
        <v>0</v>
      </c>
      <c r="E867" s="19"/>
      <c r="F867" s="10"/>
    </row>
    <row r="868" ht="15.75" customHeight="1">
      <c r="A868" s="19"/>
      <c r="B868" s="18"/>
      <c r="C868" s="36"/>
      <c r="D868" s="19"/>
      <c r="E868" s="19"/>
      <c r="F868" s="10"/>
    </row>
    <row r="869" ht="15.75" customHeight="1">
      <c r="A869" s="19"/>
      <c r="B869" s="18"/>
      <c r="C869" s="36"/>
      <c r="D869" s="19"/>
      <c r="E869" s="19"/>
      <c r="F869" s="10"/>
    </row>
    <row r="870" ht="15.75" customHeight="1">
      <c r="A870" s="19"/>
      <c r="B870" s="18"/>
      <c r="C870" s="36"/>
      <c r="D870" s="19"/>
      <c r="E870" s="19"/>
      <c r="F870" s="10"/>
    </row>
    <row r="871" ht="15.75" customHeight="1">
      <c r="A871" s="10"/>
      <c r="B871" s="19"/>
      <c r="C871" s="10"/>
      <c r="D871" s="10"/>
      <c r="E871" s="19"/>
      <c r="F871" s="10"/>
    </row>
    <row r="872" ht="15.75" customHeight="1">
      <c r="E872" s="1"/>
      <c r="F872" s="68" t="s">
        <v>14</v>
      </c>
    </row>
    <row r="873" ht="15.75" customHeight="1">
      <c r="A873" s="14" t="s">
        <v>15</v>
      </c>
      <c r="B873" s="14" t="s">
        <v>16</v>
      </c>
      <c r="C873" s="2" t="s">
        <v>17</v>
      </c>
      <c r="D873" s="14" t="s">
        <v>18</v>
      </c>
      <c r="E873" s="14" t="s">
        <v>19</v>
      </c>
      <c r="F873" s="34" t="s">
        <v>20</v>
      </c>
      <c r="G873" s="43">
        <v>100.0</v>
      </c>
    </row>
    <row r="874" ht="15.75" customHeight="1">
      <c r="A874" s="61" t="s">
        <v>2862</v>
      </c>
      <c r="B874" s="18">
        <v>44662.0</v>
      </c>
      <c r="C874" s="36">
        <v>90.0</v>
      </c>
      <c r="D874" s="19">
        <f>G873-C874</f>
        <v>10</v>
      </c>
      <c r="E874" s="19"/>
      <c r="F874" s="10"/>
      <c r="G874" s="1" t="s">
        <v>2863</v>
      </c>
    </row>
    <row r="875" ht="15.75" customHeight="1">
      <c r="A875" s="61" t="s">
        <v>2862</v>
      </c>
      <c r="B875" s="18">
        <v>44664.0</v>
      </c>
      <c r="C875" s="36">
        <v>10.0</v>
      </c>
      <c r="D875" s="19">
        <f t="shared" ref="D875:D887" si="44">D874-C875</f>
        <v>0</v>
      </c>
      <c r="E875" s="19"/>
      <c r="F875" s="10"/>
      <c r="G875" s="20" t="s">
        <v>2864</v>
      </c>
    </row>
    <row r="876" ht="15.75" customHeight="1">
      <c r="A876" s="61" t="s">
        <v>2862</v>
      </c>
      <c r="B876" s="18"/>
      <c r="C876" s="36"/>
      <c r="D876" s="19">
        <f t="shared" si="44"/>
        <v>0</v>
      </c>
      <c r="E876" s="19"/>
      <c r="F876" s="10"/>
      <c r="G876" s="20">
        <v>158000.0</v>
      </c>
    </row>
    <row r="877" ht="15.75" customHeight="1">
      <c r="A877" s="61" t="s">
        <v>2862</v>
      </c>
      <c r="B877" s="18"/>
      <c r="C877" s="36"/>
      <c r="D877" s="19">
        <f t="shared" si="44"/>
        <v>0</v>
      </c>
      <c r="E877" s="19"/>
      <c r="F877" s="10"/>
    </row>
    <row r="878" ht="15.75" customHeight="1">
      <c r="A878" s="61" t="s">
        <v>2862</v>
      </c>
      <c r="B878" s="18"/>
      <c r="C878" s="36"/>
      <c r="D878" s="19">
        <f t="shared" si="44"/>
        <v>0</v>
      </c>
      <c r="E878" s="19"/>
      <c r="F878" s="10"/>
      <c r="G878" s="20" t="s">
        <v>2865</v>
      </c>
    </row>
    <row r="879" ht="15.75" customHeight="1">
      <c r="A879" s="61" t="s">
        <v>2862</v>
      </c>
      <c r="B879" s="18"/>
      <c r="C879" s="36"/>
      <c r="D879" s="19">
        <f t="shared" si="44"/>
        <v>0</v>
      </c>
      <c r="E879" s="19"/>
      <c r="F879" s="10"/>
      <c r="G879" s="20" t="s">
        <v>2866</v>
      </c>
    </row>
    <row r="880" ht="15.75" customHeight="1">
      <c r="A880" s="61" t="s">
        <v>2862</v>
      </c>
      <c r="B880" s="18"/>
      <c r="C880" s="36"/>
      <c r="D880" s="19">
        <f t="shared" si="44"/>
        <v>0</v>
      </c>
      <c r="E880" s="19"/>
      <c r="F880" s="10"/>
    </row>
    <row r="881" ht="15.75" customHeight="1">
      <c r="A881" s="61" t="s">
        <v>2862</v>
      </c>
      <c r="B881" s="18"/>
      <c r="C881" s="36"/>
      <c r="D881" s="19">
        <f t="shared" si="44"/>
        <v>0</v>
      </c>
      <c r="E881" s="19"/>
      <c r="F881" s="10"/>
    </row>
    <row r="882" ht="15.75" customHeight="1">
      <c r="A882" s="61" t="s">
        <v>2862</v>
      </c>
      <c r="B882" s="18"/>
      <c r="C882" s="36"/>
      <c r="D882" s="19">
        <f t="shared" si="44"/>
        <v>0</v>
      </c>
      <c r="E882" s="19"/>
      <c r="F882" s="10"/>
    </row>
    <row r="883" ht="15.75" customHeight="1">
      <c r="A883" s="61" t="s">
        <v>2862</v>
      </c>
      <c r="B883" s="18"/>
      <c r="C883" s="36"/>
      <c r="D883" s="19">
        <f t="shared" si="44"/>
        <v>0</v>
      </c>
      <c r="E883" s="19"/>
      <c r="F883" s="10"/>
    </row>
    <row r="884" ht="15.75" customHeight="1">
      <c r="A884" s="61" t="s">
        <v>2862</v>
      </c>
      <c r="B884" s="18"/>
      <c r="C884" s="36"/>
      <c r="D884" s="19">
        <f t="shared" si="44"/>
        <v>0</v>
      </c>
      <c r="E884" s="19"/>
      <c r="F884" s="10"/>
    </row>
    <row r="885" ht="15.75" customHeight="1">
      <c r="A885" s="61" t="s">
        <v>2862</v>
      </c>
      <c r="B885" s="18"/>
      <c r="C885" s="36"/>
      <c r="D885" s="19">
        <f t="shared" si="44"/>
        <v>0</v>
      </c>
      <c r="E885" s="19"/>
      <c r="F885" s="10"/>
    </row>
    <row r="886" ht="15.75" customHeight="1">
      <c r="A886" s="61" t="s">
        <v>2862</v>
      </c>
      <c r="B886" s="18"/>
      <c r="C886" s="36"/>
      <c r="D886" s="19">
        <f t="shared" si="44"/>
        <v>0</v>
      </c>
      <c r="E886" s="19"/>
      <c r="F886" s="10"/>
    </row>
    <row r="887" ht="15.75" customHeight="1">
      <c r="A887" s="61" t="s">
        <v>2862</v>
      </c>
      <c r="B887" s="18"/>
      <c r="C887" s="36"/>
      <c r="D887" s="19">
        <f t="shared" si="44"/>
        <v>0</v>
      </c>
      <c r="E887" s="19"/>
      <c r="F887" s="10"/>
    </row>
    <row r="888" ht="15.75" customHeight="1">
      <c r="A888" s="61" t="s">
        <v>2862</v>
      </c>
      <c r="B888" s="18"/>
      <c r="C888" s="36"/>
      <c r="D888" s="19"/>
      <c r="E888" s="19"/>
      <c r="F888" s="10"/>
    </row>
    <row r="889" ht="15.75" customHeight="1">
      <c r="A889" s="19"/>
      <c r="B889" s="18"/>
      <c r="C889" s="36"/>
      <c r="D889" s="19"/>
      <c r="E889" s="19"/>
      <c r="F889" s="10"/>
    </row>
    <row r="890" ht="15.75" customHeight="1">
      <c r="A890" s="19"/>
      <c r="B890" s="18"/>
      <c r="C890" s="36"/>
      <c r="D890" s="19"/>
      <c r="E890" s="19"/>
      <c r="F890" s="10"/>
    </row>
    <row r="891" ht="15.75" customHeight="1">
      <c r="A891" s="10"/>
      <c r="B891" s="19"/>
      <c r="C891" s="10"/>
      <c r="D891" s="10"/>
      <c r="E891" s="19"/>
      <c r="F891" s="10"/>
    </row>
    <row r="892" ht="15.75" customHeight="1">
      <c r="E892" s="1"/>
      <c r="F892" s="68" t="s">
        <v>14</v>
      </c>
    </row>
    <row r="893" ht="15.75" customHeight="1">
      <c r="A893" s="14" t="s">
        <v>15</v>
      </c>
      <c r="B893" s="14" t="s">
        <v>16</v>
      </c>
      <c r="C893" s="2" t="s">
        <v>17</v>
      </c>
      <c r="D893" s="14" t="s">
        <v>18</v>
      </c>
      <c r="E893" s="14" t="s">
        <v>19</v>
      </c>
      <c r="F893" s="34" t="s">
        <v>20</v>
      </c>
      <c r="G893" s="43">
        <v>100.0</v>
      </c>
    </row>
    <row r="894" ht="15.75" customHeight="1">
      <c r="A894" s="61" t="s">
        <v>2862</v>
      </c>
      <c r="B894" s="18">
        <v>44662.0</v>
      </c>
      <c r="C894" s="36">
        <v>74.0</v>
      </c>
      <c r="D894" s="19">
        <f>G893-C894</f>
        <v>26</v>
      </c>
      <c r="E894" s="19"/>
      <c r="F894" s="10"/>
      <c r="G894" s="1" t="s">
        <v>2863</v>
      </c>
    </row>
    <row r="895" ht="15.75" customHeight="1">
      <c r="A895" s="61" t="s">
        <v>2862</v>
      </c>
      <c r="B895" s="18">
        <v>44664.0</v>
      </c>
      <c r="C895" s="36">
        <v>11.0</v>
      </c>
      <c r="D895" s="19">
        <f t="shared" ref="D895:D907" si="45">D894-C895</f>
        <v>15</v>
      </c>
      <c r="E895" s="19"/>
      <c r="F895" s="10"/>
      <c r="G895" s="20" t="s">
        <v>2867</v>
      </c>
    </row>
    <row r="896" ht="15.75" customHeight="1">
      <c r="A896" s="61" t="s">
        <v>2862</v>
      </c>
      <c r="B896" s="18">
        <v>44667.0</v>
      </c>
      <c r="C896" s="36">
        <v>15.0</v>
      </c>
      <c r="D896" s="19">
        <f t="shared" si="45"/>
        <v>0</v>
      </c>
      <c r="E896" s="19"/>
      <c r="F896" s="10"/>
      <c r="G896" s="20">
        <v>91000.0</v>
      </c>
    </row>
    <row r="897" ht="15.75" customHeight="1">
      <c r="A897" s="61" t="s">
        <v>2862</v>
      </c>
      <c r="B897" s="18"/>
      <c r="C897" s="36"/>
      <c r="D897" s="19">
        <f t="shared" si="45"/>
        <v>0</v>
      </c>
      <c r="E897" s="19"/>
      <c r="F897" s="10"/>
    </row>
    <row r="898" ht="15.75" customHeight="1">
      <c r="A898" s="61" t="s">
        <v>2862</v>
      </c>
      <c r="B898" s="18"/>
      <c r="C898" s="36"/>
      <c r="D898" s="19">
        <f t="shared" si="45"/>
        <v>0</v>
      </c>
      <c r="E898" s="19"/>
      <c r="F898" s="10"/>
      <c r="G898" s="20" t="s">
        <v>2865</v>
      </c>
    </row>
    <row r="899" ht="15.75" customHeight="1">
      <c r="A899" s="61" t="s">
        <v>2862</v>
      </c>
      <c r="B899" s="18"/>
      <c r="C899" s="36"/>
      <c r="D899" s="19">
        <f t="shared" si="45"/>
        <v>0</v>
      </c>
      <c r="E899" s="19"/>
      <c r="F899" s="10"/>
      <c r="G899" s="20" t="s">
        <v>2866</v>
      </c>
    </row>
    <row r="900" ht="15.75" customHeight="1">
      <c r="A900" s="61" t="s">
        <v>2862</v>
      </c>
      <c r="B900" s="18"/>
      <c r="C900" s="36"/>
      <c r="D900" s="19">
        <f t="shared" si="45"/>
        <v>0</v>
      </c>
      <c r="E900" s="19"/>
      <c r="F900" s="10"/>
    </row>
    <row r="901" ht="15.75" customHeight="1">
      <c r="A901" s="61" t="s">
        <v>2862</v>
      </c>
      <c r="B901" s="18"/>
      <c r="C901" s="36"/>
      <c r="D901" s="19">
        <f t="shared" si="45"/>
        <v>0</v>
      </c>
      <c r="E901" s="19"/>
      <c r="F901" s="10"/>
    </row>
    <row r="902" ht="15.75" customHeight="1">
      <c r="A902" s="61" t="s">
        <v>2862</v>
      </c>
      <c r="B902" s="18"/>
      <c r="C902" s="36"/>
      <c r="D902" s="19">
        <f t="shared" si="45"/>
        <v>0</v>
      </c>
      <c r="E902" s="19"/>
      <c r="F902" s="10"/>
    </row>
    <row r="903" ht="15.75" customHeight="1">
      <c r="A903" s="61" t="s">
        <v>2862</v>
      </c>
      <c r="B903" s="18"/>
      <c r="C903" s="36"/>
      <c r="D903" s="19">
        <f t="shared" si="45"/>
        <v>0</v>
      </c>
      <c r="E903" s="19"/>
      <c r="F903" s="10"/>
    </row>
    <row r="904" ht="15.75" customHeight="1">
      <c r="A904" s="61" t="s">
        <v>2862</v>
      </c>
      <c r="B904" s="18"/>
      <c r="C904" s="36"/>
      <c r="D904" s="19">
        <f t="shared" si="45"/>
        <v>0</v>
      </c>
      <c r="E904" s="19"/>
      <c r="F904" s="10"/>
    </row>
    <row r="905" ht="15.75" customHeight="1">
      <c r="A905" s="61" t="s">
        <v>2862</v>
      </c>
      <c r="B905" s="18"/>
      <c r="C905" s="36"/>
      <c r="D905" s="19">
        <f t="shared" si="45"/>
        <v>0</v>
      </c>
      <c r="E905" s="19"/>
      <c r="F905" s="10"/>
    </row>
    <row r="906" ht="15.75" customHeight="1">
      <c r="A906" s="61" t="s">
        <v>2862</v>
      </c>
      <c r="B906" s="18"/>
      <c r="C906" s="36"/>
      <c r="D906" s="19">
        <f t="shared" si="45"/>
        <v>0</v>
      </c>
      <c r="E906" s="19"/>
      <c r="F906" s="10"/>
    </row>
    <row r="907" ht="15.75" customHeight="1">
      <c r="A907" s="61" t="s">
        <v>2862</v>
      </c>
      <c r="B907" s="18"/>
      <c r="C907" s="36"/>
      <c r="D907" s="19">
        <f t="shared" si="45"/>
        <v>0</v>
      </c>
      <c r="E907" s="19"/>
      <c r="F907" s="10"/>
    </row>
    <row r="908" ht="15.75" customHeight="1">
      <c r="A908" s="61" t="s">
        <v>2862</v>
      </c>
      <c r="B908" s="18"/>
      <c r="C908" s="36"/>
      <c r="D908" s="19"/>
      <c r="E908" s="19"/>
      <c r="F908" s="10"/>
    </row>
    <row r="909" ht="15.75" customHeight="1">
      <c r="A909" s="19"/>
      <c r="B909" s="18"/>
      <c r="C909" s="36"/>
      <c r="D909" s="19"/>
      <c r="E909" s="19"/>
      <c r="F909" s="10"/>
    </row>
    <row r="910" ht="15.75" customHeight="1">
      <c r="A910" s="19"/>
      <c r="B910" s="18"/>
      <c r="C910" s="36"/>
      <c r="D910" s="19"/>
      <c r="E910" s="19"/>
      <c r="F910" s="10"/>
    </row>
    <row r="911" ht="15.75" customHeight="1">
      <c r="A911" s="10"/>
      <c r="B911" s="19"/>
      <c r="C911" s="10"/>
      <c r="D911" s="10"/>
      <c r="E911" s="19"/>
      <c r="F911" s="10"/>
    </row>
    <row r="912" ht="15.75" customHeight="1">
      <c r="E912" s="1"/>
      <c r="F912" s="68" t="s">
        <v>14</v>
      </c>
    </row>
    <row r="913" ht="15.75" customHeight="1">
      <c r="E913" s="1"/>
    </row>
    <row r="914" ht="15.75" customHeight="1">
      <c r="A914" s="14" t="s">
        <v>15</v>
      </c>
      <c r="B914" s="14" t="s">
        <v>16</v>
      </c>
      <c r="C914" s="2" t="s">
        <v>17</v>
      </c>
      <c r="D914" s="14" t="s">
        <v>18</v>
      </c>
      <c r="E914" s="14" t="s">
        <v>19</v>
      </c>
      <c r="F914" s="34" t="s">
        <v>20</v>
      </c>
      <c r="G914" s="43">
        <v>200.0</v>
      </c>
    </row>
    <row r="915" ht="15.75" customHeight="1">
      <c r="A915" s="61" t="s">
        <v>2868</v>
      </c>
      <c r="B915" s="18">
        <v>44739.0</v>
      </c>
      <c r="C915" s="36">
        <v>70.0</v>
      </c>
      <c r="D915" s="19">
        <f>G914-C915</f>
        <v>130</v>
      </c>
      <c r="E915" s="19"/>
      <c r="F915" s="10"/>
      <c r="G915" s="1" t="s">
        <v>2869</v>
      </c>
    </row>
    <row r="916" ht="15.75" customHeight="1">
      <c r="A916" s="19" t="str">
        <f t="shared" ref="A916:A918" si="46">A915</f>
        <v>0000129747</v>
      </c>
      <c r="B916" s="18">
        <v>44741.0</v>
      </c>
      <c r="C916" s="36">
        <v>55.0</v>
      </c>
      <c r="D916" s="19">
        <f t="shared" ref="D916:D918" si="47">D915-C916</f>
        <v>75</v>
      </c>
      <c r="E916" s="19"/>
      <c r="F916" s="10"/>
      <c r="G916" s="20" t="s">
        <v>2864</v>
      </c>
    </row>
    <row r="917" ht="15.75" customHeight="1">
      <c r="A917" s="19" t="str">
        <f t="shared" si="46"/>
        <v>0000129747</v>
      </c>
      <c r="B917" s="18">
        <v>44742.0</v>
      </c>
      <c r="C917" s="36">
        <v>75.0</v>
      </c>
      <c r="D917" s="19">
        <f t="shared" si="47"/>
        <v>0</v>
      </c>
      <c r="E917" s="19"/>
      <c r="F917" s="10"/>
      <c r="G917" s="20">
        <v>158000.0</v>
      </c>
    </row>
    <row r="918" ht="15.75" customHeight="1">
      <c r="A918" s="19" t="str">
        <f t="shared" si="46"/>
        <v>0000129747</v>
      </c>
      <c r="B918" s="18"/>
      <c r="C918" s="36"/>
      <c r="D918" s="19">
        <f t="shared" si="47"/>
        <v>0</v>
      </c>
      <c r="E918" s="19"/>
      <c r="F918" s="10"/>
    </row>
    <row r="919" ht="15.75" customHeight="1">
      <c r="A919" s="19"/>
      <c r="B919" s="18"/>
      <c r="C919" s="36"/>
      <c r="D919" s="19"/>
      <c r="E919" s="19"/>
      <c r="F919" s="10"/>
    </row>
    <row r="920" ht="15.75" customHeight="1">
      <c r="A920" s="19"/>
      <c r="B920" s="18"/>
      <c r="C920" s="36"/>
      <c r="D920" s="19"/>
      <c r="E920" s="19"/>
      <c r="F920" s="10"/>
    </row>
    <row r="921" ht="15.75" customHeight="1">
      <c r="A921" s="10"/>
      <c r="B921" s="19"/>
      <c r="C921" s="10"/>
      <c r="D921" s="10"/>
      <c r="E921" s="19"/>
      <c r="F921" s="10"/>
    </row>
    <row r="922" ht="15.75" customHeight="1">
      <c r="E922" s="1"/>
      <c r="F922" s="54" t="s">
        <v>14</v>
      </c>
    </row>
    <row r="923" ht="15.75" customHeight="1">
      <c r="A923" s="14" t="s">
        <v>15</v>
      </c>
      <c r="B923" s="14" t="s">
        <v>16</v>
      </c>
      <c r="C923" s="2" t="s">
        <v>17</v>
      </c>
      <c r="D923" s="14" t="s">
        <v>18</v>
      </c>
      <c r="E923" s="14" t="s">
        <v>19</v>
      </c>
      <c r="F923" s="34" t="s">
        <v>20</v>
      </c>
      <c r="G923" s="43">
        <v>100.0</v>
      </c>
    </row>
    <row r="924" ht="15.75" customHeight="1">
      <c r="A924" s="61" t="s">
        <v>2868</v>
      </c>
      <c r="B924" s="18">
        <v>44739.0</v>
      </c>
      <c r="C924" s="36">
        <v>20.0</v>
      </c>
      <c r="D924" s="19">
        <f>G923-C924</f>
        <v>80</v>
      </c>
      <c r="E924" s="19"/>
      <c r="F924" s="10"/>
      <c r="G924" s="1" t="s">
        <v>2869</v>
      </c>
    </row>
    <row r="925" ht="15.75" customHeight="1">
      <c r="A925" s="19" t="str">
        <f t="shared" ref="A925:A927" si="48">A924</f>
        <v>0000129747</v>
      </c>
      <c r="B925" s="18">
        <v>44741.0</v>
      </c>
      <c r="C925" s="36">
        <v>40.0</v>
      </c>
      <c r="D925" s="19">
        <f t="shared" ref="D925:D927" si="49">D924-C925</f>
        <v>40</v>
      </c>
      <c r="E925" s="19"/>
      <c r="F925" s="10"/>
      <c r="G925" s="20" t="s">
        <v>2864</v>
      </c>
    </row>
    <row r="926" ht="15.75" customHeight="1">
      <c r="A926" s="19" t="str">
        <f t="shared" si="48"/>
        <v>0000129747</v>
      </c>
      <c r="B926" s="18">
        <v>44742.0</v>
      </c>
      <c r="C926" s="36">
        <v>40.0</v>
      </c>
      <c r="D926" s="19">
        <f t="shared" si="49"/>
        <v>0</v>
      </c>
      <c r="E926" s="19"/>
      <c r="F926" s="10"/>
    </row>
    <row r="927" ht="15.75" customHeight="1">
      <c r="A927" s="19" t="str">
        <f t="shared" si="48"/>
        <v>0000129747</v>
      </c>
      <c r="B927" s="18"/>
      <c r="C927" s="36"/>
      <c r="D927" s="19">
        <f t="shared" si="49"/>
        <v>0</v>
      </c>
      <c r="E927" s="19"/>
      <c r="F927" s="10"/>
    </row>
    <row r="928" ht="15.75" customHeight="1">
      <c r="E928" s="1"/>
      <c r="F928" s="54" t="s">
        <v>14</v>
      </c>
    </row>
    <row r="929" ht="15.75" customHeight="1">
      <c r="E929" s="1"/>
    </row>
    <row r="930" ht="15.75" customHeight="1">
      <c r="A930" s="14" t="s">
        <v>15</v>
      </c>
      <c r="B930" s="14" t="s">
        <v>16</v>
      </c>
      <c r="C930" s="2" t="s">
        <v>17</v>
      </c>
      <c r="D930" s="14" t="s">
        <v>18</v>
      </c>
      <c r="E930" s="14" t="s">
        <v>19</v>
      </c>
      <c r="F930" s="34" t="s">
        <v>20</v>
      </c>
      <c r="G930" s="43">
        <v>500.0</v>
      </c>
    </row>
    <row r="931" ht="15.75" customHeight="1">
      <c r="A931" s="61" t="s">
        <v>2870</v>
      </c>
      <c r="B931" s="118">
        <v>44816.0</v>
      </c>
      <c r="C931" s="119">
        <v>87.0</v>
      </c>
      <c r="D931" s="19">
        <f>G930-C931</f>
        <v>413</v>
      </c>
      <c r="E931" s="19"/>
      <c r="F931" s="10"/>
      <c r="G931" s="1" t="s">
        <v>2871</v>
      </c>
    </row>
    <row r="932" ht="15.75" customHeight="1">
      <c r="A932" s="19" t="str">
        <f t="shared" ref="A932:A934" si="50">A931</f>
        <v>0000131145</v>
      </c>
      <c r="B932" s="118">
        <v>44817.0</v>
      </c>
      <c r="C932" s="119">
        <v>60.0</v>
      </c>
      <c r="D932" s="19">
        <f t="shared" ref="D932:D937" si="51">D931-C932</f>
        <v>353</v>
      </c>
      <c r="E932" s="19"/>
      <c r="F932" s="10"/>
      <c r="G932" s="20" t="s">
        <v>2864</v>
      </c>
    </row>
    <row r="933" ht="15.75" customHeight="1">
      <c r="A933" s="19" t="str">
        <f t="shared" si="50"/>
        <v>0000131145</v>
      </c>
      <c r="B933" s="118">
        <v>44818.0</v>
      </c>
      <c r="C933" s="119">
        <v>100.0</v>
      </c>
      <c r="D933" s="19">
        <f t="shared" si="51"/>
        <v>253</v>
      </c>
      <c r="E933" s="19"/>
      <c r="F933" s="10"/>
    </row>
    <row r="934" ht="15.75" customHeight="1">
      <c r="A934" s="19" t="str">
        <f t="shared" si="50"/>
        <v>0000131145</v>
      </c>
      <c r="B934" s="118">
        <v>8294.0</v>
      </c>
      <c r="C934" s="119">
        <v>50.0</v>
      </c>
      <c r="D934" s="19">
        <f t="shared" si="51"/>
        <v>203</v>
      </c>
      <c r="E934" s="19"/>
      <c r="F934" s="10"/>
    </row>
    <row r="935" ht="15.75" customHeight="1">
      <c r="A935" s="19"/>
      <c r="B935" s="118">
        <v>8299.0</v>
      </c>
      <c r="C935" s="119">
        <v>3.0</v>
      </c>
      <c r="D935" s="19">
        <f t="shared" si="51"/>
        <v>200</v>
      </c>
      <c r="E935" s="19"/>
      <c r="F935" s="10"/>
    </row>
    <row r="936" ht="15.75" customHeight="1">
      <c r="A936" s="19"/>
      <c r="B936" s="118">
        <v>44830.0</v>
      </c>
      <c r="C936" s="119">
        <v>100.0</v>
      </c>
      <c r="D936" s="19">
        <f t="shared" si="51"/>
        <v>100</v>
      </c>
      <c r="E936" s="19"/>
      <c r="F936" s="10"/>
    </row>
    <row r="937" ht="15.75" customHeight="1">
      <c r="A937" s="10"/>
      <c r="B937" s="70">
        <v>44832.0</v>
      </c>
      <c r="C937" s="10">
        <v>100.0</v>
      </c>
      <c r="D937" s="19">
        <f t="shared" si="51"/>
        <v>0</v>
      </c>
      <c r="E937" s="19"/>
      <c r="F937" s="10"/>
    </row>
    <row r="938" ht="15.75" customHeight="1">
      <c r="E938" s="1"/>
      <c r="F938" s="54" t="s">
        <v>14</v>
      </c>
    </row>
    <row r="939" ht="15.75" customHeight="1">
      <c r="E939" s="1"/>
    </row>
    <row r="940" ht="15.75" customHeight="1">
      <c r="A940" s="14" t="s">
        <v>15</v>
      </c>
      <c r="B940" s="14" t="s">
        <v>16</v>
      </c>
      <c r="C940" s="2" t="s">
        <v>17</v>
      </c>
      <c r="D940" s="14" t="s">
        <v>18</v>
      </c>
      <c r="E940" s="14" t="s">
        <v>19</v>
      </c>
      <c r="F940" s="34" t="s">
        <v>20</v>
      </c>
      <c r="G940" s="43">
        <v>300.0</v>
      </c>
    </row>
    <row r="941" ht="15.75" customHeight="1">
      <c r="A941" s="61" t="s">
        <v>2870</v>
      </c>
      <c r="B941" s="118">
        <v>44816.0</v>
      </c>
      <c r="C941" s="119">
        <v>100.0</v>
      </c>
      <c r="D941" s="19">
        <f>G940-C941</f>
        <v>200</v>
      </c>
      <c r="E941" s="19"/>
      <c r="F941" s="10"/>
      <c r="G941" s="1" t="s">
        <v>2871</v>
      </c>
    </row>
    <row r="942" ht="15.75" customHeight="1">
      <c r="A942" s="19" t="str">
        <f t="shared" ref="A942:A944" si="52">A941</f>
        <v>0000131145</v>
      </c>
      <c r="B942" s="118">
        <v>44817.0</v>
      </c>
      <c r="C942" s="119">
        <v>100.0</v>
      </c>
      <c r="D942" s="19">
        <f t="shared" ref="D942:D945" si="53">D941-C942</f>
        <v>100</v>
      </c>
      <c r="E942" s="19"/>
      <c r="F942" s="10"/>
      <c r="G942" s="20" t="s">
        <v>2872</v>
      </c>
    </row>
    <row r="943" ht="15.75" customHeight="1">
      <c r="A943" s="19" t="str">
        <f t="shared" si="52"/>
        <v>0000131145</v>
      </c>
      <c r="B943" s="118">
        <v>44818.0</v>
      </c>
      <c r="C943" s="119">
        <v>43.0</v>
      </c>
      <c r="D943" s="19">
        <f t="shared" si="53"/>
        <v>57</v>
      </c>
      <c r="E943" s="19"/>
      <c r="F943" s="10"/>
    </row>
    <row r="944" ht="15.75" customHeight="1">
      <c r="A944" s="19" t="str">
        <f t="shared" si="52"/>
        <v>0000131145</v>
      </c>
      <c r="B944" s="118">
        <v>44819.0</v>
      </c>
      <c r="C944" s="119">
        <v>24.0</v>
      </c>
      <c r="D944" s="19">
        <f t="shared" si="53"/>
        <v>33</v>
      </c>
      <c r="E944" s="19"/>
      <c r="F944" s="10"/>
    </row>
    <row r="945" ht="15.75" customHeight="1">
      <c r="A945" s="19"/>
      <c r="B945" s="118">
        <v>44830.0</v>
      </c>
      <c r="C945" s="119">
        <v>33.0</v>
      </c>
      <c r="D945" s="19">
        <f t="shared" si="53"/>
        <v>0</v>
      </c>
      <c r="E945" s="19"/>
      <c r="F945" s="10"/>
    </row>
    <row r="946" ht="15.75" customHeight="1">
      <c r="A946" s="19"/>
      <c r="B946" s="18"/>
      <c r="C946" s="36"/>
      <c r="D946" s="19"/>
      <c r="E946" s="19"/>
      <c r="F946" s="10"/>
    </row>
    <row r="947" ht="15.75" customHeight="1">
      <c r="A947" s="10"/>
      <c r="B947" s="19"/>
      <c r="C947" s="10"/>
      <c r="D947" s="10"/>
      <c r="E947" s="19"/>
      <c r="F947" s="10"/>
    </row>
    <row r="948" ht="15.75" customHeight="1">
      <c r="E948" s="1"/>
      <c r="F948" s="54" t="s">
        <v>14</v>
      </c>
    </row>
    <row r="949" ht="15.75" customHeight="1">
      <c r="E949" s="1"/>
    </row>
    <row r="950" ht="15.75" customHeight="1">
      <c r="A950" s="14" t="s">
        <v>15</v>
      </c>
      <c r="B950" s="14" t="s">
        <v>16</v>
      </c>
      <c r="C950" s="2" t="s">
        <v>17</v>
      </c>
      <c r="D950" s="14" t="s">
        <v>18</v>
      </c>
      <c r="E950" s="14" t="s">
        <v>19</v>
      </c>
      <c r="F950" s="34" t="s">
        <v>20</v>
      </c>
      <c r="G950" s="43">
        <v>200.0</v>
      </c>
    </row>
    <row r="951" ht="15.75" customHeight="1">
      <c r="A951" s="61" t="s">
        <v>2873</v>
      </c>
      <c r="B951" s="18">
        <v>8299.0</v>
      </c>
      <c r="C951" s="36">
        <v>100.0</v>
      </c>
      <c r="D951" s="19">
        <f>G950-C951</f>
        <v>100</v>
      </c>
      <c r="E951" s="19"/>
      <c r="F951" s="10"/>
      <c r="G951" s="1" t="s">
        <v>2874</v>
      </c>
    </row>
    <row r="952" ht="15.75" customHeight="1">
      <c r="A952" s="19" t="str">
        <f t="shared" ref="A952:A954" si="54">A951</f>
        <v>0000131150</v>
      </c>
      <c r="B952" s="18">
        <v>44830.0</v>
      </c>
      <c r="C952" s="36">
        <v>59.0</v>
      </c>
      <c r="D952" s="19">
        <f t="shared" ref="D952:D954" si="55">D951-C952</f>
        <v>41</v>
      </c>
      <c r="E952" s="19">
        <v>1.0</v>
      </c>
      <c r="F952" s="10" t="s">
        <v>2875</v>
      </c>
      <c r="G952" s="20" t="s">
        <v>2876</v>
      </c>
    </row>
    <row r="953" ht="15.75" customHeight="1">
      <c r="A953" s="19" t="str">
        <f t="shared" si="54"/>
        <v>0000131150</v>
      </c>
      <c r="B953" s="18">
        <v>44832.0</v>
      </c>
      <c r="C953" s="36">
        <v>41.0</v>
      </c>
      <c r="D953" s="19">
        <f t="shared" si="55"/>
        <v>0</v>
      </c>
      <c r="E953" s="19"/>
      <c r="F953" s="10"/>
    </row>
    <row r="954" ht="15.75" customHeight="1">
      <c r="A954" s="19" t="str">
        <f t="shared" si="54"/>
        <v>0000131150</v>
      </c>
      <c r="B954" s="18"/>
      <c r="C954" s="36"/>
      <c r="D954" s="19">
        <f t="shared" si="55"/>
        <v>0</v>
      </c>
      <c r="E954" s="19"/>
      <c r="F954" s="10"/>
    </row>
    <row r="955" ht="15.75" customHeight="1">
      <c r="A955" s="19"/>
      <c r="B955" s="18"/>
      <c r="C955" s="36"/>
      <c r="D955" s="19"/>
      <c r="E955" s="19"/>
      <c r="F955" s="10"/>
    </row>
    <row r="956" ht="15.75" customHeight="1">
      <c r="A956" s="19"/>
      <c r="B956" s="18"/>
      <c r="C956" s="36"/>
      <c r="D956" s="19"/>
      <c r="E956" s="19"/>
      <c r="F956" s="10"/>
    </row>
    <row r="957" ht="15.75" customHeight="1">
      <c r="A957" s="10"/>
      <c r="B957" s="19"/>
      <c r="C957" s="10"/>
      <c r="D957" s="10"/>
      <c r="E957" s="19"/>
      <c r="F957" s="10"/>
    </row>
    <row r="958" ht="15.75" customHeight="1">
      <c r="E958" s="1"/>
      <c r="F958" s="54" t="s">
        <v>14</v>
      </c>
    </row>
    <row r="959" ht="15.75" customHeight="1">
      <c r="E959" s="1"/>
    </row>
    <row r="960" ht="15.75" customHeight="1">
      <c r="A960" s="14" t="s">
        <v>15</v>
      </c>
      <c r="B960" s="14" t="s">
        <v>16</v>
      </c>
      <c r="C960" s="2" t="s">
        <v>17</v>
      </c>
      <c r="D960" s="14" t="s">
        <v>18</v>
      </c>
      <c r="E960" s="14" t="s">
        <v>19</v>
      </c>
      <c r="F960" s="34" t="s">
        <v>20</v>
      </c>
      <c r="G960" s="43">
        <v>200.0</v>
      </c>
    </row>
    <row r="961" ht="15.75" customHeight="1">
      <c r="A961" s="61" t="s">
        <v>2873</v>
      </c>
      <c r="B961" s="18">
        <v>8299.0</v>
      </c>
      <c r="C961" s="36">
        <v>100.0</v>
      </c>
      <c r="D961" s="19">
        <f>G960-C961</f>
        <v>100</v>
      </c>
      <c r="E961" s="19"/>
      <c r="F961" s="10"/>
      <c r="G961" s="1" t="s">
        <v>2874</v>
      </c>
    </row>
    <row r="962" ht="15.75" customHeight="1">
      <c r="A962" s="19" t="str">
        <f t="shared" ref="A962:A964" si="56">A961</f>
        <v>0000131150</v>
      </c>
      <c r="B962" s="18">
        <v>44830.0</v>
      </c>
      <c r="C962" s="36">
        <v>49.0</v>
      </c>
      <c r="D962" s="19">
        <f t="shared" ref="D962:D964" si="57">D961-C962</f>
        <v>51</v>
      </c>
      <c r="E962" s="19"/>
      <c r="F962" s="10"/>
      <c r="G962" s="20" t="s">
        <v>2877</v>
      </c>
    </row>
    <row r="963" ht="15.75" customHeight="1">
      <c r="A963" s="19" t="str">
        <f t="shared" si="56"/>
        <v>0000131150</v>
      </c>
      <c r="B963" s="18">
        <v>44832.0</v>
      </c>
      <c r="C963" s="36">
        <v>51.0</v>
      </c>
      <c r="D963" s="19">
        <f t="shared" si="57"/>
        <v>0</v>
      </c>
      <c r="E963" s="19"/>
      <c r="F963" s="10"/>
    </row>
    <row r="964" ht="15.75" customHeight="1">
      <c r="A964" s="19" t="str">
        <f t="shared" si="56"/>
        <v>0000131150</v>
      </c>
      <c r="B964" s="18"/>
      <c r="C964" s="36"/>
      <c r="D964" s="19">
        <f t="shared" si="57"/>
        <v>0</v>
      </c>
      <c r="E964" s="19"/>
      <c r="F964" s="10"/>
    </row>
    <row r="965" ht="15.75" customHeight="1">
      <c r="A965" s="19"/>
      <c r="B965" s="18"/>
      <c r="C965" s="36"/>
      <c r="D965" s="19"/>
      <c r="E965" s="19"/>
      <c r="F965" s="10"/>
    </row>
    <row r="966" ht="15.75" customHeight="1">
      <c r="A966" s="19"/>
      <c r="B966" s="18"/>
      <c r="C966" s="36"/>
      <c r="D966" s="19"/>
      <c r="E966" s="19"/>
      <c r="F966" s="10"/>
    </row>
    <row r="967" ht="15.75" customHeight="1">
      <c r="A967" s="10"/>
      <c r="B967" s="19"/>
      <c r="C967" s="10"/>
      <c r="D967" s="10"/>
      <c r="E967" s="19"/>
      <c r="F967" s="10"/>
    </row>
    <row r="968" ht="15.75" customHeight="1">
      <c r="E968" s="1"/>
      <c r="F968" s="54" t="s">
        <v>14</v>
      </c>
    </row>
    <row r="969" ht="15.75" customHeight="1">
      <c r="E969" s="1"/>
    </row>
    <row r="970" ht="15.75" customHeight="1">
      <c r="A970" s="14" t="s">
        <v>15</v>
      </c>
      <c r="B970" s="14" t="s">
        <v>16</v>
      </c>
      <c r="C970" s="2" t="s">
        <v>17</v>
      </c>
      <c r="D970" s="14" t="s">
        <v>18</v>
      </c>
      <c r="E970" s="14" t="s">
        <v>19</v>
      </c>
      <c r="F970" s="34" t="s">
        <v>20</v>
      </c>
      <c r="G970" s="43">
        <v>200.0</v>
      </c>
    </row>
    <row r="971" ht="15.75" customHeight="1">
      <c r="A971" s="61" t="s">
        <v>2878</v>
      </c>
      <c r="B971" s="18">
        <v>44860.0</v>
      </c>
      <c r="C971" s="36">
        <v>95.0</v>
      </c>
      <c r="D971" s="19">
        <f>G970-C971</f>
        <v>105</v>
      </c>
      <c r="E971" s="19"/>
      <c r="F971" s="10"/>
      <c r="G971" s="1" t="s">
        <v>2879</v>
      </c>
    </row>
    <row r="972" ht="15.75" customHeight="1">
      <c r="A972" s="19" t="str">
        <f t="shared" ref="A972:A974" si="58">A971</f>
        <v>0000131837</v>
      </c>
      <c r="B972" s="18">
        <v>44862.0</v>
      </c>
      <c r="C972" s="36">
        <v>51.0</v>
      </c>
      <c r="D972" s="19">
        <f t="shared" ref="D972:D974" si="59">D971-C972</f>
        <v>54</v>
      </c>
      <c r="E972" s="19"/>
      <c r="F972" s="10"/>
      <c r="G972" s="20" t="s">
        <v>2880</v>
      </c>
    </row>
    <row r="973" ht="15.75" customHeight="1">
      <c r="A973" s="19" t="str">
        <f t="shared" si="58"/>
        <v>0000131837</v>
      </c>
      <c r="B973" s="18">
        <v>44865.0</v>
      </c>
      <c r="C973" s="36">
        <v>54.0</v>
      </c>
      <c r="D973" s="19">
        <f t="shared" si="59"/>
        <v>0</v>
      </c>
      <c r="E973" s="19"/>
      <c r="F973" s="10"/>
    </row>
    <row r="974" ht="15.75" customHeight="1">
      <c r="A974" s="19" t="str">
        <f t="shared" si="58"/>
        <v>0000131837</v>
      </c>
      <c r="B974" s="18"/>
      <c r="C974" s="36"/>
      <c r="D974" s="19">
        <f t="shared" si="59"/>
        <v>0</v>
      </c>
      <c r="E974" s="19"/>
      <c r="F974" s="10"/>
    </row>
    <row r="975" ht="15.75" customHeight="1">
      <c r="A975" s="19"/>
      <c r="B975" s="18"/>
      <c r="C975" s="36"/>
      <c r="D975" s="19"/>
      <c r="E975" s="19"/>
      <c r="F975" s="10"/>
    </row>
    <row r="976" ht="15.75" customHeight="1">
      <c r="A976" s="19"/>
      <c r="B976" s="18"/>
      <c r="C976" s="36"/>
      <c r="D976" s="19"/>
      <c r="E976" s="19"/>
      <c r="F976" s="10"/>
    </row>
    <row r="977" ht="15.75" customHeight="1">
      <c r="A977" s="10"/>
      <c r="B977" s="19"/>
      <c r="C977" s="10"/>
      <c r="D977" s="10"/>
      <c r="E977" s="19"/>
      <c r="F977" s="10"/>
    </row>
    <row r="978" ht="15.75" customHeight="1">
      <c r="E978" s="1"/>
      <c r="F978" s="54" t="s">
        <v>14</v>
      </c>
    </row>
    <row r="979" ht="15.75" customHeight="1">
      <c r="E979" s="1"/>
    </row>
    <row r="980" ht="15.75" customHeight="1">
      <c r="A980" s="14" t="s">
        <v>15</v>
      </c>
      <c r="B980" s="14" t="s">
        <v>16</v>
      </c>
      <c r="C980" s="2" t="s">
        <v>17</v>
      </c>
      <c r="D980" s="14" t="s">
        <v>18</v>
      </c>
      <c r="E980" s="14" t="s">
        <v>19</v>
      </c>
      <c r="F980" s="34" t="s">
        <v>20</v>
      </c>
      <c r="G980" s="43">
        <v>200.0</v>
      </c>
    </row>
    <row r="981" ht="15.75" customHeight="1">
      <c r="A981" s="61" t="s">
        <v>2878</v>
      </c>
      <c r="B981" s="18">
        <v>44860.0</v>
      </c>
      <c r="C981" s="36">
        <v>95.0</v>
      </c>
      <c r="D981" s="19">
        <f>G980-C981</f>
        <v>105</v>
      </c>
      <c r="E981" s="19"/>
      <c r="F981" s="10"/>
      <c r="G981" s="1" t="s">
        <v>2879</v>
      </c>
    </row>
    <row r="982" ht="15.75" customHeight="1">
      <c r="A982" s="19" t="str">
        <f t="shared" ref="A982:A984" si="60">A981</f>
        <v>0000131837</v>
      </c>
      <c r="B982" s="18">
        <v>44862.0</v>
      </c>
      <c r="C982" s="36">
        <v>65.0</v>
      </c>
      <c r="D982" s="19">
        <f t="shared" ref="D982:D984" si="61">D981-C982</f>
        <v>40</v>
      </c>
      <c r="E982" s="19"/>
      <c r="F982" s="10"/>
      <c r="G982" s="20" t="s">
        <v>2881</v>
      </c>
    </row>
    <row r="983" ht="15.75" customHeight="1">
      <c r="A983" s="19" t="str">
        <f t="shared" si="60"/>
        <v>0000131837</v>
      </c>
      <c r="B983" s="18">
        <v>44865.0</v>
      </c>
      <c r="C983" s="36">
        <v>40.0</v>
      </c>
      <c r="D983" s="19">
        <f t="shared" si="61"/>
        <v>0</v>
      </c>
      <c r="E983" s="19"/>
      <c r="F983" s="10"/>
    </row>
    <row r="984" ht="15.75" customHeight="1">
      <c r="A984" s="19" t="str">
        <f t="shared" si="60"/>
        <v>0000131837</v>
      </c>
      <c r="B984" s="18"/>
      <c r="C984" s="36"/>
      <c r="D984" s="19">
        <f t="shared" si="61"/>
        <v>0</v>
      </c>
      <c r="E984" s="19"/>
      <c r="F984" s="10"/>
    </row>
    <row r="985" ht="15.75" customHeight="1">
      <c r="A985" s="19"/>
      <c r="B985" s="18"/>
      <c r="C985" s="36"/>
      <c r="D985" s="19"/>
      <c r="E985" s="19"/>
      <c r="F985" s="10"/>
    </row>
    <row r="986" ht="15.75" customHeight="1">
      <c r="A986" s="19"/>
      <c r="B986" s="18"/>
      <c r="C986" s="36"/>
      <c r="D986" s="19"/>
      <c r="E986" s="19"/>
      <c r="F986" s="10"/>
    </row>
    <row r="987" ht="15.75" customHeight="1">
      <c r="A987" s="10"/>
      <c r="B987" s="19"/>
      <c r="C987" s="10"/>
      <c r="D987" s="10"/>
      <c r="E987" s="19"/>
      <c r="F987" s="10"/>
    </row>
    <row r="988" ht="15.75" customHeight="1">
      <c r="E988" s="1"/>
      <c r="F988" s="54" t="s">
        <v>14</v>
      </c>
    </row>
    <row r="989" ht="15.75" customHeight="1">
      <c r="E989" s="1"/>
    </row>
    <row r="990" ht="15.75" customHeight="1">
      <c r="A990" s="14" t="s">
        <v>15</v>
      </c>
      <c r="B990" s="14" t="s">
        <v>16</v>
      </c>
      <c r="C990" s="2" t="s">
        <v>17</v>
      </c>
      <c r="D990" s="14" t="s">
        <v>18</v>
      </c>
      <c r="E990" s="14" t="s">
        <v>19</v>
      </c>
      <c r="F990" s="34" t="s">
        <v>20</v>
      </c>
      <c r="G990" s="43">
        <v>100.0</v>
      </c>
    </row>
    <row r="991" ht="15.75" customHeight="1">
      <c r="A991" s="61" t="s">
        <v>2882</v>
      </c>
      <c r="B991" s="18">
        <v>44894.0</v>
      </c>
      <c r="C991" s="36">
        <v>35.0</v>
      </c>
      <c r="D991" s="19">
        <f>G990-C991</f>
        <v>65</v>
      </c>
      <c r="E991" s="19"/>
      <c r="F991" s="10"/>
      <c r="G991" s="1" t="s">
        <v>2883</v>
      </c>
    </row>
    <row r="992" ht="15.75" customHeight="1">
      <c r="A992" s="19" t="str">
        <f t="shared" ref="A992:A994" si="62">A991</f>
        <v>0000132452</v>
      </c>
      <c r="B992" s="18">
        <v>44895.0</v>
      </c>
      <c r="C992" s="36">
        <v>28.0</v>
      </c>
      <c r="D992" s="19">
        <f t="shared" ref="D992:D994" si="63">D991-C992</f>
        <v>37</v>
      </c>
      <c r="E992" s="19"/>
      <c r="F992" s="10"/>
      <c r="G992" s="20" t="s">
        <v>2884</v>
      </c>
    </row>
    <row r="993" ht="15.75" customHeight="1">
      <c r="A993" s="19" t="str">
        <f t="shared" si="62"/>
        <v>0000132452</v>
      </c>
      <c r="B993" s="18">
        <v>44897.0</v>
      </c>
      <c r="C993" s="36">
        <v>37.0</v>
      </c>
      <c r="D993" s="19">
        <f t="shared" si="63"/>
        <v>0</v>
      </c>
      <c r="E993" s="19"/>
      <c r="F993" s="10"/>
    </row>
    <row r="994" ht="15.75" customHeight="1">
      <c r="A994" s="19" t="str">
        <f t="shared" si="62"/>
        <v>0000132452</v>
      </c>
      <c r="B994" s="18"/>
      <c r="C994" s="36"/>
      <c r="D994" s="19">
        <f t="shared" si="63"/>
        <v>0</v>
      </c>
      <c r="E994" s="19"/>
      <c r="F994" s="10"/>
    </row>
    <row r="995" ht="15.75" customHeight="1">
      <c r="A995" s="19"/>
      <c r="B995" s="18"/>
      <c r="C995" s="36"/>
      <c r="D995" s="19"/>
      <c r="E995" s="19"/>
      <c r="F995" s="10"/>
    </row>
    <row r="996" ht="15.75" customHeight="1">
      <c r="A996" s="19"/>
      <c r="B996" s="18"/>
      <c r="C996" s="36"/>
      <c r="D996" s="19"/>
      <c r="E996" s="19"/>
      <c r="F996" s="10"/>
    </row>
    <row r="997" ht="15.75" customHeight="1">
      <c r="A997" s="10"/>
      <c r="B997" s="19"/>
      <c r="C997" s="10"/>
      <c r="D997" s="10"/>
      <c r="E997" s="19"/>
      <c r="F997" s="10"/>
    </row>
    <row r="998" ht="15.75" customHeight="1">
      <c r="E998" s="1"/>
      <c r="F998" s="54" t="s">
        <v>14</v>
      </c>
    </row>
    <row r="999" ht="15.75" customHeight="1">
      <c r="A999" s="14" t="s">
        <v>15</v>
      </c>
      <c r="B999" s="14" t="s">
        <v>16</v>
      </c>
      <c r="C999" s="2" t="s">
        <v>17</v>
      </c>
      <c r="D999" s="14" t="s">
        <v>18</v>
      </c>
      <c r="E999" s="14" t="s">
        <v>19</v>
      </c>
      <c r="F999" s="34" t="s">
        <v>20</v>
      </c>
      <c r="G999" s="43">
        <v>200.0</v>
      </c>
    </row>
    <row r="1000" ht="15.75" customHeight="1">
      <c r="A1000" s="61" t="s">
        <v>2885</v>
      </c>
      <c r="B1000" s="18">
        <v>44921.0</v>
      </c>
      <c r="C1000" s="36">
        <v>50.0</v>
      </c>
      <c r="D1000" s="19">
        <f>G999-C1000</f>
        <v>150</v>
      </c>
      <c r="E1000" s="19"/>
      <c r="F1000" s="10"/>
      <c r="G1000" s="1" t="s">
        <v>2886</v>
      </c>
    </row>
    <row r="1001" ht="15.75" customHeight="1">
      <c r="A1001" s="19" t="str">
        <f t="shared" ref="A1001:A1003" si="64">A1000</f>
        <v>0000132934</v>
      </c>
      <c r="B1001" s="18">
        <v>44922.0</v>
      </c>
      <c r="C1001" s="36">
        <v>50.0</v>
      </c>
      <c r="D1001" s="19">
        <f t="shared" ref="D1001:D1003" si="65">D1000-C1001</f>
        <v>100</v>
      </c>
      <c r="E1001" s="19"/>
      <c r="F1001" s="10"/>
      <c r="G1001" s="20" t="s">
        <v>2884</v>
      </c>
    </row>
    <row r="1002" ht="15.75" customHeight="1">
      <c r="A1002" s="19" t="str">
        <f t="shared" si="64"/>
        <v>0000132934</v>
      </c>
      <c r="B1002" s="18">
        <v>44563.0</v>
      </c>
      <c r="C1002" s="36">
        <v>100.0</v>
      </c>
      <c r="D1002" s="19">
        <f t="shared" si="65"/>
        <v>0</v>
      </c>
      <c r="E1002" s="19"/>
      <c r="F1002" s="10"/>
    </row>
    <row r="1003" ht="15.75" customHeight="1">
      <c r="A1003" s="19" t="str">
        <f t="shared" si="64"/>
        <v>0000132934</v>
      </c>
      <c r="B1003" s="18"/>
      <c r="C1003" s="36"/>
      <c r="D1003" s="19">
        <f t="shared" si="65"/>
        <v>0</v>
      </c>
      <c r="E1003" s="19"/>
      <c r="F1003" s="10"/>
    </row>
    <row r="1004" ht="15.75" customHeight="1">
      <c r="A1004" s="19"/>
      <c r="B1004" s="18"/>
      <c r="C1004" s="36"/>
      <c r="D1004" s="19"/>
      <c r="E1004" s="19"/>
      <c r="F1004" s="10"/>
    </row>
    <row r="1005" ht="15.75" customHeight="1">
      <c r="A1005" s="19"/>
      <c r="B1005" s="18"/>
      <c r="C1005" s="36"/>
      <c r="D1005" s="19"/>
      <c r="E1005" s="19"/>
      <c r="F1005" s="10"/>
    </row>
    <row r="1006" ht="15.75" customHeight="1">
      <c r="A1006" s="10"/>
      <c r="B1006" s="19"/>
      <c r="C1006" s="10"/>
      <c r="D1006" s="10"/>
      <c r="E1006" s="19"/>
      <c r="F1006" s="10"/>
    </row>
    <row r="1007" ht="15.75" customHeight="1">
      <c r="E1007" s="1"/>
      <c r="F1007" s="54" t="s">
        <v>14</v>
      </c>
    </row>
    <row r="1008" ht="15.75" customHeight="1">
      <c r="E1008" s="1"/>
    </row>
    <row r="1009" ht="15.75" customHeight="1">
      <c r="A1009" s="14" t="s">
        <v>15</v>
      </c>
      <c r="B1009" s="14" t="s">
        <v>16</v>
      </c>
      <c r="C1009" s="2" t="s">
        <v>17</v>
      </c>
      <c r="D1009" s="14" t="s">
        <v>18</v>
      </c>
      <c r="E1009" s="14" t="s">
        <v>19</v>
      </c>
      <c r="F1009" s="34" t="s">
        <v>20</v>
      </c>
      <c r="G1009" s="43">
        <v>200.0</v>
      </c>
    </row>
    <row r="1010" ht="15.75" customHeight="1">
      <c r="A1010" s="61" t="s">
        <v>2885</v>
      </c>
      <c r="B1010" s="18">
        <v>44921.0</v>
      </c>
      <c r="C1010" s="36">
        <v>20.0</v>
      </c>
      <c r="D1010" s="19">
        <f>G1009-C1010</f>
        <v>180</v>
      </c>
      <c r="E1010" s="19"/>
      <c r="F1010" s="10"/>
      <c r="G1010" s="1" t="s">
        <v>2886</v>
      </c>
    </row>
    <row r="1011" ht="15.75" customHeight="1">
      <c r="A1011" s="19" t="str">
        <f t="shared" ref="A1011:A1013" si="66">A1010</f>
        <v>0000132934</v>
      </c>
      <c r="B1011" s="18">
        <v>44922.0</v>
      </c>
      <c r="C1011" s="36">
        <v>6.0</v>
      </c>
      <c r="D1011" s="19">
        <f t="shared" ref="D1011:D1015" si="67">D1010-C1011</f>
        <v>174</v>
      </c>
      <c r="E1011" s="19"/>
      <c r="F1011" s="10"/>
      <c r="G1011" s="20" t="s">
        <v>2887</v>
      </c>
    </row>
    <row r="1012" ht="15.75" customHeight="1">
      <c r="A1012" s="19" t="str">
        <f t="shared" si="66"/>
        <v>0000132934</v>
      </c>
      <c r="B1012" s="18">
        <v>44932.0</v>
      </c>
      <c r="C1012" s="36">
        <v>50.0</v>
      </c>
      <c r="D1012" s="19">
        <f t="shared" si="67"/>
        <v>124</v>
      </c>
      <c r="E1012" s="19"/>
      <c r="F1012" s="10"/>
    </row>
    <row r="1013" ht="15.75" customHeight="1">
      <c r="A1013" s="19" t="str">
        <f t="shared" si="66"/>
        <v>0000132934</v>
      </c>
      <c r="B1013" s="18">
        <v>44939.0</v>
      </c>
      <c r="C1013" s="36">
        <v>35.0</v>
      </c>
      <c r="D1013" s="19">
        <f t="shared" si="67"/>
        <v>89</v>
      </c>
      <c r="E1013" s="19"/>
      <c r="F1013" s="10"/>
    </row>
    <row r="1014" ht="15.75" customHeight="1">
      <c r="A1014" s="19"/>
      <c r="B1014" s="18">
        <v>44943.0</v>
      </c>
      <c r="C1014" s="36">
        <v>35.0</v>
      </c>
      <c r="D1014" s="19">
        <f t="shared" si="67"/>
        <v>54</v>
      </c>
      <c r="E1014" s="19"/>
      <c r="F1014" s="10"/>
    </row>
    <row r="1015" ht="15.75" customHeight="1">
      <c r="A1015" s="19"/>
      <c r="B1015" s="18">
        <v>44956.0</v>
      </c>
      <c r="C1015" s="36">
        <v>54.0</v>
      </c>
      <c r="D1015" s="19">
        <f t="shared" si="67"/>
        <v>0</v>
      </c>
      <c r="E1015" s="19"/>
      <c r="F1015" s="10"/>
    </row>
    <row r="1016" ht="15.75" customHeight="1">
      <c r="A1016" s="10"/>
      <c r="B1016" s="19"/>
      <c r="C1016" s="10"/>
      <c r="D1016" s="10"/>
      <c r="E1016" s="19"/>
      <c r="F1016" s="10"/>
    </row>
    <row r="1017" ht="15.75" customHeight="1">
      <c r="E1017" s="1"/>
      <c r="F1017" s="54" t="s">
        <v>14</v>
      </c>
    </row>
    <row r="1018" ht="15.75" customHeight="1">
      <c r="E1018" s="1"/>
    </row>
    <row r="1019" ht="15.75" customHeight="1">
      <c r="E1019" s="1"/>
    </row>
    <row r="1020" ht="15.75" customHeight="1">
      <c r="A1020" s="14" t="s">
        <v>15</v>
      </c>
      <c r="B1020" s="14" t="s">
        <v>16</v>
      </c>
      <c r="C1020" s="2" t="s">
        <v>17</v>
      </c>
      <c r="D1020" s="14" t="s">
        <v>18</v>
      </c>
      <c r="E1020" s="14" t="s">
        <v>19</v>
      </c>
      <c r="F1020" s="34" t="s">
        <v>20</v>
      </c>
      <c r="G1020" s="43">
        <v>100.0</v>
      </c>
    </row>
    <row r="1021" ht="15.75" customHeight="1">
      <c r="A1021" s="61" t="s">
        <v>2888</v>
      </c>
      <c r="B1021" s="18">
        <v>44985.0</v>
      </c>
      <c r="C1021" s="36">
        <v>100.0</v>
      </c>
      <c r="D1021" s="19">
        <f>G1020-C1021</f>
        <v>0</v>
      </c>
      <c r="E1021" s="19"/>
      <c r="F1021" s="10"/>
      <c r="G1021" s="1" t="s">
        <v>2889</v>
      </c>
    </row>
    <row r="1022" ht="15.75" customHeight="1">
      <c r="A1022" s="19" t="str">
        <f t="shared" ref="A1022:A1024" si="68">A1021</f>
        <v>0000134007</v>
      </c>
      <c r="B1022" s="18"/>
      <c r="C1022" s="36"/>
      <c r="D1022" s="19">
        <f t="shared" ref="D1022:D1024" si="69">D1021-C1022</f>
        <v>0</v>
      </c>
      <c r="E1022" s="19"/>
      <c r="F1022" s="10"/>
      <c r="G1022" s="20" t="s">
        <v>2890</v>
      </c>
    </row>
    <row r="1023" ht="15.75" customHeight="1">
      <c r="A1023" s="19" t="str">
        <f t="shared" si="68"/>
        <v>0000134007</v>
      </c>
      <c r="B1023" s="18"/>
      <c r="C1023" s="36"/>
      <c r="D1023" s="19">
        <f t="shared" si="69"/>
        <v>0</v>
      </c>
      <c r="E1023" s="19"/>
      <c r="F1023" s="10"/>
    </row>
    <row r="1024" ht="15.75" customHeight="1">
      <c r="A1024" s="19" t="str">
        <f t="shared" si="68"/>
        <v>0000134007</v>
      </c>
      <c r="B1024" s="18"/>
      <c r="C1024" s="36"/>
      <c r="D1024" s="19">
        <f t="shared" si="69"/>
        <v>0</v>
      </c>
      <c r="E1024" s="19"/>
      <c r="F1024" s="10"/>
    </row>
    <row r="1025" ht="15.75" customHeight="1">
      <c r="E1025" s="1"/>
      <c r="F1025" s="54" t="s">
        <v>14</v>
      </c>
    </row>
    <row r="1026" ht="15.75" customHeight="1">
      <c r="E1026" s="1"/>
    </row>
    <row r="1027" ht="15.75" customHeight="1">
      <c r="A1027" s="14" t="s">
        <v>15</v>
      </c>
      <c r="B1027" s="14" t="s">
        <v>16</v>
      </c>
      <c r="C1027" s="2" t="s">
        <v>17</v>
      </c>
      <c r="D1027" s="14" t="s">
        <v>18</v>
      </c>
      <c r="E1027" s="14" t="s">
        <v>19</v>
      </c>
      <c r="F1027" s="34" t="s">
        <v>20</v>
      </c>
      <c r="G1027" s="43">
        <v>600.0</v>
      </c>
    </row>
    <row r="1028" ht="15.75" customHeight="1">
      <c r="A1028" s="61" t="s">
        <v>2891</v>
      </c>
      <c r="B1028" s="18">
        <v>45031.0</v>
      </c>
      <c r="C1028" s="36">
        <v>120.0</v>
      </c>
      <c r="D1028" s="19">
        <f>G1027-C1028</f>
        <v>480</v>
      </c>
      <c r="E1028" s="19"/>
      <c r="F1028" s="10"/>
      <c r="G1028" s="1" t="s">
        <v>2892</v>
      </c>
    </row>
    <row r="1029" ht="15.75" customHeight="1">
      <c r="A1029" s="19" t="str">
        <f t="shared" ref="A1029:A1031" si="70">A1028</f>
        <v>0000134887</v>
      </c>
      <c r="B1029" s="18">
        <v>45034.0</v>
      </c>
      <c r="C1029" s="36">
        <v>4.0</v>
      </c>
      <c r="D1029" s="19">
        <f t="shared" ref="D1029:D1034" si="71">D1028-C1029</f>
        <v>476</v>
      </c>
      <c r="E1029" s="19"/>
      <c r="F1029" s="10"/>
      <c r="G1029" s="20" t="s">
        <v>2893</v>
      </c>
    </row>
    <row r="1030" ht="15.75" customHeight="1">
      <c r="A1030" s="19" t="str">
        <f t="shared" si="70"/>
        <v>0000134887</v>
      </c>
      <c r="B1030" s="18">
        <v>45048.0</v>
      </c>
      <c r="C1030" s="36">
        <v>77.0</v>
      </c>
      <c r="D1030" s="19">
        <f t="shared" si="71"/>
        <v>399</v>
      </c>
      <c r="E1030" s="19"/>
      <c r="F1030" s="10"/>
    </row>
    <row r="1031" ht="15.75" customHeight="1">
      <c r="A1031" s="19" t="str">
        <f t="shared" si="70"/>
        <v>0000134887</v>
      </c>
      <c r="B1031" s="18">
        <v>45049.0</v>
      </c>
      <c r="C1031" s="36">
        <v>99.0</v>
      </c>
      <c r="D1031" s="19">
        <f t="shared" si="71"/>
        <v>300</v>
      </c>
      <c r="E1031" s="19"/>
      <c r="F1031" s="10"/>
    </row>
    <row r="1032" ht="15.75" customHeight="1">
      <c r="A1032" s="19"/>
      <c r="B1032" s="18">
        <v>45057.0</v>
      </c>
      <c r="C1032" s="36">
        <v>100.0</v>
      </c>
      <c r="D1032" s="19">
        <f t="shared" si="71"/>
        <v>200</v>
      </c>
      <c r="E1032" s="19"/>
      <c r="F1032" s="10"/>
    </row>
    <row r="1033" ht="15.75" customHeight="1">
      <c r="A1033" s="19"/>
      <c r="B1033" s="18">
        <v>45071.0</v>
      </c>
      <c r="C1033" s="36">
        <v>72.0</v>
      </c>
      <c r="D1033" s="19">
        <f t="shared" si="71"/>
        <v>128</v>
      </c>
      <c r="E1033" s="19"/>
      <c r="F1033" s="10"/>
    </row>
    <row r="1034" ht="15.75" customHeight="1">
      <c r="A1034" s="10"/>
      <c r="B1034" s="70">
        <v>45086.0</v>
      </c>
      <c r="C1034" s="10">
        <v>128.0</v>
      </c>
      <c r="D1034" s="19">
        <f t="shared" si="71"/>
        <v>0</v>
      </c>
      <c r="E1034" s="19"/>
      <c r="F1034" s="10"/>
    </row>
    <row r="1035" ht="15.75" customHeight="1">
      <c r="E1035" s="1"/>
      <c r="F1035" s="68" t="s">
        <v>14</v>
      </c>
    </row>
    <row r="1036" ht="15.75" customHeight="1">
      <c r="A1036" s="14" t="s">
        <v>15</v>
      </c>
      <c r="B1036" s="14" t="s">
        <v>16</v>
      </c>
      <c r="C1036" s="2" t="s">
        <v>17</v>
      </c>
      <c r="D1036" s="14" t="s">
        <v>18</v>
      </c>
      <c r="E1036" s="14" t="s">
        <v>19</v>
      </c>
      <c r="F1036" s="34" t="s">
        <v>20</v>
      </c>
      <c r="G1036" s="43">
        <v>400.0</v>
      </c>
    </row>
    <row r="1037" ht="15.75" customHeight="1">
      <c r="A1037" s="61" t="s">
        <v>2891</v>
      </c>
      <c r="B1037" s="18">
        <v>45031.0</v>
      </c>
      <c r="C1037" s="36">
        <v>150.0</v>
      </c>
      <c r="D1037" s="19">
        <f>G1036-C1037</f>
        <v>250</v>
      </c>
      <c r="E1037" s="19"/>
      <c r="F1037" s="10"/>
      <c r="G1037" s="1" t="s">
        <v>2892</v>
      </c>
    </row>
    <row r="1038" ht="15.75" customHeight="1">
      <c r="A1038" s="19" t="str">
        <f t="shared" ref="A1038:A1040" si="72">A1037</f>
        <v>0000134887</v>
      </c>
      <c r="B1038" s="18">
        <v>45033.0</v>
      </c>
      <c r="C1038" s="36">
        <v>200.0</v>
      </c>
      <c r="D1038" s="19">
        <f t="shared" ref="D1038:D1042" si="73">D1037-C1038</f>
        <v>50</v>
      </c>
      <c r="E1038" s="19"/>
      <c r="F1038" s="10"/>
      <c r="G1038" s="20" t="s">
        <v>2894</v>
      </c>
    </row>
    <row r="1039" ht="15.75" customHeight="1">
      <c r="A1039" s="19" t="str">
        <f t="shared" si="72"/>
        <v>0000134887</v>
      </c>
      <c r="B1039" s="18">
        <v>45034.0</v>
      </c>
      <c r="C1039" s="36">
        <v>20.0</v>
      </c>
      <c r="D1039" s="19">
        <f t="shared" si="73"/>
        <v>30</v>
      </c>
      <c r="E1039" s="19"/>
      <c r="F1039" s="10"/>
    </row>
    <row r="1040" ht="15.75" customHeight="1">
      <c r="A1040" s="19" t="str">
        <f t="shared" si="72"/>
        <v>0000134887</v>
      </c>
      <c r="B1040" s="18">
        <v>45034.0</v>
      </c>
      <c r="C1040" s="36">
        <v>20.0</v>
      </c>
      <c r="D1040" s="19">
        <f t="shared" si="73"/>
        <v>10</v>
      </c>
      <c r="E1040" s="19"/>
      <c r="F1040" s="10"/>
    </row>
    <row r="1041" ht="15.75" customHeight="1">
      <c r="A1041" s="19"/>
      <c r="B1041" s="18">
        <v>45048.0</v>
      </c>
      <c r="C1041" s="36">
        <v>10.0</v>
      </c>
      <c r="D1041" s="19">
        <f t="shared" si="73"/>
        <v>0</v>
      </c>
      <c r="E1041" s="19"/>
      <c r="F1041" s="10"/>
    </row>
    <row r="1042" ht="15.75" customHeight="1">
      <c r="A1042" s="19"/>
      <c r="B1042" s="18"/>
      <c r="C1042" s="36"/>
      <c r="D1042" s="19">
        <f t="shared" si="73"/>
        <v>0</v>
      </c>
      <c r="E1042" s="19"/>
      <c r="F1042" s="10"/>
    </row>
    <row r="1043" ht="15.75" customHeight="1">
      <c r="A1043" s="10"/>
      <c r="B1043" s="19"/>
      <c r="C1043" s="10"/>
      <c r="D1043" s="10"/>
      <c r="E1043" s="19"/>
      <c r="F1043" s="10"/>
    </row>
    <row r="1044" ht="15.75" customHeight="1">
      <c r="E1044" s="1"/>
      <c r="F1044" s="68" t="s">
        <v>14</v>
      </c>
    </row>
    <row r="1045" ht="15.75" customHeight="1">
      <c r="E1045" s="1"/>
    </row>
    <row r="1046" ht="15.75" customHeight="1">
      <c r="A1046" s="14" t="s">
        <v>15</v>
      </c>
      <c r="B1046" s="14" t="s">
        <v>16</v>
      </c>
      <c r="C1046" s="2" t="s">
        <v>17</v>
      </c>
      <c r="D1046" s="14" t="s">
        <v>18</v>
      </c>
      <c r="E1046" s="14" t="s">
        <v>19</v>
      </c>
      <c r="F1046" s="34" t="s">
        <v>20</v>
      </c>
      <c r="G1046" s="43">
        <v>200.0</v>
      </c>
    </row>
    <row r="1047" ht="15.75" customHeight="1">
      <c r="A1047" s="61" t="s">
        <v>2895</v>
      </c>
      <c r="B1047" s="18">
        <v>45034.0</v>
      </c>
      <c r="C1047" s="36">
        <v>70.0</v>
      </c>
      <c r="D1047" s="19">
        <f>G1046-C1047</f>
        <v>130</v>
      </c>
      <c r="E1047" s="19"/>
      <c r="F1047" s="10"/>
      <c r="G1047" s="1" t="s">
        <v>2896</v>
      </c>
    </row>
    <row r="1048" ht="15.75" customHeight="1">
      <c r="A1048" s="19" t="str">
        <f t="shared" ref="A1048:A1050" si="74">A1047</f>
        <v>0000134858</v>
      </c>
      <c r="B1048" s="18">
        <v>45048.0</v>
      </c>
      <c r="C1048" s="36">
        <v>30.0</v>
      </c>
      <c r="D1048" s="19">
        <f t="shared" ref="D1048:D1052" si="75">D1047-C1048</f>
        <v>100</v>
      </c>
      <c r="E1048" s="19"/>
      <c r="F1048" s="10"/>
      <c r="G1048" s="20" t="s">
        <v>2897</v>
      </c>
    </row>
    <row r="1049" ht="15.75" customHeight="1">
      <c r="A1049" s="19" t="str">
        <f t="shared" si="74"/>
        <v>0000134858</v>
      </c>
      <c r="B1049" s="18">
        <v>45054.0</v>
      </c>
      <c r="C1049" s="36">
        <v>100.0</v>
      </c>
      <c r="D1049" s="19">
        <f t="shared" si="75"/>
        <v>0</v>
      </c>
      <c r="E1049" s="19"/>
      <c r="F1049" s="10"/>
    </row>
    <row r="1050" ht="15.75" customHeight="1">
      <c r="A1050" s="19" t="str">
        <f t="shared" si="74"/>
        <v>0000134858</v>
      </c>
      <c r="B1050" s="18"/>
      <c r="C1050" s="36"/>
      <c r="D1050" s="19">
        <f t="shared" si="75"/>
        <v>0</v>
      </c>
      <c r="E1050" s="19"/>
      <c r="F1050" s="10"/>
    </row>
    <row r="1051" ht="15.75" customHeight="1">
      <c r="A1051" s="19"/>
      <c r="B1051" s="18"/>
      <c r="C1051" s="36"/>
      <c r="D1051" s="19">
        <f t="shared" si="75"/>
        <v>0</v>
      </c>
      <c r="E1051" s="19"/>
      <c r="F1051" s="10"/>
    </row>
    <row r="1052" ht="15.75" customHeight="1">
      <c r="A1052" s="19"/>
      <c r="B1052" s="18"/>
      <c r="C1052" s="36"/>
      <c r="D1052" s="19">
        <f t="shared" si="75"/>
        <v>0</v>
      </c>
      <c r="E1052" s="19"/>
      <c r="F1052" s="10"/>
    </row>
    <row r="1053" ht="15.75" customHeight="1">
      <c r="A1053" s="10"/>
      <c r="B1053" s="19"/>
      <c r="C1053" s="10"/>
      <c r="D1053" s="10"/>
      <c r="E1053" s="19"/>
      <c r="F1053" s="10"/>
    </row>
    <row r="1054" ht="15.75" customHeight="1">
      <c r="E1054" s="1"/>
      <c r="F1054" s="68" t="s">
        <v>14</v>
      </c>
    </row>
    <row r="1055" ht="15.75" customHeight="1">
      <c r="E1055" s="1"/>
    </row>
    <row r="1056" ht="15.75" customHeight="1">
      <c r="A1056" s="14" t="s">
        <v>15</v>
      </c>
      <c r="B1056" s="14" t="s">
        <v>16</v>
      </c>
      <c r="C1056" s="2" t="s">
        <v>17</v>
      </c>
      <c r="D1056" s="14" t="s">
        <v>18</v>
      </c>
      <c r="E1056" s="14" t="s">
        <v>19</v>
      </c>
      <c r="F1056" s="34" t="s">
        <v>20</v>
      </c>
      <c r="G1056" s="43">
        <v>240.0</v>
      </c>
    </row>
    <row r="1057" ht="15.75" customHeight="1">
      <c r="A1057" s="61" t="s">
        <v>2898</v>
      </c>
      <c r="B1057" s="18">
        <v>45180.0</v>
      </c>
      <c r="C1057" s="36">
        <v>100.0</v>
      </c>
      <c r="D1057" s="19">
        <f>G1056-C1057</f>
        <v>140</v>
      </c>
      <c r="E1057" s="19"/>
      <c r="F1057" s="10"/>
      <c r="G1057" s="1" t="s">
        <v>2899</v>
      </c>
    </row>
    <row r="1058" ht="15.75" customHeight="1">
      <c r="A1058" s="19" t="str">
        <f t="shared" ref="A1058:A1060" si="76">A1057</f>
        <v>0000137886</v>
      </c>
      <c r="B1058" s="18">
        <v>45187.0</v>
      </c>
      <c r="C1058" s="36">
        <v>140.0</v>
      </c>
      <c r="D1058" s="19">
        <f t="shared" ref="D1058:D1062" si="77">D1057-C1058</f>
        <v>0</v>
      </c>
      <c r="E1058" s="19"/>
      <c r="F1058" s="10"/>
      <c r="G1058" s="20" t="s">
        <v>2900</v>
      </c>
    </row>
    <row r="1059" ht="15.75" customHeight="1">
      <c r="A1059" s="19" t="str">
        <f t="shared" si="76"/>
        <v>0000137886</v>
      </c>
      <c r="B1059" s="18"/>
      <c r="C1059" s="36"/>
      <c r="D1059" s="19">
        <f t="shared" si="77"/>
        <v>0</v>
      </c>
      <c r="E1059" s="19"/>
      <c r="F1059" s="10"/>
    </row>
    <row r="1060" ht="15.75" customHeight="1">
      <c r="A1060" s="19" t="str">
        <f t="shared" si="76"/>
        <v>0000137886</v>
      </c>
      <c r="B1060" s="18"/>
      <c r="C1060" s="36"/>
      <c r="D1060" s="19">
        <f t="shared" si="77"/>
        <v>0</v>
      </c>
      <c r="E1060" s="19"/>
      <c r="F1060" s="10"/>
    </row>
    <row r="1061" ht="15.75" customHeight="1">
      <c r="A1061" s="19"/>
      <c r="B1061" s="18"/>
      <c r="C1061" s="36"/>
      <c r="D1061" s="19">
        <f t="shared" si="77"/>
        <v>0</v>
      </c>
      <c r="E1061" s="19"/>
      <c r="F1061" s="10"/>
    </row>
    <row r="1062" ht="15.75" customHeight="1">
      <c r="A1062" s="19"/>
      <c r="B1062" s="18"/>
      <c r="C1062" s="36"/>
      <c r="D1062" s="19">
        <f t="shared" si="77"/>
        <v>0</v>
      </c>
      <c r="E1062" s="19"/>
      <c r="F1062" s="10"/>
    </row>
    <row r="1063" ht="15.75" customHeight="1">
      <c r="A1063" s="10"/>
      <c r="B1063" s="19"/>
      <c r="C1063" s="10"/>
      <c r="D1063" s="10"/>
      <c r="E1063" s="19"/>
      <c r="F1063" s="10"/>
    </row>
    <row r="1064" ht="15.75" customHeight="1">
      <c r="E1064" s="1"/>
      <c r="F1064" s="68" t="s">
        <v>14</v>
      </c>
    </row>
    <row r="1065" ht="15.75" customHeight="1">
      <c r="E1065" s="1"/>
    </row>
    <row r="1066" ht="15.75" customHeight="1">
      <c r="A1066" s="14" t="s">
        <v>15</v>
      </c>
      <c r="B1066" s="14" t="s">
        <v>16</v>
      </c>
      <c r="C1066" s="2" t="s">
        <v>17</v>
      </c>
      <c r="D1066" s="14" t="s">
        <v>18</v>
      </c>
      <c r="E1066" s="14" t="s">
        <v>19</v>
      </c>
      <c r="F1066" s="34" t="s">
        <v>20</v>
      </c>
      <c r="G1066" s="43">
        <v>100.0</v>
      </c>
    </row>
    <row r="1067" ht="15.75" customHeight="1">
      <c r="A1067" s="61" t="s">
        <v>2901</v>
      </c>
      <c r="B1067" s="18">
        <v>45273.0</v>
      </c>
      <c r="C1067" s="36">
        <v>65.0</v>
      </c>
      <c r="D1067" s="19">
        <f>G1066-C1067</f>
        <v>35</v>
      </c>
      <c r="E1067" s="19"/>
      <c r="F1067" s="10"/>
      <c r="G1067" s="1" t="s">
        <v>2902</v>
      </c>
    </row>
    <row r="1068" ht="15.75" customHeight="1">
      <c r="A1068" s="19" t="str">
        <f t="shared" ref="A1068:A1070" si="78">A1067</f>
        <v>0000139998</v>
      </c>
      <c r="B1068" s="18">
        <v>45274.0</v>
      </c>
      <c r="C1068" s="36">
        <v>35.0</v>
      </c>
      <c r="D1068" s="19">
        <f t="shared" ref="D1068:D1072" si="79">D1067-C1068</f>
        <v>0</v>
      </c>
      <c r="E1068" s="19"/>
      <c r="F1068" s="10"/>
      <c r="G1068" s="20" t="s">
        <v>2897</v>
      </c>
    </row>
    <row r="1069" ht="15.75" customHeight="1">
      <c r="A1069" s="19" t="str">
        <f t="shared" si="78"/>
        <v>0000139998</v>
      </c>
      <c r="B1069" s="18"/>
      <c r="C1069" s="36"/>
      <c r="D1069" s="19">
        <f t="shared" si="79"/>
        <v>0</v>
      </c>
      <c r="E1069" s="19"/>
      <c r="F1069" s="10"/>
    </row>
    <row r="1070" ht="15.75" customHeight="1">
      <c r="A1070" s="19" t="str">
        <f t="shared" si="78"/>
        <v>0000139998</v>
      </c>
      <c r="B1070" s="18"/>
      <c r="C1070" s="36"/>
      <c r="D1070" s="19">
        <f t="shared" si="79"/>
        <v>0</v>
      </c>
      <c r="E1070" s="19"/>
      <c r="F1070" s="10"/>
    </row>
    <row r="1071" ht="15.75" customHeight="1">
      <c r="A1071" s="19"/>
      <c r="B1071" s="18"/>
      <c r="C1071" s="36"/>
      <c r="D1071" s="19">
        <f t="shared" si="79"/>
        <v>0</v>
      </c>
      <c r="E1071" s="19"/>
      <c r="F1071" s="10"/>
    </row>
    <row r="1072" ht="15.75" customHeight="1">
      <c r="A1072" s="19"/>
      <c r="B1072" s="18"/>
      <c r="C1072" s="36"/>
      <c r="D1072" s="19">
        <f t="shared" si="79"/>
        <v>0</v>
      </c>
      <c r="E1072" s="19"/>
      <c r="F1072" s="10"/>
    </row>
    <row r="1073" ht="15.75" customHeight="1">
      <c r="A1073" s="10"/>
      <c r="B1073" s="19"/>
      <c r="C1073" s="10"/>
      <c r="D1073" s="10"/>
      <c r="E1073" s="19"/>
      <c r="F1073" s="10"/>
    </row>
    <row r="1074" ht="15.75" customHeight="1">
      <c r="E1074" s="1"/>
      <c r="F1074" s="68" t="s">
        <v>14</v>
      </c>
    </row>
    <row r="1075" ht="15.75" customHeight="1">
      <c r="A1075" s="14" t="s">
        <v>15</v>
      </c>
      <c r="B1075" s="14" t="s">
        <v>16</v>
      </c>
      <c r="C1075" s="2" t="s">
        <v>17</v>
      </c>
      <c r="D1075" s="14" t="s">
        <v>18</v>
      </c>
      <c r="E1075" s="14" t="s">
        <v>19</v>
      </c>
      <c r="F1075" s="34" t="s">
        <v>20</v>
      </c>
      <c r="G1075" s="43">
        <v>50.0</v>
      </c>
    </row>
    <row r="1076" ht="15.75" customHeight="1">
      <c r="A1076" s="61" t="s">
        <v>2901</v>
      </c>
      <c r="B1076" s="18">
        <v>45273.0</v>
      </c>
      <c r="C1076" s="36">
        <v>50.0</v>
      </c>
      <c r="D1076" s="19">
        <f>G1075-C1076</f>
        <v>0</v>
      </c>
      <c r="E1076" s="19"/>
      <c r="F1076" s="10"/>
      <c r="G1076" s="1" t="s">
        <v>2902</v>
      </c>
    </row>
    <row r="1077" ht="15.75" customHeight="1">
      <c r="A1077" s="19" t="str">
        <f t="shared" ref="A1077:A1079" si="80">A1076</f>
        <v>0000139998</v>
      </c>
      <c r="B1077" s="18"/>
      <c r="C1077" s="36"/>
      <c r="D1077" s="19">
        <f t="shared" ref="D1077:D1081" si="81">D1076-C1077</f>
        <v>0</v>
      </c>
      <c r="E1077" s="19"/>
      <c r="F1077" s="10"/>
      <c r="G1077" s="20" t="s">
        <v>2877</v>
      </c>
    </row>
    <row r="1078" ht="15.75" customHeight="1">
      <c r="A1078" s="19" t="str">
        <f t="shared" si="80"/>
        <v>0000139998</v>
      </c>
      <c r="B1078" s="18"/>
      <c r="C1078" s="36"/>
      <c r="D1078" s="19">
        <f t="shared" si="81"/>
        <v>0</v>
      </c>
      <c r="E1078" s="19"/>
      <c r="F1078" s="10"/>
    </row>
    <row r="1079" ht="15.75" customHeight="1">
      <c r="A1079" s="19" t="str">
        <f t="shared" si="80"/>
        <v>0000139998</v>
      </c>
      <c r="B1079" s="18"/>
      <c r="C1079" s="36"/>
      <c r="D1079" s="19">
        <f t="shared" si="81"/>
        <v>0</v>
      </c>
      <c r="E1079" s="19"/>
      <c r="F1079" s="10"/>
    </row>
    <row r="1080" ht="15.75" customHeight="1">
      <c r="A1080" s="19"/>
      <c r="B1080" s="18"/>
      <c r="C1080" s="36"/>
      <c r="D1080" s="19">
        <f t="shared" si="81"/>
        <v>0</v>
      </c>
      <c r="E1080" s="19"/>
      <c r="F1080" s="10"/>
    </row>
    <row r="1081" ht="15.75" customHeight="1">
      <c r="A1081" s="19"/>
      <c r="B1081" s="18"/>
      <c r="C1081" s="36"/>
      <c r="D1081" s="19">
        <f t="shared" si="81"/>
        <v>0</v>
      </c>
      <c r="E1081" s="19"/>
      <c r="F1081" s="10"/>
    </row>
    <row r="1082" ht="15.75" customHeight="1">
      <c r="A1082" s="10"/>
      <c r="B1082" s="19"/>
      <c r="C1082" s="10"/>
      <c r="D1082" s="10"/>
      <c r="E1082" s="19"/>
      <c r="F1082" s="10"/>
    </row>
    <row r="1083" ht="15.75" customHeight="1">
      <c r="E1083" s="1"/>
      <c r="F1083" s="68" t="s">
        <v>14</v>
      </c>
    </row>
    <row r="1084" ht="15.75" customHeight="1">
      <c r="A1084" s="14" t="s">
        <v>15</v>
      </c>
      <c r="B1084" s="14" t="s">
        <v>16</v>
      </c>
      <c r="C1084" s="2" t="s">
        <v>17</v>
      </c>
      <c r="D1084" s="14" t="s">
        <v>18</v>
      </c>
      <c r="E1084" s="14" t="s">
        <v>19</v>
      </c>
      <c r="F1084" s="34" t="s">
        <v>20</v>
      </c>
      <c r="G1084" s="43">
        <v>40.0</v>
      </c>
    </row>
    <row r="1085" ht="15.75" customHeight="1">
      <c r="A1085" s="61" t="s">
        <v>2901</v>
      </c>
      <c r="B1085" s="18">
        <v>45273.0</v>
      </c>
      <c r="C1085" s="36">
        <v>40.0</v>
      </c>
      <c r="D1085" s="19">
        <f>G1084-C1085</f>
        <v>0</v>
      </c>
      <c r="E1085" s="19"/>
      <c r="F1085" s="10"/>
      <c r="G1085" s="1" t="s">
        <v>2902</v>
      </c>
    </row>
    <row r="1086" ht="15.75" customHeight="1">
      <c r="A1086" s="19" t="str">
        <f t="shared" ref="A1086:A1088" si="82">A1085</f>
        <v>0000139998</v>
      </c>
      <c r="B1086" s="18"/>
      <c r="C1086" s="36"/>
      <c r="D1086" s="19">
        <f t="shared" ref="D1086:D1090" si="83">D1085-C1086</f>
        <v>0</v>
      </c>
      <c r="E1086" s="19"/>
      <c r="F1086" s="10"/>
      <c r="G1086" s="20" t="s">
        <v>2903</v>
      </c>
    </row>
    <row r="1087" ht="15.75" customHeight="1">
      <c r="A1087" s="19" t="str">
        <f t="shared" si="82"/>
        <v>0000139998</v>
      </c>
      <c r="B1087" s="18"/>
      <c r="C1087" s="36"/>
      <c r="D1087" s="19">
        <f t="shared" si="83"/>
        <v>0</v>
      </c>
      <c r="E1087" s="19"/>
      <c r="F1087" s="10"/>
    </row>
    <row r="1088" ht="15.75" customHeight="1">
      <c r="A1088" s="19" t="str">
        <f t="shared" si="82"/>
        <v>0000139998</v>
      </c>
      <c r="B1088" s="18"/>
      <c r="C1088" s="36"/>
      <c r="D1088" s="19">
        <f t="shared" si="83"/>
        <v>0</v>
      </c>
      <c r="E1088" s="19"/>
      <c r="F1088" s="10"/>
    </row>
    <row r="1089" ht="15.75" customHeight="1">
      <c r="A1089" s="19"/>
      <c r="B1089" s="18"/>
      <c r="C1089" s="36"/>
      <c r="D1089" s="19">
        <f t="shared" si="83"/>
        <v>0</v>
      </c>
      <c r="E1089" s="19"/>
      <c r="F1089" s="10"/>
    </row>
    <row r="1090" ht="15.75" customHeight="1">
      <c r="A1090" s="19"/>
      <c r="B1090" s="18"/>
      <c r="C1090" s="36"/>
      <c r="D1090" s="19">
        <f t="shared" si="83"/>
        <v>0</v>
      </c>
      <c r="E1090" s="19"/>
      <c r="F1090" s="10"/>
    </row>
    <row r="1091" ht="15.75" customHeight="1">
      <c r="A1091" s="10"/>
      <c r="B1091" s="19"/>
      <c r="C1091" s="10"/>
      <c r="D1091" s="10"/>
      <c r="E1091" s="19"/>
      <c r="F1091" s="10"/>
    </row>
    <row r="1092" ht="15.75" customHeight="1">
      <c r="E1092" s="1"/>
      <c r="F1092" s="68" t="s">
        <v>14</v>
      </c>
    </row>
    <row r="1093" ht="15.75" customHeight="1">
      <c r="A1093" s="14" t="s">
        <v>15</v>
      </c>
      <c r="B1093" s="14" t="s">
        <v>16</v>
      </c>
      <c r="C1093" s="2" t="s">
        <v>17</v>
      </c>
      <c r="D1093" s="14" t="s">
        <v>18</v>
      </c>
      <c r="E1093" s="14" t="s">
        <v>19</v>
      </c>
      <c r="F1093" s="34" t="s">
        <v>20</v>
      </c>
      <c r="G1093" s="43">
        <v>100.0</v>
      </c>
    </row>
    <row r="1094" ht="15.75" customHeight="1">
      <c r="A1094" s="61" t="s">
        <v>2904</v>
      </c>
      <c r="B1094" s="18">
        <v>45379.0</v>
      </c>
      <c r="C1094" s="36">
        <v>100.0</v>
      </c>
      <c r="D1094" s="19">
        <f>G1093-C1094</f>
        <v>0</v>
      </c>
      <c r="E1094" s="19"/>
      <c r="F1094" s="10"/>
      <c r="G1094" s="1" t="s">
        <v>2905</v>
      </c>
    </row>
    <row r="1095" ht="15.75" customHeight="1">
      <c r="A1095" s="19" t="str">
        <f t="shared" ref="A1095:A1097" si="84">A1094</f>
        <v>0000142529</v>
      </c>
      <c r="B1095" s="18"/>
      <c r="C1095" s="36"/>
      <c r="D1095" s="19">
        <f t="shared" ref="D1095:D1097" si="85">D1094-C1095</f>
        <v>0</v>
      </c>
      <c r="E1095" s="19"/>
      <c r="F1095" s="10"/>
      <c r="G1095" s="20" t="s">
        <v>2877</v>
      </c>
    </row>
    <row r="1096" ht="15.75" customHeight="1">
      <c r="A1096" s="19" t="str">
        <f t="shared" si="84"/>
        <v>0000142529</v>
      </c>
      <c r="B1096" s="18"/>
      <c r="C1096" s="36"/>
      <c r="D1096" s="19">
        <f t="shared" si="85"/>
        <v>0</v>
      </c>
      <c r="E1096" s="19"/>
      <c r="F1096" s="10"/>
    </row>
    <row r="1097" ht="15.75" customHeight="1">
      <c r="A1097" s="19" t="str">
        <f t="shared" si="84"/>
        <v>0000142529</v>
      </c>
      <c r="B1097" s="18"/>
      <c r="C1097" s="36"/>
      <c r="D1097" s="19">
        <f t="shared" si="85"/>
        <v>0</v>
      </c>
      <c r="E1097" s="19"/>
      <c r="F1097" s="10"/>
    </row>
    <row r="1098" ht="15.75" customHeight="1">
      <c r="E1098" s="1"/>
      <c r="F1098" s="68" t="s">
        <v>14</v>
      </c>
    </row>
    <row r="1099" ht="15.75" customHeight="1">
      <c r="A1099" s="14" t="s">
        <v>15</v>
      </c>
      <c r="B1099" s="14" t="s">
        <v>16</v>
      </c>
      <c r="C1099" s="2" t="s">
        <v>17</v>
      </c>
      <c r="D1099" s="14" t="s">
        <v>18</v>
      </c>
      <c r="E1099" s="14" t="s">
        <v>19</v>
      </c>
      <c r="F1099" s="34" t="s">
        <v>20</v>
      </c>
      <c r="G1099" s="43">
        <v>100.0</v>
      </c>
    </row>
    <row r="1100" ht="15.75" customHeight="1">
      <c r="A1100" s="61" t="s">
        <v>2906</v>
      </c>
      <c r="B1100" s="18">
        <v>45379.0</v>
      </c>
      <c r="C1100" s="36">
        <v>100.0</v>
      </c>
      <c r="D1100" s="19">
        <f>G1099-C1100</f>
        <v>0</v>
      </c>
      <c r="E1100" s="19"/>
      <c r="F1100" s="10"/>
      <c r="G1100" s="1" t="s">
        <v>2907</v>
      </c>
    </row>
    <row r="1101" ht="15.75" customHeight="1">
      <c r="A1101" s="19" t="str">
        <f t="shared" ref="A1101:A1103" si="86">A1100</f>
        <v>0000142499</v>
      </c>
      <c r="B1101" s="18"/>
      <c r="C1101" s="36"/>
      <c r="D1101" s="19">
        <f t="shared" ref="D1101:D1103" si="87">D1100-C1101</f>
        <v>0</v>
      </c>
      <c r="E1101" s="19"/>
      <c r="F1101" s="10"/>
      <c r="G1101" s="20" t="s">
        <v>2908</v>
      </c>
    </row>
    <row r="1102" ht="15.75" customHeight="1">
      <c r="A1102" s="19" t="str">
        <f t="shared" si="86"/>
        <v>0000142499</v>
      </c>
      <c r="B1102" s="18"/>
      <c r="C1102" s="36"/>
      <c r="D1102" s="19">
        <f t="shared" si="87"/>
        <v>0</v>
      </c>
      <c r="E1102" s="19"/>
      <c r="F1102" s="10"/>
      <c r="G1102" s="20" t="s">
        <v>2909</v>
      </c>
    </row>
    <row r="1103" ht="15.75" customHeight="1">
      <c r="A1103" s="19" t="str">
        <f t="shared" si="86"/>
        <v>0000142499</v>
      </c>
      <c r="B1103" s="18"/>
      <c r="C1103" s="36"/>
      <c r="D1103" s="19">
        <f t="shared" si="87"/>
        <v>0</v>
      </c>
      <c r="E1103" s="19"/>
      <c r="F1103" s="10"/>
    </row>
    <row r="1104" ht="15.75" customHeight="1">
      <c r="E1104" s="1"/>
      <c r="F1104" s="68" t="s">
        <v>14</v>
      </c>
    </row>
    <row r="1105" ht="15.75" customHeight="1">
      <c r="E1105" s="1"/>
    </row>
    <row r="1106" ht="15.75" customHeight="1">
      <c r="A1106" s="14" t="s">
        <v>15</v>
      </c>
      <c r="B1106" s="14" t="s">
        <v>16</v>
      </c>
      <c r="C1106" s="2" t="s">
        <v>17</v>
      </c>
      <c r="D1106" s="14" t="s">
        <v>18</v>
      </c>
      <c r="E1106" s="14" t="s">
        <v>19</v>
      </c>
      <c r="F1106" s="34" t="s">
        <v>20</v>
      </c>
      <c r="G1106" s="43">
        <v>200.0</v>
      </c>
    </row>
    <row r="1107" ht="15.75" customHeight="1">
      <c r="A1107" s="61" t="s">
        <v>2910</v>
      </c>
      <c r="B1107" s="18">
        <v>45462.0</v>
      </c>
      <c r="C1107" s="36">
        <v>54.0</v>
      </c>
      <c r="D1107" s="19">
        <f>G1106-C1107</f>
        <v>146</v>
      </c>
      <c r="E1107" s="19"/>
      <c r="F1107" s="10"/>
      <c r="G1107" s="1" t="s">
        <v>2911</v>
      </c>
    </row>
    <row r="1108" ht="15.75" customHeight="1">
      <c r="A1108" s="19" t="str">
        <f t="shared" ref="A1108:A1110" si="88">A1107</f>
        <v>0000144202</v>
      </c>
      <c r="B1108" s="18">
        <v>45467.0</v>
      </c>
      <c r="C1108" s="36">
        <v>43.0</v>
      </c>
      <c r="D1108" s="19">
        <f t="shared" ref="D1108:D1110" si="89">D1107-C1108</f>
        <v>103</v>
      </c>
      <c r="E1108" s="19"/>
      <c r="F1108" s="10"/>
      <c r="G1108" s="20" t="s">
        <v>2908</v>
      </c>
    </row>
    <row r="1109" ht="15.75" customHeight="1">
      <c r="A1109" s="19" t="str">
        <f t="shared" si="88"/>
        <v>0000144202</v>
      </c>
      <c r="B1109" s="18">
        <v>45474.0</v>
      </c>
      <c r="C1109" s="36">
        <v>61.0</v>
      </c>
      <c r="D1109" s="19">
        <f t="shared" si="89"/>
        <v>42</v>
      </c>
      <c r="E1109" s="19"/>
      <c r="F1109" s="10"/>
      <c r="G1109" s="20" t="s">
        <v>2909</v>
      </c>
    </row>
    <row r="1110" ht="15.75" customHeight="1">
      <c r="A1110" s="19" t="str">
        <f t="shared" si="88"/>
        <v>0000144202</v>
      </c>
      <c r="B1110" s="18">
        <v>45478.0</v>
      </c>
      <c r="C1110" s="36">
        <v>42.0</v>
      </c>
      <c r="D1110" s="19">
        <f t="shared" si="89"/>
        <v>0</v>
      </c>
      <c r="E1110" s="19"/>
      <c r="F1110" s="10"/>
    </row>
    <row r="1111" ht="15.75" customHeight="1">
      <c r="E1111" s="1"/>
      <c r="F1111" s="68" t="s">
        <v>14</v>
      </c>
    </row>
    <row r="1112" ht="15.75" customHeight="1">
      <c r="A1112" s="14" t="s">
        <v>15</v>
      </c>
      <c r="B1112" s="14" t="s">
        <v>16</v>
      </c>
      <c r="C1112" s="2" t="s">
        <v>17</v>
      </c>
      <c r="D1112" s="14" t="s">
        <v>18</v>
      </c>
      <c r="E1112" s="14" t="s">
        <v>19</v>
      </c>
      <c r="F1112" s="34" t="s">
        <v>20</v>
      </c>
      <c r="G1112" s="43">
        <v>100.0</v>
      </c>
    </row>
    <row r="1113" ht="15.75" customHeight="1">
      <c r="A1113" s="61" t="s">
        <v>2912</v>
      </c>
      <c r="B1113" s="18">
        <v>45490.0</v>
      </c>
      <c r="C1113" s="36">
        <v>100.0</v>
      </c>
      <c r="D1113" s="19">
        <f>G1112-C1113</f>
        <v>0</v>
      </c>
      <c r="E1113" s="19"/>
      <c r="F1113" s="10"/>
      <c r="G1113" s="1" t="s">
        <v>2913</v>
      </c>
    </row>
    <row r="1114" ht="15.75" customHeight="1">
      <c r="A1114" s="19" t="str">
        <f t="shared" ref="A1114:A1116" si="90">A1113</f>
        <v>0000144234</v>
      </c>
      <c r="B1114" s="18"/>
      <c r="C1114" s="36"/>
      <c r="D1114" s="19">
        <f t="shared" ref="D1114:D1116" si="91">D1113-C1114</f>
        <v>0</v>
      </c>
      <c r="E1114" s="19"/>
      <c r="F1114" s="10"/>
      <c r="G1114" s="20" t="s">
        <v>2908</v>
      </c>
    </row>
    <row r="1115" ht="15.75" customHeight="1">
      <c r="A1115" s="19" t="str">
        <f t="shared" si="90"/>
        <v>0000144234</v>
      </c>
      <c r="B1115" s="18"/>
      <c r="C1115" s="36"/>
      <c r="D1115" s="19">
        <f t="shared" si="91"/>
        <v>0</v>
      </c>
      <c r="E1115" s="19"/>
      <c r="F1115" s="10"/>
      <c r="G1115" s="20" t="s">
        <v>2914</v>
      </c>
    </row>
    <row r="1116" ht="15.75" customHeight="1">
      <c r="A1116" s="19" t="str">
        <f t="shared" si="90"/>
        <v>0000144234</v>
      </c>
      <c r="B1116" s="18"/>
      <c r="C1116" s="36"/>
      <c r="D1116" s="19">
        <f t="shared" si="91"/>
        <v>0</v>
      </c>
      <c r="E1116" s="19"/>
      <c r="F1116" s="10"/>
    </row>
    <row r="1117" ht="15.75" customHeight="1">
      <c r="E1117" s="1"/>
      <c r="F1117" s="68" t="s">
        <v>14</v>
      </c>
    </row>
    <row r="1118" ht="15.75" customHeight="1">
      <c r="A1118" s="14" t="s">
        <v>15</v>
      </c>
      <c r="B1118" s="14" t="s">
        <v>16</v>
      </c>
      <c r="C1118" s="2" t="s">
        <v>17</v>
      </c>
      <c r="D1118" s="14" t="s">
        <v>18</v>
      </c>
      <c r="E1118" s="14" t="s">
        <v>19</v>
      </c>
      <c r="F1118" s="34" t="s">
        <v>20</v>
      </c>
      <c r="G1118" s="43">
        <v>100.0</v>
      </c>
    </row>
    <row r="1119" ht="15.75" customHeight="1">
      <c r="A1119" s="61" t="s">
        <v>2915</v>
      </c>
      <c r="B1119" s="18">
        <v>45478.0</v>
      </c>
      <c r="C1119" s="36">
        <v>75.0</v>
      </c>
      <c r="D1119" s="19">
        <f>G1118-C1119</f>
        <v>25</v>
      </c>
      <c r="E1119" s="19"/>
      <c r="F1119" s="10"/>
      <c r="G1119" s="1" t="s">
        <v>2916</v>
      </c>
    </row>
    <row r="1120" ht="15.75" customHeight="1">
      <c r="A1120" s="19" t="str">
        <f t="shared" ref="A1120:A1121" si="92">A1119</f>
        <v>0000144668</v>
      </c>
      <c r="B1120" s="18">
        <v>45490.0</v>
      </c>
      <c r="C1120" s="36">
        <v>25.0</v>
      </c>
      <c r="D1120" s="19">
        <f t="shared" ref="D1120:D1121" si="93">D1119-C1120</f>
        <v>0</v>
      </c>
      <c r="E1120" s="19"/>
      <c r="F1120" s="10"/>
      <c r="G1120" s="20" t="s">
        <v>1314</v>
      </c>
    </row>
    <row r="1121" ht="15.75" customHeight="1">
      <c r="A1121" s="19" t="str">
        <f t="shared" si="92"/>
        <v>0000144668</v>
      </c>
      <c r="B1121" s="18"/>
      <c r="C1121" s="36"/>
      <c r="D1121" s="19">
        <f t="shared" si="93"/>
        <v>0</v>
      </c>
      <c r="E1121" s="19"/>
      <c r="F1121" s="10"/>
      <c r="G1121" s="20" t="s">
        <v>2917</v>
      </c>
    </row>
    <row r="1122" ht="15.75" customHeight="1">
      <c r="E1122" s="1"/>
      <c r="F1122" s="68" t="s">
        <v>14</v>
      </c>
    </row>
    <row r="1123" ht="15.75" customHeight="1">
      <c r="E1123" s="1"/>
    </row>
    <row r="1124" ht="15.75" customHeight="1">
      <c r="A1124" s="14" t="s">
        <v>15</v>
      </c>
      <c r="B1124" s="14" t="s">
        <v>16</v>
      </c>
      <c r="C1124" s="2" t="s">
        <v>17</v>
      </c>
      <c r="D1124" s="14" t="s">
        <v>18</v>
      </c>
      <c r="E1124" s="14" t="s">
        <v>19</v>
      </c>
      <c r="F1124" s="34" t="s">
        <v>20</v>
      </c>
      <c r="G1124" s="43">
        <v>50.0</v>
      </c>
    </row>
    <row r="1125" ht="15.75" customHeight="1">
      <c r="A1125" s="61" t="s">
        <v>2918</v>
      </c>
      <c r="B1125" s="18">
        <v>45565.0</v>
      </c>
      <c r="C1125" s="36">
        <v>30.0</v>
      </c>
      <c r="D1125" s="19">
        <f>G1124-C1125</f>
        <v>20</v>
      </c>
      <c r="E1125" s="19"/>
      <c r="F1125" s="10"/>
      <c r="G1125" s="1" t="s">
        <v>2919</v>
      </c>
    </row>
    <row r="1126" ht="15.75" customHeight="1">
      <c r="A1126" s="19" t="str">
        <f t="shared" ref="A1126:A1127" si="94">A1125</f>
        <v>0000146037</v>
      </c>
      <c r="B1126" s="18">
        <v>45569.0</v>
      </c>
      <c r="C1126" s="36">
        <v>20.0</v>
      </c>
      <c r="D1126" s="19">
        <f t="shared" ref="D1126:D1127" si="95">D1125-C1126</f>
        <v>0</v>
      </c>
      <c r="E1126" s="19"/>
      <c r="F1126" s="10"/>
      <c r="G1126" s="20" t="s">
        <v>2920</v>
      </c>
    </row>
    <row r="1127" ht="15.75" customHeight="1">
      <c r="A1127" s="19" t="str">
        <f t="shared" si="94"/>
        <v>0000146037</v>
      </c>
      <c r="B1127" s="18"/>
      <c r="C1127" s="36"/>
      <c r="D1127" s="19">
        <f t="shared" si="95"/>
        <v>0</v>
      </c>
      <c r="E1127" s="19"/>
      <c r="F1127" s="10"/>
      <c r="G1127" s="20" t="s">
        <v>2921</v>
      </c>
    </row>
    <row r="1128" ht="15.75" customHeight="1">
      <c r="E1128" s="1"/>
      <c r="F1128" s="68" t="s">
        <v>14</v>
      </c>
    </row>
    <row r="1129" ht="15.75" customHeight="1">
      <c r="A1129" s="14" t="s">
        <v>15</v>
      </c>
      <c r="B1129" s="14" t="s">
        <v>16</v>
      </c>
      <c r="C1129" s="2" t="s">
        <v>17</v>
      </c>
      <c r="D1129" s="14" t="s">
        <v>18</v>
      </c>
      <c r="E1129" s="14" t="s">
        <v>19</v>
      </c>
      <c r="F1129" s="34" t="s">
        <v>20</v>
      </c>
      <c r="G1129" s="43">
        <v>100.0</v>
      </c>
    </row>
    <row r="1130" ht="15.75" customHeight="1">
      <c r="A1130" s="61" t="s">
        <v>2922</v>
      </c>
      <c r="B1130" s="18">
        <v>45561.0</v>
      </c>
      <c r="C1130" s="36">
        <v>100.0</v>
      </c>
      <c r="D1130" s="19">
        <f>G1129-C1130</f>
        <v>0</v>
      </c>
      <c r="E1130" s="19"/>
      <c r="F1130" s="10"/>
      <c r="G1130" s="1" t="s">
        <v>2923</v>
      </c>
    </row>
    <row r="1131" ht="15.75" customHeight="1">
      <c r="A1131" s="19" t="str">
        <f t="shared" ref="A1131:A1132" si="96">A1130</f>
        <v>0000146322</v>
      </c>
      <c r="B1131" s="18"/>
      <c r="C1131" s="36"/>
      <c r="D1131" s="19">
        <f t="shared" ref="D1131:D1132" si="97">D1130-C1131</f>
        <v>0</v>
      </c>
      <c r="E1131" s="19"/>
      <c r="F1131" s="10"/>
      <c r="G1131" s="20" t="s">
        <v>2920</v>
      </c>
    </row>
    <row r="1132" ht="15.75" customHeight="1">
      <c r="A1132" s="19" t="str">
        <f t="shared" si="96"/>
        <v>0000146322</v>
      </c>
      <c r="B1132" s="18"/>
      <c r="C1132" s="36"/>
      <c r="D1132" s="19">
        <f t="shared" si="97"/>
        <v>0</v>
      </c>
      <c r="E1132" s="19"/>
      <c r="F1132" s="10"/>
      <c r="G1132" s="20" t="s">
        <v>2924</v>
      </c>
    </row>
    <row r="1133" ht="15.75" customHeight="1">
      <c r="E1133" s="1"/>
      <c r="F1133" s="68" t="s">
        <v>14</v>
      </c>
    </row>
    <row r="1134" ht="15.75" customHeight="1">
      <c r="E1134" s="1"/>
    </row>
    <row r="1135" ht="15.75" customHeight="1">
      <c r="A1135" s="14" t="s">
        <v>15</v>
      </c>
      <c r="B1135" s="14" t="s">
        <v>16</v>
      </c>
      <c r="C1135" s="2" t="s">
        <v>17</v>
      </c>
      <c r="D1135" s="14" t="s">
        <v>18</v>
      </c>
      <c r="E1135" s="14" t="s">
        <v>19</v>
      </c>
      <c r="F1135" s="34" t="s">
        <v>20</v>
      </c>
      <c r="G1135" s="43">
        <v>100.0</v>
      </c>
    </row>
    <row r="1136" ht="15.75" customHeight="1">
      <c r="A1136" s="61" t="s">
        <v>2925</v>
      </c>
      <c r="B1136" s="18">
        <v>45586.0</v>
      </c>
      <c r="C1136" s="36">
        <v>49.0</v>
      </c>
      <c r="D1136" s="19">
        <f>G1135-C1136</f>
        <v>51</v>
      </c>
      <c r="E1136" s="19"/>
      <c r="F1136" s="10"/>
      <c r="G1136" s="1" t="s">
        <v>2926</v>
      </c>
    </row>
    <row r="1137" ht="15.75" customHeight="1">
      <c r="A1137" s="19" t="str">
        <f t="shared" ref="A1137:A1138" si="98">A1136</f>
        <v>0000147157</v>
      </c>
      <c r="B1137" s="18">
        <v>45596.0</v>
      </c>
      <c r="C1137" s="36">
        <v>51.0</v>
      </c>
      <c r="D1137" s="19">
        <f t="shared" ref="D1137:D1138" si="99">D1136-C1137</f>
        <v>0</v>
      </c>
      <c r="E1137" s="19"/>
      <c r="F1137" s="10"/>
      <c r="G1137" s="20" t="s">
        <v>2920</v>
      </c>
    </row>
    <row r="1138" ht="15.75" customHeight="1">
      <c r="A1138" s="19" t="str">
        <f t="shared" si="98"/>
        <v>0000147157</v>
      </c>
      <c r="B1138" s="18"/>
      <c r="C1138" s="36"/>
      <c r="D1138" s="19">
        <f t="shared" si="99"/>
        <v>0</v>
      </c>
      <c r="E1138" s="19"/>
      <c r="F1138" s="10"/>
      <c r="G1138" s="20" t="s">
        <v>2927</v>
      </c>
    </row>
    <row r="1139" ht="15.75" customHeight="1">
      <c r="E1139" s="1"/>
      <c r="F1139" s="68" t="s">
        <v>14</v>
      </c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paperSize="5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8.71"/>
    <col customWidth="1" min="4" max="4" width="16.14"/>
    <col customWidth="1" min="5" max="5" width="8.71"/>
    <col customWidth="1" min="6" max="6" width="12.0"/>
    <col customWidth="1" min="7" max="7" width="9.29"/>
    <col customWidth="1" min="8" max="26" width="8.71"/>
  </cols>
  <sheetData>
    <row r="1">
      <c r="A1" s="50" t="s">
        <v>739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40.0</v>
      </c>
      <c r="H2" s="63"/>
    </row>
    <row r="3">
      <c r="A3" s="19" t="s">
        <v>2928</v>
      </c>
      <c r="B3" s="18"/>
      <c r="C3" s="36"/>
      <c r="D3" s="19">
        <f>G2-C3</f>
        <v>40</v>
      </c>
      <c r="E3" s="19"/>
      <c r="F3" s="10"/>
      <c r="G3" s="63" t="s">
        <v>2929</v>
      </c>
      <c r="H3" s="63"/>
    </row>
    <row r="4">
      <c r="A4" s="19" t="str">
        <f t="shared" ref="A4:A6" si="1">A3</f>
        <v>KJI-0075/PO/I/24</v>
      </c>
      <c r="B4" s="18"/>
      <c r="C4" s="36"/>
      <c r="D4" s="19">
        <f t="shared" ref="D4:D6" si="2">D3-C4</f>
        <v>40</v>
      </c>
      <c r="E4" s="19"/>
      <c r="F4" s="10"/>
      <c r="G4" s="64"/>
      <c r="H4" s="63"/>
    </row>
    <row r="5">
      <c r="A5" s="19" t="str">
        <f t="shared" si="1"/>
        <v>KJI-0075/PO/I/24</v>
      </c>
      <c r="B5" s="18"/>
      <c r="C5" s="36"/>
      <c r="D5" s="19">
        <f t="shared" si="2"/>
        <v>40</v>
      </c>
      <c r="E5" s="19"/>
      <c r="F5" s="10"/>
      <c r="G5" s="63" t="s">
        <v>2930</v>
      </c>
      <c r="H5" s="63"/>
    </row>
    <row r="6">
      <c r="A6" s="19" t="str">
        <f t="shared" si="1"/>
        <v>KJI-0075/PO/I/24</v>
      </c>
      <c r="B6" s="18"/>
      <c r="C6" s="36"/>
      <c r="D6" s="19">
        <f t="shared" si="2"/>
        <v>40</v>
      </c>
      <c r="E6" s="19"/>
      <c r="F6" s="10"/>
      <c r="G6" s="30"/>
    </row>
    <row r="8">
      <c r="A8" s="14" t="s">
        <v>15</v>
      </c>
      <c r="B8" s="14" t="s">
        <v>16</v>
      </c>
      <c r="C8" s="2" t="s">
        <v>17</v>
      </c>
      <c r="D8" s="14" t="s">
        <v>18</v>
      </c>
      <c r="E8" s="14" t="s">
        <v>19</v>
      </c>
      <c r="F8" s="34" t="s">
        <v>20</v>
      </c>
      <c r="G8" s="120">
        <v>4.0</v>
      </c>
    </row>
    <row r="9">
      <c r="A9" s="19" t="s">
        <v>2928</v>
      </c>
      <c r="B9" s="18"/>
      <c r="C9" s="36"/>
      <c r="D9" s="19">
        <f>G8-C9</f>
        <v>4</v>
      </c>
      <c r="E9" s="19"/>
      <c r="F9" s="10"/>
      <c r="G9" s="63" t="s">
        <v>2929</v>
      </c>
    </row>
    <row r="10">
      <c r="A10" s="19" t="str">
        <f t="shared" ref="A10:A12" si="3">A9</f>
        <v>KJI-0075/PO/I/24</v>
      </c>
      <c r="B10" s="18"/>
      <c r="C10" s="36"/>
      <c r="D10" s="19">
        <f t="shared" ref="D10:D12" si="4">D9-C10</f>
        <v>4</v>
      </c>
      <c r="E10" s="19"/>
      <c r="F10" s="10"/>
      <c r="G10" s="64"/>
    </row>
    <row r="11">
      <c r="A11" s="19" t="str">
        <f t="shared" si="3"/>
        <v>KJI-0075/PO/I/24</v>
      </c>
      <c r="B11" s="18"/>
      <c r="C11" s="36"/>
      <c r="D11" s="19">
        <f t="shared" si="4"/>
        <v>4</v>
      </c>
      <c r="E11" s="19"/>
      <c r="F11" s="10"/>
      <c r="G11" s="63" t="s">
        <v>2931</v>
      </c>
    </row>
    <row r="12">
      <c r="A12" s="19" t="str">
        <f t="shared" si="3"/>
        <v>KJI-0075/PO/I/24</v>
      </c>
      <c r="B12" s="18"/>
      <c r="C12" s="36"/>
      <c r="D12" s="19">
        <f t="shared" si="4"/>
        <v>4</v>
      </c>
      <c r="E12" s="19"/>
      <c r="F12" s="10"/>
      <c r="G12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29"/>
    <col customWidth="1" min="3" max="3" width="14.57"/>
    <col customWidth="1" min="4" max="4" width="10.29"/>
    <col customWidth="1" min="5" max="5" width="16.29"/>
    <col customWidth="1" min="6" max="6" width="15.0"/>
    <col customWidth="1" min="7" max="7" width="12.43"/>
    <col customWidth="1" min="8" max="9" width="8.71"/>
    <col customWidth="1" min="10" max="10" width="10.71"/>
    <col customWidth="1" min="11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20.0</v>
      </c>
    </row>
    <row r="793" ht="15.75" customHeight="1">
      <c r="A793" s="19" t="s">
        <v>2932</v>
      </c>
      <c r="B793" s="18">
        <v>44884.0</v>
      </c>
      <c r="C793" s="36">
        <v>20.0</v>
      </c>
      <c r="D793" s="19">
        <f>G792-C793</f>
        <v>0</v>
      </c>
      <c r="E793" s="19"/>
      <c r="F793" s="10"/>
      <c r="G793" s="20" t="s">
        <v>2933</v>
      </c>
    </row>
    <row r="794" ht="15.75" customHeight="1">
      <c r="A794" s="19" t="str">
        <f t="shared" ref="A794:A797" si="40">A793</f>
        <v>PO-22011934</v>
      </c>
      <c r="B794" s="18"/>
      <c r="C794" s="36"/>
      <c r="D794" s="19">
        <f t="shared" ref="D794:D798" si="41">D793-C794</f>
        <v>0</v>
      </c>
      <c r="E794" s="19"/>
      <c r="F794" s="10"/>
      <c r="G794" s="20" t="s">
        <v>2934</v>
      </c>
    </row>
    <row r="795" ht="15.75" customHeight="1">
      <c r="A795" s="19" t="str">
        <f t="shared" si="40"/>
        <v>PO-22011934</v>
      </c>
      <c r="B795" s="18"/>
      <c r="C795" s="36"/>
      <c r="D795" s="19">
        <f t="shared" si="41"/>
        <v>0</v>
      </c>
      <c r="E795" s="19"/>
      <c r="F795" s="10"/>
    </row>
    <row r="796" ht="15.75" customHeight="1">
      <c r="A796" s="19" t="str">
        <f t="shared" si="40"/>
        <v>PO-22011934</v>
      </c>
      <c r="B796" s="18"/>
      <c r="C796" s="36"/>
      <c r="D796" s="19">
        <f t="shared" si="41"/>
        <v>0</v>
      </c>
      <c r="E796" s="19"/>
      <c r="F796" s="10"/>
    </row>
    <row r="797" ht="15.75" customHeight="1">
      <c r="A797" s="19" t="str">
        <f t="shared" si="40"/>
        <v>PO-22011934</v>
      </c>
      <c r="B797" s="18"/>
      <c r="C797" s="36"/>
      <c r="D797" s="19">
        <f t="shared" si="41"/>
        <v>0</v>
      </c>
      <c r="E797" s="19"/>
      <c r="F797" s="10"/>
    </row>
    <row r="798" ht="15.75" customHeight="1">
      <c r="A798" s="19"/>
      <c r="B798" s="18"/>
      <c r="C798" s="36"/>
      <c r="D798" s="19">
        <f t="shared" si="41"/>
        <v>0</v>
      </c>
      <c r="E798" s="19"/>
      <c r="F798" s="10"/>
    </row>
    <row r="799" ht="15.75" customHeight="1">
      <c r="E799" s="1"/>
      <c r="F799" s="62" t="s">
        <v>14</v>
      </c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14" t="s">
        <v>15</v>
      </c>
      <c r="B801" s="14" t="s">
        <v>16</v>
      </c>
      <c r="C801" s="2" t="s">
        <v>17</v>
      </c>
      <c r="D801" s="14" t="s">
        <v>18</v>
      </c>
      <c r="E801" s="14" t="s">
        <v>19</v>
      </c>
      <c r="F801" s="34" t="s">
        <v>20</v>
      </c>
      <c r="G801" s="43">
        <v>20.0</v>
      </c>
    </row>
    <row r="802" ht="15.75" customHeight="1">
      <c r="A802" s="19" t="s">
        <v>2932</v>
      </c>
      <c r="B802" s="18">
        <v>44884.0</v>
      </c>
      <c r="C802" s="36">
        <v>20.0</v>
      </c>
      <c r="D802" s="19">
        <f>G801-C802</f>
        <v>0</v>
      </c>
      <c r="E802" s="19"/>
      <c r="F802" s="10"/>
      <c r="G802" s="20" t="s">
        <v>2933</v>
      </c>
    </row>
    <row r="803" ht="15.75" customHeight="1">
      <c r="A803" s="19" t="str">
        <f t="shared" ref="A803:A806" si="42">A802</f>
        <v>PO-22011934</v>
      </c>
      <c r="B803" s="18"/>
      <c r="C803" s="36"/>
      <c r="D803" s="19">
        <f t="shared" ref="D803:D807" si="43">D802-C803</f>
        <v>0</v>
      </c>
      <c r="E803" s="19"/>
      <c r="F803" s="10"/>
      <c r="G803" s="20" t="s">
        <v>2935</v>
      </c>
    </row>
    <row r="804" ht="15.75" customHeight="1">
      <c r="A804" s="19" t="str">
        <f t="shared" si="42"/>
        <v>PO-22011934</v>
      </c>
      <c r="B804" s="18"/>
      <c r="C804" s="36"/>
      <c r="D804" s="19">
        <f t="shared" si="43"/>
        <v>0</v>
      </c>
      <c r="E804" s="19"/>
      <c r="F804" s="10"/>
    </row>
    <row r="805" ht="15.75" customHeight="1">
      <c r="A805" s="19" t="str">
        <f t="shared" si="42"/>
        <v>PO-22011934</v>
      </c>
      <c r="B805" s="18"/>
      <c r="C805" s="36"/>
      <c r="D805" s="19">
        <f t="shared" si="43"/>
        <v>0</v>
      </c>
      <c r="E805" s="19"/>
      <c r="F805" s="10"/>
    </row>
    <row r="806" ht="15.75" customHeight="1">
      <c r="A806" s="19" t="str">
        <f t="shared" si="42"/>
        <v>PO-22011934</v>
      </c>
      <c r="B806" s="18"/>
      <c r="C806" s="36"/>
      <c r="D806" s="19">
        <f t="shared" si="43"/>
        <v>0</v>
      </c>
      <c r="E806" s="19"/>
      <c r="F806" s="10"/>
    </row>
    <row r="807" ht="15.75" customHeight="1">
      <c r="A807" s="19"/>
      <c r="B807" s="18"/>
      <c r="C807" s="36"/>
      <c r="D807" s="19">
        <f t="shared" si="43"/>
        <v>0</v>
      </c>
      <c r="E807" s="19"/>
      <c r="F807" s="10"/>
    </row>
    <row r="808" ht="15.75" customHeight="1">
      <c r="F808" s="62" t="s">
        <v>14</v>
      </c>
    </row>
    <row r="809" ht="15.75" customHeight="1">
      <c r="A809" s="14" t="s">
        <v>15</v>
      </c>
      <c r="B809" s="14" t="s">
        <v>16</v>
      </c>
      <c r="C809" s="2" t="s">
        <v>17</v>
      </c>
      <c r="D809" s="14" t="s">
        <v>18</v>
      </c>
      <c r="E809" s="14" t="s">
        <v>19</v>
      </c>
      <c r="F809" s="34" t="s">
        <v>20</v>
      </c>
      <c r="G809" s="43">
        <v>20.0</v>
      </c>
    </row>
    <row r="810" ht="15.75" customHeight="1">
      <c r="A810" s="19" t="s">
        <v>2932</v>
      </c>
      <c r="B810" s="18">
        <v>44884.0</v>
      </c>
      <c r="C810" s="36">
        <v>20.0</v>
      </c>
      <c r="D810" s="19">
        <f>G809-C810</f>
        <v>0</v>
      </c>
      <c r="E810" s="19"/>
      <c r="F810" s="10"/>
      <c r="G810" s="20" t="s">
        <v>2933</v>
      </c>
    </row>
    <row r="811" ht="15.75" customHeight="1">
      <c r="A811" s="19" t="str">
        <f t="shared" ref="A811:A814" si="44">A810</f>
        <v>PO-22011934</v>
      </c>
      <c r="B811" s="18"/>
      <c r="C811" s="36"/>
      <c r="D811" s="19">
        <f t="shared" ref="D811:D815" si="45">D810-C811</f>
        <v>0</v>
      </c>
      <c r="E811" s="19"/>
      <c r="F811" s="10"/>
      <c r="G811" s="20" t="s">
        <v>2936</v>
      </c>
    </row>
    <row r="812" ht="15.75" customHeight="1">
      <c r="A812" s="19" t="str">
        <f t="shared" si="44"/>
        <v>PO-22011934</v>
      </c>
      <c r="B812" s="18"/>
      <c r="C812" s="36"/>
      <c r="D812" s="19">
        <f t="shared" si="45"/>
        <v>0</v>
      </c>
      <c r="E812" s="19"/>
      <c r="F812" s="10"/>
    </row>
    <row r="813" ht="15.75" customHeight="1">
      <c r="A813" s="19" t="str">
        <f t="shared" si="44"/>
        <v>PO-22011934</v>
      </c>
      <c r="B813" s="18"/>
      <c r="C813" s="36"/>
      <c r="D813" s="19">
        <f t="shared" si="45"/>
        <v>0</v>
      </c>
      <c r="E813" s="19"/>
      <c r="F813" s="10"/>
    </row>
    <row r="814" ht="15.75" customHeight="1">
      <c r="A814" s="19" t="str">
        <f t="shared" si="44"/>
        <v>PO-22011934</v>
      </c>
      <c r="B814" s="18"/>
      <c r="C814" s="36"/>
      <c r="D814" s="19">
        <f t="shared" si="45"/>
        <v>0</v>
      </c>
      <c r="E814" s="19"/>
      <c r="F814" s="10"/>
    </row>
    <row r="815" ht="15.75" customHeight="1">
      <c r="A815" s="19"/>
      <c r="B815" s="18"/>
      <c r="C815" s="36"/>
      <c r="D815" s="19">
        <f t="shared" si="45"/>
        <v>0</v>
      </c>
      <c r="E815" s="19"/>
      <c r="F815" s="10"/>
    </row>
    <row r="816" ht="15.75" customHeight="1">
      <c r="F816" s="62" t="s">
        <v>14</v>
      </c>
    </row>
    <row r="817" ht="15.75" customHeight="1"/>
    <row r="818" ht="15.75" customHeight="1">
      <c r="A818" s="14" t="s">
        <v>15</v>
      </c>
      <c r="B818" s="14" t="s">
        <v>16</v>
      </c>
      <c r="C818" s="2" t="s">
        <v>17</v>
      </c>
      <c r="D818" s="14" t="s">
        <v>18</v>
      </c>
      <c r="E818" s="14" t="s">
        <v>19</v>
      </c>
      <c r="F818" s="34" t="s">
        <v>20</v>
      </c>
      <c r="G818" s="43">
        <v>50.0</v>
      </c>
    </row>
    <row r="819" ht="15.75" customHeight="1">
      <c r="A819" s="19" t="s">
        <v>2937</v>
      </c>
      <c r="B819" s="18">
        <v>44909.0</v>
      </c>
      <c r="C819" s="36">
        <v>50.0</v>
      </c>
      <c r="D819" s="19">
        <f>G818-C819</f>
        <v>0</v>
      </c>
      <c r="E819" s="19"/>
      <c r="F819" s="10"/>
      <c r="G819" s="20" t="s">
        <v>2938</v>
      </c>
    </row>
    <row r="820" ht="15.75" customHeight="1">
      <c r="A820" s="19" t="str">
        <f t="shared" ref="A820:A822" si="46">A819</f>
        <v>PO-2212587</v>
      </c>
      <c r="B820" s="18"/>
      <c r="C820" s="36"/>
      <c r="D820" s="19">
        <f t="shared" ref="D820:D822" si="47">D819-C820</f>
        <v>0</v>
      </c>
      <c r="E820" s="19"/>
      <c r="F820" s="10"/>
      <c r="G820" s="20" t="s">
        <v>2939</v>
      </c>
    </row>
    <row r="821" ht="15.75" customHeight="1">
      <c r="A821" s="19" t="str">
        <f t="shared" si="46"/>
        <v>PO-2212587</v>
      </c>
      <c r="B821" s="18"/>
      <c r="C821" s="36"/>
      <c r="D821" s="19">
        <f t="shared" si="47"/>
        <v>0</v>
      </c>
      <c r="E821" s="19"/>
      <c r="F821" s="10"/>
    </row>
    <row r="822" ht="15.75" customHeight="1">
      <c r="A822" s="19" t="str">
        <f t="shared" si="46"/>
        <v>PO-2212587</v>
      </c>
      <c r="B822" s="18"/>
      <c r="C822" s="36"/>
      <c r="D822" s="19">
        <f t="shared" si="47"/>
        <v>0</v>
      </c>
      <c r="E822" s="19"/>
      <c r="F822" s="10"/>
    </row>
    <row r="823" ht="15.75" customHeight="1">
      <c r="E823" s="1"/>
      <c r="F823" s="62" t="s">
        <v>14</v>
      </c>
    </row>
    <row r="824" ht="15.75" customHeight="1">
      <c r="A824" s="14" t="s">
        <v>15</v>
      </c>
      <c r="B824" s="14" t="s">
        <v>16</v>
      </c>
      <c r="C824" s="2" t="s">
        <v>17</v>
      </c>
      <c r="D824" s="14" t="s">
        <v>18</v>
      </c>
      <c r="E824" s="14" t="s">
        <v>19</v>
      </c>
      <c r="F824" s="34" t="s">
        <v>20</v>
      </c>
      <c r="G824" s="43">
        <v>50.0</v>
      </c>
    </row>
    <row r="825" ht="15.75" customHeight="1">
      <c r="A825" s="19" t="s">
        <v>2940</v>
      </c>
      <c r="B825" s="18">
        <v>45005.0</v>
      </c>
      <c r="C825" s="36">
        <v>50.0</v>
      </c>
      <c r="D825" s="19">
        <f>G824-C825</f>
        <v>0</v>
      </c>
      <c r="E825" s="19"/>
      <c r="F825" s="10"/>
      <c r="G825" s="20" t="s">
        <v>2941</v>
      </c>
    </row>
    <row r="826" ht="15.75" customHeight="1">
      <c r="A826" s="19" t="str">
        <f t="shared" ref="A826:A828" si="48">A825</f>
        <v>PO-23016489</v>
      </c>
      <c r="B826" s="18"/>
      <c r="C826" s="36"/>
      <c r="D826" s="19">
        <f t="shared" ref="D826:D828" si="49">D825-C826</f>
        <v>0</v>
      </c>
      <c r="E826" s="19"/>
      <c r="F826" s="10"/>
      <c r="G826" s="20" t="s">
        <v>2939</v>
      </c>
    </row>
    <row r="827" ht="15.75" customHeight="1">
      <c r="A827" s="19" t="str">
        <f t="shared" si="48"/>
        <v>PO-23016489</v>
      </c>
      <c r="B827" s="18"/>
      <c r="C827" s="36"/>
      <c r="D827" s="19">
        <f t="shared" si="49"/>
        <v>0</v>
      </c>
      <c r="E827" s="19"/>
      <c r="F827" s="10"/>
    </row>
    <row r="828" ht="15.75" customHeight="1">
      <c r="A828" s="19" t="str">
        <f t="shared" si="48"/>
        <v>PO-23016489</v>
      </c>
      <c r="B828" s="18"/>
      <c r="C828" s="36"/>
      <c r="D828" s="19">
        <f t="shared" si="49"/>
        <v>0</v>
      </c>
      <c r="E828" s="19"/>
      <c r="F828" s="10"/>
    </row>
    <row r="829" ht="15.75" customHeight="1">
      <c r="E829" s="1"/>
      <c r="F829" s="62" t="s">
        <v>14</v>
      </c>
    </row>
    <row r="830" ht="15.75" customHeight="1">
      <c r="E830" s="1"/>
    </row>
    <row r="831" ht="15.75" customHeight="1">
      <c r="E831" s="1"/>
    </row>
    <row r="832" ht="15.75" customHeight="1">
      <c r="A832" s="14" t="s">
        <v>15</v>
      </c>
      <c r="B832" s="14" t="s">
        <v>16</v>
      </c>
      <c r="C832" s="2" t="s">
        <v>17</v>
      </c>
      <c r="D832" s="14" t="s">
        <v>18</v>
      </c>
      <c r="E832" s="14" t="s">
        <v>19</v>
      </c>
      <c r="F832" s="34" t="s">
        <v>20</v>
      </c>
      <c r="G832" s="43">
        <v>100.0</v>
      </c>
    </row>
    <row r="833" ht="15.75" customHeight="1">
      <c r="A833" s="19" t="s">
        <v>2942</v>
      </c>
      <c r="B833" s="18">
        <v>45034.0</v>
      </c>
      <c r="C833" s="36">
        <v>50.0</v>
      </c>
      <c r="D833" s="19">
        <f>G832-C833</f>
        <v>50</v>
      </c>
      <c r="E833" s="19"/>
      <c r="F833" s="10"/>
      <c r="G833" s="20" t="s">
        <v>2943</v>
      </c>
    </row>
    <row r="834" ht="15.75" customHeight="1">
      <c r="A834" s="19" t="str">
        <f t="shared" ref="A834:A836" si="50">A833</f>
        <v>PO-23017812</v>
      </c>
      <c r="B834" s="18">
        <v>45045.0</v>
      </c>
      <c r="C834" s="36">
        <v>50.0</v>
      </c>
      <c r="D834" s="19">
        <f t="shared" ref="D834:D836" si="51">D833-C834</f>
        <v>0</v>
      </c>
      <c r="E834" s="19"/>
      <c r="F834" s="10"/>
      <c r="G834" s="20" t="s">
        <v>2944</v>
      </c>
    </row>
    <row r="835" ht="15.75" customHeight="1">
      <c r="A835" s="19" t="str">
        <f t="shared" si="50"/>
        <v>PO-23017812</v>
      </c>
      <c r="B835" s="18"/>
      <c r="C835" s="36"/>
      <c r="D835" s="19">
        <f t="shared" si="51"/>
        <v>0</v>
      </c>
      <c r="E835" s="19"/>
      <c r="F835" s="10"/>
      <c r="G835" s="20">
        <v>92000.0</v>
      </c>
    </row>
    <row r="836" ht="15.75" customHeight="1">
      <c r="A836" s="19" t="str">
        <f t="shared" si="50"/>
        <v>PO-23017812</v>
      </c>
      <c r="B836" s="18"/>
      <c r="C836" s="36"/>
      <c r="D836" s="19">
        <f t="shared" si="51"/>
        <v>0</v>
      </c>
      <c r="E836" s="19"/>
      <c r="F836" s="10"/>
    </row>
    <row r="837" ht="15.75" customHeight="1">
      <c r="E837" s="1"/>
      <c r="F837" s="62" t="s">
        <v>14</v>
      </c>
    </row>
    <row r="838" ht="15.75" customHeight="1">
      <c r="A838" s="14" t="s">
        <v>15</v>
      </c>
      <c r="B838" s="14" t="s">
        <v>16</v>
      </c>
      <c r="C838" s="2" t="s">
        <v>17</v>
      </c>
      <c r="D838" s="14" t="s">
        <v>18</v>
      </c>
      <c r="E838" s="14" t="s">
        <v>19</v>
      </c>
      <c r="F838" s="34" t="s">
        <v>20</v>
      </c>
      <c r="G838" s="43">
        <v>100.0</v>
      </c>
    </row>
    <row r="839" ht="15.75" customHeight="1">
      <c r="A839" s="19" t="s">
        <v>2942</v>
      </c>
      <c r="B839" s="18">
        <v>45034.0</v>
      </c>
      <c r="C839" s="36">
        <v>50.0</v>
      </c>
      <c r="D839" s="19">
        <f>G838-C839</f>
        <v>50</v>
      </c>
      <c r="E839" s="19"/>
      <c r="F839" s="10"/>
      <c r="G839" s="20" t="s">
        <v>2943</v>
      </c>
    </row>
    <row r="840" ht="15.75" customHeight="1">
      <c r="A840" s="19" t="str">
        <f t="shared" ref="A840:A842" si="52">A839</f>
        <v>PO-23017812</v>
      </c>
      <c r="B840" s="18">
        <v>45045.0</v>
      </c>
      <c r="C840" s="36">
        <v>50.0</v>
      </c>
      <c r="D840" s="19">
        <f t="shared" ref="D840:D842" si="53">D839-C840</f>
        <v>0</v>
      </c>
      <c r="E840" s="19"/>
      <c r="F840" s="10"/>
      <c r="G840" s="20" t="s">
        <v>2945</v>
      </c>
    </row>
    <row r="841" ht="15.75" customHeight="1">
      <c r="A841" s="19" t="str">
        <f t="shared" si="52"/>
        <v>PO-23017812</v>
      </c>
      <c r="B841" s="18"/>
      <c r="C841" s="36"/>
      <c r="D841" s="19">
        <f t="shared" si="53"/>
        <v>0</v>
      </c>
      <c r="E841" s="19"/>
      <c r="F841" s="10"/>
      <c r="G841" s="20">
        <v>77000.0</v>
      </c>
    </row>
    <row r="842" ht="15.75" customHeight="1">
      <c r="A842" s="19" t="str">
        <f t="shared" si="52"/>
        <v>PO-23017812</v>
      </c>
      <c r="B842" s="18"/>
      <c r="C842" s="36"/>
      <c r="D842" s="19">
        <f t="shared" si="53"/>
        <v>0</v>
      </c>
      <c r="E842" s="19"/>
      <c r="F842" s="10"/>
    </row>
    <row r="843" ht="15.75" customHeight="1">
      <c r="E843" s="1"/>
      <c r="F843" s="62" t="s">
        <v>14</v>
      </c>
    </row>
    <row r="844" ht="15.75" customHeight="1">
      <c r="A844" s="14" t="s">
        <v>15</v>
      </c>
      <c r="B844" s="14" t="s">
        <v>16</v>
      </c>
      <c r="C844" s="2" t="s">
        <v>17</v>
      </c>
      <c r="D844" s="14" t="s">
        <v>18</v>
      </c>
      <c r="E844" s="14" t="s">
        <v>19</v>
      </c>
      <c r="F844" s="34" t="s">
        <v>20</v>
      </c>
      <c r="G844" s="43">
        <v>100.0</v>
      </c>
    </row>
    <row r="845" ht="15.75" customHeight="1">
      <c r="A845" s="19" t="s">
        <v>2942</v>
      </c>
      <c r="B845" s="18">
        <v>45031.0</v>
      </c>
      <c r="C845" s="36">
        <v>50.0</v>
      </c>
      <c r="D845" s="19">
        <f>G844-C845</f>
        <v>50</v>
      </c>
      <c r="E845" s="19"/>
      <c r="F845" s="10"/>
      <c r="G845" s="20" t="s">
        <v>2943</v>
      </c>
    </row>
    <row r="846" ht="15.75" customHeight="1">
      <c r="A846" s="19" t="str">
        <f t="shared" ref="A846:A848" si="54">A845</f>
        <v>PO-23017812</v>
      </c>
      <c r="B846" s="18">
        <v>45045.0</v>
      </c>
      <c r="C846" s="36">
        <v>50.0</v>
      </c>
      <c r="D846" s="19">
        <f t="shared" ref="D846:D848" si="55">D845-C846</f>
        <v>0</v>
      </c>
      <c r="E846" s="19"/>
      <c r="F846" s="10"/>
      <c r="G846" s="20" t="s">
        <v>2946</v>
      </c>
    </row>
    <row r="847" ht="15.75" customHeight="1">
      <c r="A847" s="19" t="str">
        <f t="shared" si="54"/>
        <v>PO-23017812</v>
      </c>
      <c r="B847" s="18"/>
      <c r="C847" s="36"/>
      <c r="D847" s="19">
        <f t="shared" si="55"/>
        <v>0</v>
      </c>
      <c r="E847" s="19"/>
      <c r="F847" s="10"/>
      <c r="G847" s="20">
        <v>82000.0</v>
      </c>
    </row>
    <row r="848" ht="15.75" customHeight="1">
      <c r="A848" s="19" t="str">
        <f t="shared" si="54"/>
        <v>PO-23017812</v>
      </c>
      <c r="B848" s="18"/>
      <c r="C848" s="36"/>
      <c r="D848" s="19">
        <f t="shared" si="55"/>
        <v>0</v>
      </c>
      <c r="E848" s="19"/>
      <c r="F848" s="10"/>
    </row>
    <row r="849" ht="15.75" customHeight="1">
      <c r="E849" s="1"/>
      <c r="F849" s="62" t="s">
        <v>14</v>
      </c>
    </row>
    <row r="850" ht="15.75" customHeight="1">
      <c r="A850" s="14" t="s">
        <v>15</v>
      </c>
      <c r="B850" s="14" t="s">
        <v>16</v>
      </c>
      <c r="C850" s="2" t="s">
        <v>17</v>
      </c>
      <c r="D850" s="14" t="s">
        <v>18</v>
      </c>
      <c r="E850" s="14" t="s">
        <v>19</v>
      </c>
      <c r="F850" s="34" t="s">
        <v>20</v>
      </c>
      <c r="G850" s="43">
        <v>20.0</v>
      </c>
    </row>
    <row r="851" ht="15.75" customHeight="1">
      <c r="A851" s="19" t="s">
        <v>2947</v>
      </c>
      <c r="B851" s="18">
        <v>45061.0</v>
      </c>
      <c r="C851" s="36">
        <v>20.0</v>
      </c>
      <c r="D851" s="19">
        <f>G850-C851</f>
        <v>0</v>
      </c>
      <c r="E851" s="19"/>
      <c r="F851" s="10"/>
      <c r="G851" s="20" t="s">
        <v>2948</v>
      </c>
    </row>
    <row r="852" ht="15.75" customHeight="1">
      <c r="A852" s="19" t="str">
        <f t="shared" ref="A852:A854" si="56">A851</f>
        <v>PO-23018346</v>
      </c>
      <c r="B852" s="18"/>
      <c r="C852" s="36"/>
      <c r="D852" s="19">
        <f t="shared" ref="D852:D854" si="57">D851-C852</f>
        <v>0</v>
      </c>
      <c r="E852" s="19"/>
      <c r="F852" s="10"/>
      <c r="G852" s="20" t="s">
        <v>2946</v>
      </c>
    </row>
    <row r="853" ht="15.75" customHeight="1">
      <c r="A853" s="19" t="str">
        <f t="shared" si="56"/>
        <v>PO-23018346</v>
      </c>
      <c r="B853" s="18"/>
      <c r="C853" s="36"/>
      <c r="D853" s="19">
        <f t="shared" si="57"/>
        <v>0</v>
      </c>
      <c r="E853" s="19"/>
      <c r="F853" s="10"/>
      <c r="G853" s="20">
        <v>82000.0</v>
      </c>
    </row>
    <row r="854" ht="15.75" customHeight="1">
      <c r="A854" s="19" t="str">
        <f t="shared" si="56"/>
        <v>PO-23018346</v>
      </c>
      <c r="B854" s="18"/>
      <c r="C854" s="36"/>
      <c r="D854" s="19">
        <f t="shared" si="57"/>
        <v>0</v>
      </c>
      <c r="E854" s="19"/>
      <c r="F854" s="10"/>
    </row>
    <row r="855" ht="15.75" customHeight="1">
      <c r="E855" s="1"/>
      <c r="F855" s="62" t="s">
        <v>14</v>
      </c>
    </row>
    <row r="856" ht="15.75" customHeight="1">
      <c r="A856" s="14" t="s">
        <v>15</v>
      </c>
      <c r="B856" s="14" t="s">
        <v>16</v>
      </c>
      <c r="C856" s="2" t="s">
        <v>17</v>
      </c>
      <c r="D856" s="14" t="s">
        <v>18</v>
      </c>
      <c r="E856" s="14" t="s">
        <v>19</v>
      </c>
      <c r="F856" s="34" t="s">
        <v>20</v>
      </c>
      <c r="G856" s="43">
        <v>20.0</v>
      </c>
    </row>
    <row r="857" ht="15.75" customHeight="1">
      <c r="A857" s="19" t="s">
        <v>2947</v>
      </c>
      <c r="B857" s="18">
        <v>45061.0</v>
      </c>
      <c r="C857" s="36">
        <v>20.0</v>
      </c>
      <c r="D857" s="19">
        <f>G856-C857</f>
        <v>0</v>
      </c>
      <c r="E857" s="19"/>
      <c r="F857" s="10"/>
      <c r="G857" s="20" t="s">
        <v>2948</v>
      </c>
    </row>
    <row r="858" ht="15.75" customHeight="1">
      <c r="A858" s="19" t="str">
        <f t="shared" ref="A858:A860" si="58">A857</f>
        <v>PO-23018346</v>
      </c>
      <c r="B858" s="18"/>
      <c r="C858" s="36"/>
      <c r="D858" s="19">
        <f t="shared" ref="D858:D860" si="59">D857-C858</f>
        <v>0</v>
      </c>
      <c r="E858" s="19"/>
      <c r="F858" s="10"/>
      <c r="G858" s="20" t="s">
        <v>2945</v>
      </c>
    </row>
    <row r="859" ht="15.75" customHeight="1">
      <c r="A859" s="19" t="str">
        <f t="shared" si="58"/>
        <v>PO-23018346</v>
      </c>
      <c r="B859" s="18"/>
      <c r="C859" s="36"/>
      <c r="D859" s="19">
        <f t="shared" si="59"/>
        <v>0</v>
      </c>
      <c r="E859" s="19"/>
      <c r="F859" s="10"/>
      <c r="G859" s="20">
        <v>77000.0</v>
      </c>
    </row>
    <row r="860" ht="15.75" customHeight="1">
      <c r="A860" s="19" t="str">
        <f t="shared" si="58"/>
        <v>PO-23018346</v>
      </c>
      <c r="B860" s="18"/>
      <c r="C860" s="36"/>
      <c r="D860" s="19">
        <f t="shared" si="59"/>
        <v>0</v>
      </c>
      <c r="E860" s="19"/>
      <c r="F860" s="10"/>
    </row>
    <row r="861" ht="15.75" customHeight="1">
      <c r="E861" s="1"/>
      <c r="F861" s="62" t="s">
        <v>14</v>
      </c>
    </row>
    <row r="862" ht="15.75" customHeight="1">
      <c r="E862" s="1"/>
    </row>
    <row r="863" ht="15.75" customHeight="1">
      <c r="A863" s="14" t="s">
        <v>15</v>
      </c>
      <c r="B863" s="14" t="s">
        <v>16</v>
      </c>
      <c r="C863" s="2" t="s">
        <v>17</v>
      </c>
      <c r="D863" s="14" t="s">
        <v>18</v>
      </c>
      <c r="E863" s="14" t="s">
        <v>19</v>
      </c>
      <c r="F863" s="34" t="s">
        <v>20</v>
      </c>
      <c r="G863" s="43">
        <v>100.0</v>
      </c>
    </row>
    <row r="864" ht="15.75" customHeight="1">
      <c r="A864" s="19" t="s">
        <v>2949</v>
      </c>
      <c r="B864" s="18">
        <v>45076.0</v>
      </c>
      <c r="C864" s="36">
        <v>79.0</v>
      </c>
      <c r="D864" s="19">
        <f>G863-C864</f>
        <v>21</v>
      </c>
      <c r="E864" s="19"/>
      <c r="F864" s="10"/>
      <c r="G864" s="20" t="s">
        <v>2950</v>
      </c>
    </row>
    <row r="865" ht="15.75" customHeight="1">
      <c r="A865" s="19" t="str">
        <f t="shared" ref="A865:A867" si="60">A864</f>
        <v>PO-23018813</v>
      </c>
      <c r="B865" s="18">
        <v>45099.0</v>
      </c>
      <c r="C865" s="36">
        <v>21.0</v>
      </c>
      <c r="D865" s="19">
        <f t="shared" ref="D865:D867" si="61">D864-C865</f>
        <v>0</v>
      </c>
      <c r="E865" s="19"/>
      <c r="F865" s="10"/>
      <c r="G865" s="20" t="s">
        <v>2939</v>
      </c>
    </row>
    <row r="866" ht="15.75" customHeight="1">
      <c r="A866" s="19" t="str">
        <f t="shared" si="60"/>
        <v>PO-23018813</v>
      </c>
      <c r="B866" s="18"/>
      <c r="C866" s="36"/>
      <c r="D866" s="19">
        <f t="shared" si="61"/>
        <v>0</v>
      </c>
      <c r="E866" s="19"/>
      <c r="F866" s="10"/>
    </row>
    <row r="867" ht="15.75" customHeight="1">
      <c r="A867" s="19" t="str">
        <f t="shared" si="60"/>
        <v>PO-23018813</v>
      </c>
      <c r="B867" s="18"/>
      <c r="C867" s="36"/>
      <c r="D867" s="19">
        <f t="shared" si="61"/>
        <v>0</v>
      </c>
      <c r="E867" s="19"/>
      <c r="F867" s="10"/>
    </row>
    <row r="868" ht="15.75" customHeight="1">
      <c r="E868" s="1"/>
      <c r="F868" s="62" t="s">
        <v>14</v>
      </c>
    </row>
    <row r="869" ht="15.75" customHeight="1">
      <c r="E869" s="1"/>
    </row>
    <row r="870" ht="15.75" customHeight="1">
      <c r="A870" s="14" t="s">
        <v>15</v>
      </c>
      <c r="B870" s="14" t="s">
        <v>16</v>
      </c>
      <c r="C870" s="2" t="s">
        <v>17</v>
      </c>
      <c r="D870" s="14" t="s">
        <v>18</v>
      </c>
      <c r="E870" s="14" t="s">
        <v>19</v>
      </c>
      <c r="F870" s="34" t="s">
        <v>20</v>
      </c>
      <c r="G870" s="43">
        <v>100.0</v>
      </c>
    </row>
    <row r="871" ht="15.75" customHeight="1">
      <c r="A871" s="19" t="s">
        <v>2951</v>
      </c>
      <c r="B871" s="18">
        <v>45072.0</v>
      </c>
      <c r="C871" s="36">
        <v>50.0</v>
      </c>
      <c r="D871" s="19">
        <f>G870-C871</f>
        <v>50</v>
      </c>
      <c r="E871" s="19"/>
      <c r="F871" s="10"/>
      <c r="G871" s="20" t="s">
        <v>2952</v>
      </c>
    </row>
    <row r="872" ht="15.75" customHeight="1">
      <c r="A872" s="19" t="str">
        <f t="shared" ref="A872:A874" si="62">A871</f>
        <v>PO-23018853</v>
      </c>
      <c r="B872" s="18">
        <v>45082.0</v>
      </c>
      <c r="C872" s="36">
        <v>50.0</v>
      </c>
      <c r="D872" s="19">
        <f t="shared" ref="D872:D874" si="63">D871-C872</f>
        <v>0</v>
      </c>
      <c r="E872" s="19"/>
      <c r="F872" s="10"/>
      <c r="G872" s="20" t="s">
        <v>2946</v>
      </c>
    </row>
    <row r="873" ht="15.75" customHeight="1">
      <c r="A873" s="19" t="str">
        <f t="shared" si="62"/>
        <v>PO-23018853</v>
      </c>
      <c r="B873" s="18"/>
      <c r="C873" s="36"/>
      <c r="D873" s="19">
        <f t="shared" si="63"/>
        <v>0</v>
      </c>
      <c r="E873" s="19"/>
      <c r="F873" s="10"/>
      <c r="G873" s="20">
        <v>82000.0</v>
      </c>
    </row>
    <row r="874" ht="15.75" customHeight="1">
      <c r="A874" s="19" t="str">
        <f t="shared" si="62"/>
        <v>PO-23018853</v>
      </c>
      <c r="B874" s="18"/>
      <c r="C874" s="36"/>
      <c r="D874" s="19">
        <f t="shared" si="63"/>
        <v>0</v>
      </c>
      <c r="E874" s="19"/>
      <c r="F874" s="10"/>
    </row>
    <row r="875" ht="15.75" customHeight="1">
      <c r="E875" s="1"/>
      <c r="F875" s="62" t="s">
        <v>14</v>
      </c>
    </row>
    <row r="876" ht="15.75" customHeight="1">
      <c r="A876" s="14" t="s">
        <v>15</v>
      </c>
      <c r="B876" s="14" t="s">
        <v>16</v>
      </c>
      <c r="C876" s="2" t="s">
        <v>17</v>
      </c>
      <c r="D876" s="14" t="s">
        <v>18</v>
      </c>
      <c r="E876" s="14" t="s">
        <v>19</v>
      </c>
      <c r="F876" s="34" t="s">
        <v>20</v>
      </c>
      <c r="G876" s="43">
        <v>100.0</v>
      </c>
    </row>
    <row r="877" ht="15.75" customHeight="1">
      <c r="A877" s="19" t="s">
        <v>2951</v>
      </c>
      <c r="B877" s="18">
        <v>45069.0</v>
      </c>
      <c r="C877" s="36">
        <v>50.0</v>
      </c>
      <c r="D877" s="19">
        <f>G876-C877</f>
        <v>50</v>
      </c>
      <c r="E877" s="19"/>
      <c r="F877" s="10"/>
      <c r="G877" s="20" t="s">
        <v>2952</v>
      </c>
    </row>
    <row r="878" ht="15.75" customHeight="1">
      <c r="A878" s="19" t="str">
        <f t="shared" ref="A878:A880" si="64">A877</f>
        <v>PO-23018853</v>
      </c>
      <c r="B878" s="18">
        <v>45082.0</v>
      </c>
      <c r="C878" s="36">
        <v>50.0</v>
      </c>
      <c r="D878" s="19">
        <f t="shared" ref="D878:D880" si="65">D877-C878</f>
        <v>0</v>
      </c>
      <c r="E878" s="19"/>
      <c r="F878" s="10"/>
      <c r="G878" s="20" t="s">
        <v>2944</v>
      </c>
    </row>
    <row r="879" ht="15.75" customHeight="1">
      <c r="A879" s="19" t="str">
        <f t="shared" si="64"/>
        <v>PO-23018853</v>
      </c>
      <c r="B879" s="18"/>
      <c r="C879" s="36"/>
      <c r="D879" s="19">
        <f t="shared" si="65"/>
        <v>0</v>
      </c>
      <c r="E879" s="19"/>
      <c r="F879" s="10"/>
      <c r="G879" s="20">
        <v>92000.0</v>
      </c>
    </row>
    <row r="880" ht="15.75" customHeight="1">
      <c r="A880" s="19" t="str">
        <f t="shared" si="64"/>
        <v>PO-23018853</v>
      </c>
      <c r="B880" s="18"/>
      <c r="C880" s="36"/>
      <c r="D880" s="19">
        <f t="shared" si="65"/>
        <v>0</v>
      </c>
      <c r="E880" s="19"/>
      <c r="F880" s="10"/>
    </row>
    <row r="881" ht="15.75" customHeight="1">
      <c r="E881" s="1"/>
      <c r="F881" s="62" t="s">
        <v>14</v>
      </c>
    </row>
    <row r="882" ht="15.75" customHeight="1">
      <c r="A882" s="14" t="s">
        <v>15</v>
      </c>
      <c r="B882" s="14" t="s">
        <v>16</v>
      </c>
      <c r="C882" s="2" t="s">
        <v>17</v>
      </c>
      <c r="D882" s="14" t="s">
        <v>18</v>
      </c>
      <c r="E882" s="14" t="s">
        <v>19</v>
      </c>
      <c r="F882" s="34" t="s">
        <v>20</v>
      </c>
      <c r="G882" s="43">
        <v>100.0</v>
      </c>
    </row>
    <row r="883" ht="15.75" customHeight="1">
      <c r="A883" s="19" t="s">
        <v>2951</v>
      </c>
      <c r="B883" s="18">
        <v>45072.0</v>
      </c>
      <c r="C883" s="36">
        <v>30.0</v>
      </c>
      <c r="D883" s="19">
        <f>G882-C883</f>
        <v>70</v>
      </c>
      <c r="E883" s="19"/>
      <c r="F883" s="10"/>
      <c r="G883" s="20" t="s">
        <v>2952</v>
      </c>
    </row>
    <row r="884" ht="15.75" customHeight="1">
      <c r="A884" s="19" t="str">
        <f t="shared" ref="A884:A886" si="66">A883</f>
        <v>PO-23018853</v>
      </c>
      <c r="B884" s="18">
        <v>45076.0</v>
      </c>
      <c r="C884" s="36">
        <v>20.0</v>
      </c>
      <c r="D884" s="19">
        <f t="shared" ref="D884:D886" si="67">D883-C884</f>
        <v>50</v>
      </c>
      <c r="E884" s="19"/>
      <c r="F884" s="10"/>
      <c r="G884" s="20" t="s">
        <v>2945</v>
      </c>
    </row>
    <row r="885" ht="15.75" customHeight="1">
      <c r="A885" s="19" t="str">
        <f t="shared" si="66"/>
        <v>PO-23018853</v>
      </c>
      <c r="B885" s="18">
        <v>45082.0</v>
      </c>
      <c r="C885" s="36">
        <v>50.0</v>
      </c>
      <c r="D885" s="19">
        <f t="shared" si="67"/>
        <v>0</v>
      </c>
      <c r="E885" s="19"/>
      <c r="F885" s="10"/>
      <c r="G885" s="20">
        <v>77000.0</v>
      </c>
    </row>
    <row r="886" ht="15.75" customHeight="1">
      <c r="A886" s="19" t="str">
        <f t="shared" si="66"/>
        <v>PO-23018853</v>
      </c>
      <c r="B886" s="18"/>
      <c r="C886" s="36"/>
      <c r="D886" s="19">
        <f t="shared" si="67"/>
        <v>0</v>
      </c>
      <c r="E886" s="19"/>
      <c r="F886" s="10"/>
    </row>
    <row r="887" ht="15.75" customHeight="1">
      <c r="E887" s="1"/>
      <c r="F887" s="62" t="s">
        <v>14</v>
      </c>
    </row>
    <row r="888" ht="15.75" customHeight="1">
      <c r="E888" s="1"/>
    </row>
    <row r="889" ht="15.75" customHeight="1">
      <c r="A889" s="14" t="s">
        <v>15</v>
      </c>
      <c r="B889" s="14" t="s">
        <v>16</v>
      </c>
      <c r="C889" s="2" t="s">
        <v>17</v>
      </c>
      <c r="D889" s="14" t="s">
        <v>18</v>
      </c>
      <c r="E889" s="14" t="s">
        <v>19</v>
      </c>
      <c r="F889" s="34" t="s">
        <v>20</v>
      </c>
      <c r="G889" s="43">
        <v>100.0</v>
      </c>
    </row>
    <row r="890" ht="15.75" customHeight="1">
      <c r="A890" s="19" t="s">
        <v>2953</v>
      </c>
      <c r="B890" s="18">
        <v>45094.0</v>
      </c>
      <c r="C890" s="36">
        <v>50.0</v>
      </c>
      <c r="D890" s="19">
        <f>G889-C890</f>
        <v>50</v>
      </c>
      <c r="E890" s="19"/>
      <c r="F890" s="10"/>
      <c r="G890" s="20" t="s">
        <v>2954</v>
      </c>
    </row>
    <row r="891" ht="15.75" customHeight="1">
      <c r="A891" s="19" t="str">
        <f t="shared" ref="A891:A893" si="68">A890</f>
        <v>PO-23019427</v>
      </c>
      <c r="B891" s="18">
        <v>45101.0</v>
      </c>
      <c r="C891" s="36">
        <v>50.0</v>
      </c>
      <c r="D891" s="19">
        <f t="shared" ref="D891:D893" si="69">D890-C891</f>
        <v>0</v>
      </c>
      <c r="E891" s="19"/>
      <c r="F891" s="10"/>
      <c r="G891" s="20" t="s">
        <v>2946</v>
      </c>
    </row>
    <row r="892" ht="15.75" customHeight="1">
      <c r="A892" s="19" t="str">
        <f t="shared" si="68"/>
        <v>PO-23019427</v>
      </c>
      <c r="B892" s="18"/>
      <c r="C892" s="36"/>
      <c r="D892" s="19">
        <f t="shared" si="69"/>
        <v>0</v>
      </c>
      <c r="E892" s="19"/>
      <c r="F892" s="10"/>
      <c r="G892" s="20">
        <v>82000.0</v>
      </c>
    </row>
    <row r="893" ht="15.75" customHeight="1">
      <c r="A893" s="19" t="str">
        <f t="shared" si="68"/>
        <v>PO-23019427</v>
      </c>
      <c r="B893" s="18"/>
      <c r="C893" s="36"/>
      <c r="D893" s="19">
        <f t="shared" si="69"/>
        <v>0</v>
      </c>
      <c r="E893" s="19"/>
      <c r="F893" s="10"/>
    </row>
    <row r="894" ht="15.75" customHeight="1">
      <c r="E894" s="1"/>
    </row>
    <row r="895" ht="15.75" customHeight="1">
      <c r="A895" s="14" t="s">
        <v>15</v>
      </c>
      <c r="B895" s="14" t="s">
        <v>16</v>
      </c>
      <c r="C895" s="2" t="s">
        <v>17</v>
      </c>
      <c r="D895" s="14" t="s">
        <v>18</v>
      </c>
      <c r="E895" s="14" t="s">
        <v>19</v>
      </c>
      <c r="F895" s="34" t="s">
        <v>20</v>
      </c>
      <c r="G895" s="43">
        <v>100.0</v>
      </c>
    </row>
    <row r="896" ht="15.75" customHeight="1">
      <c r="A896" s="19" t="s">
        <v>2953</v>
      </c>
      <c r="B896" s="18">
        <v>45094.0</v>
      </c>
      <c r="C896" s="36">
        <v>50.0</v>
      </c>
      <c r="D896" s="19">
        <f>G895-C896</f>
        <v>50</v>
      </c>
      <c r="E896" s="19"/>
      <c r="F896" s="10"/>
      <c r="G896" s="20" t="s">
        <v>2954</v>
      </c>
    </row>
    <row r="897" ht="15.75" customHeight="1">
      <c r="A897" s="19" t="str">
        <f t="shared" ref="A897:A899" si="70">A896</f>
        <v>PO-23019427</v>
      </c>
      <c r="B897" s="18">
        <v>45101.0</v>
      </c>
      <c r="C897" s="36">
        <v>50.0</v>
      </c>
      <c r="D897" s="19">
        <f t="shared" ref="D897:D899" si="71">D896-C897</f>
        <v>0</v>
      </c>
      <c r="E897" s="19"/>
      <c r="F897" s="10"/>
      <c r="G897" s="20" t="s">
        <v>2944</v>
      </c>
    </row>
    <row r="898" ht="15.75" customHeight="1">
      <c r="A898" s="19" t="str">
        <f t="shared" si="70"/>
        <v>PO-23019427</v>
      </c>
      <c r="B898" s="18"/>
      <c r="C898" s="36"/>
      <c r="D898" s="19">
        <f t="shared" si="71"/>
        <v>0</v>
      </c>
      <c r="E898" s="19"/>
      <c r="F898" s="10"/>
    </row>
    <row r="899" ht="15.75" customHeight="1">
      <c r="A899" s="19" t="str">
        <f t="shared" si="70"/>
        <v>PO-23019427</v>
      </c>
      <c r="B899" s="18"/>
      <c r="C899" s="36"/>
      <c r="D899" s="19">
        <f t="shared" si="71"/>
        <v>0</v>
      </c>
      <c r="E899" s="19"/>
      <c r="F899" s="10"/>
    </row>
    <row r="900" ht="15.75" customHeight="1">
      <c r="E900" s="1"/>
    </row>
    <row r="901" ht="15.75" customHeight="1">
      <c r="A901" s="14" t="s">
        <v>15</v>
      </c>
      <c r="B901" s="14" t="s">
        <v>16</v>
      </c>
      <c r="C901" s="2" t="s">
        <v>17</v>
      </c>
      <c r="D901" s="14" t="s">
        <v>18</v>
      </c>
      <c r="E901" s="14" t="s">
        <v>19</v>
      </c>
      <c r="F901" s="34" t="s">
        <v>20</v>
      </c>
      <c r="G901" s="43">
        <v>100.0</v>
      </c>
    </row>
    <row r="902" ht="15.75" customHeight="1">
      <c r="A902" s="19" t="s">
        <v>2953</v>
      </c>
      <c r="B902" s="18">
        <v>45094.0</v>
      </c>
      <c r="C902" s="36">
        <v>50.0</v>
      </c>
      <c r="D902" s="19">
        <f>G901-C902</f>
        <v>50</v>
      </c>
      <c r="E902" s="19"/>
      <c r="F902" s="10"/>
      <c r="G902" s="20" t="s">
        <v>2954</v>
      </c>
    </row>
    <row r="903" ht="15.75" customHeight="1">
      <c r="A903" s="19" t="str">
        <f t="shared" ref="A903:A905" si="72">A902</f>
        <v>PO-23019427</v>
      </c>
      <c r="B903" s="18">
        <v>45099.0</v>
      </c>
      <c r="C903" s="36">
        <v>50.0</v>
      </c>
      <c r="D903" s="19">
        <f t="shared" ref="D903:D905" si="73">D902-C903</f>
        <v>0</v>
      </c>
      <c r="E903" s="19"/>
      <c r="F903" s="10"/>
      <c r="G903" s="20" t="s">
        <v>2945</v>
      </c>
    </row>
    <row r="904" ht="15.75" customHeight="1">
      <c r="A904" s="19" t="str">
        <f t="shared" si="72"/>
        <v>PO-23019427</v>
      </c>
      <c r="B904" s="18"/>
      <c r="C904" s="36"/>
      <c r="D904" s="19">
        <f t="shared" si="73"/>
        <v>0</v>
      </c>
      <c r="E904" s="19"/>
      <c r="F904" s="10"/>
    </row>
    <row r="905" ht="15.75" customHeight="1">
      <c r="A905" s="19" t="str">
        <f t="shared" si="72"/>
        <v>PO-23019427</v>
      </c>
      <c r="B905" s="18"/>
      <c r="C905" s="36"/>
      <c r="D905" s="19">
        <f t="shared" si="73"/>
        <v>0</v>
      </c>
      <c r="E905" s="19"/>
      <c r="F905" s="10"/>
    </row>
    <row r="906" ht="15.75" customHeight="1">
      <c r="E906" s="1"/>
      <c r="F906" s="62" t="s">
        <v>14</v>
      </c>
    </row>
    <row r="907" ht="15.75" customHeight="1">
      <c r="E907" s="1"/>
    </row>
    <row r="908" ht="15.75" customHeight="1">
      <c r="A908" s="14" t="s">
        <v>15</v>
      </c>
      <c r="B908" s="14" t="s">
        <v>16</v>
      </c>
      <c r="C908" s="2" t="s">
        <v>17</v>
      </c>
      <c r="D908" s="14" t="s">
        <v>18</v>
      </c>
      <c r="E908" s="14" t="s">
        <v>19</v>
      </c>
      <c r="F908" s="34" t="s">
        <v>20</v>
      </c>
      <c r="G908" s="43">
        <v>50.0</v>
      </c>
    </row>
    <row r="909" ht="15.75" customHeight="1">
      <c r="A909" s="19" t="s">
        <v>2955</v>
      </c>
      <c r="B909" s="18">
        <v>45115.0</v>
      </c>
      <c r="C909" s="36">
        <v>50.0</v>
      </c>
      <c r="D909" s="19">
        <f>G908-C909</f>
        <v>0</v>
      </c>
      <c r="E909" s="19"/>
      <c r="F909" s="10"/>
      <c r="G909" s="20" t="s">
        <v>2956</v>
      </c>
    </row>
    <row r="910" ht="15.75" customHeight="1">
      <c r="A910" s="19" t="str">
        <f t="shared" ref="A910:A912" si="74">A909</f>
        <v>PO-23019338</v>
      </c>
      <c r="B910" s="18"/>
      <c r="C910" s="36"/>
      <c r="D910" s="19">
        <f t="shared" ref="D910:D912" si="75">D909-C910</f>
        <v>0</v>
      </c>
      <c r="E910" s="19"/>
      <c r="F910" s="10"/>
      <c r="G910" s="20" t="s">
        <v>2944</v>
      </c>
    </row>
    <row r="911" ht="15.75" customHeight="1">
      <c r="A911" s="19" t="str">
        <f t="shared" si="74"/>
        <v>PO-23019338</v>
      </c>
      <c r="B911" s="18"/>
      <c r="C911" s="36"/>
      <c r="D911" s="19">
        <f t="shared" si="75"/>
        <v>0</v>
      </c>
      <c r="E911" s="19"/>
      <c r="F911" s="10"/>
    </row>
    <row r="912" ht="15.75" customHeight="1">
      <c r="A912" s="19" t="str">
        <f t="shared" si="74"/>
        <v>PO-23019338</v>
      </c>
      <c r="B912" s="18"/>
      <c r="C912" s="36"/>
      <c r="D912" s="19">
        <f t="shared" si="75"/>
        <v>0</v>
      </c>
      <c r="E912" s="19"/>
      <c r="F912" s="10"/>
    </row>
    <row r="913" ht="15.75" customHeight="1">
      <c r="E913" s="1"/>
      <c r="F913" s="62" t="s">
        <v>14</v>
      </c>
    </row>
    <row r="914" ht="15.75" customHeight="1">
      <c r="A914" s="14" t="s">
        <v>15</v>
      </c>
      <c r="B914" s="14" t="s">
        <v>16</v>
      </c>
      <c r="C914" s="2" t="s">
        <v>17</v>
      </c>
      <c r="D914" s="14" t="s">
        <v>18</v>
      </c>
      <c r="E914" s="14" t="s">
        <v>19</v>
      </c>
      <c r="F914" s="34" t="s">
        <v>20</v>
      </c>
      <c r="G914" s="43">
        <v>50.0</v>
      </c>
    </row>
    <row r="915" ht="15.75" customHeight="1">
      <c r="A915" s="19" t="s">
        <v>2955</v>
      </c>
      <c r="B915" s="18">
        <v>45115.0</v>
      </c>
      <c r="C915" s="36">
        <v>50.0</v>
      </c>
      <c r="D915" s="19">
        <f>G914-C915</f>
        <v>0</v>
      </c>
      <c r="E915" s="19"/>
      <c r="F915" s="10"/>
      <c r="G915" s="20" t="s">
        <v>2956</v>
      </c>
    </row>
    <row r="916" ht="15.75" customHeight="1">
      <c r="A916" s="19" t="str">
        <f t="shared" ref="A916:A918" si="76">A915</f>
        <v>PO-23019338</v>
      </c>
      <c r="B916" s="18"/>
      <c r="C916" s="36"/>
      <c r="D916" s="19">
        <f t="shared" ref="D916:D918" si="77">D915-C916</f>
        <v>0</v>
      </c>
      <c r="E916" s="19"/>
      <c r="F916" s="10"/>
      <c r="G916" s="20" t="s">
        <v>2945</v>
      </c>
    </row>
    <row r="917" ht="15.75" customHeight="1">
      <c r="A917" s="19" t="str">
        <f t="shared" si="76"/>
        <v>PO-23019338</v>
      </c>
      <c r="B917" s="18"/>
      <c r="C917" s="36"/>
      <c r="D917" s="19">
        <f t="shared" si="77"/>
        <v>0</v>
      </c>
      <c r="E917" s="19"/>
      <c r="F917" s="10"/>
    </row>
    <row r="918" ht="15.75" customHeight="1">
      <c r="A918" s="19" t="str">
        <f t="shared" si="76"/>
        <v>PO-23019338</v>
      </c>
      <c r="B918" s="18"/>
      <c r="C918" s="36"/>
      <c r="D918" s="19">
        <f t="shared" si="77"/>
        <v>0</v>
      </c>
      <c r="E918" s="19"/>
      <c r="F918" s="10"/>
    </row>
    <row r="919" ht="15.75" customHeight="1">
      <c r="E919" s="1"/>
      <c r="F919" s="62" t="s">
        <v>14</v>
      </c>
    </row>
    <row r="920" ht="15.75" customHeight="1">
      <c r="E920" s="1"/>
    </row>
    <row r="921" ht="15.75" customHeight="1">
      <c r="A921" s="14" t="s">
        <v>15</v>
      </c>
      <c r="B921" s="14" t="s">
        <v>16</v>
      </c>
      <c r="C921" s="2" t="s">
        <v>17</v>
      </c>
      <c r="D921" s="14" t="s">
        <v>18</v>
      </c>
      <c r="E921" s="14" t="s">
        <v>19</v>
      </c>
      <c r="F921" s="34" t="s">
        <v>20</v>
      </c>
      <c r="G921" s="43">
        <v>50.0</v>
      </c>
    </row>
    <row r="922" ht="15.75" customHeight="1">
      <c r="A922" s="19" t="s">
        <v>2957</v>
      </c>
      <c r="B922" s="18">
        <v>45115.0</v>
      </c>
      <c r="C922" s="36">
        <v>50.0</v>
      </c>
      <c r="D922" s="19">
        <f>G921-C922</f>
        <v>0</v>
      </c>
      <c r="E922" s="19"/>
      <c r="F922" s="10"/>
      <c r="G922" s="20" t="s">
        <v>2958</v>
      </c>
    </row>
    <row r="923" ht="15.75" customHeight="1">
      <c r="A923" s="19" t="str">
        <f t="shared" ref="A923:A925" si="78">A922</f>
        <v>PO-23019426</v>
      </c>
      <c r="B923" s="18"/>
      <c r="C923" s="36"/>
      <c r="D923" s="19">
        <f t="shared" ref="D923:D925" si="79">D922-C923</f>
        <v>0</v>
      </c>
      <c r="E923" s="19"/>
      <c r="F923" s="10"/>
      <c r="G923" s="20" t="s">
        <v>2946</v>
      </c>
    </row>
    <row r="924" ht="15.75" customHeight="1">
      <c r="A924" s="19" t="str">
        <f t="shared" si="78"/>
        <v>PO-23019426</v>
      </c>
      <c r="B924" s="18"/>
      <c r="C924" s="36"/>
      <c r="D924" s="19">
        <f t="shared" si="79"/>
        <v>0</v>
      </c>
      <c r="E924" s="19"/>
      <c r="F924" s="10"/>
    </row>
    <row r="925" ht="15.75" customHeight="1">
      <c r="A925" s="19" t="str">
        <f t="shared" si="78"/>
        <v>PO-23019426</v>
      </c>
      <c r="B925" s="18"/>
      <c r="C925" s="36"/>
      <c r="D925" s="19">
        <f t="shared" si="79"/>
        <v>0</v>
      </c>
      <c r="E925" s="19"/>
      <c r="F925" s="10"/>
    </row>
    <row r="926" ht="15.75" customHeight="1">
      <c r="E926" s="1"/>
      <c r="F926" s="62" t="s">
        <v>14</v>
      </c>
    </row>
    <row r="927" ht="15.75" customHeight="1">
      <c r="A927" s="14" t="s">
        <v>15</v>
      </c>
      <c r="B927" s="14" t="s">
        <v>16</v>
      </c>
      <c r="C927" s="2" t="s">
        <v>17</v>
      </c>
      <c r="D927" s="14" t="s">
        <v>18</v>
      </c>
      <c r="E927" s="14" t="s">
        <v>19</v>
      </c>
      <c r="F927" s="34" t="s">
        <v>20</v>
      </c>
      <c r="G927" s="43">
        <v>50.0</v>
      </c>
    </row>
    <row r="928" ht="15.75" customHeight="1">
      <c r="A928" s="19" t="s">
        <v>2957</v>
      </c>
      <c r="B928" s="18">
        <v>45115.0</v>
      </c>
      <c r="C928" s="36">
        <v>50.0</v>
      </c>
      <c r="D928" s="19">
        <f>G927-C928</f>
        <v>0</v>
      </c>
      <c r="E928" s="19"/>
      <c r="F928" s="10"/>
      <c r="G928" s="20" t="s">
        <v>2958</v>
      </c>
    </row>
    <row r="929" ht="15.75" customHeight="1">
      <c r="A929" s="19" t="str">
        <f t="shared" ref="A929:A931" si="80">A928</f>
        <v>PO-23019426</v>
      </c>
      <c r="B929" s="18"/>
      <c r="C929" s="36"/>
      <c r="D929" s="19">
        <f t="shared" ref="D929:D931" si="81">D928-C929</f>
        <v>0</v>
      </c>
      <c r="E929" s="19"/>
      <c r="F929" s="10"/>
      <c r="G929" s="20" t="s">
        <v>2945</v>
      </c>
    </row>
    <row r="930" ht="15.75" customHeight="1">
      <c r="A930" s="19" t="str">
        <f t="shared" si="80"/>
        <v>PO-23019426</v>
      </c>
      <c r="B930" s="18"/>
      <c r="C930" s="36"/>
      <c r="D930" s="19">
        <f t="shared" si="81"/>
        <v>0</v>
      </c>
      <c r="E930" s="19"/>
      <c r="F930" s="10"/>
    </row>
    <row r="931" ht="15.75" customHeight="1">
      <c r="A931" s="19" t="str">
        <f t="shared" si="80"/>
        <v>PO-23019426</v>
      </c>
      <c r="B931" s="18"/>
      <c r="C931" s="36"/>
      <c r="D931" s="19">
        <f t="shared" si="81"/>
        <v>0</v>
      </c>
      <c r="E931" s="19"/>
      <c r="F931" s="10"/>
    </row>
    <row r="932" ht="15.75" customHeight="1">
      <c r="E932" s="1"/>
      <c r="F932" s="62" t="s">
        <v>14</v>
      </c>
    </row>
    <row r="933" ht="15.75" customHeight="1">
      <c r="A933" s="14" t="s">
        <v>15</v>
      </c>
      <c r="B933" s="14" t="s">
        <v>16</v>
      </c>
      <c r="C933" s="2" t="s">
        <v>17</v>
      </c>
      <c r="D933" s="14" t="s">
        <v>18</v>
      </c>
      <c r="E933" s="14" t="s">
        <v>19</v>
      </c>
      <c r="F933" s="34" t="s">
        <v>20</v>
      </c>
      <c r="G933" s="43">
        <v>200.0</v>
      </c>
    </row>
    <row r="934" ht="15.75" customHeight="1">
      <c r="A934" s="19" t="s">
        <v>2959</v>
      </c>
      <c r="B934" s="18">
        <v>45141.0</v>
      </c>
      <c r="C934" s="36">
        <v>100.0</v>
      </c>
      <c r="D934" s="19">
        <f>G933-C934</f>
        <v>100</v>
      </c>
      <c r="E934" s="19"/>
      <c r="F934" s="10"/>
      <c r="G934" s="20" t="s">
        <v>2960</v>
      </c>
    </row>
    <row r="935" ht="15.75" customHeight="1">
      <c r="A935" s="19" t="str">
        <f t="shared" ref="A935:A937" si="82">A934</f>
        <v>PO-23021603</v>
      </c>
      <c r="B935" s="18">
        <v>45146.0</v>
      </c>
      <c r="C935" s="36">
        <v>100.0</v>
      </c>
      <c r="D935" s="19">
        <f t="shared" ref="D935:D937" si="83">D934-C935</f>
        <v>0</v>
      </c>
      <c r="E935" s="19"/>
      <c r="F935" s="10"/>
      <c r="G935" s="20" t="s">
        <v>977</v>
      </c>
    </row>
    <row r="936" ht="15.75" customHeight="1">
      <c r="A936" s="19" t="str">
        <f t="shared" si="82"/>
        <v>PO-23021603</v>
      </c>
      <c r="B936" s="18"/>
      <c r="C936" s="36"/>
      <c r="D936" s="19">
        <f t="shared" si="83"/>
        <v>0</v>
      </c>
      <c r="E936" s="19"/>
      <c r="F936" s="10"/>
    </row>
    <row r="937" ht="15.75" customHeight="1">
      <c r="A937" s="19" t="str">
        <f t="shared" si="82"/>
        <v>PO-23021603</v>
      </c>
      <c r="B937" s="18"/>
      <c r="C937" s="36"/>
      <c r="D937" s="19">
        <f t="shared" si="83"/>
        <v>0</v>
      </c>
      <c r="E937" s="19"/>
      <c r="F937" s="10"/>
    </row>
    <row r="938" ht="15.75" customHeight="1">
      <c r="E938" s="1"/>
      <c r="F938" s="62" t="s">
        <v>14</v>
      </c>
    </row>
    <row r="939" ht="15.75" customHeight="1">
      <c r="E939" s="1"/>
    </row>
    <row r="940" ht="15.75" customHeight="1">
      <c r="A940" s="14" t="s">
        <v>15</v>
      </c>
      <c r="B940" s="14" t="s">
        <v>16</v>
      </c>
      <c r="C940" s="2" t="s">
        <v>17</v>
      </c>
      <c r="D940" s="14" t="s">
        <v>18</v>
      </c>
      <c r="E940" s="14" t="s">
        <v>19</v>
      </c>
      <c r="F940" s="34" t="s">
        <v>20</v>
      </c>
      <c r="G940" s="43">
        <v>50.0</v>
      </c>
    </row>
    <row r="941" ht="15.75" customHeight="1">
      <c r="A941" s="19" t="s">
        <v>2961</v>
      </c>
      <c r="B941" s="18">
        <v>45213.0</v>
      </c>
      <c r="C941" s="36">
        <v>50.0</v>
      </c>
      <c r="D941" s="19">
        <f>G940-C941</f>
        <v>0</v>
      </c>
      <c r="E941" s="19"/>
      <c r="F941" s="10"/>
      <c r="G941" s="20" t="s">
        <v>2962</v>
      </c>
    </row>
    <row r="942" ht="15.75" customHeight="1">
      <c r="A942" s="19" t="str">
        <f t="shared" ref="A942:A944" si="84">A941</f>
        <v>PO-23024553</v>
      </c>
      <c r="B942" s="18"/>
      <c r="C942" s="36"/>
      <c r="D942" s="19">
        <f t="shared" ref="D942:D944" si="85">D941-C942</f>
        <v>0</v>
      </c>
      <c r="E942" s="19"/>
      <c r="F942" s="10"/>
      <c r="G942" s="20" t="s">
        <v>2944</v>
      </c>
    </row>
    <row r="943" ht="15.75" customHeight="1">
      <c r="A943" s="19" t="str">
        <f t="shared" si="84"/>
        <v>PO-23024553</v>
      </c>
      <c r="B943" s="18"/>
      <c r="C943" s="36"/>
      <c r="D943" s="19">
        <f t="shared" si="85"/>
        <v>0</v>
      </c>
      <c r="E943" s="19"/>
      <c r="F943" s="10"/>
    </row>
    <row r="944" ht="15.75" customHeight="1">
      <c r="A944" s="19" t="str">
        <f t="shared" si="84"/>
        <v>PO-23024553</v>
      </c>
      <c r="B944" s="18"/>
      <c r="C944" s="36"/>
      <c r="D944" s="19">
        <f t="shared" si="85"/>
        <v>0</v>
      </c>
      <c r="E944" s="19"/>
      <c r="F944" s="10"/>
    </row>
    <row r="945" ht="15.75" customHeight="1">
      <c r="E945" s="1"/>
      <c r="F945" s="62" t="s">
        <v>14</v>
      </c>
    </row>
    <row r="946" ht="15.75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v>50.0</v>
      </c>
    </row>
    <row r="947" ht="15.75" customHeight="1">
      <c r="A947" s="19" t="s">
        <v>2961</v>
      </c>
      <c r="B947" s="18">
        <v>45213.0</v>
      </c>
      <c r="C947" s="36">
        <v>50.0</v>
      </c>
      <c r="D947" s="19">
        <f>G946-C947</f>
        <v>0</v>
      </c>
      <c r="E947" s="19"/>
      <c r="F947" s="10"/>
      <c r="G947" s="20" t="s">
        <v>2962</v>
      </c>
    </row>
    <row r="948" ht="15.75" customHeight="1">
      <c r="A948" s="19" t="str">
        <f t="shared" ref="A948:A950" si="86">A947</f>
        <v>PO-23024553</v>
      </c>
      <c r="B948" s="18"/>
      <c r="C948" s="36"/>
      <c r="D948" s="19">
        <f t="shared" ref="D948:D950" si="87">D947-C948</f>
        <v>0</v>
      </c>
      <c r="E948" s="19"/>
      <c r="F948" s="10"/>
      <c r="G948" s="20" t="s">
        <v>2945</v>
      </c>
    </row>
    <row r="949" ht="15.75" customHeight="1">
      <c r="A949" s="19" t="str">
        <f t="shared" si="86"/>
        <v>PO-23024553</v>
      </c>
      <c r="B949" s="18"/>
      <c r="C949" s="36"/>
      <c r="D949" s="19">
        <f t="shared" si="87"/>
        <v>0</v>
      </c>
      <c r="E949" s="19"/>
      <c r="F949" s="10"/>
    </row>
    <row r="950" ht="15.75" customHeight="1">
      <c r="A950" s="19" t="str">
        <f t="shared" si="86"/>
        <v>PO-23024553</v>
      </c>
      <c r="B950" s="18"/>
      <c r="C950" s="36"/>
      <c r="D950" s="19">
        <f t="shared" si="87"/>
        <v>0</v>
      </c>
      <c r="E950" s="19"/>
      <c r="F950" s="10"/>
    </row>
    <row r="951" ht="15.75" customHeight="1">
      <c r="E951" s="1"/>
      <c r="F951" s="62" t="s">
        <v>14</v>
      </c>
    </row>
    <row r="952" ht="15.75" customHeight="1">
      <c r="A952" s="14" t="s">
        <v>15</v>
      </c>
      <c r="B952" s="14" t="s">
        <v>16</v>
      </c>
      <c r="C952" s="2" t="s">
        <v>17</v>
      </c>
      <c r="D952" s="14" t="s">
        <v>18</v>
      </c>
      <c r="E952" s="14" t="s">
        <v>19</v>
      </c>
      <c r="F952" s="34" t="s">
        <v>20</v>
      </c>
      <c r="G952" s="43">
        <v>50.0</v>
      </c>
    </row>
    <row r="953" ht="15.75" customHeight="1">
      <c r="A953" s="19" t="s">
        <v>2963</v>
      </c>
      <c r="B953" s="18">
        <v>45217.0</v>
      </c>
      <c r="C953" s="36">
        <v>50.0</v>
      </c>
      <c r="D953" s="19">
        <f>G952-C953</f>
        <v>0</v>
      </c>
      <c r="E953" s="19"/>
      <c r="F953" s="10"/>
      <c r="G953" s="20" t="s">
        <v>2964</v>
      </c>
    </row>
    <row r="954" ht="15.75" customHeight="1">
      <c r="A954" s="19" t="str">
        <f t="shared" ref="A954:A956" si="88">A953</f>
        <v>PO-23024859</v>
      </c>
      <c r="B954" s="18"/>
      <c r="C954" s="36"/>
      <c r="D954" s="19">
        <f t="shared" ref="D954:D956" si="89">D953-C954</f>
        <v>0</v>
      </c>
      <c r="E954" s="19"/>
      <c r="F954" s="10"/>
      <c r="G954" s="20" t="s">
        <v>977</v>
      </c>
    </row>
    <row r="955" ht="15.75" customHeight="1">
      <c r="A955" s="19" t="str">
        <f t="shared" si="88"/>
        <v>PO-23024859</v>
      </c>
      <c r="B955" s="18"/>
      <c r="C955" s="36"/>
      <c r="D955" s="19">
        <f t="shared" si="89"/>
        <v>0</v>
      </c>
      <c r="E955" s="19"/>
      <c r="F955" s="10"/>
    </row>
    <row r="956" ht="15.75" customHeight="1">
      <c r="A956" s="19" t="str">
        <f t="shared" si="88"/>
        <v>PO-23024859</v>
      </c>
      <c r="B956" s="18"/>
      <c r="C956" s="36"/>
      <c r="D956" s="19">
        <f t="shared" si="89"/>
        <v>0</v>
      </c>
      <c r="E956" s="19"/>
      <c r="F956" s="10"/>
    </row>
    <row r="957" ht="15.75" customHeight="1">
      <c r="E957" s="1"/>
      <c r="F957" s="62" t="s">
        <v>14</v>
      </c>
    </row>
    <row r="958" ht="15.75" customHeight="1">
      <c r="A958" s="14" t="s">
        <v>15</v>
      </c>
      <c r="B958" s="14" t="s">
        <v>16</v>
      </c>
      <c r="C958" s="2" t="s">
        <v>17</v>
      </c>
      <c r="D958" s="14" t="s">
        <v>18</v>
      </c>
      <c r="E958" s="14" t="s">
        <v>19</v>
      </c>
      <c r="F958" s="34" t="s">
        <v>20</v>
      </c>
      <c r="G958" s="43">
        <v>100.0</v>
      </c>
    </row>
    <row r="959" ht="15.75" customHeight="1">
      <c r="A959" s="19" t="s">
        <v>2965</v>
      </c>
      <c r="B959" s="18">
        <v>45224.0</v>
      </c>
      <c r="C959" s="36">
        <v>79.0</v>
      </c>
      <c r="D959" s="19">
        <f>G958-C959</f>
        <v>21</v>
      </c>
      <c r="E959" s="19"/>
      <c r="F959" s="10"/>
      <c r="G959" s="20" t="s">
        <v>2966</v>
      </c>
    </row>
    <row r="960" ht="15.75" customHeight="1">
      <c r="A960" s="19" t="str">
        <f t="shared" ref="A960:A962" si="90">A959</f>
        <v>PO-23025254</v>
      </c>
      <c r="B960" s="18">
        <v>45226.0</v>
      </c>
      <c r="C960" s="36">
        <v>21.0</v>
      </c>
      <c r="D960" s="19">
        <f t="shared" ref="D960:D962" si="91">D959-C960</f>
        <v>0</v>
      </c>
      <c r="E960" s="19"/>
      <c r="F960" s="10"/>
      <c r="G960" s="20" t="s">
        <v>977</v>
      </c>
    </row>
    <row r="961" ht="15.75" customHeight="1">
      <c r="A961" s="19" t="str">
        <f t="shared" si="90"/>
        <v>PO-23025254</v>
      </c>
      <c r="B961" s="18"/>
      <c r="C961" s="36"/>
      <c r="D961" s="19">
        <f t="shared" si="91"/>
        <v>0</v>
      </c>
      <c r="E961" s="19"/>
      <c r="F961" s="10"/>
    </row>
    <row r="962" ht="15.75" customHeight="1">
      <c r="A962" s="19" t="str">
        <f t="shared" si="90"/>
        <v>PO-23025254</v>
      </c>
      <c r="B962" s="18"/>
      <c r="C962" s="36"/>
      <c r="D962" s="19">
        <f t="shared" si="91"/>
        <v>0</v>
      </c>
      <c r="E962" s="19"/>
      <c r="F962" s="10"/>
    </row>
    <row r="963" ht="15.75" customHeight="1">
      <c r="E963" s="1"/>
      <c r="F963" s="62" t="s">
        <v>14</v>
      </c>
    </row>
    <row r="964" ht="15.75" customHeight="1">
      <c r="A964" s="14" t="s">
        <v>15</v>
      </c>
      <c r="B964" s="14" t="s">
        <v>16</v>
      </c>
      <c r="C964" s="2" t="s">
        <v>17</v>
      </c>
      <c r="D964" s="14" t="s">
        <v>18</v>
      </c>
      <c r="E964" s="14" t="s">
        <v>19</v>
      </c>
      <c r="F964" s="34" t="s">
        <v>20</v>
      </c>
      <c r="G964" s="43">
        <v>200.0</v>
      </c>
    </row>
    <row r="965" ht="15.75" customHeight="1">
      <c r="A965" s="19" t="s">
        <v>2967</v>
      </c>
      <c r="B965" s="18">
        <v>45239.0</v>
      </c>
      <c r="C965" s="36">
        <v>50.0</v>
      </c>
      <c r="D965" s="19">
        <f>G964-C965</f>
        <v>150</v>
      </c>
      <c r="E965" s="19"/>
      <c r="F965" s="10"/>
      <c r="G965" s="20" t="s">
        <v>2968</v>
      </c>
    </row>
    <row r="966" ht="15.75" customHeight="1">
      <c r="A966" s="19" t="str">
        <f t="shared" ref="A966:A968" si="92">A965</f>
        <v>PO-23025869</v>
      </c>
      <c r="B966" s="18">
        <v>45241.0</v>
      </c>
      <c r="C966" s="36">
        <v>50.0</v>
      </c>
      <c r="D966" s="19">
        <f t="shared" ref="D966:D968" si="93">D965-C966</f>
        <v>100</v>
      </c>
      <c r="E966" s="19"/>
      <c r="F966" s="10"/>
      <c r="G966" s="20" t="s">
        <v>2946</v>
      </c>
    </row>
    <row r="967" ht="15.75" customHeight="1">
      <c r="A967" s="19" t="str">
        <f t="shared" si="92"/>
        <v>PO-23025869</v>
      </c>
      <c r="B967" s="18">
        <v>45245.0</v>
      </c>
      <c r="C967" s="36">
        <v>50.0</v>
      </c>
      <c r="D967" s="19">
        <f t="shared" si="93"/>
        <v>50</v>
      </c>
      <c r="E967" s="19"/>
      <c r="F967" s="10"/>
    </row>
    <row r="968" ht="15.75" customHeight="1">
      <c r="A968" s="19" t="str">
        <f t="shared" si="92"/>
        <v>PO-23025869</v>
      </c>
      <c r="B968" s="18">
        <v>45247.0</v>
      </c>
      <c r="C968" s="36">
        <v>50.0</v>
      </c>
      <c r="D968" s="19">
        <f t="shared" si="93"/>
        <v>0</v>
      </c>
      <c r="E968" s="19"/>
      <c r="F968" s="10"/>
    </row>
    <row r="969" ht="15.75" customHeight="1">
      <c r="E969" s="1"/>
      <c r="F969" s="62" t="s">
        <v>14</v>
      </c>
    </row>
    <row r="970" ht="15.75" customHeight="1">
      <c r="A970" s="14" t="s">
        <v>15</v>
      </c>
      <c r="B970" s="14" t="s">
        <v>16</v>
      </c>
      <c r="C970" s="2" t="s">
        <v>17</v>
      </c>
      <c r="D970" s="14" t="s">
        <v>18</v>
      </c>
      <c r="E970" s="14" t="s">
        <v>19</v>
      </c>
      <c r="F970" s="34" t="s">
        <v>20</v>
      </c>
      <c r="G970" s="43">
        <v>100.0</v>
      </c>
    </row>
    <row r="971" ht="15.75" customHeight="1">
      <c r="A971" s="19" t="s">
        <v>2967</v>
      </c>
      <c r="B971" s="18">
        <v>45239.0</v>
      </c>
      <c r="C971" s="36">
        <v>50.0</v>
      </c>
      <c r="D971" s="19">
        <f>G970-C971</f>
        <v>50</v>
      </c>
      <c r="E971" s="19"/>
      <c r="F971" s="10"/>
      <c r="G971" s="20" t="s">
        <v>2968</v>
      </c>
    </row>
    <row r="972" ht="15.75" customHeight="1">
      <c r="A972" s="19" t="str">
        <f t="shared" ref="A972:A974" si="94">A971</f>
        <v>PO-23025869</v>
      </c>
      <c r="B972" s="18">
        <v>45241.0</v>
      </c>
      <c r="C972" s="36">
        <v>25.0</v>
      </c>
      <c r="D972" s="19">
        <f t="shared" ref="D972:D974" si="95">D971-C972</f>
        <v>25</v>
      </c>
      <c r="E972" s="19"/>
      <c r="F972" s="10"/>
      <c r="G972" s="20" t="s">
        <v>2944</v>
      </c>
    </row>
    <row r="973" ht="15.75" customHeight="1">
      <c r="A973" s="19" t="str">
        <f t="shared" si="94"/>
        <v>PO-23025869</v>
      </c>
      <c r="B973" s="18">
        <v>45245.0</v>
      </c>
      <c r="C973" s="36">
        <v>25.0</v>
      </c>
      <c r="D973" s="19">
        <f t="shared" si="95"/>
        <v>0</v>
      </c>
      <c r="E973" s="19"/>
      <c r="F973" s="10"/>
    </row>
    <row r="974" ht="15.75" customHeight="1">
      <c r="A974" s="19" t="str">
        <f t="shared" si="94"/>
        <v>PO-23025869</v>
      </c>
      <c r="B974" s="18"/>
      <c r="C974" s="36"/>
      <c r="D974" s="19">
        <f t="shared" si="95"/>
        <v>0</v>
      </c>
      <c r="E974" s="19"/>
      <c r="F974" s="10"/>
    </row>
    <row r="975" ht="15.75" customHeight="1">
      <c r="E975" s="1"/>
      <c r="F975" s="62" t="s">
        <v>14</v>
      </c>
    </row>
    <row r="976" ht="15.75" customHeight="1">
      <c r="E976" s="1"/>
    </row>
    <row r="977" ht="15.75" customHeight="1">
      <c r="A977" s="14" t="s">
        <v>15</v>
      </c>
      <c r="B977" s="14" t="s">
        <v>16</v>
      </c>
      <c r="C977" s="2" t="s">
        <v>17</v>
      </c>
      <c r="D977" s="14" t="s">
        <v>18</v>
      </c>
      <c r="E977" s="14" t="s">
        <v>19</v>
      </c>
      <c r="F977" s="34" t="s">
        <v>20</v>
      </c>
      <c r="G977" s="43">
        <v>200.0</v>
      </c>
    </row>
    <row r="978" ht="15.75" customHeight="1">
      <c r="A978" s="19" t="s">
        <v>2967</v>
      </c>
      <c r="B978" s="18">
        <v>45241.0</v>
      </c>
      <c r="C978" s="36">
        <v>50.0</v>
      </c>
      <c r="D978" s="19">
        <f>G977-C978</f>
        <v>150</v>
      </c>
      <c r="E978" s="19"/>
      <c r="F978" s="10"/>
      <c r="G978" s="20" t="s">
        <v>2968</v>
      </c>
    </row>
    <row r="979" ht="15.75" customHeight="1">
      <c r="A979" s="19" t="str">
        <f t="shared" ref="A979:A981" si="96">A978</f>
        <v>PO-23025869</v>
      </c>
      <c r="B979" s="18">
        <v>45245.0</v>
      </c>
      <c r="C979" s="36">
        <v>50.0</v>
      </c>
      <c r="D979" s="19">
        <f t="shared" ref="D979:D981" si="97">D978-C979</f>
        <v>100</v>
      </c>
      <c r="E979" s="19"/>
      <c r="F979" s="10"/>
      <c r="G979" s="20" t="s">
        <v>2945</v>
      </c>
    </row>
    <row r="980" ht="15.75" customHeight="1">
      <c r="A980" s="19" t="str">
        <f t="shared" si="96"/>
        <v>PO-23025869</v>
      </c>
      <c r="B980" s="18">
        <v>45247.0</v>
      </c>
      <c r="C980" s="36">
        <v>100.0</v>
      </c>
      <c r="D980" s="19">
        <f t="shared" si="97"/>
        <v>0</v>
      </c>
      <c r="E980" s="19"/>
      <c r="F980" s="10"/>
    </row>
    <row r="981" ht="15.75" customHeight="1">
      <c r="A981" s="19" t="str">
        <f t="shared" si="96"/>
        <v>PO-23025869</v>
      </c>
      <c r="B981" s="18"/>
      <c r="C981" s="36"/>
      <c r="D981" s="19">
        <f t="shared" si="97"/>
        <v>0</v>
      </c>
      <c r="E981" s="19"/>
      <c r="F981" s="10"/>
    </row>
    <row r="982" ht="15.75" customHeight="1">
      <c r="E982" s="1"/>
      <c r="F982" s="62" t="s">
        <v>14</v>
      </c>
    </row>
    <row r="983" ht="15.75" customHeight="1">
      <c r="E983" s="1"/>
    </row>
    <row r="984" ht="15.75" customHeight="1">
      <c r="A984" s="14" t="s">
        <v>15</v>
      </c>
      <c r="B984" s="14" t="s">
        <v>16</v>
      </c>
      <c r="C984" s="2" t="s">
        <v>17</v>
      </c>
      <c r="D984" s="14" t="s">
        <v>18</v>
      </c>
      <c r="E984" s="14" t="s">
        <v>19</v>
      </c>
      <c r="F984" s="34" t="s">
        <v>20</v>
      </c>
      <c r="G984" s="43">
        <v>100.0</v>
      </c>
    </row>
    <row r="985" ht="15.75" customHeight="1">
      <c r="A985" s="19" t="s">
        <v>2969</v>
      </c>
      <c r="B985" s="18">
        <v>45243.0</v>
      </c>
      <c r="C985" s="36">
        <v>25.0</v>
      </c>
      <c r="D985" s="19">
        <f>G984-C985</f>
        <v>75</v>
      </c>
      <c r="E985" s="19"/>
      <c r="F985" s="10"/>
      <c r="G985" s="20" t="s">
        <v>2970</v>
      </c>
    </row>
    <row r="986" ht="15.75" customHeight="1">
      <c r="A986" s="19" t="str">
        <f t="shared" ref="A986:A988" si="98">A985</f>
        <v>PO-23026120</v>
      </c>
      <c r="B986" s="18">
        <v>45250.0</v>
      </c>
      <c r="C986" s="36">
        <v>75.0</v>
      </c>
      <c r="D986" s="19">
        <f t="shared" ref="D986:D988" si="99">D985-C986</f>
        <v>0</v>
      </c>
      <c r="E986" s="19"/>
      <c r="F986" s="10"/>
      <c r="G986" s="20" t="s">
        <v>2944</v>
      </c>
    </row>
    <row r="987" ht="15.75" customHeight="1">
      <c r="A987" s="19" t="str">
        <f t="shared" si="98"/>
        <v>PO-23026120</v>
      </c>
      <c r="B987" s="18"/>
      <c r="C987" s="36"/>
      <c r="D987" s="19">
        <f t="shared" si="99"/>
        <v>0</v>
      </c>
      <c r="E987" s="19"/>
      <c r="F987" s="10"/>
    </row>
    <row r="988" ht="15.75" customHeight="1">
      <c r="A988" s="19" t="str">
        <f t="shared" si="98"/>
        <v>PO-23026120</v>
      </c>
      <c r="B988" s="18"/>
      <c r="C988" s="36"/>
      <c r="D988" s="19">
        <f t="shared" si="99"/>
        <v>0</v>
      </c>
      <c r="E988" s="19"/>
      <c r="F988" s="10"/>
    </row>
    <row r="989" ht="15.75" customHeight="1">
      <c r="E989" s="1"/>
      <c r="F989" s="62" t="s">
        <v>14</v>
      </c>
    </row>
    <row r="990" ht="15.75" customHeight="1">
      <c r="A990" s="14" t="s">
        <v>15</v>
      </c>
      <c r="B990" s="14" t="s">
        <v>16</v>
      </c>
      <c r="C990" s="2" t="s">
        <v>17</v>
      </c>
      <c r="D990" s="14" t="s">
        <v>18</v>
      </c>
      <c r="E990" s="14" t="s">
        <v>19</v>
      </c>
      <c r="F990" s="34" t="s">
        <v>20</v>
      </c>
      <c r="G990" s="43">
        <v>100.0</v>
      </c>
    </row>
    <row r="991" ht="15.75" customHeight="1">
      <c r="A991" s="19" t="s">
        <v>2969</v>
      </c>
      <c r="B991" s="18">
        <v>45243.0</v>
      </c>
      <c r="C991" s="36">
        <v>29.0</v>
      </c>
      <c r="D991" s="19">
        <f>G990-C991</f>
        <v>71</v>
      </c>
      <c r="E991" s="19"/>
      <c r="F991" s="10"/>
      <c r="G991" s="20" t="s">
        <v>2970</v>
      </c>
    </row>
    <row r="992" ht="15.75" customHeight="1">
      <c r="A992" s="19" t="str">
        <f t="shared" ref="A992:A994" si="100">A991</f>
        <v>PO-23026120</v>
      </c>
      <c r="B992" s="18">
        <v>45247.0</v>
      </c>
      <c r="C992" s="36">
        <v>50.0</v>
      </c>
      <c r="D992" s="19">
        <f t="shared" ref="D992:D994" si="101">D991-C992</f>
        <v>21</v>
      </c>
      <c r="E992" s="19"/>
      <c r="F992" s="10"/>
      <c r="G992" s="20" t="s">
        <v>2945</v>
      </c>
    </row>
    <row r="993" ht="15.75" customHeight="1">
      <c r="A993" s="19" t="str">
        <f t="shared" si="100"/>
        <v>PO-23026120</v>
      </c>
      <c r="B993" s="18">
        <v>45250.0</v>
      </c>
      <c r="C993" s="36">
        <v>21.0</v>
      </c>
      <c r="D993" s="19">
        <f t="shared" si="101"/>
        <v>0</v>
      </c>
      <c r="E993" s="19"/>
      <c r="F993" s="10"/>
    </row>
    <row r="994" ht="15.75" customHeight="1">
      <c r="A994" s="19" t="str">
        <f t="shared" si="100"/>
        <v>PO-23026120</v>
      </c>
      <c r="B994" s="18"/>
      <c r="C994" s="36"/>
      <c r="D994" s="19">
        <f t="shared" si="101"/>
        <v>0</v>
      </c>
      <c r="E994" s="19"/>
      <c r="F994" s="10"/>
    </row>
    <row r="995" ht="15.75" customHeight="1">
      <c r="E995" s="1"/>
      <c r="F995" s="62" t="s">
        <v>14</v>
      </c>
    </row>
    <row r="996" ht="15.75" customHeight="1">
      <c r="A996" s="14" t="s">
        <v>15</v>
      </c>
      <c r="B996" s="14" t="s">
        <v>16</v>
      </c>
      <c r="C996" s="2" t="s">
        <v>17</v>
      </c>
      <c r="D996" s="14" t="s">
        <v>18</v>
      </c>
      <c r="E996" s="14" t="s">
        <v>19</v>
      </c>
      <c r="F996" s="34" t="s">
        <v>20</v>
      </c>
      <c r="G996" s="43">
        <v>100.0</v>
      </c>
    </row>
    <row r="997" ht="15.75" customHeight="1">
      <c r="A997" s="19" t="s">
        <v>2969</v>
      </c>
      <c r="B997" s="18">
        <v>45243.0</v>
      </c>
      <c r="C997" s="36">
        <v>20.0</v>
      </c>
      <c r="D997" s="19">
        <f>G996-C997</f>
        <v>80</v>
      </c>
      <c r="E997" s="19"/>
      <c r="F997" s="10"/>
      <c r="G997" s="20" t="s">
        <v>2970</v>
      </c>
    </row>
    <row r="998" ht="15.75" customHeight="1">
      <c r="A998" s="19" t="str">
        <f t="shared" ref="A998:A1000" si="102">A997</f>
        <v>PO-23026120</v>
      </c>
      <c r="B998" s="18">
        <v>45246.0</v>
      </c>
      <c r="C998" s="36">
        <v>75.0</v>
      </c>
      <c r="D998" s="19">
        <f t="shared" ref="D998:D1000" si="103">D997-C998</f>
        <v>5</v>
      </c>
      <c r="E998" s="19"/>
      <c r="F998" s="10"/>
      <c r="G998" s="20" t="s">
        <v>2946</v>
      </c>
    </row>
    <row r="999" ht="15.75" customHeight="1">
      <c r="A999" s="19" t="str">
        <f t="shared" si="102"/>
        <v>PO-23026120</v>
      </c>
      <c r="B999" s="18">
        <v>45250.0</v>
      </c>
      <c r="C999" s="36">
        <v>5.0</v>
      </c>
      <c r="D999" s="19">
        <f t="shared" si="103"/>
        <v>0</v>
      </c>
      <c r="E999" s="19"/>
      <c r="F999" s="10"/>
    </row>
    <row r="1000" ht="15.75" customHeight="1">
      <c r="A1000" s="19" t="str">
        <f t="shared" si="102"/>
        <v>PO-23026120</v>
      </c>
      <c r="B1000" s="18"/>
      <c r="C1000" s="36"/>
      <c r="D1000" s="19">
        <f t="shared" si="103"/>
        <v>0</v>
      </c>
      <c r="E1000" s="19"/>
      <c r="F1000" s="10"/>
    </row>
    <row r="1001" ht="15.75" customHeight="1">
      <c r="E1001" s="1"/>
      <c r="F1001" s="62" t="s">
        <v>14</v>
      </c>
    </row>
    <row r="1002" ht="15.75" customHeight="1">
      <c r="E1002" s="1"/>
    </row>
    <row r="1003" ht="15.75" customHeight="1">
      <c r="A1003" s="14" t="s">
        <v>15</v>
      </c>
      <c r="B1003" s="14" t="s">
        <v>16</v>
      </c>
      <c r="C1003" s="2" t="s">
        <v>17</v>
      </c>
      <c r="D1003" s="14" t="s">
        <v>18</v>
      </c>
      <c r="E1003" s="14" t="s">
        <v>19</v>
      </c>
      <c r="F1003" s="34" t="s">
        <v>20</v>
      </c>
      <c r="G1003" s="43">
        <v>100.0</v>
      </c>
    </row>
    <row r="1004" ht="15.75" customHeight="1">
      <c r="A1004" s="19" t="s">
        <v>2971</v>
      </c>
      <c r="B1004" s="18">
        <v>45260.0</v>
      </c>
      <c r="C1004" s="36">
        <v>100.0</v>
      </c>
      <c r="D1004" s="19">
        <f>G1003-C1004</f>
        <v>0</v>
      </c>
      <c r="E1004" s="19"/>
      <c r="F1004" s="10"/>
      <c r="G1004" s="20" t="s">
        <v>2972</v>
      </c>
    </row>
    <row r="1005" ht="15.75" customHeight="1">
      <c r="A1005" s="19" t="str">
        <f t="shared" ref="A1005:A1007" si="104">A1004</f>
        <v>PO-23026862</v>
      </c>
      <c r="B1005" s="18"/>
      <c r="C1005" s="36"/>
      <c r="D1005" s="19">
        <f t="shared" ref="D1005:D1007" si="105">D1004-C1005</f>
        <v>0</v>
      </c>
      <c r="E1005" s="19"/>
      <c r="F1005" s="10"/>
      <c r="G1005" s="20" t="s">
        <v>2946</v>
      </c>
    </row>
    <row r="1006" ht="15.75" customHeight="1">
      <c r="A1006" s="19" t="str">
        <f t="shared" si="104"/>
        <v>PO-23026862</v>
      </c>
      <c r="B1006" s="18"/>
      <c r="C1006" s="36"/>
      <c r="D1006" s="19">
        <f t="shared" si="105"/>
        <v>0</v>
      </c>
      <c r="E1006" s="19"/>
      <c r="F1006" s="10"/>
    </row>
    <row r="1007" ht="15.75" customHeight="1">
      <c r="A1007" s="19" t="str">
        <f t="shared" si="104"/>
        <v>PO-23026862</v>
      </c>
      <c r="B1007" s="18"/>
      <c r="C1007" s="36"/>
      <c r="D1007" s="19">
        <f t="shared" si="105"/>
        <v>0</v>
      </c>
      <c r="E1007" s="19"/>
      <c r="F1007" s="10"/>
    </row>
    <row r="1008" ht="15.75" customHeight="1">
      <c r="E1008" s="1"/>
      <c r="F1008" s="62" t="s">
        <v>14</v>
      </c>
    </row>
    <row r="1009" ht="15.75" customHeight="1">
      <c r="A1009" s="14" t="s">
        <v>15</v>
      </c>
      <c r="B1009" s="14" t="s">
        <v>16</v>
      </c>
      <c r="C1009" s="2" t="s">
        <v>17</v>
      </c>
      <c r="D1009" s="14" t="s">
        <v>18</v>
      </c>
      <c r="E1009" s="14" t="s">
        <v>19</v>
      </c>
      <c r="F1009" s="34" t="s">
        <v>20</v>
      </c>
      <c r="G1009" s="43">
        <v>100.0</v>
      </c>
    </row>
    <row r="1010" ht="15.75" customHeight="1">
      <c r="A1010" s="19" t="s">
        <v>2971</v>
      </c>
      <c r="B1010" s="18">
        <v>45260.0</v>
      </c>
      <c r="C1010" s="36">
        <v>100.0</v>
      </c>
      <c r="D1010" s="19">
        <f>G1009-C1010</f>
        <v>0</v>
      </c>
      <c r="E1010" s="19"/>
      <c r="F1010" s="10"/>
      <c r="G1010" s="20" t="s">
        <v>2972</v>
      </c>
    </row>
    <row r="1011" ht="15.75" customHeight="1">
      <c r="A1011" s="19" t="str">
        <f t="shared" ref="A1011:A1013" si="106">A1010</f>
        <v>PO-23026862</v>
      </c>
      <c r="B1011" s="18"/>
      <c r="C1011" s="36"/>
      <c r="D1011" s="19">
        <f t="shared" ref="D1011:D1013" si="107">D1010-C1011</f>
        <v>0</v>
      </c>
      <c r="E1011" s="19"/>
      <c r="F1011" s="10"/>
      <c r="G1011" s="20" t="s">
        <v>2945</v>
      </c>
    </row>
    <row r="1012" ht="15.75" customHeight="1">
      <c r="A1012" s="19" t="str">
        <f t="shared" si="106"/>
        <v>PO-23026862</v>
      </c>
      <c r="B1012" s="18"/>
      <c r="C1012" s="36"/>
      <c r="D1012" s="19">
        <f t="shared" si="107"/>
        <v>0</v>
      </c>
      <c r="E1012" s="19"/>
      <c r="F1012" s="10"/>
    </row>
    <row r="1013" ht="15.75" customHeight="1">
      <c r="A1013" s="19" t="str">
        <f t="shared" si="106"/>
        <v>PO-23026862</v>
      </c>
      <c r="B1013" s="18"/>
      <c r="C1013" s="36"/>
      <c r="D1013" s="19">
        <f t="shared" si="107"/>
        <v>0</v>
      </c>
      <c r="E1013" s="19"/>
      <c r="F1013" s="10"/>
    </row>
    <row r="1014" ht="15.75" customHeight="1">
      <c r="E1014" s="1"/>
      <c r="F1014" s="62" t="s">
        <v>14</v>
      </c>
    </row>
    <row r="1015" ht="15.75" customHeight="1">
      <c r="A1015" s="14" t="s">
        <v>15</v>
      </c>
      <c r="B1015" s="14" t="s">
        <v>16</v>
      </c>
      <c r="C1015" s="2" t="s">
        <v>17</v>
      </c>
      <c r="D1015" s="14" t="s">
        <v>18</v>
      </c>
      <c r="E1015" s="14" t="s">
        <v>19</v>
      </c>
      <c r="F1015" s="34" t="s">
        <v>20</v>
      </c>
      <c r="G1015" s="43">
        <v>200.0</v>
      </c>
    </row>
    <row r="1016" ht="15.75" customHeight="1">
      <c r="A1016" s="19" t="s">
        <v>2973</v>
      </c>
      <c r="B1016" s="18">
        <v>45281.0</v>
      </c>
      <c r="C1016" s="36">
        <v>50.0</v>
      </c>
      <c r="D1016" s="19">
        <f>G1015-C1016</f>
        <v>150</v>
      </c>
      <c r="E1016" s="19"/>
      <c r="F1016" s="10"/>
      <c r="G1016" s="20" t="s">
        <v>2974</v>
      </c>
    </row>
    <row r="1017" ht="15.75" customHeight="1">
      <c r="A1017" s="19" t="str">
        <f t="shared" ref="A1017:A1019" si="108">A1016</f>
        <v>PO-23026860</v>
      </c>
      <c r="B1017" s="18">
        <v>45288.0</v>
      </c>
      <c r="C1017" s="36">
        <v>148.0</v>
      </c>
      <c r="D1017" s="19">
        <f t="shared" ref="D1017:D1019" si="109">D1016-C1017</f>
        <v>2</v>
      </c>
      <c r="E1017" s="19"/>
      <c r="F1017" s="10"/>
      <c r="G1017" s="20" t="s">
        <v>2944</v>
      </c>
    </row>
    <row r="1018" ht="15.75" customHeight="1">
      <c r="A1018" s="19" t="str">
        <f t="shared" si="108"/>
        <v>PO-23026860</v>
      </c>
      <c r="B1018" s="18">
        <v>45289.0</v>
      </c>
      <c r="C1018" s="36">
        <v>2.0</v>
      </c>
      <c r="D1018" s="19">
        <f t="shared" si="109"/>
        <v>0</v>
      </c>
      <c r="E1018" s="19"/>
      <c r="F1018" s="10"/>
    </row>
    <row r="1019" ht="15.75" customHeight="1">
      <c r="A1019" s="19" t="str">
        <f t="shared" si="108"/>
        <v>PO-23026860</v>
      </c>
      <c r="B1019" s="18"/>
      <c r="C1019" s="36"/>
      <c r="D1019" s="19">
        <f t="shared" si="109"/>
        <v>0</v>
      </c>
      <c r="E1019" s="19"/>
      <c r="F1019" s="10"/>
    </row>
    <row r="1020" ht="15.75" customHeight="1">
      <c r="E1020" s="1"/>
    </row>
    <row r="1021" ht="15.75" customHeight="1">
      <c r="A1021" s="14" t="s">
        <v>15</v>
      </c>
      <c r="B1021" s="14" t="s">
        <v>16</v>
      </c>
      <c r="C1021" s="2" t="s">
        <v>17</v>
      </c>
      <c r="D1021" s="14" t="s">
        <v>18</v>
      </c>
      <c r="E1021" s="14" t="s">
        <v>19</v>
      </c>
      <c r="F1021" s="34" t="s">
        <v>20</v>
      </c>
      <c r="G1021" s="43">
        <v>200.0</v>
      </c>
    </row>
    <row r="1022" ht="15.75" customHeight="1">
      <c r="A1022" s="19" t="s">
        <v>2975</v>
      </c>
      <c r="B1022" s="18">
        <v>45269.0</v>
      </c>
      <c r="C1022" s="36">
        <v>50.0</v>
      </c>
      <c r="D1022" s="19">
        <f>G1021-C1022</f>
        <v>150</v>
      </c>
      <c r="E1022" s="19"/>
      <c r="F1022" s="10"/>
      <c r="G1022" s="20" t="s">
        <v>2976</v>
      </c>
    </row>
    <row r="1023" ht="15.75" customHeight="1">
      <c r="A1023" s="19" t="str">
        <f t="shared" ref="A1023:A1025" si="110">A1022</f>
        <v>PO-23027150</v>
      </c>
      <c r="B1023" s="18">
        <v>45272.0</v>
      </c>
      <c r="C1023" s="36">
        <v>53.0</v>
      </c>
      <c r="D1023" s="19">
        <f t="shared" ref="D1023:D1025" si="111">D1022-C1023</f>
        <v>97</v>
      </c>
      <c r="E1023" s="19"/>
      <c r="F1023" s="10"/>
      <c r="G1023" s="20" t="s">
        <v>2944</v>
      </c>
    </row>
    <row r="1024" ht="15.75" customHeight="1">
      <c r="A1024" s="19" t="str">
        <f t="shared" si="110"/>
        <v>PO-23027150</v>
      </c>
      <c r="B1024" s="18">
        <v>45283.0</v>
      </c>
      <c r="C1024" s="36">
        <v>2.0</v>
      </c>
      <c r="D1024" s="19">
        <f t="shared" si="111"/>
        <v>95</v>
      </c>
      <c r="E1024" s="19"/>
      <c r="F1024" s="10"/>
    </row>
    <row r="1025" ht="15.75" customHeight="1">
      <c r="A1025" s="19" t="str">
        <f t="shared" si="110"/>
        <v>PO-23027150</v>
      </c>
      <c r="B1025" s="18">
        <v>45265.0</v>
      </c>
      <c r="C1025" s="36">
        <v>95.0</v>
      </c>
      <c r="D1025" s="19">
        <f t="shared" si="111"/>
        <v>0</v>
      </c>
      <c r="E1025" s="19"/>
      <c r="F1025" s="10"/>
    </row>
    <row r="1026" ht="15.75" customHeight="1">
      <c r="E1026" s="1"/>
      <c r="F1026" s="62" t="s">
        <v>14</v>
      </c>
    </row>
    <row r="1027" ht="15.75" customHeight="1">
      <c r="A1027" s="14" t="s">
        <v>15</v>
      </c>
      <c r="B1027" s="14" t="s">
        <v>16</v>
      </c>
      <c r="C1027" s="2" t="s">
        <v>17</v>
      </c>
      <c r="D1027" s="14" t="s">
        <v>18</v>
      </c>
      <c r="E1027" s="14" t="s">
        <v>19</v>
      </c>
      <c r="F1027" s="34" t="s">
        <v>20</v>
      </c>
      <c r="G1027" s="43">
        <v>100.0</v>
      </c>
    </row>
    <row r="1028" ht="15.75" customHeight="1">
      <c r="A1028" s="19" t="s">
        <v>2975</v>
      </c>
      <c r="B1028" s="18">
        <v>45269.0</v>
      </c>
      <c r="C1028" s="36">
        <v>75.0</v>
      </c>
      <c r="D1028" s="19">
        <f>G1027-C1028</f>
        <v>25</v>
      </c>
      <c r="E1028" s="19"/>
      <c r="F1028" s="10"/>
      <c r="G1028" s="20" t="s">
        <v>2976</v>
      </c>
    </row>
    <row r="1029" ht="15.75" customHeight="1">
      <c r="A1029" s="19" t="str">
        <f t="shared" ref="A1029:A1031" si="112">A1028</f>
        <v>PO-23027150</v>
      </c>
      <c r="B1029" s="18">
        <v>45272.0</v>
      </c>
      <c r="C1029" s="36">
        <v>25.0</v>
      </c>
      <c r="D1029" s="19">
        <f t="shared" ref="D1029:D1031" si="113">D1028-C1029</f>
        <v>0</v>
      </c>
      <c r="E1029" s="19"/>
      <c r="F1029" s="10"/>
      <c r="G1029" s="20" t="s">
        <v>2945</v>
      </c>
    </row>
    <row r="1030" ht="15.75" customHeight="1">
      <c r="A1030" s="19" t="str">
        <f t="shared" si="112"/>
        <v>PO-23027150</v>
      </c>
      <c r="B1030" s="18"/>
      <c r="C1030" s="36"/>
      <c r="D1030" s="19">
        <f t="shared" si="113"/>
        <v>0</v>
      </c>
      <c r="E1030" s="19"/>
      <c r="F1030" s="10"/>
    </row>
    <row r="1031" ht="15.75" customHeight="1">
      <c r="A1031" s="19" t="str">
        <f t="shared" si="112"/>
        <v>PO-23027150</v>
      </c>
      <c r="B1031" s="18"/>
      <c r="C1031" s="36"/>
      <c r="D1031" s="19">
        <f t="shared" si="113"/>
        <v>0</v>
      </c>
      <c r="E1031" s="19"/>
      <c r="F1031" s="10"/>
    </row>
    <row r="1032" ht="15.75" customHeight="1">
      <c r="E1032" s="1"/>
      <c r="F1032" s="62" t="s">
        <v>14</v>
      </c>
    </row>
    <row r="1033" ht="15.75" customHeight="1">
      <c r="A1033" s="14" t="s">
        <v>15</v>
      </c>
      <c r="B1033" s="14" t="s">
        <v>16</v>
      </c>
      <c r="C1033" s="2" t="s">
        <v>17</v>
      </c>
      <c r="D1033" s="14" t="s">
        <v>18</v>
      </c>
      <c r="E1033" s="14" t="s">
        <v>19</v>
      </c>
      <c r="F1033" s="34" t="s">
        <v>20</v>
      </c>
      <c r="G1033" s="43">
        <v>100.0</v>
      </c>
    </row>
    <row r="1034" ht="15.75" customHeight="1">
      <c r="A1034" s="19" t="s">
        <v>2977</v>
      </c>
      <c r="B1034" s="18">
        <v>45275.0</v>
      </c>
      <c r="C1034" s="36">
        <v>100.0</v>
      </c>
      <c r="D1034" s="19">
        <f>G1033-C1034</f>
        <v>0</v>
      </c>
      <c r="E1034" s="19"/>
      <c r="F1034" s="10"/>
      <c r="G1034" s="20" t="s">
        <v>2978</v>
      </c>
    </row>
    <row r="1035" ht="15.75" customHeight="1">
      <c r="A1035" s="19" t="str">
        <f t="shared" ref="A1035:A1037" si="114">A1034</f>
        <v>PO-23027147</v>
      </c>
      <c r="B1035" s="18"/>
      <c r="C1035" s="36"/>
      <c r="D1035" s="19">
        <f t="shared" ref="D1035:D1037" si="115">D1034-C1035</f>
        <v>0</v>
      </c>
      <c r="E1035" s="19"/>
      <c r="F1035" s="10"/>
      <c r="G1035" s="20" t="s">
        <v>2945</v>
      </c>
    </row>
    <row r="1036" ht="15.75" customHeight="1">
      <c r="A1036" s="19" t="str">
        <f t="shared" si="114"/>
        <v>PO-23027147</v>
      </c>
      <c r="B1036" s="18"/>
      <c r="C1036" s="36"/>
      <c r="D1036" s="19">
        <f t="shared" si="115"/>
        <v>0</v>
      </c>
      <c r="E1036" s="19"/>
      <c r="F1036" s="10"/>
    </row>
    <row r="1037" ht="15.75" customHeight="1">
      <c r="A1037" s="19" t="str">
        <f t="shared" si="114"/>
        <v>PO-23027147</v>
      </c>
      <c r="B1037" s="18"/>
      <c r="C1037" s="36"/>
      <c r="D1037" s="19">
        <f t="shared" si="115"/>
        <v>0</v>
      </c>
      <c r="E1037" s="19"/>
      <c r="F1037" s="10"/>
    </row>
    <row r="1038" ht="15.75" customHeight="1">
      <c r="E1038" s="1"/>
      <c r="F1038" s="62" t="s">
        <v>14</v>
      </c>
    </row>
    <row r="1039" ht="15.75" customHeight="1">
      <c r="A1039" s="14" t="s">
        <v>15</v>
      </c>
      <c r="B1039" s="14" t="s">
        <v>16</v>
      </c>
      <c r="C1039" s="2" t="s">
        <v>17</v>
      </c>
      <c r="D1039" s="14" t="s">
        <v>18</v>
      </c>
      <c r="E1039" s="14" t="s">
        <v>19</v>
      </c>
      <c r="F1039" s="34" t="s">
        <v>20</v>
      </c>
      <c r="G1039" s="43">
        <v>100.0</v>
      </c>
    </row>
    <row r="1040" ht="15.75" customHeight="1">
      <c r="A1040" s="19" t="s">
        <v>2977</v>
      </c>
      <c r="B1040" s="18">
        <v>45275.0</v>
      </c>
      <c r="C1040" s="36">
        <v>100.0</v>
      </c>
      <c r="D1040" s="19">
        <f>G1039-C1040</f>
        <v>0</v>
      </c>
      <c r="E1040" s="19"/>
      <c r="F1040" s="10"/>
      <c r="G1040" s="20" t="s">
        <v>2978</v>
      </c>
    </row>
    <row r="1041" ht="15.75" customHeight="1">
      <c r="A1041" s="19" t="str">
        <f t="shared" ref="A1041:A1043" si="116">A1040</f>
        <v>PO-23027147</v>
      </c>
      <c r="B1041" s="18"/>
      <c r="C1041" s="36"/>
      <c r="D1041" s="19">
        <f t="shared" ref="D1041:D1043" si="117">D1040-C1041</f>
        <v>0</v>
      </c>
      <c r="E1041" s="19"/>
      <c r="F1041" s="10"/>
      <c r="G1041" s="20" t="s">
        <v>2946</v>
      </c>
    </row>
    <row r="1042" ht="15.75" customHeight="1">
      <c r="A1042" s="19" t="str">
        <f t="shared" si="116"/>
        <v>PO-23027147</v>
      </c>
      <c r="B1042" s="18"/>
      <c r="C1042" s="36"/>
      <c r="D1042" s="19">
        <f t="shared" si="117"/>
        <v>0</v>
      </c>
      <c r="E1042" s="19"/>
      <c r="F1042" s="10"/>
    </row>
    <row r="1043" ht="15.75" customHeight="1">
      <c r="A1043" s="19" t="str">
        <f t="shared" si="116"/>
        <v>PO-23027147</v>
      </c>
      <c r="B1043" s="18"/>
      <c r="C1043" s="36"/>
      <c r="D1043" s="19">
        <f t="shared" si="117"/>
        <v>0</v>
      </c>
      <c r="E1043" s="19"/>
      <c r="F1043" s="10"/>
    </row>
    <row r="1044" ht="15.75" customHeight="1">
      <c r="E1044" s="1"/>
      <c r="F1044" s="62" t="s">
        <v>14</v>
      </c>
    </row>
    <row r="1045" ht="15.75" customHeight="1">
      <c r="A1045" s="14" t="s">
        <v>15</v>
      </c>
      <c r="B1045" s="14" t="s">
        <v>16</v>
      </c>
      <c r="C1045" s="2" t="s">
        <v>17</v>
      </c>
      <c r="D1045" s="14" t="s">
        <v>18</v>
      </c>
      <c r="E1045" s="14" t="s">
        <v>19</v>
      </c>
      <c r="F1045" s="34" t="s">
        <v>20</v>
      </c>
      <c r="G1045" s="43">
        <v>200.0</v>
      </c>
    </row>
    <row r="1046" ht="15.75" customHeight="1">
      <c r="A1046" s="19" t="s">
        <v>2979</v>
      </c>
      <c r="B1046" s="18">
        <v>45283.0</v>
      </c>
      <c r="C1046" s="36">
        <v>50.0</v>
      </c>
      <c r="D1046" s="19">
        <f>G1045-C1046</f>
        <v>150</v>
      </c>
      <c r="E1046" s="19"/>
      <c r="F1046" s="10"/>
      <c r="G1046" s="20" t="s">
        <v>2980</v>
      </c>
    </row>
    <row r="1047" ht="15.75" customHeight="1">
      <c r="A1047" s="19" t="str">
        <f t="shared" ref="A1047:A1049" si="118">A1046</f>
        <v>PO-23027410</v>
      </c>
      <c r="B1047" s="18">
        <v>45287.0</v>
      </c>
      <c r="C1047" s="36">
        <v>100.0</v>
      </c>
      <c r="D1047" s="19">
        <f t="shared" ref="D1047:D1049" si="119">D1046-C1047</f>
        <v>50</v>
      </c>
      <c r="E1047" s="19"/>
      <c r="F1047" s="10"/>
      <c r="G1047" s="20" t="s">
        <v>2946</v>
      </c>
    </row>
    <row r="1048" ht="15.75" customHeight="1">
      <c r="A1048" s="19" t="str">
        <f t="shared" si="118"/>
        <v>PO-23027410</v>
      </c>
      <c r="B1048" s="18">
        <v>45288.0</v>
      </c>
      <c r="C1048" s="36">
        <v>32.0</v>
      </c>
      <c r="D1048" s="19">
        <f t="shared" si="119"/>
        <v>18</v>
      </c>
      <c r="E1048" s="19"/>
      <c r="F1048" s="10"/>
    </row>
    <row r="1049" ht="15.75" customHeight="1">
      <c r="A1049" s="19" t="str">
        <f t="shared" si="118"/>
        <v>PO-23027410</v>
      </c>
      <c r="B1049" s="18">
        <v>45289.0</v>
      </c>
      <c r="C1049" s="36">
        <v>18.0</v>
      </c>
      <c r="D1049" s="19">
        <f t="shared" si="119"/>
        <v>0</v>
      </c>
      <c r="E1049" s="19"/>
      <c r="F1049" s="10"/>
    </row>
    <row r="1050" ht="15.75" customHeight="1">
      <c r="E1050" s="1"/>
      <c r="F1050" s="62" t="s">
        <v>14</v>
      </c>
    </row>
    <row r="1051" ht="15.75" customHeight="1">
      <c r="A1051" s="14" t="s">
        <v>15</v>
      </c>
      <c r="B1051" s="14" t="s">
        <v>16</v>
      </c>
      <c r="C1051" s="2" t="s">
        <v>17</v>
      </c>
      <c r="D1051" s="14" t="s">
        <v>18</v>
      </c>
      <c r="E1051" s="14" t="s">
        <v>19</v>
      </c>
      <c r="F1051" s="34" t="s">
        <v>20</v>
      </c>
      <c r="G1051" s="43">
        <v>100.0</v>
      </c>
    </row>
    <row r="1052" ht="15.75" customHeight="1">
      <c r="A1052" s="19" t="s">
        <v>2979</v>
      </c>
      <c r="B1052" s="18">
        <v>45279.0</v>
      </c>
      <c r="C1052" s="36">
        <v>90.0</v>
      </c>
      <c r="D1052" s="19">
        <f>G1051-C1052</f>
        <v>10</v>
      </c>
      <c r="E1052" s="19"/>
      <c r="F1052" s="10"/>
      <c r="G1052" s="20" t="s">
        <v>2980</v>
      </c>
    </row>
    <row r="1053" ht="15.75" customHeight="1">
      <c r="A1053" s="19" t="str">
        <f t="shared" ref="A1053:A1055" si="120">A1052</f>
        <v>PO-23027410</v>
      </c>
      <c r="B1053" s="18">
        <v>45283.0</v>
      </c>
      <c r="C1053" s="36">
        <v>10.0</v>
      </c>
      <c r="D1053" s="19">
        <f t="shared" ref="D1053:D1055" si="121">D1052-C1053</f>
        <v>0</v>
      </c>
      <c r="E1053" s="19"/>
      <c r="F1053" s="10"/>
      <c r="G1053" s="20" t="s">
        <v>2945</v>
      </c>
    </row>
    <row r="1054" ht="15.75" customHeight="1">
      <c r="A1054" s="19" t="str">
        <f t="shared" si="120"/>
        <v>PO-23027410</v>
      </c>
      <c r="B1054" s="18"/>
      <c r="C1054" s="36"/>
      <c r="D1054" s="19">
        <f t="shared" si="121"/>
        <v>0</v>
      </c>
      <c r="E1054" s="19"/>
      <c r="F1054" s="10"/>
    </row>
    <row r="1055" ht="15.75" customHeight="1">
      <c r="A1055" s="19" t="str">
        <f t="shared" si="120"/>
        <v>PO-23027410</v>
      </c>
      <c r="B1055" s="18"/>
      <c r="C1055" s="36"/>
      <c r="D1055" s="19">
        <f t="shared" si="121"/>
        <v>0</v>
      </c>
      <c r="E1055" s="19"/>
      <c r="F1055" s="10"/>
    </row>
    <row r="1056" ht="15.75" customHeight="1">
      <c r="E1056" s="1"/>
      <c r="F1056" s="62" t="s">
        <v>14</v>
      </c>
    </row>
    <row r="1057" ht="15.75" customHeight="1">
      <c r="A1057" s="14" t="s">
        <v>15</v>
      </c>
      <c r="B1057" s="14" t="s">
        <v>16</v>
      </c>
      <c r="C1057" s="2" t="s">
        <v>17</v>
      </c>
      <c r="D1057" s="14" t="s">
        <v>18</v>
      </c>
      <c r="E1057" s="14" t="s">
        <v>19</v>
      </c>
      <c r="F1057" s="34" t="s">
        <v>20</v>
      </c>
      <c r="G1057" s="43">
        <v>100.0</v>
      </c>
    </row>
    <row r="1058" ht="15.75" customHeight="1">
      <c r="A1058" s="19" t="s">
        <v>2981</v>
      </c>
      <c r="B1058" s="18">
        <v>45281.0</v>
      </c>
      <c r="C1058" s="36">
        <v>50.0</v>
      </c>
      <c r="D1058" s="19">
        <f>G1057-C1058</f>
        <v>50</v>
      </c>
      <c r="E1058" s="19"/>
      <c r="F1058" s="10"/>
      <c r="G1058" s="20" t="s">
        <v>2982</v>
      </c>
    </row>
    <row r="1059" ht="15.75" customHeight="1">
      <c r="A1059" s="19" t="str">
        <f t="shared" ref="A1059:A1061" si="122">A1058</f>
        <v>PO-23027544</v>
      </c>
      <c r="B1059" s="18">
        <v>45289.0</v>
      </c>
      <c r="C1059" s="36">
        <v>50.0</v>
      </c>
      <c r="D1059" s="19">
        <f t="shared" ref="D1059:D1061" si="123">D1058-C1059</f>
        <v>0</v>
      </c>
      <c r="E1059" s="19"/>
      <c r="F1059" s="10"/>
      <c r="G1059" s="20" t="s">
        <v>2945</v>
      </c>
    </row>
    <row r="1060" ht="15.75" customHeight="1">
      <c r="A1060" s="19" t="str">
        <f t="shared" si="122"/>
        <v>PO-23027544</v>
      </c>
      <c r="B1060" s="18"/>
      <c r="C1060" s="36"/>
      <c r="D1060" s="19">
        <f t="shared" si="123"/>
        <v>0</v>
      </c>
      <c r="E1060" s="19"/>
      <c r="F1060" s="10"/>
    </row>
    <row r="1061" ht="15.75" customHeight="1">
      <c r="A1061" s="19" t="str">
        <f t="shared" si="122"/>
        <v>PO-23027544</v>
      </c>
      <c r="B1061" s="18"/>
      <c r="C1061" s="36"/>
      <c r="D1061" s="19">
        <f t="shared" si="123"/>
        <v>0</v>
      </c>
      <c r="E1061" s="19"/>
      <c r="F1061" s="10"/>
    </row>
    <row r="1062" ht="15.75" customHeight="1">
      <c r="E1062" s="1"/>
      <c r="F1062" s="62" t="s">
        <v>14</v>
      </c>
    </row>
    <row r="1063" ht="15.75" customHeight="1">
      <c r="A1063" s="14" t="s">
        <v>15</v>
      </c>
      <c r="B1063" s="14" t="s">
        <v>16</v>
      </c>
      <c r="C1063" s="2" t="s">
        <v>17</v>
      </c>
      <c r="D1063" s="14" t="s">
        <v>18</v>
      </c>
      <c r="E1063" s="14" t="s">
        <v>19</v>
      </c>
      <c r="F1063" s="34" t="s">
        <v>20</v>
      </c>
      <c r="G1063" s="43">
        <v>260.0</v>
      </c>
    </row>
    <row r="1064" ht="15.75" customHeight="1">
      <c r="A1064" s="19" t="s">
        <v>2983</v>
      </c>
      <c r="B1064" s="18">
        <v>45281.0</v>
      </c>
      <c r="C1064" s="36">
        <v>40.0</v>
      </c>
      <c r="D1064" s="19">
        <f>G1063-C1064</f>
        <v>220</v>
      </c>
      <c r="E1064" s="19"/>
      <c r="F1064" s="10"/>
      <c r="G1064" s="20" t="s">
        <v>2984</v>
      </c>
    </row>
    <row r="1065" ht="15.75" customHeight="1">
      <c r="A1065" s="19" t="str">
        <f t="shared" ref="A1065:A1067" si="124">A1064</f>
        <v>PO-23027626</v>
      </c>
      <c r="B1065" s="18">
        <v>45288.0</v>
      </c>
      <c r="C1065" s="36">
        <v>83.0</v>
      </c>
      <c r="D1065" s="19">
        <f t="shared" ref="D1065:D1067" si="125">D1064-C1065</f>
        <v>137</v>
      </c>
      <c r="E1065" s="19"/>
      <c r="F1065" s="10"/>
      <c r="G1065" s="20" t="s">
        <v>1218</v>
      </c>
    </row>
    <row r="1066" ht="15.75" customHeight="1">
      <c r="A1066" s="19" t="str">
        <f t="shared" si="124"/>
        <v>PO-23027626</v>
      </c>
      <c r="B1066" s="18">
        <v>45289.0</v>
      </c>
      <c r="C1066" s="36">
        <v>66.0</v>
      </c>
      <c r="D1066" s="19">
        <f t="shared" si="125"/>
        <v>71</v>
      </c>
      <c r="E1066" s="19"/>
      <c r="F1066" s="10"/>
      <c r="G1066" s="20" t="s">
        <v>2985</v>
      </c>
    </row>
    <row r="1067" ht="15.75" customHeight="1">
      <c r="A1067" s="19" t="str">
        <f t="shared" si="124"/>
        <v>PO-23027626</v>
      </c>
      <c r="B1067" s="18">
        <v>45290.0</v>
      </c>
      <c r="C1067" s="36">
        <v>71.0</v>
      </c>
      <c r="D1067" s="19">
        <f t="shared" si="125"/>
        <v>0</v>
      </c>
      <c r="E1067" s="19"/>
      <c r="F1067" s="10"/>
    </row>
    <row r="1068" ht="15.75" customHeight="1">
      <c r="E1068" s="1"/>
      <c r="F1068" s="62" t="s">
        <v>14</v>
      </c>
    </row>
    <row r="1069" ht="15.75" customHeight="1">
      <c r="A1069" s="14" t="s">
        <v>15</v>
      </c>
      <c r="B1069" s="14" t="s">
        <v>16</v>
      </c>
      <c r="C1069" s="2" t="s">
        <v>17</v>
      </c>
      <c r="D1069" s="14" t="s">
        <v>18</v>
      </c>
      <c r="E1069" s="14" t="s">
        <v>19</v>
      </c>
      <c r="F1069" s="34" t="s">
        <v>20</v>
      </c>
      <c r="G1069" s="43">
        <v>50.0</v>
      </c>
    </row>
    <row r="1070" ht="15.75" customHeight="1">
      <c r="A1070" s="19" t="s">
        <v>2986</v>
      </c>
      <c r="B1070" s="18">
        <v>45289.0</v>
      </c>
      <c r="C1070" s="36">
        <v>50.0</v>
      </c>
      <c r="D1070" s="19">
        <f>G1069-C1070</f>
        <v>0</v>
      </c>
      <c r="E1070" s="19"/>
      <c r="F1070" s="10"/>
      <c r="G1070" s="20" t="s">
        <v>2987</v>
      </c>
    </row>
    <row r="1071" ht="15.75" customHeight="1">
      <c r="A1071" s="19" t="str">
        <f t="shared" ref="A1071:A1073" si="126">A1070</f>
        <v>PO-23028187</v>
      </c>
      <c r="B1071" s="18"/>
      <c r="C1071" s="36"/>
      <c r="D1071" s="19">
        <f t="shared" ref="D1071:D1073" si="127">D1070-C1071</f>
        <v>0</v>
      </c>
      <c r="E1071" s="19"/>
      <c r="F1071" s="10"/>
      <c r="G1071" s="20" t="s">
        <v>2944</v>
      </c>
    </row>
    <row r="1072" ht="15.75" customHeight="1">
      <c r="A1072" s="19" t="str">
        <f t="shared" si="126"/>
        <v>PO-23028187</v>
      </c>
      <c r="B1072" s="18"/>
      <c r="C1072" s="36"/>
      <c r="D1072" s="19">
        <f t="shared" si="127"/>
        <v>0</v>
      </c>
      <c r="E1072" s="19"/>
      <c r="F1072" s="10"/>
    </row>
    <row r="1073" ht="15.75" customHeight="1">
      <c r="A1073" s="19" t="str">
        <f t="shared" si="126"/>
        <v>PO-23028187</v>
      </c>
      <c r="B1073" s="18"/>
      <c r="C1073" s="36"/>
      <c r="D1073" s="19">
        <f t="shared" si="127"/>
        <v>0</v>
      </c>
      <c r="E1073" s="19"/>
      <c r="F1073" s="10"/>
    </row>
    <row r="1074" ht="15.75" customHeight="1">
      <c r="E1074" s="1"/>
      <c r="F1074" s="62" t="s">
        <v>14</v>
      </c>
    </row>
    <row r="1075" ht="15.75" customHeight="1">
      <c r="A1075" s="14" t="s">
        <v>15</v>
      </c>
      <c r="B1075" s="14" t="s">
        <v>16</v>
      </c>
      <c r="C1075" s="2" t="s">
        <v>17</v>
      </c>
      <c r="D1075" s="14" t="s">
        <v>18</v>
      </c>
      <c r="E1075" s="14" t="s">
        <v>19</v>
      </c>
      <c r="F1075" s="34" t="s">
        <v>20</v>
      </c>
      <c r="G1075" s="43">
        <v>50.0</v>
      </c>
    </row>
    <row r="1076" ht="15.75" customHeight="1">
      <c r="A1076" s="19" t="s">
        <v>2986</v>
      </c>
      <c r="B1076" s="18">
        <v>45301.0</v>
      </c>
      <c r="C1076" s="36">
        <v>50.0</v>
      </c>
      <c r="D1076" s="19">
        <f>G1075-C1076</f>
        <v>0</v>
      </c>
      <c r="E1076" s="19"/>
      <c r="F1076" s="10"/>
      <c r="G1076" s="20" t="s">
        <v>2987</v>
      </c>
    </row>
    <row r="1077" ht="15.75" customHeight="1">
      <c r="A1077" s="19" t="str">
        <f t="shared" ref="A1077:A1079" si="128">A1076</f>
        <v>PO-23028187</v>
      </c>
      <c r="B1077" s="18"/>
      <c r="C1077" s="36"/>
      <c r="D1077" s="19">
        <f t="shared" ref="D1077:D1079" si="129">D1076-C1077</f>
        <v>0</v>
      </c>
      <c r="E1077" s="19"/>
      <c r="F1077" s="10"/>
      <c r="G1077" s="20" t="s">
        <v>2945</v>
      </c>
    </row>
    <row r="1078" ht="15.75" customHeight="1">
      <c r="A1078" s="19" t="str">
        <f t="shared" si="128"/>
        <v>PO-23028187</v>
      </c>
      <c r="B1078" s="18"/>
      <c r="C1078" s="36"/>
      <c r="D1078" s="19">
        <f t="shared" si="129"/>
        <v>0</v>
      </c>
      <c r="E1078" s="19"/>
      <c r="F1078" s="10"/>
    </row>
    <row r="1079" ht="15.75" customHeight="1">
      <c r="A1079" s="19" t="str">
        <f t="shared" si="128"/>
        <v>PO-23028187</v>
      </c>
      <c r="B1079" s="18"/>
      <c r="C1079" s="36"/>
      <c r="D1079" s="19">
        <f t="shared" si="129"/>
        <v>0</v>
      </c>
      <c r="E1079" s="19"/>
      <c r="F1079" s="10"/>
    </row>
    <row r="1080" ht="15.75" customHeight="1">
      <c r="E1080" s="1"/>
      <c r="F1080" s="62" t="s">
        <v>14</v>
      </c>
    </row>
    <row r="1081" ht="15.75" customHeight="1">
      <c r="E1081" s="1"/>
    </row>
    <row r="1082" ht="15.75" customHeight="1">
      <c r="A1082" s="14" t="s">
        <v>15</v>
      </c>
      <c r="B1082" s="14" t="s">
        <v>16</v>
      </c>
      <c r="C1082" s="2" t="s">
        <v>17</v>
      </c>
      <c r="D1082" s="14" t="s">
        <v>18</v>
      </c>
      <c r="E1082" s="14" t="s">
        <v>19</v>
      </c>
      <c r="F1082" s="34" t="s">
        <v>20</v>
      </c>
      <c r="G1082" s="43">
        <v>50.0</v>
      </c>
    </row>
    <row r="1083" ht="15.75" customHeight="1">
      <c r="A1083" s="19" t="s">
        <v>2988</v>
      </c>
      <c r="B1083" s="18">
        <v>45339.0</v>
      </c>
      <c r="C1083" s="36">
        <v>50.0</v>
      </c>
      <c r="D1083" s="19">
        <f>G1082-C1083</f>
        <v>0</v>
      </c>
      <c r="E1083" s="19"/>
      <c r="F1083" s="10"/>
      <c r="G1083" s="20" t="s">
        <v>2989</v>
      </c>
    </row>
    <row r="1084" ht="15.75" customHeight="1">
      <c r="A1084" s="19" t="str">
        <f t="shared" ref="A1084:A1086" si="130">A1083</f>
        <v>PO-24029878</v>
      </c>
      <c r="B1084" s="18"/>
      <c r="C1084" s="36"/>
      <c r="D1084" s="19">
        <f t="shared" ref="D1084:D1086" si="131">D1083-C1084</f>
        <v>0</v>
      </c>
      <c r="E1084" s="19"/>
      <c r="F1084" s="10"/>
      <c r="G1084" s="20" t="s">
        <v>2990</v>
      </c>
    </row>
    <row r="1085" ht="15.75" customHeight="1">
      <c r="A1085" s="19" t="str">
        <f t="shared" si="130"/>
        <v>PO-24029878</v>
      </c>
      <c r="B1085" s="18"/>
      <c r="C1085" s="36"/>
      <c r="D1085" s="19">
        <f t="shared" si="131"/>
        <v>0</v>
      </c>
      <c r="E1085" s="19"/>
      <c r="F1085" s="10"/>
    </row>
    <row r="1086" ht="15.75" customHeight="1">
      <c r="A1086" s="19" t="str">
        <f t="shared" si="130"/>
        <v>PO-24029878</v>
      </c>
      <c r="B1086" s="18"/>
      <c r="C1086" s="36"/>
      <c r="D1086" s="19">
        <f t="shared" si="131"/>
        <v>0</v>
      </c>
      <c r="E1086" s="19"/>
      <c r="F1086" s="10"/>
    </row>
    <row r="1087" ht="15.75" customHeight="1">
      <c r="E1087" s="1"/>
      <c r="F1087" s="62" t="s">
        <v>14</v>
      </c>
    </row>
    <row r="1088" ht="15.75" customHeight="1">
      <c r="A1088" s="14" t="s">
        <v>15</v>
      </c>
      <c r="B1088" s="14" t="s">
        <v>16</v>
      </c>
      <c r="C1088" s="2" t="s">
        <v>17</v>
      </c>
      <c r="D1088" s="14" t="s">
        <v>18</v>
      </c>
      <c r="E1088" s="14" t="s">
        <v>19</v>
      </c>
      <c r="F1088" s="34" t="s">
        <v>20</v>
      </c>
      <c r="G1088" s="43">
        <v>100.0</v>
      </c>
    </row>
    <row r="1089" ht="15.75" customHeight="1">
      <c r="A1089" s="19" t="s">
        <v>2991</v>
      </c>
      <c r="B1089" s="18">
        <v>45342.0</v>
      </c>
      <c r="C1089" s="36">
        <v>60.0</v>
      </c>
      <c r="D1089" s="19">
        <f>G1088-C1089</f>
        <v>40</v>
      </c>
      <c r="E1089" s="19"/>
      <c r="F1089" s="10"/>
      <c r="G1089" s="20" t="s">
        <v>2992</v>
      </c>
    </row>
    <row r="1090" ht="15.75" customHeight="1">
      <c r="A1090" s="19" t="str">
        <f t="shared" ref="A1090:A1092" si="132">A1089</f>
        <v>PO-24029928</v>
      </c>
      <c r="B1090" s="18">
        <v>45348.0</v>
      </c>
      <c r="C1090" s="36">
        <v>40.0</v>
      </c>
      <c r="D1090" s="19">
        <f t="shared" ref="D1090:D1092" si="133">D1089-C1090</f>
        <v>0</v>
      </c>
      <c r="E1090" s="19"/>
      <c r="F1090" s="10"/>
      <c r="G1090" s="20" t="s">
        <v>2993</v>
      </c>
    </row>
    <row r="1091" ht="15.75" customHeight="1">
      <c r="A1091" s="19" t="str">
        <f t="shared" si="132"/>
        <v>PO-24029928</v>
      </c>
      <c r="B1091" s="18"/>
      <c r="C1091" s="36"/>
      <c r="D1091" s="19">
        <f t="shared" si="133"/>
        <v>0</v>
      </c>
      <c r="E1091" s="19"/>
      <c r="F1091" s="10"/>
    </row>
    <row r="1092" ht="15.75" customHeight="1">
      <c r="A1092" s="19" t="str">
        <f t="shared" si="132"/>
        <v>PO-24029928</v>
      </c>
      <c r="B1092" s="18"/>
      <c r="C1092" s="36"/>
      <c r="D1092" s="19">
        <f t="shared" si="133"/>
        <v>0</v>
      </c>
      <c r="E1092" s="19"/>
      <c r="F1092" s="10"/>
    </row>
    <row r="1093" ht="15.75" customHeight="1">
      <c r="E1093" s="1"/>
      <c r="F1093" s="62" t="s">
        <v>14</v>
      </c>
    </row>
    <row r="1094" ht="15.75" customHeight="1">
      <c r="A1094" s="14" t="s">
        <v>15</v>
      </c>
      <c r="B1094" s="14" t="s">
        <v>16</v>
      </c>
      <c r="C1094" s="2" t="s">
        <v>17</v>
      </c>
      <c r="D1094" s="14" t="s">
        <v>18</v>
      </c>
      <c r="E1094" s="14" t="s">
        <v>19</v>
      </c>
      <c r="F1094" s="34" t="s">
        <v>20</v>
      </c>
      <c r="G1094" s="43">
        <v>150.0</v>
      </c>
    </row>
    <row r="1095" ht="15.75" customHeight="1">
      <c r="A1095" s="19" t="s">
        <v>2994</v>
      </c>
      <c r="B1095" s="18">
        <v>45383.0</v>
      </c>
      <c r="C1095" s="36">
        <v>70.0</v>
      </c>
      <c r="D1095" s="19">
        <f>G1094-C1095</f>
        <v>80</v>
      </c>
      <c r="E1095" s="19"/>
      <c r="F1095" s="10"/>
      <c r="G1095" s="20" t="s">
        <v>2995</v>
      </c>
    </row>
    <row r="1096" ht="15.75" customHeight="1">
      <c r="A1096" s="19" t="str">
        <f t="shared" ref="A1096:A1098" si="134">A1095</f>
        <v>PO-24031922</v>
      </c>
      <c r="B1096" s="18">
        <v>45386.0</v>
      </c>
      <c r="C1096" s="36">
        <v>70.0</v>
      </c>
      <c r="D1096" s="19">
        <f t="shared" ref="D1096:D1098" si="135">D1095-C1096</f>
        <v>10</v>
      </c>
      <c r="E1096" s="19"/>
      <c r="F1096" s="10"/>
      <c r="G1096" s="20" t="s">
        <v>2993</v>
      </c>
    </row>
    <row r="1097" ht="15.75" customHeight="1">
      <c r="A1097" s="19" t="str">
        <f t="shared" si="134"/>
        <v>PO-24031922</v>
      </c>
      <c r="B1097" s="18">
        <v>45388.0</v>
      </c>
      <c r="C1097" s="36">
        <v>10.0</v>
      </c>
      <c r="D1097" s="19">
        <f t="shared" si="135"/>
        <v>0</v>
      </c>
      <c r="E1097" s="19"/>
      <c r="F1097" s="10"/>
    </row>
    <row r="1098" ht="15.75" customHeight="1">
      <c r="A1098" s="19" t="str">
        <f t="shared" si="134"/>
        <v>PO-24031922</v>
      </c>
      <c r="B1098" s="18"/>
      <c r="C1098" s="36"/>
      <c r="D1098" s="19">
        <f t="shared" si="135"/>
        <v>0</v>
      </c>
      <c r="E1098" s="19"/>
      <c r="F1098" s="10"/>
    </row>
    <row r="1099" ht="15.75" customHeight="1">
      <c r="E1099" s="1"/>
      <c r="F1099" s="62" t="s">
        <v>14</v>
      </c>
    </row>
    <row r="1100" ht="15.75" customHeight="1">
      <c r="A1100" s="14" t="s">
        <v>15</v>
      </c>
      <c r="B1100" s="14" t="s">
        <v>16</v>
      </c>
      <c r="C1100" s="2" t="s">
        <v>17</v>
      </c>
      <c r="D1100" s="14" t="s">
        <v>18</v>
      </c>
      <c r="E1100" s="14" t="s">
        <v>19</v>
      </c>
      <c r="F1100" s="34" t="s">
        <v>20</v>
      </c>
      <c r="G1100" s="43">
        <v>300.0</v>
      </c>
    </row>
    <row r="1101" ht="15.75" customHeight="1">
      <c r="A1101" s="19" t="s">
        <v>2996</v>
      </c>
      <c r="B1101" s="18">
        <v>45400.0</v>
      </c>
      <c r="C1101" s="36">
        <v>107.0</v>
      </c>
      <c r="D1101" s="19">
        <f>G1100-C1101</f>
        <v>193</v>
      </c>
      <c r="E1101" s="19"/>
      <c r="F1101" s="10"/>
      <c r="G1101" s="20" t="s">
        <v>2997</v>
      </c>
    </row>
    <row r="1102" ht="15.75" customHeight="1">
      <c r="A1102" s="19" t="str">
        <f t="shared" ref="A1102:A1104" si="136">A1101</f>
        <v>PO-24032238</v>
      </c>
      <c r="B1102" s="18">
        <v>45404.0</v>
      </c>
      <c r="C1102" s="36">
        <v>15.0</v>
      </c>
      <c r="D1102" s="19">
        <f t="shared" ref="D1102:D1107" si="137">D1101-C1102</f>
        <v>178</v>
      </c>
      <c r="E1102" s="19"/>
      <c r="F1102" s="10"/>
      <c r="G1102" s="20" t="s">
        <v>2993</v>
      </c>
    </row>
    <row r="1103" ht="15.75" customHeight="1">
      <c r="A1103" s="19" t="str">
        <f t="shared" si="136"/>
        <v>PO-24032238</v>
      </c>
      <c r="B1103" s="18">
        <v>45420.0</v>
      </c>
      <c r="C1103" s="36">
        <v>75.0</v>
      </c>
      <c r="D1103" s="19">
        <f t="shared" si="137"/>
        <v>103</v>
      </c>
      <c r="E1103" s="19"/>
      <c r="F1103" s="10"/>
    </row>
    <row r="1104" ht="15.75" customHeight="1">
      <c r="A1104" s="19" t="str">
        <f t="shared" si="136"/>
        <v>PO-24032238</v>
      </c>
      <c r="B1104" s="18">
        <v>45426.0</v>
      </c>
      <c r="C1104" s="36">
        <v>30.0</v>
      </c>
      <c r="D1104" s="19">
        <f t="shared" si="137"/>
        <v>73</v>
      </c>
      <c r="E1104" s="19"/>
      <c r="F1104" s="10"/>
    </row>
    <row r="1105" ht="15.75" customHeight="1">
      <c r="B1105" s="56">
        <v>45428.0</v>
      </c>
      <c r="C1105" s="69">
        <v>30.0</v>
      </c>
      <c r="D1105" s="19">
        <f t="shared" si="137"/>
        <v>43</v>
      </c>
      <c r="E1105" s="1"/>
    </row>
    <row r="1106" ht="15.75" customHeight="1">
      <c r="B1106" s="56">
        <v>45434.0</v>
      </c>
      <c r="C1106" s="69">
        <v>10.0</v>
      </c>
      <c r="D1106" s="19">
        <f t="shared" si="137"/>
        <v>33</v>
      </c>
      <c r="E1106" s="1"/>
    </row>
    <row r="1107" ht="15.75" customHeight="1">
      <c r="B1107" s="56">
        <v>45441.0</v>
      </c>
      <c r="C1107" s="69">
        <v>33.0</v>
      </c>
      <c r="D1107" s="19">
        <f t="shared" si="137"/>
        <v>0</v>
      </c>
      <c r="E1107" s="1"/>
    </row>
    <row r="1108" ht="15.75" customHeight="1">
      <c r="E1108" s="1"/>
      <c r="F1108" s="62" t="s">
        <v>14</v>
      </c>
    </row>
    <row r="1109" ht="15.75" customHeight="1">
      <c r="A1109" s="14" t="s">
        <v>15</v>
      </c>
      <c r="B1109" s="14" t="s">
        <v>16</v>
      </c>
      <c r="C1109" s="2" t="s">
        <v>17</v>
      </c>
      <c r="D1109" s="14" t="s">
        <v>18</v>
      </c>
      <c r="E1109" s="14" t="s">
        <v>19</v>
      </c>
      <c r="F1109" s="34" t="s">
        <v>20</v>
      </c>
      <c r="G1109" s="43">
        <v>50.0</v>
      </c>
    </row>
    <row r="1110" ht="15.75" customHeight="1">
      <c r="A1110" s="19" t="s">
        <v>2998</v>
      </c>
      <c r="B1110" s="18">
        <v>45388.0</v>
      </c>
      <c r="C1110" s="36">
        <v>50.0</v>
      </c>
      <c r="D1110" s="19">
        <f>G1109-C1110</f>
        <v>0</v>
      </c>
      <c r="E1110" s="19"/>
      <c r="F1110" s="10"/>
      <c r="G1110" s="20" t="s">
        <v>2999</v>
      </c>
    </row>
    <row r="1111" ht="15.75" customHeight="1">
      <c r="A1111" s="19" t="str">
        <f t="shared" ref="A1111:A1113" si="138">A1110</f>
        <v>PO-24032171</v>
      </c>
      <c r="B1111" s="18"/>
      <c r="C1111" s="36"/>
      <c r="D1111" s="19">
        <f t="shared" ref="D1111:D1113" si="139">D1110-C1111</f>
        <v>0</v>
      </c>
      <c r="E1111" s="19"/>
      <c r="F1111" s="10"/>
      <c r="G1111" s="20" t="s">
        <v>3000</v>
      </c>
    </row>
    <row r="1112" ht="15.75" customHeight="1">
      <c r="A1112" s="19" t="str">
        <f t="shared" si="138"/>
        <v>PO-24032171</v>
      </c>
      <c r="B1112" s="18"/>
      <c r="C1112" s="36"/>
      <c r="D1112" s="19">
        <f t="shared" si="139"/>
        <v>0</v>
      </c>
      <c r="E1112" s="19"/>
      <c r="F1112" s="10"/>
    </row>
    <row r="1113" ht="15.75" customHeight="1">
      <c r="A1113" s="19" t="str">
        <f t="shared" si="138"/>
        <v>PO-24032171</v>
      </c>
      <c r="B1113" s="18"/>
      <c r="C1113" s="36"/>
      <c r="D1113" s="19">
        <f t="shared" si="139"/>
        <v>0</v>
      </c>
      <c r="E1113" s="19"/>
      <c r="F1113" s="10"/>
    </row>
    <row r="1114" ht="15.75" customHeight="1">
      <c r="E1114" s="1"/>
      <c r="F1114" s="62" t="s">
        <v>14</v>
      </c>
    </row>
    <row r="1115" ht="15.75" customHeight="1">
      <c r="A1115" s="14" t="s">
        <v>15</v>
      </c>
      <c r="B1115" s="14" t="s">
        <v>16</v>
      </c>
      <c r="C1115" s="2" t="s">
        <v>17</v>
      </c>
      <c r="D1115" s="14" t="s">
        <v>18</v>
      </c>
      <c r="E1115" s="14" t="s">
        <v>19</v>
      </c>
      <c r="F1115" s="34" t="s">
        <v>20</v>
      </c>
      <c r="G1115" s="43">
        <v>50.0</v>
      </c>
    </row>
    <row r="1116" ht="15.75" customHeight="1">
      <c r="A1116" s="19" t="s">
        <v>2998</v>
      </c>
      <c r="B1116" s="18">
        <v>45388.0</v>
      </c>
      <c r="C1116" s="36">
        <v>50.0</v>
      </c>
      <c r="D1116" s="19">
        <f>G1115-C1116</f>
        <v>0</v>
      </c>
      <c r="E1116" s="19"/>
      <c r="F1116" s="10"/>
      <c r="G1116" s="20" t="s">
        <v>2999</v>
      </c>
    </row>
    <row r="1117" ht="15.75" customHeight="1">
      <c r="A1117" s="19" t="str">
        <f t="shared" ref="A1117:A1118" si="140">A1116</f>
        <v>PO-24032171</v>
      </c>
      <c r="B1117" s="18"/>
      <c r="C1117" s="36"/>
      <c r="D1117" s="19">
        <f t="shared" ref="D1117:D1118" si="141">D1116-C1117</f>
        <v>0</v>
      </c>
      <c r="E1117" s="19"/>
      <c r="F1117" s="10"/>
      <c r="G1117" s="20" t="s">
        <v>3001</v>
      </c>
    </row>
    <row r="1118" ht="15.75" customHeight="1">
      <c r="A1118" s="19" t="str">
        <f t="shared" si="140"/>
        <v>PO-24032171</v>
      </c>
      <c r="B1118" s="18"/>
      <c r="C1118" s="36"/>
      <c r="D1118" s="19">
        <f t="shared" si="141"/>
        <v>0</v>
      </c>
      <c r="E1118" s="19"/>
      <c r="F1118" s="10"/>
    </row>
    <row r="1119" ht="15.75" customHeight="1">
      <c r="E1119" s="1"/>
      <c r="F1119" s="62" t="s">
        <v>14</v>
      </c>
    </row>
    <row r="1120" ht="15.75" customHeight="1">
      <c r="A1120" s="14" t="s">
        <v>15</v>
      </c>
      <c r="B1120" s="14" t="s">
        <v>16</v>
      </c>
      <c r="C1120" s="2" t="s">
        <v>17</v>
      </c>
      <c r="D1120" s="14" t="s">
        <v>18</v>
      </c>
      <c r="E1120" s="14" t="s">
        <v>19</v>
      </c>
      <c r="F1120" s="34" t="s">
        <v>20</v>
      </c>
      <c r="G1120" s="43">
        <v>100.0</v>
      </c>
    </row>
    <row r="1121" ht="15.75" customHeight="1">
      <c r="A1121" s="19" t="s">
        <v>3002</v>
      </c>
      <c r="B1121" s="18">
        <v>45441.0</v>
      </c>
      <c r="C1121" s="36">
        <v>42.0</v>
      </c>
      <c r="D1121" s="19">
        <f>G1120-C1121</f>
        <v>58</v>
      </c>
      <c r="E1121" s="19"/>
      <c r="F1121" s="10"/>
      <c r="G1121" s="20" t="s">
        <v>3003</v>
      </c>
    </row>
    <row r="1122" ht="15.75" customHeight="1">
      <c r="A1122" s="19" t="str">
        <f t="shared" ref="A1122:A1124" si="142">A1121</f>
        <v>PO-24032353</v>
      </c>
      <c r="B1122" s="18">
        <v>45442.0</v>
      </c>
      <c r="C1122" s="36">
        <v>58.0</v>
      </c>
      <c r="D1122" s="19">
        <f t="shared" ref="D1122:D1124" si="143">D1121-C1122</f>
        <v>0</v>
      </c>
      <c r="E1122" s="19"/>
      <c r="F1122" s="10"/>
      <c r="G1122" s="20" t="s">
        <v>2993</v>
      </c>
    </row>
    <row r="1123" ht="15.75" customHeight="1">
      <c r="A1123" s="19" t="str">
        <f t="shared" si="142"/>
        <v>PO-24032353</v>
      </c>
      <c r="B1123" s="18"/>
      <c r="C1123" s="36"/>
      <c r="D1123" s="19">
        <f t="shared" si="143"/>
        <v>0</v>
      </c>
      <c r="E1123" s="19"/>
      <c r="F1123" s="10"/>
    </row>
    <row r="1124" ht="15.75" customHeight="1">
      <c r="A1124" s="19" t="str">
        <f t="shared" si="142"/>
        <v>PO-24032353</v>
      </c>
      <c r="B1124" s="18"/>
      <c r="C1124" s="36"/>
      <c r="D1124" s="19">
        <f t="shared" si="143"/>
        <v>0</v>
      </c>
      <c r="E1124" s="19"/>
      <c r="F1124" s="10"/>
    </row>
    <row r="1125" ht="15.75" customHeight="1">
      <c r="E1125" s="1"/>
      <c r="F1125" s="62" t="s">
        <v>14</v>
      </c>
    </row>
    <row r="1126" ht="15.75" customHeight="1">
      <c r="A1126" s="14" t="s">
        <v>15</v>
      </c>
      <c r="B1126" s="14" t="s">
        <v>16</v>
      </c>
      <c r="C1126" s="2" t="s">
        <v>17</v>
      </c>
      <c r="D1126" s="14" t="s">
        <v>18</v>
      </c>
      <c r="E1126" s="14" t="s">
        <v>19</v>
      </c>
      <c r="F1126" s="34" t="s">
        <v>20</v>
      </c>
      <c r="G1126" s="43">
        <v>200.0</v>
      </c>
    </row>
    <row r="1127" ht="15.75" customHeight="1">
      <c r="A1127" s="19" t="s">
        <v>3004</v>
      </c>
      <c r="B1127" s="18">
        <v>45409.0</v>
      </c>
      <c r="C1127" s="36">
        <v>162.0</v>
      </c>
      <c r="D1127" s="19">
        <f>G1126-C1127</f>
        <v>38</v>
      </c>
      <c r="E1127" s="19"/>
      <c r="F1127" s="10"/>
      <c r="G1127" s="20" t="s">
        <v>3005</v>
      </c>
    </row>
    <row r="1128" ht="15.75" customHeight="1">
      <c r="A1128" s="19" t="str">
        <f t="shared" ref="A1128:A1130" si="144">A1127</f>
        <v>PO-24032358</v>
      </c>
      <c r="B1128" s="18">
        <v>45411.0</v>
      </c>
      <c r="C1128" s="36">
        <v>38.0</v>
      </c>
      <c r="D1128" s="19">
        <f t="shared" ref="D1128:D1130" si="145">D1127-C1128</f>
        <v>0</v>
      </c>
      <c r="E1128" s="19"/>
      <c r="F1128" s="10"/>
      <c r="G1128" s="20" t="s">
        <v>3006</v>
      </c>
    </row>
    <row r="1129" ht="15.75" customHeight="1">
      <c r="A1129" s="19" t="str">
        <f t="shared" si="144"/>
        <v>PO-24032358</v>
      </c>
      <c r="B1129" s="18"/>
      <c r="C1129" s="36"/>
      <c r="D1129" s="19">
        <f t="shared" si="145"/>
        <v>0</v>
      </c>
      <c r="E1129" s="19"/>
      <c r="F1129" s="10"/>
    </row>
    <row r="1130" ht="15.75" customHeight="1">
      <c r="A1130" s="19" t="str">
        <f t="shared" si="144"/>
        <v>PO-24032358</v>
      </c>
      <c r="B1130" s="18"/>
      <c r="C1130" s="36"/>
      <c r="D1130" s="19">
        <f t="shared" si="145"/>
        <v>0</v>
      </c>
      <c r="E1130" s="19"/>
      <c r="F1130" s="10"/>
    </row>
    <row r="1131" ht="15.75" customHeight="1">
      <c r="E1131" s="1"/>
      <c r="F1131" s="62" t="s">
        <v>14</v>
      </c>
    </row>
    <row r="1132" ht="15.75" customHeight="1">
      <c r="A1132" s="14" t="s">
        <v>15</v>
      </c>
      <c r="B1132" s="14" t="s">
        <v>16</v>
      </c>
      <c r="C1132" s="2" t="s">
        <v>17</v>
      </c>
      <c r="D1132" s="14" t="s">
        <v>18</v>
      </c>
      <c r="E1132" s="14" t="s">
        <v>19</v>
      </c>
      <c r="F1132" s="34" t="s">
        <v>20</v>
      </c>
      <c r="G1132" s="43">
        <v>200.0</v>
      </c>
    </row>
    <row r="1133" ht="15.75" customHeight="1">
      <c r="A1133" s="19" t="s">
        <v>3004</v>
      </c>
      <c r="B1133" s="18">
        <v>45407.0</v>
      </c>
      <c r="C1133" s="36">
        <v>100.0</v>
      </c>
      <c r="D1133" s="19">
        <f>G1132-C1133</f>
        <v>100</v>
      </c>
      <c r="E1133" s="19"/>
      <c r="F1133" s="10"/>
      <c r="G1133" s="20" t="s">
        <v>3005</v>
      </c>
    </row>
    <row r="1134" ht="15.75" customHeight="1">
      <c r="A1134" s="19" t="str">
        <f t="shared" ref="A1134:A1136" si="146">A1133</f>
        <v>PO-24032358</v>
      </c>
      <c r="B1134" s="18">
        <v>45412.0</v>
      </c>
      <c r="C1134" s="36">
        <v>100.0</v>
      </c>
      <c r="D1134" s="19">
        <f t="shared" ref="D1134:D1136" si="147">D1133-C1134</f>
        <v>0</v>
      </c>
      <c r="E1134" s="19"/>
      <c r="F1134" s="10"/>
      <c r="G1134" s="20" t="s">
        <v>3007</v>
      </c>
    </row>
    <row r="1135" ht="15.75" customHeight="1">
      <c r="A1135" s="19" t="str">
        <f t="shared" si="146"/>
        <v>PO-24032358</v>
      </c>
      <c r="B1135" s="18"/>
      <c r="C1135" s="36"/>
      <c r="D1135" s="19">
        <f t="shared" si="147"/>
        <v>0</v>
      </c>
      <c r="E1135" s="19"/>
      <c r="F1135" s="10"/>
    </row>
    <row r="1136" ht="15.75" customHeight="1">
      <c r="A1136" s="19" t="str">
        <f t="shared" si="146"/>
        <v>PO-24032358</v>
      </c>
      <c r="B1136" s="18"/>
      <c r="C1136" s="36"/>
      <c r="D1136" s="19">
        <f t="shared" si="147"/>
        <v>0</v>
      </c>
      <c r="E1136" s="19"/>
      <c r="F1136" s="10"/>
    </row>
    <row r="1137" ht="15.75" customHeight="1">
      <c r="E1137" s="1"/>
      <c r="F1137" s="62" t="s">
        <v>14</v>
      </c>
    </row>
    <row r="1138" ht="15.75" customHeight="1">
      <c r="A1138" s="14" t="s">
        <v>15</v>
      </c>
      <c r="B1138" s="14" t="s">
        <v>16</v>
      </c>
      <c r="C1138" s="2" t="s">
        <v>17</v>
      </c>
      <c r="D1138" s="14" t="s">
        <v>18</v>
      </c>
      <c r="E1138" s="14" t="s">
        <v>19</v>
      </c>
      <c r="F1138" s="34" t="s">
        <v>20</v>
      </c>
      <c r="G1138" s="43">
        <v>200.0</v>
      </c>
    </row>
    <row r="1139" ht="15.75" customHeight="1">
      <c r="A1139" s="19" t="s">
        <v>3004</v>
      </c>
      <c r="B1139" s="18">
        <v>45404.0</v>
      </c>
      <c r="C1139" s="36">
        <v>26.0</v>
      </c>
      <c r="D1139" s="19">
        <f>G1138-C1139</f>
        <v>174</v>
      </c>
      <c r="E1139" s="19"/>
      <c r="F1139" s="10"/>
      <c r="G1139" s="20" t="s">
        <v>3005</v>
      </c>
    </row>
    <row r="1140" ht="15.75" customHeight="1">
      <c r="A1140" s="19" t="str">
        <f t="shared" ref="A1140:A1142" si="148">A1139</f>
        <v>PO-24032358</v>
      </c>
      <c r="B1140" s="18">
        <v>45411.0</v>
      </c>
      <c r="C1140" s="36">
        <v>100.0</v>
      </c>
      <c r="D1140" s="19">
        <f t="shared" ref="D1140:D1142" si="149">D1139-C1140</f>
        <v>74</v>
      </c>
      <c r="E1140" s="19"/>
      <c r="F1140" s="10"/>
      <c r="G1140" s="20" t="s">
        <v>3008</v>
      </c>
    </row>
    <row r="1141" ht="15.75" customHeight="1">
      <c r="A1141" s="19" t="str">
        <f t="shared" si="148"/>
        <v>PO-24032358</v>
      </c>
      <c r="B1141" s="18">
        <v>45416.0</v>
      </c>
      <c r="C1141" s="36">
        <v>50.0</v>
      </c>
      <c r="D1141" s="19">
        <f t="shared" si="149"/>
        <v>24</v>
      </c>
      <c r="E1141" s="19"/>
      <c r="F1141" s="10"/>
    </row>
    <row r="1142" ht="15.75" customHeight="1">
      <c r="A1142" s="19" t="str">
        <f t="shared" si="148"/>
        <v>PO-24032358</v>
      </c>
      <c r="B1142" s="18">
        <v>45426.0</v>
      </c>
      <c r="C1142" s="36">
        <v>24.0</v>
      </c>
      <c r="D1142" s="19">
        <f t="shared" si="149"/>
        <v>0</v>
      </c>
      <c r="E1142" s="19"/>
      <c r="F1142" s="10"/>
    </row>
    <row r="1143" ht="15.75" customHeight="1">
      <c r="E1143" s="1"/>
      <c r="F1143" s="62" t="s">
        <v>14</v>
      </c>
    </row>
    <row r="1144" ht="15.75" customHeight="1">
      <c r="A1144" s="14" t="s">
        <v>15</v>
      </c>
      <c r="B1144" s="14" t="s">
        <v>16</v>
      </c>
      <c r="C1144" s="2" t="s">
        <v>17</v>
      </c>
      <c r="D1144" s="14" t="s">
        <v>18</v>
      </c>
      <c r="E1144" s="14" t="s">
        <v>19</v>
      </c>
      <c r="F1144" s="34" t="s">
        <v>20</v>
      </c>
      <c r="G1144" s="43">
        <v>102.0</v>
      </c>
    </row>
    <row r="1145" ht="15.75" customHeight="1">
      <c r="A1145" s="19" t="s">
        <v>3009</v>
      </c>
      <c r="B1145" s="18">
        <v>45411.0</v>
      </c>
      <c r="C1145" s="36">
        <v>102.0</v>
      </c>
      <c r="D1145" s="19">
        <f>G1144-C1145</f>
        <v>0</v>
      </c>
      <c r="E1145" s="19"/>
      <c r="F1145" s="10"/>
      <c r="G1145" s="20" t="s">
        <v>3010</v>
      </c>
    </row>
    <row r="1146" ht="15.75" customHeight="1">
      <c r="A1146" s="19" t="str">
        <f t="shared" ref="A1146:A1148" si="150">A1145</f>
        <v>PO-24032847</v>
      </c>
      <c r="B1146" s="18"/>
      <c r="C1146" s="36"/>
      <c r="D1146" s="19">
        <f t="shared" ref="D1146:D1148" si="151">D1145-C1146</f>
        <v>0</v>
      </c>
      <c r="E1146" s="19"/>
      <c r="F1146" s="10"/>
      <c r="G1146" s="20" t="s">
        <v>3008</v>
      </c>
    </row>
    <row r="1147" ht="15.75" customHeight="1">
      <c r="A1147" s="19" t="str">
        <f t="shared" si="150"/>
        <v>PO-24032847</v>
      </c>
      <c r="B1147" s="18"/>
      <c r="C1147" s="36"/>
      <c r="D1147" s="19">
        <f t="shared" si="151"/>
        <v>0</v>
      </c>
      <c r="E1147" s="19"/>
      <c r="F1147" s="10"/>
    </row>
    <row r="1148" ht="15.75" customHeight="1">
      <c r="A1148" s="19" t="str">
        <f t="shared" si="150"/>
        <v>PO-24032847</v>
      </c>
      <c r="B1148" s="18"/>
      <c r="C1148" s="36"/>
      <c r="D1148" s="19">
        <f t="shared" si="151"/>
        <v>0</v>
      </c>
      <c r="E1148" s="19"/>
      <c r="F1148" s="10"/>
    </row>
    <row r="1149" ht="15.75" customHeight="1">
      <c r="E1149" s="1"/>
      <c r="F1149" s="62" t="s">
        <v>14</v>
      </c>
    </row>
    <row r="1150" ht="15.75" customHeight="1">
      <c r="E1150" s="1"/>
    </row>
    <row r="1151" ht="15.75" customHeight="1">
      <c r="A1151" s="14" t="s">
        <v>15</v>
      </c>
      <c r="B1151" s="14" t="s">
        <v>16</v>
      </c>
      <c r="C1151" s="2" t="s">
        <v>17</v>
      </c>
      <c r="D1151" s="14" t="s">
        <v>18</v>
      </c>
      <c r="E1151" s="14" t="s">
        <v>19</v>
      </c>
      <c r="F1151" s="34" t="s">
        <v>20</v>
      </c>
      <c r="G1151" s="43">
        <v>150.0</v>
      </c>
    </row>
    <row r="1152" ht="15.75" customHeight="1">
      <c r="A1152" s="19" t="s">
        <v>3011</v>
      </c>
      <c r="B1152" s="18">
        <v>45442.0</v>
      </c>
      <c r="C1152" s="36">
        <v>64.0</v>
      </c>
      <c r="D1152" s="19">
        <f>G1151-C1152</f>
        <v>86</v>
      </c>
      <c r="E1152" s="19"/>
      <c r="F1152" s="10"/>
      <c r="G1152" s="20" t="s">
        <v>3012</v>
      </c>
    </row>
    <row r="1153" ht="15.75" customHeight="1">
      <c r="A1153" s="19" t="str">
        <f t="shared" ref="A1153:A1155" si="152">A1152</f>
        <v>PO-240033622</v>
      </c>
      <c r="B1153" s="18">
        <v>45443.0</v>
      </c>
      <c r="C1153" s="36">
        <v>86.0</v>
      </c>
      <c r="D1153" s="19">
        <f t="shared" ref="D1153:D1155" si="153">D1152-C1153</f>
        <v>0</v>
      </c>
      <c r="E1153" s="19"/>
      <c r="F1153" s="10"/>
      <c r="G1153" s="20" t="s">
        <v>3013</v>
      </c>
    </row>
    <row r="1154" ht="15.75" customHeight="1">
      <c r="A1154" s="19" t="str">
        <f t="shared" si="152"/>
        <v>PO-240033622</v>
      </c>
      <c r="B1154" s="18"/>
      <c r="C1154" s="36"/>
      <c r="D1154" s="19">
        <f t="shared" si="153"/>
        <v>0</v>
      </c>
      <c r="E1154" s="19"/>
      <c r="F1154" s="10"/>
    </row>
    <row r="1155" ht="15.75" customHeight="1">
      <c r="A1155" s="19" t="str">
        <f t="shared" si="152"/>
        <v>PO-240033622</v>
      </c>
      <c r="B1155" s="18"/>
      <c r="C1155" s="36"/>
      <c r="D1155" s="19">
        <f t="shared" si="153"/>
        <v>0</v>
      </c>
      <c r="E1155" s="19"/>
      <c r="F1155" s="10"/>
    </row>
    <row r="1156" ht="15.75" customHeight="1">
      <c r="E1156" s="1"/>
      <c r="F1156" s="62" t="s">
        <v>14</v>
      </c>
    </row>
    <row r="1157" ht="15.75" customHeight="1">
      <c r="A1157" s="14" t="s">
        <v>15</v>
      </c>
      <c r="B1157" s="14" t="s">
        <v>16</v>
      </c>
      <c r="C1157" s="2" t="s">
        <v>17</v>
      </c>
      <c r="D1157" s="14" t="s">
        <v>18</v>
      </c>
      <c r="E1157" s="14" t="s">
        <v>19</v>
      </c>
      <c r="F1157" s="34" t="s">
        <v>20</v>
      </c>
      <c r="G1157" s="43">
        <v>200.0</v>
      </c>
    </row>
    <row r="1158" ht="15.75" customHeight="1">
      <c r="A1158" s="19" t="s">
        <v>3014</v>
      </c>
      <c r="B1158" s="18">
        <v>45443.0</v>
      </c>
      <c r="C1158" s="36">
        <v>43.0</v>
      </c>
      <c r="D1158" s="19">
        <f>G1157-C1158</f>
        <v>157</v>
      </c>
      <c r="E1158" s="19"/>
      <c r="F1158" s="10"/>
      <c r="G1158" s="20" t="s">
        <v>3015</v>
      </c>
    </row>
    <row r="1159" ht="15.75" customHeight="1">
      <c r="A1159" s="19" t="str">
        <f t="shared" ref="A1159:A1161" si="154">A1158</f>
        <v>PO-240033621</v>
      </c>
      <c r="B1159" s="121">
        <v>45449.0</v>
      </c>
      <c r="C1159" s="122">
        <v>78.0</v>
      </c>
      <c r="D1159" s="19">
        <f t="shared" ref="D1159:D1162" si="155">D1158-C1159</f>
        <v>79</v>
      </c>
      <c r="E1159" s="19"/>
      <c r="F1159" s="10"/>
      <c r="G1159" s="20" t="s">
        <v>3013</v>
      </c>
    </row>
    <row r="1160" ht="15.75" customHeight="1">
      <c r="A1160" s="19" t="str">
        <f t="shared" si="154"/>
        <v>PO-240033621</v>
      </c>
      <c r="B1160" s="121">
        <v>45456.0</v>
      </c>
      <c r="C1160" s="122">
        <v>50.0</v>
      </c>
      <c r="D1160" s="19">
        <f t="shared" si="155"/>
        <v>29</v>
      </c>
      <c r="E1160" s="19"/>
      <c r="F1160" s="10"/>
    </row>
    <row r="1161" ht="15.75" customHeight="1">
      <c r="A1161" s="19" t="str">
        <f t="shared" si="154"/>
        <v>PO-240033621</v>
      </c>
      <c r="B1161" s="121">
        <v>45456.0</v>
      </c>
      <c r="C1161" s="122">
        <v>14.0</v>
      </c>
      <c r="D1161" s="19">
        <f t="shared" si="155"/>
        <v>15</v>
      </c>
      <c r="E1161" s="19"/>
      <c r="F1161" s="10"/>
    </row>
    <row r="1162" ht="15.75" customHeight="1">
      <c r="B1162" s="123">
        <v>45468.0</v>
      </c>
      <c r="C1162" s="124">
        <v>15.0</v>
      </c>
      <c r="D1162" s="19">
        <f t="shared" si="155"/>
        <v>0</v>
      </c>
      <c r="E1162" s="1"/>
      <c r="F1162" s="62" t="s">
        <v>14</v>
      </c>
    </row>
    <row r="1163" ht="15.75" customHeight="1">
      <c r="A1163" s="14" t="s">
        <v>15</v>
      </c>
      <c r="B1163" s="14" t="s">
        <v>16</v>
      </c>
      <c r="C1163" s="2" t="s">
        <v>17</v>
      </c>
      <c r="D1163" s="14" t="s">
        <v>18</v>
      </c>
      <c r="E1163" s="14" t="s">
        <v>19</v>
      </c>
      <c r="F1163" s="34" t="s">
        <v>20</v>
      </c>
      <c r="G1163" s="43">
        <v>200.0</v>
      </c>
    </row>
    <row r="1164" ht="15.75" customHeight="1">
      <c r="A1164" s="19" t="s">
        <v>3016</v>
      </c>
      <c r="B1164" s="121">
        <v>45468.0</v>
      </c>
      <c r="C1164" s="122">
        <v>72.0</v>
      </c>
      <c r="D1164" s="19">
        <f>G1163-C1164</f>
        <v>128</v>
      </c>
      <c r="E1164" s="19"/>
      <c r="F1164" s="10"/>
      <c r="G1164" s="20" t="s">
        <v>3017</v>
      </c>
    </row>
    <row r="1165" ht="15.75" customHeight="1">
      <c r="A1165" s="19" t="str">
        <f t="shared" ref="A1165:A1167" si="156">A1164</f>
        <v>PO-240033620</v>
      </c>
      <c r="B1165" s="121">
        <v>45472.0</v>
      </c>
      <c r="C1165" s="122">
        <v>100.0</v>
      </c>
      <c r="D1165" s="19">
        <f t="shared" ref="D1165:D1167" si="157">D1164-C1165</f>
        <v>28</v>
      </c>
      <c r="E1165" s="19"/>
      <c r="F1165" s="10"/>
      <c r="G1165" s="20" t="s">
        <v>3013</v>
      </c>
    </row>
    <row r="1166" ht="15.75" customHeight="1">
      <c r="A1166" s="19" t="str">
        <f t="shared" si="156"/>
        <v>PO-240033620</v>
      </c>
      <c r="B1166" s="125">
        <v>45474.0</v>
      </c>
      <c r="C1166" s="126">
        <v>28.0</v>
      </c>
      <c r="D1166" s="19">
        <f t="shared" si="157"/>
        <v>0</v>
      </c>
      <c r="E1166" s="19"/>
      <c r="F1166" s="10"/>
    </row>
    <row r="1167" ht="15.75" customHeight="1">
      <c r="A1167" s="19" t="str">
        <f t="shared" si="156"/>
        <v>PO-240033620</v>
      </c>
      <c r="B1167" s="18"/>
      <c r="C1167" s="36"/>
      <c r="D1167" s="19">
        <f t="shared" si="157"/>
        <v>0</v>
      </c>
      <c r="E1167" s="19"/>
      <c r="F1167" s="10"/>
    </row>
    <row r="1168" ht="15.75" customHeight="1">
      <c r="E1168" s="1"/>
      <c r="F1168" s="62" t="s">
        <v>14</v>
      </c>
    </row>
    <row r="1169" ht="15.75" customHeight="1">
      <c r="A1169" s="14" t="s">
        <v>15</v>
      </c>
      <c r="B1169" s="14" t="s">
        <v>16</v>
      </c>
      <c r="C1169" s="2" t="s">
        <v>17</v>
      </c>
      <c r="D1169" s="14" t="s">
        <v>18</v>
      </c>
      <c r="E1169" s="14" t="s">
        <v>19</v>
      </c>
      <c r="F1169" s="34" t="s">
        <v>20</v>
      </c>
      <c r="G1169" s="43">
        <v>100.0</v>
      </c>
    </row>
    <row r="1170" ht="15.75" customHeight="1">
      <c r="A1170" s="19" t="s">
        <v>3018</v>
      </c>
      <c r="B1170" s="18">
        <v>45432.0</v>
      </c>
      <c r="C1170" s="36">
        <v>50.0</v>
      </c>
      <c r="D1170" s="19">
        <f>G1169-C1170</f>
        <v>50</v>
      </c>
      <c r="E1170" s="19"/>
      <c r="F1170" s="10"/>
      <c r="G1170" s="20" t="s">
        <v>3019</v>
      </c>
    </row>
    <row r="1171" ht="15.75" customHeight="1">
      <c r="A1171" s="19" t="str">
        <f t="shared" ref="A1171:A1173" si="158">A1170</f>
        <v>PO-24033689</v>
      </c>
      <c r="B1171" s="18">
        <v>45434.0</v>
      </c>
      <c r="C1171" s="36">
        <v>49.0</v>
      </c>
      <c r="D1171" s="19">
        <f t="shared" ref="D1171:D1173" si="159">D1170-C1171</f>
        <v>1</v>
      </c>
      <c r="E1171" s="19"/>
      <c r="F1171" s="10"/>
      <c r="G1171" s="20" t="s">
        <v>3006</v>
      </c>
    </row>
    <row r="1172" ht="15.75" customHeight="1">
      <c r="A1172" s="19" t="str">
        <f t="shared" si="158"/>
        <v>PO-24033689</v>
      </c>
      <c r="B1172" s="121">
        <v>45456.0</v>
      </c>
      <c r="C1172" s="122">
        <v>1.0</v>
      </c>
      <c r="D1172" s="19">
        <f t="shared" si="159"/>
        <v>0</v>
      </c>
      <c r="E1172" s="19"/>
      <c r="F1172" s="10"/>
    </row>
    <row r="1173" ht="15.75" customHeight="1">
      <c r="A1173" s="19" t="str">
        <f t="shared" si="158"/>
        <v>PO-24033689</v>
      </c>
      <c r="B1173" s="18"/>
      <c r="C1173" s="36"/>
      <c r="D1173" s="19">
        <f t="shared" si="159"/>
        <v>0</v>
      </c>
      <c r="E1173" s="19"/>
      <c r="F1173" s="10"/>
    </row>
    <row r="1174" ht="15.75" customHeight="1">
      <c r="E1174" s="1"/>
      <c r="F1174" s="62" t="s">
        <v>14</v>
      </c>
    </row>
    <row r="1175" ht="15.75" customHeight="1">
      <c r="A1175" s="14" t="s">
        <v>15</v>
      </c>
      <c r="B1175" s="14" t="s">
        <v>16</v>
      </c>
      <c r="C1175" s="2" t="s">
        <v>17</v>
      </c>
      <c r="D1175" s="14" t="s">
        <v>18</v>
      </c>
      <c r="E1175" s="14" t="s">
        <v>19</v>
      </c>
      <c r="F1175" s="34" t="s">
        <v>20</v>
      </c>
      <c r="G1175" s="43">
        <v>100.0</v>
      </c>
    </row>
    <row r="1176" ht="15.75" customHeight="1">
      <c r="A1176" s="19" t="s">
        <v>3018</v>
      </c>
      <c r="B1176" s="18">
        <v>45432.0</v>
      </c>
      <c r="C1176" s="36">
        <v>50.0</v>
      </c>
      <c r="D1176" s="19">
        <f>G1175-C1176</f>
        <v>50</v>
      </c>
      <c r="E1176" s="19"/>
      <c r="F1176" s="10"/>
      <c r="G1176" s="20" t="s">
        <v>3019</v>
      </c>
    </row>
    <row r="1177" ht="15.75" customHeight="1">
      <c r="A1177" s="19" t="str">
        <f t="shared" ref="A1177:A1179" si="160">A1176</f>
        <v>PO-24033689</v>
      </c>
      <c r="B1177" s="18">
        <v>45434.0</v>
      </c>
      <c r="C1177" s="36">
        <v>50.0</v>
      </c>
      <c r="D1177" s="19">
        <f t="shared" ref="D1177:D1179" si="161">D1176-C1177</f>
        <v>0</v>
      </c>
      <c r="E1177" s="19"/>
      <c r="F1177" s="10"/>
      <c r="G1177" s="20" t="s">
        <v>3007</v>
      </c>
    </row>
    <row r="1178" ht="15.75" customHeight="1">
      <c r="A1178" s="19" t="str">
        <f t="shared" si="160"/>
        <v>PO-24033689</v>
      </c>
      <c r="B1178" s="118"/>
      <c r="C1178" s="119"/>
      <c r="D1178" s="19">
        <f t="shared" si="161"/>
        <v>0</v>
      </c>
      <c r="E1178" s="19"/>
      <c r="F1178" s="10"/>
    </row>
    <row r="1179" ht="15.75" customHeight="1">
      <c r="A1179" s="19" t="str">
        <f t="shared" si="160"/>
        <v>PO-24033689</v>
      </c>
      <c r="B1179" s="18"/>
      <c r="C1179" s="36"/>
      <c r="D1179" s="19">
        <f t="shared" si="161"/>
        <v>0</v>
      </c>
      <c r="E1179" s="19"/>
      <c r="F1179" s="10"/>
    </row>
    <row r="1180" ht="15.75" customHeight="1">
      <c r="E1180" s="1"/>
      <c r="F1180" s="62" t="s">
        <v>14</v>
      </c>
    </row>
    <row r="1181" ht="15.75" customHeight="1">
      <c r="A1181" s="14" t="s">
        <v>15</v>
      </c>
      <c r="B1181" s="14" t="s">
        <v>16</v>
      </c>
      <c r="C1181" s="2" t="s">
        <v>17</v>
      </c>
      <c r="D1181" s="14" t="s">
        <v>18</v>
      </c>
      <c r="E1181" s="14" t="s">
        <v>19</v>
      </c>
      <c r="F1181" s="34" t="s">
        <v>20</v>
      </c>
      <c r="G1181" s="43">
        <v>300.0</v>
      </c>
    </row>
    <row r="1182" ht="15.75" customHeight="1">
      <c r="A1182" s="19" t="s">
        <v>3020</v>
      </c>
      <c r="B1182" s="121">
        <v>45451.0</v>
      </c>
      <c r="C1182" s="122">
        <v>50.0</v>
      </c>
      <c r="D1182" s="19">
        <f>G1181-C1182</f>
        <v>250</v>
      </c>
      <c r="E1182" s="19"/>
      <c r="F1182" s="10"/>
      <c r="G1182" s="20" t="s">
        <v>3021</v>
      </c>
    </row>
    <row r="1183" ht="15.75" customHeight="1">
      <c r="A1183" s="19" t="str">
        <f t="shared" ref="A1183:A1185" si="162">A1182</f>
        <v>PO-24034144</v>
      </c>
      <c r="B1183" s="121">
        <v>45458.0</v>
      </c>
      <c r="C1183" s="122">
        <v>35.0</v>
      </c>
      <c r="D1183" s="19">
        <f t="shared" ref="D1183:D1189" si="163">D1182-C1183</f>
        <v>215</v>
      </c>
      <c r="E1183" s="19"/>
      <c r="F1183" s="10"/>
      <c r="G1183" s="20" t="s">
        <v>3008</v>
      </c>
    </row>
    <row r="1184" ht="15.75" customHeight="1">
      <c r="A1184" s="19" t="str">
        <f t="shared" si="162"/>
        <v>PO-24034144</v>
      </c>
      <c r="B1184" s="121">
        <v>45456.0</v>
      </c>
      <c r="C1184" s="122">
        <v>26.0</v>
      </c>
      <c r="D1184" s="19">
        <f t="shared" si="163"/>
        <v>189</v>
      </c>
      <c r="E1184" s="19"/>
      <c r="F1184" s="10"/>
    </row>
    <row r="1185" ht="15.75" customHeight="1">
      <c r="A1185" s="19" t="str">
        <f t="shared" si="162"/>
        <v>PO-24034144</v>
      </c>
      <c r="B1185" s="121">
        <v>45463.0</v>
      </c>
      <c r="C1185" s="122">
        <v>29.0</v>
      </c>
      <c r="D1185" s="19">
        <f t="shared" si="163"/>
        <v>160</v>
      </c>
      <c r="E1185" s="19"/>
      <c r="F1185" s="10"/>
    </row>
    <row r="1186" ht="15.75" customHeight="1">
      <c r="B1186" s="123">
        <v>45465.0</v>
      </c>
      <c r="C1186" s="124">
        <v>59.0</v>
      </c>
      <c r="D1186" s="19">
        <f t="shared" si="163"/>
        <v>101</v>
      </c>
      <c r="E1186" s="1"/>
    </row>
    <row r="1187" ht="15.75" customHeight="1">
      <c r="B1187" s="127">
        <v>45477.0</v>
      </c>
      <c r="C1187" s="128">
        <v>50.0</v>
      </c>
      <c r="D1187" s="19">
        <f t="shared" si="163"/>
        <v>51</v>
      </c>
      <c r="E1187" s="1"/>
    </row>
    <row r="1188" ht="15.75" customHeight="1">
      <c r="B1188" s="127">
        <v>45479.0</v>
      </c>
      <c r="C1188" s="128">
        <v>50.0</v>
      </c>
      <c r="D1188" s="19">
        <f t="shared" si="163"/>
        <v>1</v>
      </c>
      <c r="E1188" s="1"/>
    </row>
    <row r="1189" ht="15.75" customHeight="1">
      <c r="B1189" s="127">
        <v>45482.0</v>
      </c>
      <c r="C1189" s="129">
        <v>1.0</v>
      </c>
      <c r="D1189" s="19">
        <f t="shared" si="163"/>
        <v>0</v>
      </c>
      <c r="E1189" s="1"/>
      <c r="F1189" s="62" t="s">
        <v>14</v>
      </c>
    </row>
    <row r="1190" ht="15.75" customHeight="1">
      <c r="A1190" s="14" t="s">
        <v>15</v>
      </c>
      <c r="B1190" s="14" t="s">
        <v>16</v>
      </c>
      <c r="C1190" s="2" t="s">
        <v>17</v>
      </c>
      <c r="D1190" s="14" t="s">
        <v>18</v>
      </c>
      <c r="E1190" s="14" t="s">
        <v>19</v>
      </c>
      <c r="F1190" s="34" t="s">
        <v>20</v>
      </c>
      <c r="G1190" s="43">
        <v>300.0</v>
      </c>
    </row>
    <row r="1191" ht="15.75" customHeight="1">
      <c r="A1191" s="19" t="s">
        <v>3020</v>
      </c>
      <c r="B1191" s="130">
        <v>45474.0</v>
      </c>
      <c r="C1191" s="131">
        <v>83.0</v>
      </c>
      <c r="D1191" s="19">
        <f>G1190-C1191</f>
        <v>217</v>
      </c>
      <c r="E1191" s="19"/>
      <c r="F1191" s="10"/>
      <c r="G1191" s="20" t="s">
        <v>3021</v>
      </c>
    </row>
    <row r="1192" ht="15.75" customHeight="1">
      <c r="A1192" s="19" t="str">
        <f t="shared" ref="A1192:A1194" si="164">A1191</f>
        <v>PO-24034144</v>
      </c>
      <c r="B1192" s="130">
        <v>45477.0</v>
      </c>
      <c r="C1192" s="131">
        <v>11.0</v>
      </c>
      <c r="D1192" s="19">
        <f t="shared" ref="D1192:D1195" si="165">D1191-C1192</f>
        <v>206</v>
      </c>
      <c r="E1192" s="19"/>
      <c r="F1192" s="10"/>
      <c r="G1192" s="20" t="s">
        <v>3013</v>
      </c>
    </row>
    <row r="1193" ht="15.75" customHeight="1">
      <c r="A1193" s="19" t="str">
        <f t="shared" si="164"/>
        <v>PO-24034144</v>
      </c>
      <c r="B1193" s="130">
        <v>45485.0</v>
      </c>
      <c r="C1193" s="131">
        <v>49.0</v>
      </c>
      <c r="D1193" s="19">
        <f t="shared" si="165"/>
        <v>157</v>
      </c>
      <c r="E1193" s="19"/>
      <c r="F1193" s="10"/>
    </row>
    <row r="1194" ht="15.75" customHeight="1">
      <c r="A1194" s="19" t="str">
        <f t="shared" si="164"/>
        <v>PO-24034144</v>
      </c>
      <c r="B1194" s="130">
        <v>45489.0</v>
      </c>
      <c r="C1194" s="131">
        <v>109.0</v>
      </c>
      <c r="D1194" s="19">
        <f t="shared" si="165"/>
        <v>48</v>
      </c>
      <c r="E1194" s="19"/>
      <c r="F1194" s="10"/>
    </row>
    <row r="1195" ht="15.75" customHeight="1">
      <c r="B1195" s="127">
        <v>45492.0</v>
      </c>
      <c r="C1195" s="132">
        <v>48.0</v>
      </c>
      <c r="D1195" s="19">
        <f t="shared" si="165"/>
        <v>0</v>
      </c>
      <c r="E1195" s="1"/>
      <c r="F1195" s="62" t="s">
        <v>14</v>
      </c>
    </row>
    <row r="1196" ht="15.75" customHeight="1">
      <c r="A1196" s="14" t="s">
        <v>15</v>
      </c>
      <c r="B1196" s="14" t="s">
        <v>16</v>
      </c>
      <c r="C1196" s="2" t="s">
        <v>17</v>
      </c>
      <c r="D1196" s="14" t="s">
        <v>18</v>
      </c>
      <c r="E1196" s="14" t="s">
        <v>19</v>
      </c>
      <c r="F1196" s="34" t="s">
        <v>20</v>
      </c>
      <c r="G1196" s="43">
        <v>200.0</v>
      </c>
    </row>
    <row r="1197" ht="15.75" customHeight="1">
      <c r="A1197" s="19" t="s">
        <v>3022</v>
      </c>
      <c r="B1197" s="121">
        <v>45458.0</v>
      </c>
      <c r="C1197" s="122">
        <v>86.0</v>
      </c>
      <c r="D1197" s="19">
        <f>G1196-C1197</f>
        <v>114</v>
      </c>
      <c r="E1197" s="19"/>
      <c r="F1197" s="10"/>
      <c r="G1197" s="20" t="s">
        <v>531</v>
      </c>
    </row>
    <row r="1198" ht="15.75" customHeight="1">
      <c r="A1198" s="19" t="str">
        <f t="shared" ref="A1198:A1200" si="166">A1197</f>
        <v>PO-24034143</v>
      </c>
      <c r="B1198" s="121">
        <v>45456.0</v>
      </c>
      <c r="C1198" s="122">
        <v>37.0</v>
      </c>
      <c r="D1198" s="19">
        <f t="shared" ref="D1198:D1200" si="167">D1197-C1198</f>
        <v>77</v>
      </c>
      <c r="E1198" s="19"/>
      <c r="F1198" s="10"/>
      <c r="G1198" s="20" t="s">
        <v>3006</v>
      </c>
    </row>
    <row r="1199" ht="15.75" customHeight="1">
      <c r="A1199" s="19" t="str">
        <f t="shared" si="166"/>
        <v>PO-24034143</v>
      </c>
      <c r="B1199" s="133">
        <v>45474.0</v>
      </c>
      <c r="C1199" s="134">
        <v>12.0</v>
      </c>
      <c r="D1199" s="19">
        <f t="shared" si="167"/>
        <v>65</v>
      </c>
      <c r="E1199" s="19"/>
      <c r="F1199" s="10"/>
    </row>
    <row r="1200" ht="15.75" customHeight="1">
      <c r="A1200" s="19" t="str">
        <f t="shared" si="166"/>
        <v>PO-24034143</v>
      </c>
      <c r="B1200" s="133">
        <v>45490.0</v>
      </c>
      <c r="C1200" s="134">
        <v>65.0</v>
      </c>
      <c r="D1200" s="19">
        <f t="shared" si="167"/>
        <v>0</v>
      </c>
      <c r="E1200" s="19"/>
      <c r="F1200" s="10"/>
    </row>
    <row r="1201" ht="15.75" customHeight="1">
      <c r="E1201" s="1"/>
      <c r="F1201" s="62" t="s">
        <v>14</v>
      </c>
    </row>
    <row r="1202" ht="15.75" customHeight="1">
      <c r="A1202" s="14" t="s">
        <v>15</v>
      </c>
      <c r="B1202" s="14" t="s">
        <v>16</v>
      </c>
      <c r="C1202" s="2" t="s">
        <v>17</v>
      </c>
      <c r="D1202" s="14" t="s">
        <v>18</v>
      </c>
      <c r="E1202" s="14" t="s">
        <v>19</v>
      </c>
      <c r="F1202" s="34" t="s">
        <v>20</v>
      </c>
      <c r="G1202" s="43">
        <v>200.0</v>
      </c>
    </row>
    <row r="1203" ht="15.75" customHeight="1">
      <c r="A1203" s="19" t="s">
        <v>3022</v>
      </c>
      <c r="B1203" s="121">
        <v>45456.0</v>
      </c>
      <c r="C1203" s="122">
        <v>20.0</v>
      </c>
      <c r="D1203" s="19">
        <f>G1202-C1203</f>
        <v>180</v>
      </c>
      <c r="E1203" s="19"/>
      <c r="F1203" s="10"/>
      <c r="G1203" s="20" t="s">
        <v>531</v>
      </c>
    </row>
    <row r="1204" ht="15.75" customHeight="1">
      <c r="A1204" s="19" t="str">
        <f t="shared" ref="A1204:A1206" si="168">A1203</f>
        <v>PO-24034143</v>
      </c>
      <c r="B1204" s="121">
        <v>45472.0</v>
      </c>
      <c r="C1204" s="122">
        <v>100.0</v>
      </c>
      <c r="D1204" s="19">
        <f t="shared" ref="D1204:D1207" si="169">D1203-C1204</f>
        <v>80</v>
      </c>
      <c r="E1204" s="19"/>
      <c r="F1204" s="10"/>
      <c r="G1204" s="20" t="s">
        <v>3007</v>
      </c>
    </row>
    <row r="1205" ht="15.75" customHeight="1">
      <c r="A1205" s="19" t="str">
        <f t="shared" si="168"/>
        <v>PO-24034143</v>
      </c>
      <c r="B1205" s="133">
        <v>45479.0</v>
      </c>
      <c r="C1205" s="134">
        <v>30.0</v>
      </c>
      <c r="D1205" s="19">
        <f t="shared" si="169"/>
        <v>50</v>
      </c>
      <c r="E1205" s="19"/>
      <c r="F1205" s="10"/>
    </row>
    <row r="1206" ht="15.75" customHeight="1">
      <c r="A1206" s="19" t="str">
        <f t="shared" si="168"/>
        <v>PO-24034143</v>
      </c>
      <c r="B1206" s="133">
        <v>45482.0</v>
      </c>
      <c r="C1206" s="134">
        <v>25.0</v>
      </c>
      <c r="D1206" s="19">
        <f t="shared" si="169"/>
        <v>25</v>
      </c>
      <c r="E1206" s="19"/>
      <c r="F1206" s="10"/>
    </row>
    <row r="1207" ht="15.75" customHeight="1">
      <c r="B1207" s="135">
        <v>45485.0</v>
      </c>
      <c r="C1207" s="136">
        <v>25.0</v>
      </c>
      <c r="D1207" s="19">
        <f t="shared" si="169"/>
        <v>0</v>
      </c>
      <c r="E1207" s="1"/>
      <c r="F1207" s="62" t="s">
        <v>14</v>
      </c>
    </row>
    <row r="1208" ht="15.75" customHeight="1">
      <c r="A1208" s="14" t="s">
        <v>15</v>
      </c>
      <c r="B1208" s="14" t="s">
        <v>16</v>
      </c>
      <c r="C1208" s="2" t="s">
        <v>17</v>
      </c>
      <c r="D1208" s="14" t="s">
        <v>18</v>
      </c>
      <c r="E1208" s="14" t="s">
        <v>19</v>
      </c>
      <c r="F1208" s="34" t="s">
        <v>20</v>
      </c>
      <c r="G1208" s="43">
        <v>50.0</v>
      </c>
    </row>
    <row r="1209" ht="15.75" customHeight="1">
      <c r="A1209" s="19" t="s">
        <v>3023</v>
      </c>
      <c r="B1209" s="133">
        <v>45479.0</v>
      </c>
      <c r="C1209" s="134">
        <v>20.0</v>
      </c>
      <c r="D1209" s="19">
        <f>G1208-C1209</f>
        <v>30</v>
      </c>
      <c r="E1209" s="19"/>
      <c r="F1209" s="10"/>
      <c r="G1209" s="20" t="s">
        <v>3024</v>
      </c>
    </row>
    <row r="1210" ht="15.75" customHeight="1">
      <c r="A1210" s="19" t="str">
        <f t="shared" ref="A1210:A1212" si="170">A1209</f>
        <v>PO-24034631</v>
      </c>
      <c r="B1210" s="133">
        <v>45485.0</v>
      </c>
      <c r="C1210" s="134">
        <v>26.0</v>
      </c>
      <c r="D1210" s="19">
        <f t="shared" ref="D1210:D1212" si="171">D1209-C1210</f>
        <v>4</v>
      </c>
      <c r="E1210" s="19"/>
      <c r="F1210" s="10"/>
      <c r="G1210" s="20" t="s">
        <v>3007</v>
      </c>
    </row>
    <row r="1211" ht="15.75" customHeight="1">
      <c r="A1211" s="19" t="str">
        <f t="shared" si="170"/>
        <v>PO-24034631</v>
      </c>
      <c r="B1211" s="133">
        <v>45490.0</v>
      </c>
      <c r="C1211" s="134">
        <v>4.0</v>
      </c>
      <c r="D1211" s="19">
        <f t="shared" si="171"/>
        <v>0</v>
      </c>
      <c r="E1211" s="19"/>
      <c r="F1211" s="10"/>
    </row>
    <row r="1212" ht="15.75" customHeight="1">
      <c r="A1212" s="19" t="str">
        <f t="shared" si="170"/>
        <v>PO-24034631</v>
      </c>
      <c r="B1212" s="18"/>
      <c r="C1212" s="36"/>
      <c r="D1212" s="19">
        <f t="shared" si="171"/>
        <v>0</v>
      </c>
      <c r="E1212" s="19"/>
      <c r="F1212" s="10"/>
    </row>
    <row r="1213" ht="15.75" customHeight="1">
      <c r="E1213" s="1"/>
      <c r="F1213" s="62" t="s">
        <v>14</v>
      </c>
    </row>
    <row r="1214" ht="15.75" customHeight="1">
      <c r="A1214" s="14" t="s">
        <v>15</v>
      </c>
      <c r="B1214" s="14" t="s">
        <v>16</v>
      </c>
      <c r="C1214" s="2" t="s">
        <v>17</v>
      </c>
      <c r="D1214" s="14" t="s">
        <v>18</v>
      </c>
      <c r="E1214" s="14" t="s">
        <v>19</v>
      </c>
      <c r="F1214" s="34" t="s">
        <v>20</v>
      </c>
      <c r="G1214" s="43">
        <v>50.0</v>
      </c>
    </row>
    <row r="1215" ht="15.75" customHeight="1">
      <c r="A1215" s="19" t="s">
        <v>3023</v>
      </c>
      <c r="B1215" s="133">
        <v>45482.0</v>
      </c>
      <c r="C1215" s="134">
        <v>50.0</v>
      </c>
      <c r="D1215" s="19">
        <f>G1214-C1215</f>
        <v>0</v>
      </c>
      <c r="E1215" s="19"/>
      <c r="F1215" s="10"/>
      <c r="G1215" s="20" t="s">
        <v>3024</v>
      </c>
    </row>
    <row r="1216" ht="15.75" customHeight="1">
      <c r="A1216" s="19" t="str">
        <f t="shared" ref="A1216:A1218" si="172">A1215</f>
        <v>PO-24034631</v>
      </c>
      <c r="B1216" s="18"/>
      <c r="C1216" s="36"/>
      <c r="D1216" s="19">
        <f t="shared" ref="D1216:D1218" si="173">D1215-C1216</f>
        <v>0</v>
      </c>
      <c r="E1216" s="19"/>
      <c r="F1216" s="10"/>
      <c r="G1216" s="20" t="s">
        <v>3008</v>
      </c>
    </row>
    <row r="1217" ht="15.75" customHeight="1">
      <c r="A1217" s="19" t="str">
        <f t="shared" si="172"/>
        <v>PO-24034631</v>
      </c>
      <c r="B1217" s="18"/>
      <c r="C1217" s="36"/>
      <c r="D1217" s="19">
        <f t="shared" si="173"/>
        <v>0</v>
      </c>
      <c r="E1217" s="19"/>
      <c r="F1217" s="10"/>
    </row>
    <row r="1218" ht="15.75" customHeight="1">
      <c r="A1218" s="19" t="str">
        <f t="shared" si="172"/>
        <v>PO-24034631</v>
      </c>
      <c r="B1218" s="18"/>
      <c r="C1218" s="36"/>
      <c r="D1218" s="19">
        <f t="shared" si="173"/>
        <v>0</v>
      </c>
      <c r="E1218" s="19"/>
      <c r="F1218" s="10"/>
    </row>
    <row r="1219" ht="15.75" customHeight="1">
      <c r="E1219" s="1"/>
      <c r="F1219" s="62" t="s">
        <v>14</v>
      </c>
    </row>
    <row r="1220" ht="15.75" customHeight="1">
      <c r="A1220" s="14" t="s">
        <v>15</v>
      </c>
      <c r="B1220" s="14" t="s">
        <v>16</v>
      </c>
      <c r="C1220" s="2" t="s">
        <v>17</v>
      </c>
      <c r="D1220" s="14" t="s">
        <v>18</v>
      </c>
      <c r="E1220" s="14" t="s">
        <v>19</v>
      </c>
      <c r="F1220" s="34" t="s">
        <v>20</v>
      </c>
      <c r="G1220" s="43">
        <v>150.0</v>
      </c>
    </row>
    <row r="1221" ht="15.75" customHeight="1">
      <c r="A1221" s="19" t="s">
        <v>3025</v>
      </c>
      <c r="B1221" s="137">
        <v>45490.0</v>
      </c>
      <c r="C1221" s="138">
        <v>96.0</v>
      </c>
      <c r="D1221" s="19">
        <f>G1220-C1221</f>
        <v>54</v>
      </c>
      <c r="E1221" s="19"/>
      <c r="F1221" s="10"/>
      <c r="G1221" s="20" t="s">
        <v>3026</v>
      </c>
    </row>
    <row r="1222" ht="15.75" customHeight="1">
      <c r="A1222" s="19" t="str">
        <f t="shared" ref="A1222:A1224" si="174">A1221</f>
        <v>PO-24035883</v>
      </c>
      <c r="B1222" s="137">
        <v>45492.0</v>
      </c>
      <c r="C1222" s="138">
        <v>54.0</v>
      </c>
      <c r="D1222" s="19">
        <f t="shared" ref="D1222:D1224" si="175">D1221-C1222</f>
        <v>0</v>
      </c>
      <c r="E1222" s="19"/>
      <c r="F1222" s="10"/>
      <c r="G1222" s="20" t="s">
        <v>3007</v>
      </c>
    </row>
    <row r="1223" ht="15.75" customHeight="1">
      <c r="A1223" s="19" t="str">
        <f t="shared" si="174"/>
        <v>PO-24035883</v>
      </c>
      <c r="B1223" s="18"/>
      <c r="C1223" s="36"/>
      <c r="D1223" s="19">
        <f t="shared" si="175"/>
        <v>0</v>
      </c>
      <c r="E1223" s="19"/>
      <c r="F1223" s="10"/>
    </row>
    <row r="1224" ht="15.75" customHeight="1">
      <c r="A1224" s="19" t="str">
        <f t="shared" si="174"/>
        <v>PO-24035883</v>
      </c>
      <c r="B1224" s="18"/>
      <c r="C1224" s="36"/>
      <c r="D1224" s="19">
        <f t="shared" si="175"/>
        <v>0</v>
      </c>
      <c r="E1224" s="19"/>
      <c r="F1224" s="10"/>
    </row>
    <row r="1225" ht="15.75" customHeight="1">
      <c r="E1225" s="1"/>
      <c r="F1225" s="62" t="s">
        <v>14</v>
      </c>
    </row>
    <row r="1226" ht="15.75" customHeight="1">
      <c r="A1226" s="14" t="s">
        <v>15</v>
      </c>
      <c r="B1226" s="14" t="s">
        <v>16</v>
      </c>
      <c r="C1226" s="2" t="s">
        <v>17</v>
      </c>
      <c r="D1226" s="14" t="s">
        <v>18</v>
      </c>
      <c r="E1226" s="14" t="s">
        <v>19</v>
      </c>
      <c r="F1226" s="34" t="s">
        <v>20</v>
      </c>
      <c r="G1226" s="43">
        <v>150.0</v>
      </c>
    </row>
    <row r="1227" ht="15.75" customHeight="1">
      <c r="A1227" s="19" t="s">
        <v>3025</v>
      </c>
      <c r="B1227" s="137">
        <v>45482.0</v>
      </c>
      <c r="C1227" s="138">
        <v>19.0</v>
      </c>
      <c r="D1227" s="19">
        <f>G1226-C1227</f>
        <v>131</v>
      </c>
      <c r="E1227" s="19"/>
      <c r="F1227" s="10"/>
      <c r="G1227" s="20" t="s">
        <v>3026</v>
      </c>
    </row>
    <row r="1228" ht="15.75" customHeight="1">
      <c r="A1228" s="19" t="str">
        <f t="shared" ref="A1228:A1230" si="176">A1227</f>
        <v>PO-24035883</v>
      </c>
      <c r="B1228" s="137">
        <v>45490.0</v>
      </c>
      <c r="C1228" s="138">
        <v>15.0</v>
      </c>
      <c r="D1228" s="19">
        <f t="shared" ref="D1228:D1230" si="177">D1227-C1228</f>
        <v>116</v>
      </c>
      <c r="E1228" s="19"/>
      <c r="F1228" s="10"/>
      <c r="G1228" s="20" t="s">
        <v>3008</v>
      </c>
    </row>
    <row r="1229" ht="15.75" customHeight="1">
      <c r="A1229" s="19" t="str">
        <f t="shared" si="176"/>
        <v>PO-24035883</v>
      </c>
      <c r="B1229" s="137">
        <v>45496.0</v>
      </c>
      <c r="C1229" s="138">
        <v>114.0</v>
      </c>
      <c r="D1229" s="19">
        <f t="shared" si="177"/>
        <v>2</v>
      </c>
      <c r="E1229" s="19"/>
      <c r="F1229" s="10"/>
    </row>
    <row r="1230" ht="15.75" customHeight="1">
      <c r="A1230" s="19" t="str">
        <f t="shared" si="176"/>
        <v>PO-24035883</v>
      </c>
      <c r="B1230" s="137">
        <v>45503.0</v>
      </c>
      <c r="C1230" s="138">
        <v>2.0</v>
      </c>
      <c r="D1230" s="19">
        <f t="shared" si="177"/>
        <v>0</v>
      </c>
      <c r="E1230" s="19"/>
      <c r="F1230" s="10"/>
    </row>
    <row r="1231" ht="15.75" customHeight="1">
      <c r="E1231" s="1"/>
      <c r="F1231" s="62" t="s">
        <v>14</v>
      </c>
    </row>
    <row r="1232" ht="15.75" customHeight="1">
      <c r="A1232" s="14" t="s">
        <v>15</v>
      </c>
      <c r="B1232" s="14" t="s">
        <v>16</v>
      </c>
      <c r="C1232" s="2" t="s">
        <v>17</v>
      </c>
      <c r="D1232" s="14" t="s">
        <v>18</v>
      </c>
      <c r="E1232" s="14" t="s">
        <v>19</v>
      </c>
      <c r="F1232" s="34" t="s">
        <v>20</v>
      </c>
      <c r="G1232" s="43">
        <v>100.0</v>
      </c>
    </row>
    <row r="1233" ht="15.75" customHeight="1">
      <c r="A1233" s="19" t="s">
        <v>3027</v>
      </c>
      <c r="B1233" s="137">
        <v>45504.0</v>
      </c>
      <c r="C1233" s="138">
        <v>7.0</v>
      </c>
      <c r="D1233" s="19">
        <f>G1232-C1233</f>
        <v>93</v>
      </c>
      <c r="E1233" s="19"/>
      <c r="F1233" s="10"/>
      <c r="G1233" s="20" t="s">
        <v>3028</v>
      </c>
    </row>
    <row r="1234" ht="15.75" customHeight="1">
      <c r="A1234" s="19" t="str">
        <f t="shared" ref="A1234:A1236" si="178">A1233</f>
        <v>PO-24036702</v>
      </c>
      <c r="B1234" s="139">
        <v>45510.0</v>
      </c>
      <c r="C1234" s="140">
        <v>50.0</v>
      </c>
      <c r="D1234" s="19">
        <f t="shared" ref="D1234:D1236" si="179">D1233-C1234</f>
        <v>43</v>
      </c>
      <c r="E1234" s="19"/>
      <c r="F1234" s="10"/>
      <c r="G1234" s="20" t="s">
        <v>3013</v>
      </c>
    </row>
    <row r="1235" ht="15.75" customHeight="1">
      <c r="A1235" s="19" t="str">
        <f t="shared" si="178"/>
        <v>PO-24036702</v>
      </c>
      <c r="B1235" s="139">
        <v>45518.0</v>
      </c>
      <c r="C1235" s="140">
        <v>43.0</v>
      </c>
      <c r="D1235" s="19">
        <f t="shared" si="179"/>
        <v>0</v>
      </c>
      <c r="E1235" s="19"/>
      <c r="F1235" s="10"/>
    </row>
    <row r="1236" ht="15.75" customHeight="1">
      <c r="A1236" s="19" t="str">
        <f t="shared" si="178"/>
        <v>PO-24036702</v>
      </c>
      <c r="B1236" s="18"/>
      <c r="C1236" s="36"/>
      <c r="D1236" s="19">
        <f t="shared" si="179"/>
        <v>0</v>
      </c>
      <c r="E1236" s="19"/>
      <c r="F1236" s="10"/>
    </row>
    <row r="1237" ht="15.75" customHeight="1">
      <c r="E1237" s="1"/>
      <c r="F1237" s="62" t="s">
        <v>14</v>
      </c>
    </row>
    <row r="1238" ht="15.75" customHeight="1">
      <c r="A1238" s="14" t="s">
        <v>15</v>
      </c>
      <c r="B1238" s="14" t="s">
        <v>16</v>
      </c>
      <c r="C1238" s="2" t="s">
        <v>17</v>
      </c>
      <c r="D1238" s="14" t="s">
        <v>18</v>
      </c>
      <c r="E1238" s="14" t="s">
        <v>19</v>
      </c>
      <c r="F1238" s="34" t="s">
        <v>20</v>
      </c>
      <c r="G1238" s="43">
        <v>100.0</v>
      </c>
    </row>
    <row r="1239" ht="15.75" customHeight="1">
      <c r="A1239" s="19" t="s">
        <v>3029</v>
      </c>
      <c r="B1239" s="137">
        <v>45503.0</v>
      </c>
      <c r="C1239" s="138">
        <v>25.0</v>
      </c>
      <c r="D1239" s="19">
        <f>G1238-C1239</f>
        <v>75</v>
      </c>
      <c r="E1239" s="19"/>
      <c r="F1239" s="10"/>
      <c r="G1239" s="20" t="s">
        <v>3030</v>
      </c>
    </row>
    <row r="1240" ht="15.75" customHeight="1">
      <c r="A1240" s="19" t="str">
        <f t="shared" ref="A1240:A1242" si="180">A1239</f>
        <v>PO-24036699</v>
      </c>
      <c r="B1240" s="137">
        <v>45504.0</v>
      </c>
      <c r="C1240" s="138">
        <v>75.0</v>
      </c>
      <c r="D1240" s="19">
        <f t="shared" ref="D1240:D1242" si="181">D1239-C1240</f>
        <v>0</v>
      </c>
      <c r="E1240" s="19"/>
      <c r="F1240" s="10"/>
      <c r="G1240" s="20" t="s">
        <v>3031</v>
      </c>
    </row>
    <row r="1241" ht="15.75" customHeight="1">
      <c r="A1241" s="19" t="str">
        <f t="shared" si="180"/>
        <v>PO-24036699</v>
      </c>
      <c r="B1241" s="18"/>
      <c r="C1241" s="36"/>
      <c r="D1241" s="19">
        <f t="shared" si="181"/>
        <v>0</v>
      </c>
      <c r="E1241" s="19"/>
      <c r="F1241" s="10"/>
    </row>
    <row r="1242" ht="15.75" customHeight="1">
      <c r="A1242" s="19" t="str">
        <f t="shared" si="180"/>
        <v>PO-24036699</v>
      </c>
      <c r="B1242" s="18"/>
      <c r="C1242" s="36"/>
      <c r="D1242" s="19">
        <f t="shared" si="181"/>
        <v>0</v>
      </c>
      <c r="E1242" s="19"/>
      <c r="F1242" s="10"/>
    </row>
    <row r="1243" ht="15.75" customHeight="1">
      <c r="E1243" s="1"/>
      <c r="F1243" s="62" t="s">
        <v>14</v>
      </c>
    </row>
    <row r="1244" ht="15.75" customHeight="1">
      <c r="A1244" s="14" t="s">
        <v>15</v>
      </c>
      <c r="B1244" s="14" t="s">
        <v>16</v>
      </c>
      <c r="C1244" s="2" t="s">
        <v>17</v>
      </c>
      <c r="D1244" s="14" t="s">
        <v>18</v>
      </c>
      <c r="E1244" s="14" t="s">
        <v>19</v>
      </c>
      <c r="F1244" s="34" t="s">
        <v>20</v>
      </c>
      <c r="G1244" s="43">
        <v>100.0</v>
      </c>
    </row>
    <row r="1245" ht="15.75" customHeight="1">
      <c r="A1245" s="19" t="s">
        <v>3029</v>
      </c>
      <c r="B1245" s="137">
        <v>45504.0</v>
      </c>
      <c r="C1245" s="138">
        <v>33.0</v>
      </c>
      <c r="D1245" s="19">
        <f>G1244-C1245</f>
        <v>67</v>
      </c>
      <c r="E1245" s="19"/>
      <c r="F1245" s="10"/>
      <c r="G1245" s="20" t="s">
        <v>3030</v>
      </c>
    </row>
    <row r="1246" ht="15.75" customHeight="1">
      <c r="A1246" s="19" t="str">
        <f t="shared" ref="A1246:A1248" si="182">A1245</f>
        <v>PO-24036699</v>
      </c>
      <c r="B1246" s="139">
        <v>45514.0</v>
      </c>
      <c r="C1246" s="140">
        <v>50.0</v>
      </c>
      <c r="D1246" s="19">
        <f t="shared" ref="D1246:D1248" si="183">D1245-C1246</f>
        <v>17</v>
      </c>
      <c r="E1246" s="19"/>
      <c r="F1246" s="10"/>
      <c r="G1246" s="20" t="s">
        <v>3032</v>
      </c>
    </row>
    <row r="1247" ht="15.75" customHeight="1">
      <c r="A1247" s="19" t="str">
        <f t="shared" si="182"/>
        <v>PO-24036699</v>
      </c>
      <c r="B1247" s="139">
        <v>45518.0</v>
      </c>
      <c r="C1247" s="140">
        <v>17.0</v>
      </c>
      <c r="D1247" s="19">
        <f t="shared" si="183"/>
        <v>0</v>
      </c>
      <c r="E1247" s="19"/>
      <c r="F1247" s="10"/>
    </row>
    <row r="1248" ht="15.75" customHeight="1">
      <c r="A1248" s="19" t="str">
        <f t="shared" si="182"/>
        <v>PO-24036699</v>
      </c>
      <c r="B1248" s="18"/>
      <c r="C1248" s="36"/>
      <c r="D1248" s="19">
        <f t="shared" si="183"/>
        <v>0</v>
      </c>
      <c r="E1248" s="19"/>
      <c r="F1248" s="10"/>
    </row>
    <row r="1249" ht="15.75" customHeight="1">
      <c r="E1249" s="1"/>
      <c r="F1249" s="62" t="s">
        <v>14</v>
      </c>
    </row>
    <row r="1250" ht="15.75" customHeight="1">
      <c r="A1250" s="14" t="s">
        <v>15</v>
      </c>
      <c r="B1250" s="14" t="s">
        <v>16</v>
      </c>
      <c r="C1250" s="2" t="s">
        <v>17</v>
      </c>
      <c r="D1250" s="14" t="s">
        <v>18</v>
      </c>
      <c r="E1250" s="14" t="s">
        <v>19</v>
      </c>
      <c r="F1250" s="34" t="s">
        <v>20</v>
      </c>
      <c r="G1250" s="43">
        <v>150.0</v>
      </c>
    </row>
    <row r="1251" ht="15.75" customHeight="1">
      <c r="A1251" s="19" t="s">
        <v>3029</v>
      </c>
      <c r="B1251" s="137">
        <v>45503.0</v>
      </c>
      <c r="C1251" s="138">
        <v>50.0</v>
      </c>
      <c r="D1251" s="19">
        <f>G1250-C1251</f>
        <v>100</v>
      </c>
      <c r="E1251" s="19"/>
      <c r="F1251" s="10"/>
      <c r="G1251" s="20" t="s">
        <v>3030</v>
      </c>
    </row>
    <row r="1252" ht="15.75" customHeight="1">
      <c r="A1252" s="19" t="str">
        <f t="shared" ref="A1252:A1254" si="184">A1251</f>
        <v>PO-24036699</v>
      </c>
      <c r="B1252" s="137">
        <v>45504.0</v>
      </c>
      <c r="C1252" s="138">
        <v>38.0</v>
      </c>
      <c r="D1252" s="19">
        <f t="shared" ref="D1252:D1254" si="185">D1251-C1252</f>
        <v>62</v>
      </c>
      <c r="E1252" s="19"/>
      <c r="F1252" s="10"/>
      <c r="G1252" s="20" t="s">
        <v>3033</v>
      </c>
    </row>
    <row r="1253" ht="15.75" customHeight="1">
      <c r="A1253" s="19" t="str">
        <f t="shared" si="184"/>
        <v>PO-24036699</v>
      </c>
      <c r="B1253" s="139">
        <v>45512.0</v>
      </c>
      <c r="C1253" s="140">
        <v>62.0</v>
      </c>
      <c r="D1253" s="19">
        <f t="shared" si="185"/>
        <v>0</v>
      </c>
      <c r="E1253" s="19"/>
      <c r="F1253" s="10"/>
    </row>
    <row r="1254" ht="15.75" customHeight="1">
      <c r="A1254" s="19" t="str">
        <f t="shared" si="184"/>
        <v>PO-24036699</v>
      </c>
      <c r="B1254" s="18"/>
      <c r="C1254" s="36"/>
      <c r="D1254" s="19">
        <f t="shared" si="185"/>
        <v>0</v>
      </c>
      <c r="E1254" s="19"/>
      <c r="F1254" s="10"/>
    </row>
    <row r="1255" ht="15.75" customHeight="1">
      <c r="E1255" s="1"/>
      <c r="F1255" s="62" t="s">
        <v>14</v>
      </c>
    </row>
    <row r="1256" ht="15.75" customHeight="1">
      <c r="A1256" s="14" t="s">
        <v>15</v>
      </c>
      <c r="B1256" s="14" t="s">
        <v>16</v>
      </c>
      <c r="C1256" s="2" t="s">
        <v>17</v>
      </c>
      <c r="D1256" s="14" t="s">
        <v>18</v>
      </c>
      <c r="E1256" s="14" t="s">
        <v>19</v>
      </c>
      <c r="F1256" s="34" t="s">
        <v>20</v>
      </c>
      <c r="G1256" s="43">
        <v>150.0</v>
      </c>
    </row>
    <row r="1257" ht="15.75" customHeight="1">
      <c r="A1257" s="19" t="s">
        <v>3034</v>
      </c>
      <c r="B1257" s="133">
        <v>45510.0</v>
      </c>
      <c r="C1257" s="134">
        <v>50.0</v>
      </c>
      <c r="D1257" s="19">
        <f>G1256-C1257</f>
        <v>100</v>
      </c>
      <c r="E1257" s="19"/>
      <c r="F1257" s="10"/>
      <c r="G1257" s="20" t="s">
        <v>3035</v>
      </c>
    </row>
    <row r="1258" ht="15.75" customHeight="1">
      <c r="A1258" s="19" t="str">
        <f t="shared" ref="A1258:A1260" si="186">A1257</f>
        <v>PO-24036700</v>
      </c>
      <c r="B1258" s="133">
        <v>45514.0</v>
      </c>
      <c r="C1258" s="134">
        <v>50.0</v>
      </c>
      <c r="D1258" s="19">
        <f t="shared" ref="D1258:D1261" si="187">D1257-C1258</f>
        <v>50</v>
      </c>
      <c r="E1258" s="19"/>
      <c r="F1258" s="10"/>
      <c r="G1258" s="20" t="s">
        <v>3031</v>
      </c>
    </row>
    <row r="1259" ht="15.75" customHeight="1">
      <c r="A1259" s="19" t="str">
        <f t="shared" si="186"/>
        <v>PO-24036700</v>
      </c>
      <c r="B1259" s="133">
        <v>45518.0</v>
      </c>
      <c r="C1259" s="134">
        <v>31.0</v>
      </c>
      <c r="D1259" s="19">
        <f t="shared" si="187"/>
        <v>19</v>
      </c>
      <c r="E1259" s="19"/>
      <c r="F1259" s="10"/>
    </row>
    <row r="1260" ht="15.75" customHeight="1">
      <c r="A1260" s="19" t="str">
        <f t="shared" si="186"/>
        <v>PO-24036700</v>
      </c>
      <c r="B1260" s="141">
        <v>45547.0</v>
      </c>
      <c r="C1260" s="142">
        <v>13.0</v>
      </c>
      <c r="D1260" s="19">
        <f t="shared" si="187"/>
        <v>6</v>
      </c>
      <c r="E1260" s="19"/>
      <c r="F1260" s="10"/>
    </row>
    <row r="1261" ht="15.75" customHeight="1">
      <c r="B1261" s="143">
        <v>45549.0</v>
      </c>
      <c r="C1261" s="144">
        <v>6.0</v>
      </c>
      <c r="D1261" s="19">
        <f t="shared" si="187"/>
        <v>0</v>
      </c>
      <c r="E1261" s="1"/>
    </row>
    <row r="1262" ht="15.75" customHeight="1">
      <c r="A1262" s="14" t="s">
        <v>15</v>
      </c>
      <c r="B1262" s="14" t="s">
        <v>16</v>
      </c>
      <c r="C1262" s="2" t="s">
        <v>17</v>
      </c>
      <c r="D1262" s="14" t="s">
        <v>18</v>
      </c>
      <c r="E1262" s="14" t="s">
        <v>19</v>
      </c>
      <c r="F1262" s="34" t="s">
        <v>20</v>
      </c>
      <c r="G1262" s="43">
        <v>150.0</v>
      </c>
    </row>
    <row r="1263" ht="15.75" customHeight="1">
      <c r="A1263" s="19" t="s">
        <v>3034</v>
      </c>
      <c r="B1263" s="133">
        <v>45518.0</v>
      </c>
      <c r="C1263" s="134">
        <v>22.0</v>
      </c>
      <c r="D1263" s="19">
        <f>G1262-C1263</f>
        <v>128</v>
      </c>
      <c r="E1263" s="19"/>
      <c r="F1263" s="10"/>
      <c r="G1263" s="20" t="s">
        <v>3035</v>
      </c>
    </row>
    <row r="1264" ht="15.75" customHeight="1">
      <c r="A1264" s="19" t="str">
        <f t="shared" ref="A1264:A1266" si="188">A1263</f>
        <v>PO-24036700</v>
      </c>
      <c r="B1264" s="133">
        <v>45535.0</v>
      </c>
      <c r="C1264" s="134">
        <v>20.0</v>
      </c>
      <c r="D1264" s="19">
        <f t="shared" ref="D1264:D1267" si="189">D1263-C1264</f>
        <v>108</v>
      </c>
      <c r="E1264" s="19"/>
      <c r="F1264" s="10"/>
      <c r="G1264" s="20" t="s">
        <v>3032</v>
      </c>
    </row>
    <row r="1265" ht="15.75" customHeight="1">
      <c r="A1265" s="19" t="str">
        <f t="shared" si="188"/>
        <v>PO-24036700</v>
      </c>
      <c r="B1265" s="141">
        <v>45547.0</v>
      </c>
      <c r="C1265" s="142">
        <v>23.0</v>
      </c>
      <c r="D1265" s="19">
        <f t="shared" si="189"/>
        <v>85</v>
      </c>
      <c r="E1265" s="19"/>
      <c r="F1265" s="10"/>
    </row>
    <row r="1266" ht="15.75" customHeight="1">
      <c r="A1266" s="19" t="str">
        <f t="shared" si="188"/>
        <v>PO-24036700</v>
      </c>
      <c r="B1266" s="143">
        <v>45549.0</v>
      </c>
      <c r="C1266" s="142">
        <v>27.0</v>
      </c>
      <c r="D1266" s="19">
        <f t="shared" si="189"/>
        <v>58</v>
      </c>
      <c r="E1266" s="19"/>
      <c r="F1266" s="10"/>
    </row>
    <row r="1267" ht="15.75" customHeight="1">
      <c r="B1267" s="143">
        <v>45556.0</v>
      </c>
      <c r="C1267" s="145">
        <v>58.0</v>
      </c>
      <c r="D1267" s="19">
        <f t="shared" si="189"/>
        <v>0</v>
      </c>
      <c r="E1267" s="1"/>
      <c r="F1267" s="62" t="s">
        <v>14</v>
      </c>
    </row>
    <row r="1268" ht="15.75" customHeight="1">
      <c r="A1268" s="14" t="s">
        <v>15</v>
      </c>
      <c r="B1268" s="14" t="s">
        <v>16</v>
      </c>
      <c r="C1268" s="2" t="s">
        <v>17</v>
      </c>
      <c r="D1268" s="14" t="s">
        <v>18</v>
      </c>
      <c r="E1268" s="14" t="s">
        <v>19</v>
      </c>
      <c r="F1268" s="34" t="s">
        <v>20</v>
      </c>
      <c r="G1268" s="43">
        <v>150.0</v>
      </c>
    </row>
    <row r="1269" ht="15.75" customHeight="1">
      <c r="A1269" s="19" t="s">
        <v>3034</v>
      </c>
      <c r="B1269" s="133">
        <v>45512.0</v>
      </c>
      <c r="C1269" s="134">
        <v>61.0</v>
      </c>
      <c r="D1269" s="19">
        <f>G1268-C1269</f>
        <v>89</v>
      </c>
      <c r="E1269" s="19"/>
      <c r="F1269" s="10"/>
      <c r="G1269" s="20" t="s">
        <v>3035</v>
      </c>
    </row>
    <row r="1270" ht="15.75" customHeight="1">
      <c r="A1270" s="19" t="str">
        <f t="shared" ref="A1270:A1272" si="190">A1269</f>
        <v>PO-24036700</v>
      </c>
      <c r="B1270" s="133">
        <v>45514.0</v>
      </c>
      <c r="C1270" s="134">
        <v>27.0</v>
      </c>
      <c r="D1270" s="19">
        <f t="shared" ref="D1270:D1272" si="191">D1269-C1270</f>
        <v>62</v>
      </c>
      <c r="E1270" s="19"/>
      <c r="F1270" s="10"/>
      <c r="G1270" s="20" t="s">
        <v>3033</v>
      </c>
      <c r="J1270" s="20">
        <f>131</f>
        <v>131</v>
      </c>
      <c r="K1270" s="20">
        <f>42</f>
        <v>42</v>
      </c>
      <c r="L1270" s="20">
        <f>61+27+41+21</f>
        <v>150</v>
      </c>
    </row>
    <row r="1271" ht="15.75" customHeight="1">
      <c r="A1271" s="19" t="str">
        <f t="shared" si="190"/>
        <v>PO-24036700</v>
      </c>
      <c r="B1271" s="133">
        <v>45518.0</v>
      </c>
      <c r="C1271" s="134">
        <v>41.0</v>
      </c>
      <c r="D1271" s="19">
        <f t="shared" si="191"/>
        <v>21</v>
      </c>
      <c r="E1271" s="19"/>
      <c r="F1271" s="10"/>
      <c r="J1271" s="20">
        <f>J1270+K1270+L1270</f>
        <v>323</v>
      </c>
    </row>
    <row r="1272" ht="15.75" customHeight="1">
      <c r="A1272" s="19" t="str">
        <f t="shared" si="190"/>
        <v>PO-24036700</v>
      </c>
      <c r="B1272" s="133">
        <v>45524.0</v>
      </c>
      <c r="C1272" s="134">
        <v>21.0</v>
      </c>
      <c r="D1272" s="19">
        <f t="shared" si="191"/>
        <v>0</v>
      </c>
      <c r="E1272" s="19"/>
      <c r="F1272" s="10"/>
    </row>
    <row r="1273" ht="15.75" customHeight="1">
      <c r="E1273" s="1"/>
      <c r="F1273" s="62" t="s">
        <v>14</v>
      </c>
    </row>
    <row r="1274" ht="15.75" customHeight="1">
      <c r="A1274" s="14" t="s">
        <v>15</v>
      </c>
      <c r="B1274" s="14" t="s">
        <v>16</v>
      </c>
      <c r="C1274" s="2" t="s">
        <v>17</v>
      </c>
      <c r="D1274" s="14" t="s">
        <v>18</v>
      </c>
      <c r="E1274" s="14" t="s">
        <v>19</v>
      </c>
      <c r="F1274" s="34" t="s">
        <v>20</v>
      </c>
      <c r="G1274" s="43">
        <v>150.0</v>
      </c>
    </row>
    <row r="1275" ht="15.75" customHeight="1">
      <c r="A1275" s="19" t="s">
        <v>3036</v>
      </c>
      <c r="B1275" s="133">
        <v>45524.0</v>
      </c>
      <c r="C1275" s="134">
        <v>29.0</v>
      </c>
      <c r="D1275" s="19">
        <f>G1274-C1275</f>
        <v>121</v>
      </c>
      <c r="E1275" s="19"/>
      <c r="F1275" s="10"/>
      <c r="G1275" s="20" t="s">
        <v>3037</v>
      </c>
    </row>
    <row r="1276" ht="15.75" customHeight="1">
      <c r="A1276" s="19" t="str">
        <f t="shared" ref="A1276:A1278" si="192">A1275</f>
        <v>PO-24036701</v>
      </c>
      <c r="B1276" s="133">
        <v>45535.0</v>
      </c>
      <c r="C1276" s="134">
        <v>16.0</v>
      </c>
      <c r="D1276" s="19">
        <f t="shared" ref="D1276:D1279" si="193">D1275-C1276</f>
        <v>105</v>
      </c>
      <c r="E1276" s="19"/>
      <c r="F1276" s="10"/>
      <c r="G1276" s="20" t="s">
        <v>3033</v>
      </c>
    </row>
    <row r="1277" ht="15.75" customHeight="1">
      <c r="A1277" s="19" t="str">
        <f t="shared" si="192"/>
        <v>PO-24036701</v>
      </c>
      <c r="B1277" s="141">
        <v>45547.0</v>
      </c>
      <c r="C1277" s="142">
        <v>50.0</v>
      </c>
      <c r="D1277" s="19">
        <f t="shared" si="193"/>
        <v>55</v>
      </c>
      <c r="E1277" s="19"/>
      <c r="F1277" s="10"/>
    </row>
    <row r="1278" ht="15.75" customHeight="1">
      <c r="A1278" s="19" t="str">
        <f t="shared" si="192"/>
        <v>PO-24036701</v>
      </c>
      <c r="B1278" s="141">
        <v>45549.0</v>
      </c>
      <c r="C1278" s="142">
        <v>10.0</v>
      </c>
      <c r="D1278" s="19">
        <f t="shared" si="193"/>
        <v>45</v>
      </c>
      <c r="E1278" s="19"/>
      <c r="F1278" s="10"/>
    </row>
    <row r="1279" ht="15.75" customHeight="1">
      <c r="B1279" s="143">
        <v>45556.0</v>
      </c>
      <c r="C1279" s="145">
        <v>45.0</v>
      </c>
      <c r="D1279" s="19">
        <f t="shared" si="193"/>
        <v>0</v>
      </c>
      <c r="E1279" s="1"/>
      <c r="F1279" s="62" t="s">
        <v>14</v>
      </c>
    </row>
    <row r="1280" ht="15.75" customHeight="1">
      <c r="A1280" s="14" t="s">
        <v>15</v>
      </c>
      <c r="B1280" s="14" t="s">
        <v>16</v>
      </c>
      <c r="C1280" s="2" t="s">
        <v>17</v>
      </c>
      <c r="D1280" s="14" t="s">
        <v>18</v>
      </c>
      <c r="E1280" s="14" t="s">
        <v>19</v>
      </c>
      <c r="F1280" s="34" t="s">
        <v>20</v>
      </c>
      <c r="G1280" s="43">
        <v>50.0</v>
      </c>
    </row>
    <row r="1281" ht="15.75" customHeight="1">
      <c r="A1281" s="19" t="s">
        <v>3038</v>
      </c>
      <c r="B1281" s="139">
        <v>45511.0</v>
      </c>
      <c r="C1281" s="140">
        <v>50.0</v>
      </c>
      <c r="D1281" s="19">
        <f>G1280-C1281</f>
        <v>0</v>
      </c>
      <c r="E1281" s="19"/>
      <c r="F1281" s="10"/>
      <c r="G1281" s="20" t="s">
        <v>3039</v>
      </c>
    </row>
    <row r="1282" ht="15.75" customHeight="1">
      <c r="A1282" s="19" t="str">
        <f t="shared" ref="A1282:A1284" si="194">A1281</f>
        <v>PO-24037185</v>
      </c>
      <c r="B1282" s="18"/>
      <c r="C1282" s="36"/>
      <c r="D1282" s="19">
        <f t="shared" ref="D1282:D1284" si="195">D1281-C1282</f>
        <v>0</v>
      </c>
      <c r="E1282" s="19"/>
      <c r="F1282" s="10"/>
      <c r="G1282" s="20" t="s">
        <v>3032</v>
      </c>
    </row>
    <row r="1283" ht="15.75" customHeight="1">
      <c r="A1283" s="19" t="str">
        <f t="shared" si="194"/>
        <v>PO-24037185</v>
      </c>
      <c r="B1283" s="18"/>
      <c r="C1283" s="36"/>
      <c r="D1283" s="19">
        <f t="shared" si="195"/>
        <v>0</v>
      </c>
      <c r="E1283" s="19"/>
      <c r="F1283" s="10"/>
    </row>
    <row r="1284" ht="15.75" customHeight="1">
      <c r="A1284" s="19" t="str">
        <f t="shared" si="194"/>
        <v>PO-24037185</v>
      </c>
      <c r="B1284" s="18"/>
      <c r="C1284" s="36"/>
      <c r="D1284" s="19">
        <f t="shared" si="195"/>
        <v>0</v>
      </c>
      <c r="E1284" s="19"/>
      <c r="F1284" s="10"/>
    </row>
    <row r="1285" ht="15.75" customHeight="1">
      <c r="E1285" s="1"/>
      <c r="F1285" s="62" t="s">
        <v>14</v>
      </c>
    </row>
    <row r="1286" ht="15.75" customHeight="1">
      <c r="A1286" s="14" t="s">
        <v>15</v>
      </c>
      <c r="B1286" s="14" t="s">
        <v>16</v>
      </c>
      <c r="C1286" s="2" t="s">
        <v>17</v>
      </c>
      <c r="D1286" s="14" t="s">
        <v>18</v>
      </c>
      <c r="E1286" s="14" t="s">
        <v>19</v>
      </c>
      <c r="F1286" s="34" t="s">
        <v>20</v>
      </c>
      <c r="G1286" s="43">
        <v>50.0</v>
      </c>
    </row>
    <row r="1287" ht="15.75" customHeight="1">
      <c r="A1287" s="19" t="s">
        <v>3038</v>
      </c>
      <c r="B1287" s="139">
        <v>45511.0</v>
      </c>
      <c r="C1287" s="140">
        <v>50.0</v>
      </c>
      <c r="D1287" s="19">
        <f>G1286-C1287</f>
        <v>0</v>
      </c>
      <c r="E1287" s="19"/>
      <c r="F1287" s="10"/>
      <c r="G1287" s="20" t="s">
        <v>3039</v>
      </c>
    </row>
    <row r="1288" ht="15.75" customHeight="1">
      <c r="A1288" s="19" t="str">
        <f t="shared" ref="A1288:A1290" si="196">A1287</f>
        <v>PO-24037185</v>
      </c>
      <c r="B1288" s="18"/>
      <c r="C1288" s="36"/>
      <c r="D1288" s="19">
        <f t="shared" ref="D1288:D1290" si="197">D1287-C1288</f>
        <v>0</v>
      </c>
      <c r="E1288" s="19"/>
      <c r="F1288" s="10"/>
      <c r="G1288" s="20" t="s">
        <v>3033</v>
      </c>
    </row>
    <row r="1289" ht="15.75" customHeight="1">
      <c r="A1289" s="19" t="str">
        <f t="shared" si="196"/>
        <v>PO-24037185</v>
      </c>
      <c r="B1289" s="18"/>
      <c r="C1289" s="36"/>
      <c r="D1289" s="19">
        <f t="shared" si="197"/>
        <v>0</v>
      </c>
      <c r="E1289" s="19"/>
      <c r="F1289" s="10"/>
    </row>
    <row r="1290" ht="15.75" customHeight="1">
      <c r="A1290" s="19" t="str">
        <f t="shared" si="196"/>
        <v>PO-24037185</v>
      </c>
      <c r="B1290" s="18"/>
      <c r="C1290" s="36"/>
      <c r="D1290" s="19">
        <f t="shared" si="197"/>
        <v>0</v>
      </c>
      <c r="E1290" s="19"/>
      <c r="F1290" s="10"/>
    </row>
    <row r="1291" ht="15.75" customHeight="1">
      <c r="E1291" s="1"/>
      <c r="F1291" s="62" t="s">
        <v>14</v>
      </c>
    </row>
    <row r="1292" ht="15.75" customHeight="1">
      <c r="A1292" s="14" t="s">
        <v>15</v>
      </c>
      <c r="B1292" s="14" t="s">
        <v>16</v>
      </c>
      <c r="C1292" s="2" t="s">
        <v>17</v>
      </c>
      <c r="D1292" s="14" t="s">
        <v>18</v>
      </c>
      <c r="E1292" s="14" t="s">
        <v>19</v>
      </c>
      <c r="F1292" s="34" t="s">
        <v>20</v>
      </c>
      <c r="G1292" s="43">
        <v>150.0</v>
      </c>
    </row>
    <row r="1293" ht="15.75" customHeight="1">
      <c r="A1293" s="19" t="s">
        <v>3040</v>
      </c>
      <c r="B1293" s="133">
        <v>45535.0</v>
      </c>
      <c r="C1293" s="134">
        <v>43.0</v>
      </c>
      <c r="D1293" s="19">
        <f>G1292-C1293</f>
        <v>107</v>
      </c>
      <c r="E1293" s="19"/>
      <c r="F1293" s="10"/>
      <c r="G1293" s="20" t="s">
        <v>3041</v>
      </c>
    </row>
    <row r="1294" ht="15.75" customHeight="1">
      <c r="A1294" s="19" t="str">
        <f t="shared" ref="A1294:A1296" si="198">A1293</f>
        <v>PO-24037662</v>
      </c>
      <c r="B1294" s="141">
        <v>45542.0</v>
      </c>
      <c r="C1294" s="142">
        <v>97.0</v>
      </c>
      <c r="D1294" s="19">
        <f t="shared" ref="D1294:D1296" si="199">D1293-C1294</f>
        <v>10</v>
      </c>
      <c r="E1294" s="19"/>
      <c r="F1294" s="10"/>
      <c r="G1294" s="20" t="s">
        <v>3042</v>
      </c>
    </row>
    <row r="1295" ht="15.75" customHeight="1">
      <c r="A1295" s="19" t="str">
        <f t="shared" si="198"/>
        <v>PO-24037662</v>
      </c>
      <c r="B1295" s="118">
        <v>45567.0</v>
      </c>
      <c r="C1295" s="119">
        <v>10.0</v>
      </c>
      <c r="D1295" s="19">
        <f t="shared" si="199"/>
        <v>0</v>
      </c>
      <c r="E1295" s="19"/>
      <c r="F1295" s="10"/>
    </row>
    <row r="1296" ht="15.75" customHeight="1">
      <c r="A1296" s="19" t="str">
        <f t="shared" si="198"/>
        <v>PO-24037662</v>
      </c>
      <c r="B1296" s="18"/>
      <c r="C1296" s="36"/>
      <c r="D1296" s="19">
        <f t="shared" si="199"/>
        <v>0</v>
      </c>
      <c r="E1296" s="19"/>
      <c r="F1296" s="10"/>
    </row>
    <row r="1297" ht="15.75" customHeight="1">
      <c r="E1297" s="1"/>
      <c r="F1297" s="62" t="s">
        <v>14</v>
      </c>
    </row>
    <row r="1298" ht="15.75" customHeight="1">
      <c r="A1298" s="14" t="s">
        <v>15</v>
      </c>
      <c r="B1298" s="14" t="s">
        <v>16</v>
      </c>
      <c r="C1298" s="2" t="s">
        <v>17</v>
      </c>
      <c r="D1298" s="14" t="s">
        <v>18</v>
      </c>
      <c r="E1298" s="14" t="s">
        <v>19</v>
      </c>
      <c r="F1298" s="34" t="s">
        <v>20</v>
      </c>
      <c r="G1298" s="43">
        <v>150.0</v>
      </c>
    </row>
    <row r="1299" ht="15.75" customHeight="1">
      <c r="A1299" s="19" t="s">
        <v>3043</v>
      </c>
      <c r="B1299" s="141">
        <v>45549.0</v>
      </c>
      <c r="C1299" s="142">
        <v>11.0</v>
      </c>
      <c r="D1299" s="19">
        <f>G1298-C1299</f>
        <v>139</v>
      </c>
      <c r="E1299" s="19"/>
      <c r="F1299" s="10"/>
      <c r="G1299" s="20" t="s">
        <v>3044</v>
      </c>
    </row>
    <row r="1300" ht="15.75" customHeight="1">
      <c r="A1300" s="19" t="str">
        <f t="shared" ref="A1300:A1302" si="200">A1299</f>
        <v>PO-24037661</v>
      </c>
      <c r="B1300" s="141">
        <v>45556.0</v>
      </c>
      <c r="C1300" s="142">
        <v>50.0</v>
      </c>
      <c r="D1300" s="19">
        <f t="shared" ref="D1300:D1305" si="201">D1299-C1300</f>
        <v>89</v>
      </c>
      <c r="E1300" s="19"/>
      <c r="F1300" s="10"/>
      <c r="G1300" s="20" t="s">
        <v>3031</v>
      </c>
    </row>
    <row r="1301" ht="15.75" customHeight="1">
      <c r="A1301" s="19" t="str">
        <f t="shared" si="200"/>
        <v>PO-24037661</v>
      </c>
      <c r="B1301" s="146">
        <v>45570.0</v>
      </c>
      <c r="C1301" s="147">
        <v>20.0</v>
      </c>
      <c r="D1301" s="19">
        <f t="shared" si="201"/>
        <v>69</v>
      </c>
      <c r="E1301" s="19"/>
      <c r="F1301" s="10"/>
    </row>
    <row r="1302" ht="15.75" customHeight="1">
      <c r="A1302" s="19" t="str">
        <f t="shared" si="200"/>
        <v>PO-24037661</v>
      </c>
      <c r="B1302" s="146">
        <v>45567.0</v>
      </c>
      <c r="C1302" s="147">
        <v>30.0</v>
      </c>
      <c r="D1302" s="19">
        <f t="shared" si="201"/>
        <v>39</v>
      </c>
      <c r="E1302" s="19"/>
      <c r="F1302" s="10"/>
    </row>
    <row r="1303" ht="15.75" customHeight="1">
      <c r="B1303" s="148">
        <v>45580.0</v>
      </c>
      <c r="C1303" s="149">
        <v>16.0</v>
      </c>
      <c r="D1303" s="19">
        <f t="shared" si="201"/>
        <v>23</v>
      </c>
      <c r="E1303" s="1"/>
    </row>
    <row r="1304" ht="15.75" customHeight="1">
      <c r="B1304" s="148">
        <v>45586.0</v>
      </c>
      <c r="C1304" s="149">
        <v>14.0</v>
      </c>
      <c r="D1304" s="19">
        <f t="shared" si="201"/>
        <v>9</v>
      </c>
      <c r="E1304" s="1"/>
    </row>
    <row r="1305" ht="15.75" customHeight="1">
      <c r="B1305" s="148">
        <v>45589.0</v>
      </c>
      <c r="C1305" s="149">
        <v>9.0</v>
      </c>
      <c r="D1305" s="19">
        <f t="shared" si="201"/>
        <v>0</v>
      </c>
      <c r="E1305" s="1"/>
    </row>
    <row r="1306" ht="15.75" customHeight="1">
      <c r="A1306" s="14" t="s">
        <v>15</v>
      </c>
      <c r="B1306" s="14" t="s">
        <v>16</v>
      </c>
      <c r="C1306" s="2" t="s">
        <v>17</v>
      </c>
      <c r="D1306" s="14" t="s">
        <v>18</v>
      </c>
      <c r="E1306" s="14" t="s">
        <v>19</v>
      </c>
      <c r="F1306" s="34" t="s">
        <v>20</v>
      </c>
      <c r="G1306" s="43">
        <v>200.0</v>
      </c>
      <c r="I1306" s="13"/>
    </row>
    <row r="1307" ht="15.75" customHeight="1">
      <c r="A1307" s="19" t="s">
        <v>3043</v>
      </c>
      <c r="B1307" s="141">
        <v>45556.0</v>
      </c>
      <c r="C1307" s="142">
        <v>30.0</v>
      </c>
      <c r="D1307" s="19">
        <f>G1306-C1307</f>
        <v>170</v>
      </c>
      <c r="E1307" s="19"/>
      <c r="F1307" s="10"/>
      <c r="G1307" s="20" t="s">
        <v>3044</v>
      </c>
    </row>
    <row r="1308" ht="15.75" customHeight="1">
      <c r="A1308" s="19" t="str">
        <f t="shared" ref="A1308:A1310" si="202">A1307</f>
        <v>PO-24037661</v>
      </c>
      <c r="B1308" s="146">
        <v>45570.0</v>
      </c>
      <c r="C1308" s="147">
        <v>21.0</v>
      </c>
      <c r="D1308" s="19">
        <f t="shared" ref="D1308:D1315" si="203">D1307-C1308</f>
        <v>149</v>
      </c>
      <c r="E1308" s="19"/>
      <c r="F1308" s="10"/>
      <c r="G1308" s="20" t="s">
        <v>3032</v>
      </c>
    </row>
    <row r="1309" ht="15.75" customHeight="1">
      <c r="A1309" s="19" t="str">
        <f t="shared" si="202"/>
        <v>PO-24037661</v>
      </c>
      <c r="B1309" s="146">
        <v>45567.0</v>
      </c>
      <c r="C1309" s="147">
        <v>29.0</v>
      </c>
      <c r="D1309" s="19">
        <f t="shared" si="203"/>
        <v>120</v>
      </c>
      <c r="E1309" s="19"/>
      <c r="F1309" s="10"/>
    </row>
    <row r="1310" ht="15.75" customHeight="1">
      <c r="A1310" s="19" t="str">
        <f t="shared" si="202"/>
        <v>PO-24037661</v>
      </c>
      <c r="B1310" s="146">
        <v>45580.0</v>
      </c>
      <c r="C1310" s="147">
        <v>7.0</v>
      </c>
      <c r="D1310" s="19">
        <f t="shared" si="203"/>
        <v>113</v>
      </c>
      <c r="E1310" s="19"/>
      <c r="F1310" s="10"/>
    </row>
    <row r="1311" ht="15.75" customHeight="1">
      <c r="B1311" s="148">
        <v>45586.0</v>
      </c>
      <c r="C1311" s="150">
        <v>22.0</v>
      </c>
      <c r="D1311" s="19">
        <f t="shared" si="203"/>
        <v>91</v>
      </c>
      <c r="E1311" s="1"/>
    </row>
    <row r="1312" ht="15.75" customHeight="1">
      <c r="B1312" s="148">
        <v>45589.0</v>
      </c>
      <c r="C1312" s="150">
        <v>20.0</v>
      </c>
      <c r="D1312" s="19">
        <f t="shared" si="203"/>
        <v>71</v>
      </c>
      <c r="E1312" s="1"/>
    </row>
    <row r="1313" ht="15.75" customHeight="1">
      <c r="B1313" s="151">
        <v>45597.0</v>
      </c>
      <c r="C1313" s="152">
        <v>41.0</v>
      </c>
      <c r="D1313" s="19">
        <f t="shared" si="203"/>
        <v>30</v>
      </c>
      <c r="E1313" s="1"/>
    </row>
    <row r="1314" ht="15.75" customHeight="1">
      <c r="B1314" s="151">
        <v>45602.0</v>
      </c>
      <c r="C1314" s="152">
        <v>29.0</v>
      </c>
      <c r="D1314" s="19">
        <f t="shared" si="203"/>
        <v>1</v>
      </c>
      <c r="E1314" s="1"/>
    </row>
    <row r="1315" ht="15.75" customHeight="1">
      <c r="B1315" s="151">
        <v>45608.0</v>
      </c>
      <c r="C1315" s="152">
        <v>1.0</v>
      </c>
      <c r="D1315" s="19">
        <f t="shared" si="203"/>
        <v>0</v>
      </c>
      <c r="E1315" s="1"/>
    </row>
    <row r="1316" ht="15.75" customHeight="1">
      <c r="B1316" s="56"/>
      <c r="C1316" s="69"/>
      <c r="D1316" s="19"/>
      <c r="E1316" s="1"/>
      <c r="F1316" s="62" t="s">
        <v>14</v>
      </c>
    </row>
    <row r="1317" ht="15.75" customHeight="1">
      <c r="A1317" s="14" t="s">
        <v>15</v>
      </c>
      <c r="B1317" s="14" t="s">
        <v>16</v>
      </c>
      <c r="C1317" s="2" t="s">
        <v>17</v>
      </c>
      <c r="D1317" s="14" t="s">
        <v>18</v>
      </c>
      <c r="E1317" s="14" t="s">
        <v>19</v>
      </c>
      <c r="F1317" s="34" t="s">
        <v>20</v>
      </c>
      <c r="G1317" s="43">
        <v>200.0</v>
      </c>
    </row>
    <row r="1318" ht="15.75" customHeight="1">
      <c r="A1318" s="19" t="s">
        <v>3045</v>
      </c>
      <c r="B1318" s="141">
        <v>45555.0</v>
      </c>
      <c r="C1318" s="142">
        <v>35.0</v>
      </c>
      <c r="D1318" s="19">
        <f>G1317-C1318</f>
        <v>165</v>
      </c>
      <c r="E1318" s="19"/>
      <c r="F1318" s="10"/>
      <c r="G1318" s="20" t="s">
        <v>3046</v>
      </c>
    </row>
    <row r="1319" ht="15.75" customHeight="1">
      <c r="A1319" s="19" t="str">
        <f t="shared" ref="A1319:A1321" si="204">A1318</f>
        <v>PO-24038769</v>
      </c>
      <c r="B1319" s="141">
        <v>45559.0</v>
      </c>
      <c r="C1319" s="142">
        <v>60.0</v>
      </c>
      <c r="D1319" s="19">
        <f t="shared" ref="D1319:D1322" si="205">D1318-C1319</f>
        <v>105</v>
      </c>
      <c r="E1319" s="19"/>
      <c r="F1319" s="10"/>
      <c r="G1319" s="20" t="s">
        <v>3031</v>
      </c>
    </row>
    <row r="1320" ht="15.75" customHeight="1">
      <c r="A1320" s="19" t="str">
        <f t="shared" si="204"/>
        <v>PO-24038769</v>
      </c>
      <c r="B1320" s="146">
        <v>45566.0</v>
      </c>
      <c r="C1320" s="147">
        <v>22.0</v>
      </c>
      <c r="D1320" s="19">
        <f t="shared" si="205"/>
        <v>83</v>
      </c>
      <c r="E1320" s="19"/>
      <c r="F1320" s="10"/>
    </row>
    <row r="1321" ht="15.75" customHeight="1">
      <c r="A1321" s="19" t="str">
        <f t="shared" si="204"/>
        <v>PO-24038769</v>
      </c>
      <c r="B1321" s="146">
        <v>45574.0</v>
      </c>
      <c r="C1321" s="147">
        <v>50.0</v>
      </c>
      <c r="D1321" s="19">
        <f t="shared" si="205"/>
        <v>33</v>
      </c>
      <c r="E1321" s="19"/>
      <c r="F1321" s="10"/>
    </row>
    <row r="1322" ht="15.75" customHeight="1">
      <c r="B1322" s="153">
        <v>45633.0</v>
      </c>
      <c r="C1322" s="154">
        <v>33.0</v>
      </c>
      <c r="D1322" s="19">
        <f t="shared" si="205"/>
        <v>0</v>
      </c>
      <c r="E1322" s="1"/>
      <c r="F1322" s="62" t="s">
        <v>14</v>
      </c>
    </row>
    <row r="1323" ht="15.75" customHeight="1">
      <c r="E1323" s="1"/>
    </row>
    <row r="1324" ht="15.75" customHeight="1">
      <c r="E1324" s="1"/>
    </row>
    <row r="1325" ht="15.75" customHeight="1">
      <c r="A1325" s="14" t="s">
        <v>15</v>
      </c>
      <c r="B1325" s="14" t="s">
        <v>16</v>
      </c>
      <c r="C1325" s="2" t="s">
        <v>17</v>
      </c>
      <c r="D1325" s="14" t="s">
        <v>18</v>
      </c>
      <c r="E1325" s="14" t="s">
        <v>19</v>
      </c>
      <c r="F1325" s="34" t="s">
        <v>20</v>
      </c>
      <c r="G1325" s="43">
        <v>200.0</v>
      </c>
    </row>
    <row r="1326" ht="15.75" customHeight="1">
      <c r="A1326" s="19" t="s">
        <v>3045</v>
      </c>
      <c r="B1326" s="141">
        <v>45555.0</v>
      </c>
      <c r="C1326" s="142">
        <v>6.0</v>
      </c>
      <c r="D1326" s="19">
        <f>G1325-C1326</f>
        <v>194</v>
      </c>
      <c r="E1326" s="19"/>
      <c r="F1326" s="10"/>
      <c r="G1326" s="20" t="s">
        <v>3046</v>
      </c>
    </row>
    <row r="1327" ht="15.75" customHeight="1">
      <c r="A1327" s="19" t="str">
        <f t="shared" ref="A1327:A1329" si="206">A1326</f>
        <v>PO-24038769</v>
      </c>
      <c r="B1327" s="141">
        <v>45559.0</v>
      </c>
      <c r="C1327" s="142">
        <v>35.0</v>
      </c>
      <c r="D1327" s="19">
        <f t="shared" ref="D1327:D1331" si="207">D1326-C1327</f>
        <v>159</v>
      </c>
      <c r="E1327" s="19"/>
      <c r="F1327" s="10"/>
      <c r="G1327" s="20" t="s">
        <v>3032</v>
      </c>
    </row>
    <row r="1328" ht="15.75" customHeight="1">
      <c r="A1328" s="19" t="str">
        <f t="shared" si="206"/>
        <v>PO-24038769</v>
      </c>
      <c r="B1328" s="146">
        <v>45566.0</v>
      </c>
      <c r="C1328" s="147">
        <v>24.0</v>
      </c>
      <c r="D1328" s="19">
        <f t="shared" si="207"/>
        <v>135</v>
      </c>
      <c r="E1328" s="19"/>
      <c r="F1328" s="10"/>
    </row>
    <row r="1329" ht="15.75" customHeight="1">
      <c r="A1329" s="19" t="str">
        <f t="shared" si="206"/>
        <v>PO-24038769</v>
      </c>
      <c r="B1329" s="146">
        <v>45574.0</v>
      </c>
      <c r="C1329" s="147">
        <v>35.0</v>
      </c>
      <c r="D1329" s="19">
        <f t="shared" si="207"/>
        <v>100</v>
      </c>
      <c r="E1329" s="19"/>
      <c r="F1329" s="10"/>
    </row>
    <row r="1330" ht="15.75" customHeight="1">
      <c r="B1330" s="153">
        <v>45633.0</v>
      </c>
      <c r="C1330" s="154">
        <v>40.0</v>
      </c>
      <c r="D1330" s="19">
        <f t="shared" si="207"/>
        <v>60</v>
      </c>
      <c r="E1330" s="1"/>
    </row>
    <row r="1331" ht="15.75" customHeight="1">
      <c r="B1331" s="153">
        <v>45637.0</v>
      </c>
      <c r="C1331" s="154">
        <v>60.0</v>
      </c>
      <c r="D1331" s="19">
        <f t="shared" si="207"/>
        <v>0</v>
      </c>
      <c r="E1331" s="1"/>
      <c r="F1331" s="62" t="s">
        <v>14</v>
      </c>
    </row>
    <row r="1332" ht="15.75" customHeight="1">
      <c r="A1332" s="14" t="s">
        <v>15</v>
      </c>
      <c r="B1332" s="14" t="s">
        <v>16</v>
      </c>
      <c r="C1332" s="2" t="s">
        <v>17</v>
      </c>
      <c r="D1332" s="14" t="s">
        <v>18</v>
      </c>
      <c r="E1332" s="14" t="s">
        <v>19</v>
      </c>
      <c r="F1332" s="34" t="s">
        <v>20</v>
      </c>
      <c r="G1332" s="43">
        <v>200.0</v>
      </c>
    </row>
    <row r="1333" ht="15.75" customHeight="1">
      <c r="A1333" s="19" t="s">
        <v>3045</v>
      </c>
      <c r="B1333" s="141">
        <v>45555.0</v>
      </c>
      <c r="C1333" s="142">
        <v>40.0</v>
      </c>
      <c r="D1333" s="19">
        <f>G1332-C1333</f>
        <v>160</v>
      </c>
      <c r="E1333" s="19"/>
      <c r="F1333" s="10"/>
      <c r="G1333" s="20" t="s">
        <v>3046</v>
      </c>
    </row>
    <row r="1334" ht="15.75" customHeight="1">
      <c r="A1334" s="19" t="str">
        <f t="shared" ref="A1334:A1336" si="208">A1333</f>
        <v>PO-24038769</v>
      </c>
      <c r="B1334" s="141">
        <v>45559.0</v>
      </c>
      <c r="C1334" s="142">
        <v>70.0</v>
      </c>
      <c r="D1334" s="19">
        <f t="shared" ref="D1334:D1336" si="209">D1333-C1334</f>
        <v>90</v>
      </c>
      <c r="E1334" s="19"/>
      <c r="F1334" s="10"/>
      <c r="G1334" s="20" t="s">
        <v>3033</v>
      </c>
    </row>
    <row r="1335" ht="15.75" customHeight="1">
      <c r="A1335" s="19" t="str">
        <f t="shared" si="208"/>
        <v>PO-24038769</v>
      </c>
      <c r="B1335" s="146">
        <v>45566.0</v>
      </c>
      <c r="C1335" s="147">
        <v>40.0</v>
      </c>
      <c r="D1335" s="19">
        <f t="shared" si="209"/>
        <v>50</v>
      </c>
      <c r="E1335" s="19"/>
      <c r="F1335" s="10"/>
    </row>
    <row r="1336" ht="15.75" customHeight="1">
      <c r="A1336" s="19" t="str">
        <f t="shared" si="208"/>
        <v>PO-24038769</v>
      </c>
      <c r="B1336" s="146">
        <v>45574.0</v>
      </c>
      <c r="C1336" s="147">
        <v>50.0</v>
      </c>
      <c r="D1336" s="19">
        <f t="shared" si="209"/>
        <v>0</v>
      </c>
      <c r="E1336" s="19"/>
      <c r="F1336" s="10"/>
    </row>
    <row r="1337" ht="15.75" customHeight="1">
      <c r="E1337" s="1"/>
      <c r="F1337" s="62" t="s">
        <v>14</v>
      </c>
    </row>
    <row r="1338" ht="15.75" customHeight="1">
      <c r="A1338" s="14" t="s">
        <v>15</v>
      </c>
      <c r="B1338" s="14" t="s">
        <v>16</v>
      </c>
      <c r="C1338" s="2" t="s">
        <v>17</v>
      </c>
      <c r="D1338" s="14" t="s">
        <v>18</v>
      </c>
      <c r="E1338" s="14" t="s">
        <v>19</v>
      </c>
      <c r="F1338" s="34" t="s">
        <v>20</v>
      </c>
      <c r="G1338" s="43">
        <v>200.0</v>
      </c>
    </row>
    <row r="1339" ht="15.75" customHeight="1">
      <c r="A1339" s="19" t="s">
        <v>3047</v>
      </c>
      <c r="B1339" s="146">
        <v>45589.0</v>
      </c>
      <c r="C1339" s="147">
        <v>9.0</v>
      </c>
      <c r="D1339" s="19">
        <f>G1338-C1339</f>
        <v>191</v>
      </c>
      <c r="E1339" s="19"/>
      <c r="F1339" s="10"/>
      <c r="G1339" s="20" t="s">
        <v>3048</v>
      </c>
    </row>
    <row r="1340" ht="15.75" customHeight="1">
      <c r="A1340" s="19" t="str">
        <f t="shared" ref="A1340:A1345" si="210">A1339</f>
        <v>PO-24038768</v>
      </c>
      <c r="B1340" s="151">
        <v>45597.0</v>
      </c>
      <c r="C1340" s="119">
        <v>40.0</v>
      </c>
      <c r="D1340" s="19">
        <f t="shared" ref="D1340:D1347" si="211">D1339-C1340</f>
        <v>151</v>
      </c>
      <c r="E1340" s="19"/>
      <c r="F1340" s="10"/>
      <c r="G1340" s="20" t="s">
        <v>3031</v>
      </c>
    </row>
    <row r="1341" ht="15.75" customHeight="1">
      <c r="A1341" s="19" t="str">
        <f t="shared" si="210"/>
        <v>PO-24038768</v>
      </c>
      <c r="B1341" s="118">
        <v>45602.0</v>
      </c>
      <c r="C1341" s="119">
        <v>30.0</v>
      </c>
      <c r="D1341" s="19">
        <f t="shared" si="211"/>
        <v>121</v>
      </c>
      <c r="E1341" s="19"/>
      <c r="F1341" s="10"/>
    </row>
    <row r="1342" ht="15.75" customHeight="1">
      <c r="A1342" s="19" t="str">
        <f t="shared" si="210"/>
        <v>PO-24038768</v>
      </c>
      <c r="B1342" s="118">
        <v>45608.0</v>
      </c>
      <c r="C1342" s="119">
        <v>30.0</v>
      </c>
      <c r="D1342" s="19">
        <f t="shared" si="211"/>
        <v>91</v>
      </c>
      <c r="E1342" s="19"/>
      <c r="F1342" s="10"/>
    </row>
    <row r="1343" ht="15.75" customHeight="1">
      <c r="A1343" s="19" t="str">
        <f t="shared" si="210"/>
        <v>PO-24038768</v>
      </c>
      <c r="B1343" s="155">
        <v>45622.0</v>
      </c>
      <c r="C1343" s="156">
        <v>20.0</v>
      </c>
      <c r="D1343" s="19">
        <f t="shared" si="211"/>
        <v>71</v>
      </c>
      <c r="E1343" s="1"/>
      <c r="F1343" s="30"/>
    </row>
    <row r="1344" ht="15.75" customHeight="1">
      <c r="A1344" s="19" t="str">
        <f t="shared" si="210"/>
        <v>PO-24038768</v>
      </c>
      <c r="B1344" s="155">
        <v>45626.0</v>
      </c>
      <c r="C1344" s="156">
        <v>15.0</v>
      </c>
      <c r="D1344" s="19">
        <f t="shared" si="211"/>
        <v>56</v>
      </c>
      <c r="E1344" s="1"/>
      <c r="F1344" s="30"/>
    </row>
    <row r="1345" ht="15.75" customHeight="1">
      <c r="A1345" s="19" t="str">
        <f t="shared" si="210"/>
        <v>PO-24038768</v>
      </c>
      <c r="B1345" s="157">
        <v>45635.0</v>
      </c>
      <c r="C1345" s="158">
        <v>28.0</v>
      </c>
      <c r="D1345" s="19">
        <f t="shared" si="211"/>
        <v>28</v>
      </c>
      <c r="E1345" s="1"/>
      <c r="F1345" s="30"/>
    </row>
    <row r="1346" ht="15.75" customHeight="1">
      <c r="A1346" s="1"/>
      <c r="B1346" s="157">
        <v>45640.0</v>
      </c>
      <c r="C1346" s="158">
        <v>27.0</v>
      </c>
      <c r="D1346" s="19">
        <f t="shared" si="211"/>
        <v>1</v>
      </c>
      <c r="E1346" s="1"/>
      <c r="F1346" s="30"/>
    </row>
    <row r="1347" ht="15.75" customHeight="1">
      <c r="A1347" s="1"/>
      <c r="B1347" s="157">
        <v>45646.0</v>
      </c>
      <c r="C1347" s="158">
        <v>1.0</v>
      </c>
      <c r="D1347" s="19">
        <f t="shared" si="211"/>
        <v>0</v>
      </c>
      <c r="E1347" s="1"/>
      <c r="F1347" s="62" t="s">
        <v>14</v>
      </c>
    </row>
    <row r="1348" ht="15.75" customHeight="1">
      <c r="E1348" s="1"/>
    </row>
    <row r="1349" ht="15.75" customHeight="1">
      <c r="A1349" s="14" t="s">
        <v>15</v>
      </c>
      <c r="B1349" s="14" t="s">
        <v>16</v>
      </c>
      <c r="C1349" s="2" t="s">
        <v>17</v>
      </c>
      <c r="D1349" s="14" t="s">
        <v>18</v>
      </c>
      <c r="E1349" s="14" t="s">
        <v>19</v>
      </c>
      <c r="F1349" s="34" t="s">
        <v>20</v>
      </c>
      <c r="G1349" s="43">
        <v>200.0</v>
      </c>
    </row>
    <row r="1350" ht="15.75" customHeight="1">
      <c r="A1350" s="19" t="s">
        <v>3047</v>
      </c>
      <c r="B1350" s="118">
        <v>45608.0</v>
      </c>
      <c r="C1350" s="119">
        <v>15.0</v>
      </c>
      <c r="D1350" s="19">
        <f>G1349-C1350</f>
        <v>185</v>
      </c>
      <c r="E1350" s="19"/>
      <c r="F1350" s="10"/>
      <c r="G1350" s="20" t="s">
        <v>3048</v>
      </c>
    </row>
    <row r="1351" ht="15.75" customHeight="1">
      <c r="A1351" s="19" t="str">
        <f t="shared" ref="A1351:A1353" si="212">A1350</f>
        <v>PO-24038768</v>
      </c>
      <c r="B1351" s="118">
        <v>45622.0</v>
      </c>
      <c r="C1351" s="119">
        <v>16.0</v>
      </c>
      <c r="D1351" s="19">
        <f t="shared" ref="D1351:D1354" si="213">D1350-C1351</f>
        <v>169</v>
      </c>
      <c r="E1351" s="19"/>
      <c r="F1351" s="10"/>
      <c r="G1351" s="20" t="s">
        <v>3032</v>
      </c>
    </row>
    <row r="1352" ht="15.75" customHeight="1">
      <c r="A1352" s="19" t="str">
        <f t="shared" si="212"/>
        <v>PO-24038768</v>
      </c>
      <c r="B1352" s="118">
        <v>45626.0</v>
      </c>
      <c r="C1352" s="119">
        <v>60.0</v>
      </c>
      <c r="D1352" s="19">
        <f t="shared" si="213"/>
        <v>109</v>
      </c>
      <c r="E1352" s="19"/>
      <c r="F1352" s="10"/>
    </row>
    <row r="1353" ht="15.75" customHeight="1">
      <c r="A1353" s="19" t="str">
        <f t="shared" si="212"/>
        <v>PO-24038768</v>
      </c>
      <c r="B1353" s="133">
        <v>45640.0</v>
      </c>
      <c r="C1353" s="134">
        <v>99.0</v>
      </c>
      <c r="D1353" s="19">
        <f t="shared" si="213"/>
        <v>10</v>
      </c>
      <c r="E1353" s="19"/>
      <c r="F1353" s="10"/>
    </row>
    <row r="1354" ht="15.75" customHeight="1">
      <c r="B1354" s="135">
        <v>45646.0</v>
      </c>
      <c r="C1354" s="159">
        <v>10.0</v>
      </c>
      <c r="D1354" s="19">
        <f t="shared" si="213"/>
        <v>0</v>
      </c>
      <c r="E1354" s="1"/>
      <c r="F1354" s="62" t="s">
        <v>14</v>
      </c>
    </row>
    <row r="1355" ht="15.75" customHeight="1">
      <c r="A1355" s="14" t="s">
        <v>15</v>
      </c>
      <c r="B1355" s="14" t="s">
        <v>16</v>
      </c>
      <c r="C1355" s="2" t="s">
        <v>17</v>
      </c>
      <c r="D1355" s="14" t="s">
        <v>18</v>
      </c>
      <c r="E1355" s="14" t="s">
        <v>19</v>
      </c>
      <c r="F1355" s="34" t="s">
        <v>20</v>
      </c>
      <c r="G1355" s="43">
        <v>200.0</v>
      </c>
    </row>
    <row r="1356" ht="15.75" customHeight="1">
      <c r="A1356" s="19" t="s">
        <v>3047</v>
      </c>
      <c r="B1356" s="141">
        <v>45556.0</v>
      </c>
      <c r="C1356" s="142">
        <v>5.0</v>
      </c>
      <c r="D1356" s="19">
        <f>G1355-C1356</f>
        <v>195</v>
      </c>
      <c r="E1356" s="19"/>
      <c r="F1356" s="10"/>
      <c r="G1356" s="20" t="s">
        <v>3048</v>
      </c>
    </row>
    <row r="1357" ht="15.75" customHeight="1">
      <c r="A1357" s="19" t="str">
        <f t="shared" ref="A1357:A1359" si="214">A1356</f>
        <v>PO-24038768</v>
      </c>
      <c r="B1357" s="146">
        <v>45570.0</v>
      </c>
      <c r="C1357" s="147">
        <v>50.0</v>
      </c>
      <c r="D1357" s="19">
        <f t="shared" ref="D1357:D1363" si="215">D1356-C1357</f>
        <v>145</v>
      </c>
      <c r="E1357" s="19"/>
      <c r="F1357" s="10"/>
      <c r="G1357" s="20" t="s">
        <v>3033</v>
      </c>
    </row>
    <row r="1358" ht="15.75" customHeight="1">
      <c r="A1358" s="19" t="str">
        <f t="shared" si="214"/>
        <v>PO-24038768</v>
      </c>
      <c r="B1358" s="146">
        <v>45580.0</v>
      </c>
      <c r="C1358" s="147">
        <v>10.0</v>
      </c>
      <c r="D1358" s="19">
        <f t="shared" si="215"/>
        <v>135</v>
      </c>
      <c r="E1358" s="19"/>
      <c r="F1358" s="10"/>
    </row>
    <row r="1359" ht="15.75" customHeight="1">
      <c r="A1359" s="19" t="str">
        <f t="shared" si="214"/>
        <v>PO-24038768</v>
      </c>
      <c r="B1359" s="146">
        <v>45586.0</v>
      </c>
      <c r="C1359" s="147">
        <v>20.0</v>
      </c>
      <c r="D1359" s="19">
        <f t="shared" si="215"/>
        <v>115</v>
      </c>
      <c r="E1359" s="19"/>
      <c r="F1359" s="10"/>
    </row>
    <row r="1360" ht="15.75" customHeight="1">
      <c r="B1360" s="148">
        <v>45589.0</v>
      </c>
      <c r="C1360" s="150">
        <v>45.0</v>
      </c>
      <c r="D1360" s="19">
        <f t="shared" si="215"/>
        <v>70</v>
      </c>
      <c r="E1360" s="1"/>
    </row>
    <row r="1361" ht="15.75" customHeight="1">
      <c r="B1361" s="151">
        <v>45597.0</v>
      </c>
      <c r="C1361" s="152">
        <v>41.0</v>
      </c>
      <c r="D1361" s="19">
        <f t="shared" si="215"/>
        <v>29</v>
      </c>
      <c r="E1361" s="1"/>
    </row>
    <row r="1362" ht="15.75" customHeight="1">
      <c r="B1362" s="151">
        <v>45602.0</v>
      </c>
      <c r="C1362" s="152">
        <v>29.0</v>
      </c>
      <c r="D1362" s="19">
        <f t="shared" si="215"/>
        <v>0</v>
      </c>
      <c r="E1362" s="1"/>
    </row>
    <row r="1363" ht="15.75" customHeight="1">
      <c r="D1363" s="19">
        <f t="shared" si="215"/>
        <v>0</v>
      </c>
      <c r="E1363" s="1"/>
      <c r="F1363" s="62" t="s">
        <v>14</v>
      </c>
    </row>
    <row r="1364" ht="15.75" customHeight="1">
      <c r="E1364" s="1"/>
    </row>
    <row r="1365" ht="15.75" customHeight="1">
      <c r="A1365" s="14" t="s">
        <v>15</v>
      </c>
      <c r="B1365" s="14" t="s">
        <v>16</v>
      </c>
      <c r="C1365" s="2" t="s">
        <v>17</v>
      </c>
      <c r="D1365" s="14" t="s">
        <v>18</v>
      </c>
      <c r="E1365" s="14" t="s">
        <v>19</v>
      </c>
      <c r="F1365" s="34" t="s">
        <v>20</v>
      </c>
      <c r="G1365" s="43">
        <v>200.0</v>
      </c>
    </row>
    <row r="1366" ht="15.75" customHeight="1">
      <c r="A1366" s="19" t="s">
        <v>3049</v>
      </c>
      <c r="B1366" s="146">
        <v>45586.0</v>
      </c>
      <c r="C1366" s="147">
        <v>30.0</v>
      </c>
      <c r="D1366" s="19">
        <f>G1365-C1366</f>
        <v>170</v>
      </c>
      <c r="E1366" s="19"/>
      <c r="F1366" s="10"/>
      <c r="G1366" s="20" t="s">
        <v>3050</v>
      </c>
    </row>
    <row r="1367" ht="15.75" customHeight="1">
      <c r="A1367" s="19" t="str">
        <f t="shared" ref="A1367:A1369" si="216">A1366</f>
        <v>PO-24039546</v>
      </c>
      <c r="B1367" s="118">
        <v>45605.0</v>
      </c>
      <c r="C1367" s="119">
        <v>50.0</v>
      </c>
      <c r="D1367" s="19">
        <f t="shared" ref="D1367:D1370" si="217">D1366-C1367</f>
        <v>120</v>
      </c>
      <c r="E1367" s="19"/>
      <c r="F1367" s="10"/>
      <c r="G1367" s="20" t="s">
        <v>3042</v>
      </c>
    </row>
    <row r="1368" ht="15.75" customHeight="1">
      <c r="A1368" s="19" t="str">
        <f t="shared" si="216"/>
        <v>PO-24039546</v>
      </c>
      <c r="B1368" s="118">
        <v>45622.0</v>
      </c>
      <c r="C1368" s="119">
        <v>60.0</v>
      </c>
      <c r="D1368" s="19">
        <f t="shared" si="217"/>
        <v>60</v>
      </c>
      <c r="E1368" s="19"/>
      <c r="F1368" s="10"/>
    </row>
    <row r="1369" ht="15.75" customHeight="1">
      <c r="A1369" s="19" t="str">
        <f t="shared" si="216"/>
        <v>PO-24039546</v>
      </c>
      <c r="B1369" s="118">
        <v>45626.0</v>
      </c>
      <c r="C1369" s="119">
        <v>32.0</v>
      </c>
      <c r="D1369" s="19">
        <f t="shared" si="217"/>
        <v>28</v>
      </c>
      <c r="E1369" s="19"/>
      <c r="F1369" s="10"/>
    </row>
    <row r="1370" ht="15.75" customHeight="1">
      <c r="B1370" s="160">
        <v>45635.0</v>
      </c>
      <c r="C1370" s="161">
        <v>28.0</v>
      </c>
      <c r="D1370" s="19">
        <f t="shared" si="217"/>
        <v>0</v>
      </c>
      <c r="E1370" s="1"/>
      <c r="F1370" s="62" t="s">
        <v>14</v>
      </c>
    </row>
    <row r="1371" ht="15.75" customHeight="1">
      <c r="A1371" s="14" t="s">
        <v>15</v>
      </c>
      <c r="B1371" s="14" t="s">
        <v>16</v>
      </c>
      <c r="C1371" s="2" t="s">
        <v>17</v>
      </c>
      <c r="D1371" s="14" t="s">
        <v>18</v>
      </c>
      <c r="E1371" s="14" t="s">
        <v>19</v>
      </c>
      <c r="F1371" s="34" t="s">
        <v>20</v>
      </c>
      <c r="G1371" s="43">
        <v>100.0</v>
      </c>
    </row>
    <row r="1372" ht="15.75" customHeight="1">
      <c r="A1372" s="19" t="s">
        <v>3051</v>
      </c>
      <c r="B1372" s="133">
        <v>45635.0</v>
      </c>
      <c r="C1372" s="134">
        <v>17.0</v>
      </c>
      <c r="D1372" s="19">
        <f>G1371-C1372</f>
        <v>83</v>
      </c>
      <c r="E1372" s="19"/>
      <c r="F1372" s="10"/>
      <c r="G1372" s="20" t="s">
        <v>3052</v>
      </c>
    </row>
    <row r="1373" ht="15.75" customHeight="1">
      <c r="A1373" s="19" t="str">
        <f t="shared" ref="A1373:A1375" si="218">A1372</f>
        <v>PO-24041782</v>
      </c>
      <c r="B1373" s="133">
        <v>45640.0</v>
      </c>
      <c r="C1373" s="134">
        <v>23.0</v>
      </c>
      <c r="D1373" s="19">
        <f t="shared" ref="D1373:D1375" si="219">D1372-C1373</f>
        <v>60</v>
      </c>
      <c r="E1373" s="19"/>
      <c r="F1373" s="10"/>
      <c r="G1373" s="20" t="s">
        <v>3042</v>
      </c>
    </row>
    <row r="1374" ht="15.75" customHeight="1">
      <c r="A1374" s="19" t="str">
        <f t="shared" si="218"/>
        <v>PO-24041782</v>
      </c>
      <c r="B1374" s="133">
        <v>45646.0</v>
      </c>
      <c r="C1374" s="134">
        <v>60.0</v>
      </c>
      <c r="D1374" s="19">
        <f t="shared" si="219"/>
        <v>0</v>
      </c>
      <c r="E1374" s="19"/>
      <c r="F1374" s="10"/>
    </row>
    <row r="1375" ht="15.75" customHeight="1">
      <c r="A1375" s="19" t="str">
        <f t="shared" si="218"/>
        <v>PO-24041782</v>
      </c>
      <c r="B1375" s="18"/>
      <c r="C1375" s="36"/>
      <c r="D1375" s="19">
        <f t="shared" si="219"/>
        <v>0</v>
      </c>
      <c r="E1375" s="19"/>
      <c r="F1375" s="10"/>
    </row>
    <row r="1376" ht="15.75" customHeight="1">
      <c r="E1376" s="1"/>
      <c r="F1376" s="62" t="s">
        <v>14</v>
      </c>
    </row>
    <row r="1377" ht="15.75" customHeight="1">
      <c r="E1377" s="1"/>
    </row>
    <row r="1378" ht="15.75" customHeight="1">
      <c r="A1378" s="14" t="s">
        <v>0</v>
      </c>
      <c r="B1378" s="3" t="s">
        <v>2589</v>
      </c>
      <c r="C1378" s="14" t="s">
        <v>1024</v>
      </c>
      <c r="D1378" s="14" t="s">
        <v>3</v>
      </c>
      <c r="E1378" s="2" t="s">
        <v>1025</v>
      </c>
      <c r="F1378" s="2" t="s">
        <v>1026</v>
      </c>
      <c r="G1378" s="14" t="s">
        <v>18</v>
      </c>
      <c r="H1378" s="14" t="s">
        <v>19</v>
      </c>
      <c r="I1378" s="14" t="s">
        <v>1027</v>
      </c>
    </row>
    <row r="1379" ht="15.75" customHeight="1">
      <c r="A1379" s="37" t="s">
        <v>3053</v>
      </c>
      <c r="B1379" s="37" t="s">
        <v>3054</v>
      </c>
      <c r="C1379" s="19" t="s">
        <v>3055</v>
      </c>
      <c r="D1379" s="19">
        <v>200.0</v>
      </c>
      <c r="E1379" s="162">
        <v>45670.0</v>
      </c>
      <c r="F1379" s="147">
        <v>63.0</v>
      </c>
      <c r="G1379" s="19">
        <f>D1379-F1379</f>
        <v>137</v>
      </c>
      <c r="H1379" s="19"/>
      <c r="I1379" s="10"/>
    </row>
    <row r="1380" ht="15.75" customHeight="1">
      <c r="A1380" s="11"/>
      <c r="B1380" s="11"/>
      <c r="C1380" s="19" t="str">
        <f t="shared" ref="C1380:C1381" si="220">C1379</f>
        <v>PO-25043672</v>
      </c>
      <c r="D1380" s="18"/>
      <c r="E1380" s="162">
        <v>45675.0</v>
      </c>
      <c r="F1380" s="147">
        <v>40.0</v>
      </c>
      <c r="G1380" s="19">
        <f t="shared" ref="G1380:G1384" si="221">G1379-F1380</f>
        <v>97</v>
      </c>
      <c r="H1380" s="19"/>
      <c r="I1380" s="10" t="s">
        <v>3056</v>
      </c>
    </row>
    <row r="1381" ht="15.75" customHeight="1">
      <c r="A1381" s="11"/>
      <c r="B1381" s="11"/>
      <c r="C1381" s="19" t="str">
        <f t="shared" si="220"/>
        <v>PO-25043672</v>
      </c>
      <c r="D1381" s="18"/>
      <c r="E1381" s="162">
        <v>45687.0</v>
      </c>
      <c r="F1381" s="147">
        <v>10.0</v>
      </c>
      <c r="G1381" s="19">
        <f t="shared" si="221"/>
        <v>87</v>
      </c>
      <c r="H1381" s="19"/>
      <c r="I1381" s="10"/>
    </row>
    <row r="1382" ht="15.75" customHeight="1">
      <c r="A1382" s="11"/>
      <c r="B1382" s="11"/>
      <c r="C1382" s="10"/>
      <c r="D1382" s="10"/>
      <c r="E1382" s="163">
        <v>45674.0</v>
      </c>
      <c r="F1382" s="147">
        <v>52.0</v>
      </c>
      <c r="G1382" s="19">
        <f t="shared" si="221"/>
        <v>35</v>
      </c>
      <c r="H1382" s="10"/>
      <c r="I1382" s="10"/>
    </row>
    <row r="1383" ht="15.75" customHeight="1">
      <c r="A1383" s="12"/>
      <c r="B1383" s="12"/>
      <c r="C1383" s="10"/>
      <c r="D1383" s="10"/>
      <c r="E1383" s="163">
        <v>45682.0</v>
      </c>
      <c r="F1383" s="147">
        <v>9.0</v>
      </c>
      <c r="G1383" s="19">
        <f t="shared" si="221"/>
        <v>26</v>
      </c>
      <c r="H1383" s="10"/>
      <c r="I1383" s="10"/>
    </row>
    <row r="1384" ht="15.75" customHeight="1">
      <c r="E1384" s="164">
        <v>45692.0</v>
      </c>
      <c r="F1384" s="152">
        <v>26.0</v>
      </c>
      <c r="G1384" s="19">
        <f t="shared" si="221"/>
        <v>0</v>
      </c>
    </row>
    <row r="1385" ht="15.75" customHeight="1">
      <c r="E1385" s="1"/>
      <c r="G1385" s="62" t="s">
        <v>14</v>
      </c>
    </row>
    <row r="1386" ht="15.75" customHeight="1">
      <c r="A1386" s="14" t="s">
        <v>0</v>
      </c>
      <c r="B1386" s="3" t="s">
        <v>2589</v>
      </c>
      <c r="C1386" s="14" t="s">
        <v>1024</v>
      </c>
      <c r="D1386" s="14" t="s">
        <v>3</v>
      </c>
      <c r="E1386" s="2" t="s">
        <v>1025</v>
      </c>
      <c r="F1386" s="2" t="s">
        <v>1026</v>
      </c>
      <c r="G1386" s="14" t="s">
        <v>18</v>
      </c>
      <c r="H1386" s="14" t="s">
        <v>19</v>
      </c>
      <c r="I1386" s="14" t="s">
        <v>1027</v>
      </c>
    </row>
    <row r="1387" ht="15.75" customHeight="1">
      <c r="A1387" s="37" t="s">
        <v>3057</v>
      </c>
      <c r="B1387" s="37" t="s">
        <v>3054</v>
      </c>
      <c r="C1387" s="19" t="s">
        <v>3055</v>
      </c>
      <c r="D1387" s="19">
        <v>200.0</v>
      </c>
      <c r="E1387" s="162">
        <v>45675.0</v>
      </c>
      <c r="F1387" s="147">
        <v>60.0</v>
      </c>
      <c r="G1387" s="19">
        <f>D1387-F1387</f>
        <v>140</v>
      </c>
      <c r="H1387" s="19"/>
      <c r="I1387" s="10" t="s">
        <v>3056</v>
      </c>
    </row>
    <row r="1388" ht="15.75" customHeight="1">
      <c r="A1388" s="11"/>
      <c r="B1388" s="11"/>
      <c r="C1388" s="19" t="str">
        <f t="shared" ref="C1388:C1389" si="222">C1387</f>
        <v>PO-25043672</v>
      </c>
      <c r="D1388" s="18"/>
      <c r="E1388" s="162">
        <v>45687.0</v>
      </c>
      <c r="F1388" s="147">
        <v>38.0</v>
      </c>
      <c r="G1388" s="19">
        <f t="shared" ref="G1388:G1392" si="223">G1387-F1388</f>
        <v>102</v>
      </c>
      <c r="H1388" s="19"/>
      <c r="I1388" s="10"/>
    </row>
    <row r="1389" ht="15.75" customHeight="1">
      <c r="A1389" s="11"/>
      <c r="B1389" s="11"/>
      <c r="C1389" s="19" t="str">
        <f t="shared" si="222"/>
        <v>PO-25043672</v>
      </c>
      <c r="D1389" s="18"/>
      <c r="E1389" s="162">
        <v>45674.0</v>
      </c>
      <c r="F1389" s="147">
        <v>43.0</v>
      </c>
      <c r="G1389" s="19">
        <f t="shared" si="223"/>
        <v>59</v>
      </c>
      <c r="H1389" s="19"/>
      <c r="I1389" s="10"/>
    </row>
    <row r="1390" ht="15.75" customHeight="1">
      <c r="A1390" s="11"/>
      <c r="B1390" s="11"/>
      <c r="C1390" s="10"/>
      <c r="D1390" s="10"/>
      <c r="E1390" s="163">
        <v>45682.0</v>
      </c>
      <c r="F1390" s="165">
        <v>50.0</v>
      </c>
      <c r="G1390" s="19">
        <f t="shared" si="223"/>
        <v>9</v>
      </c>
      <c r="H1390" s="10"/>
      <c r="I1390" s="10"/>
    </row>
    <row r="1391" ht="15.75" customHeight="1">
      <c r="A1391" s="12"/>
      <c r="B1391" s="12"/>
      <c r="C1391" s="10"/>
      <c r="D1391" s="10"/>
      <c r="E1391" s="166">
        <v>45694.0</v>
      </c>
      <c r="F1391" s="29">
        <v>5.0</v>
      </c>
      <c r="G1391" s="19">
        <f t="shared" si="223"/>
        <v>4</v>
      </c>
      <c r="H1391" s="10"/>
      <c r="I1391" s="10"/>
    </row>
    <row r="1392" ht="15.75" customHeight="1">
      <c r="E1392" s="166">
        <v>45712.0</v>
      </c>
      <c r="F1392" s="152">
        <v>4.0</v>
      </c>
      <c r="G1392" s="19">
        <f t="shared" si="223"/>
        <v>0</v>
      </c>
    </row>
    <row r="1393" ht="15.75" customHeight="1">
      <c r="A1393" s="14" t="s">
        <v>0</v>
      </c>
      <c r="B1393" s="3" t="s">
        <v>2589</v>
      </c>
      <c r="C1393" s="14" t="s">
        <v>1024</v>
      </c>
      <c r="D1393" s="14" t="s">
        <v>3</v>
      </c>
      <c r="E1393" s="2" t="s">
        <v>1025</v>
      </c>
      <c r="F1393" s="2" t="s">
        <v>1026</v>
      </c>
      <c r="G1393" s="14" t="s">
        <v>18</v>
      </c>
      <c r="H1393" s="14" t="s">
        <v>19</v>
      </c>
      <c r="I1393" s="14" t="s">
        <v>1027</v>
      </c>
    </row>
    <row r="1394" ht="15.75" customHeight="1">
      <c r="A1394" s="37" t="s">
        <v>3058</v>
      </c>
      <c r="B1394" s="37" t="s">
        <v>3054</v>
      </c>
      <c r="C1394" s="19" t="s">
        <v>3055</v>
      </c>
      <c r="D1394" s="19">
        <v>200.0</v>
      </c>
      <c r="E1394" s="162">
        <v>45677.0</v>
      </c>
      <c r="F1394" s="147">
        <v>80.0</v>
      </c>
      <c r="G1394" s="19">
        <f>D1394-F1394</f>
        <v>120</v>
      </c>
      <c r="H1394" s="19"/>
      <c r="I1394" s="10" t="s">
        <v>3059</v>
      </c>
    </row>
    <row r="1395" ht="15.75" customHeight="1">
      <c r="A1395" s="11"/>
      <c r="B1395" s="11"/>
      <c r="C1395" s="19" t="str">
        <f t="shared" ref="C1395:C1396" si="224">C1394</f>
        <v>PO-25043672</v>
      </c>
      <c r="D1395" s="18"/>
      <c r="E1395" s="162">
        <v>45679.0</v>
      </c>
      <c r="F1395" s="147">
        <v>50.0</v>
      </c>
      <c r="G1395" s="19">
        <f t="shared" ref="G1395:G1397" si="225">G1394-F1395</f>
        <v>70</v>
      </c>
      <c r="H1395" s="19"/>
      <c r="I1395" s="10" t="s">
        <v>3056</v>
      </c>
    </row>
    <row r="1396" ht="15.75" customHeight="1">
      <c r="A1396" s="11"/>
      <c r="B1396" s="11"/>
      <c r="C1396" s="19" t="str">
        <f t="shared" si="224"/>
        <v>PO-25043672</v>
      </c>
      <c r="D1396" s="18"/>
      <c r="E1396" s="163">
        <v>45682.0</v>
      </c>
      <c r="F1396" s="165">
        <v>69.0</v>
      </c>
      <c r="G1396" s="19">
        <f t="shared" si="225"/>
        <v>1</v>
      </c>
      <c r="H1396" s="19"/>
      <c r="I1396" s="10"/>
    </row>
    <row r="1397" ht="15.75" customHeight="1">
      <c r="A1397" s="12"/>
      <c r="B1397" s="12"/>
      <c r="C1397" s="10"/>
      <c r="D1397" s="10"/>
      <c r="E1397" s="166">
        <v>45692.0</v>
      </c>
      <c r="F1397" s="21">
        <v>1.0</v>
      </c>
      <c r="G1397" s="19">
        <f t="shared" si="225"/>
        <v>0</v>
      </c>
      <c r="H1397" s="10"/>
      <c r="I1397" s="10"/>
    </row>
    <row r="1398" ht="15.75" customHeight="1">
      <c r="E1398" s="1"/>
      <c r="G1398" s="62" t="s">
        <v>14</v>
      </c>
    </row>
    <row r="1399" ht="15.75" customHeight="1">
      <c r="A1399" s="14" t="s">
        <v>0</v>
      </c>
      <c r="B1399" s="3" t="s">
        <v>2589</v>
      </c>
      <c r="C1399" s="14" t="s">
        <v>1024</v>
      </c>
      <c r="D1399" s="14" t="s">
        <v>3</v>
      </c>
      <c r="E1399" s="2" t="s">
        <v>1025</v>
      </c>
      <c r="F1399" s="2" t="s">
        <v>1026</v>
      </c>
      <c r="G1399" s="14" t="s">
        <v>18</v>
      </c>
      <c r="H1399" s="14" t="s">
        <v>19</v>
      </c>
      <c r="I1399" s="14" t="s">
        <v>1027</v>
      </c>
    </row>
    <row r="1400" ht="15.75" customHeight="1">
      <c r="A1400" s="37" t="s">
        <v>3060</v>
      </c>
      <c r="B1400" s="37" t="s">
        <v>3061</v>
      </c>
      <c r="C1400" s="19" t="s">
        <v>3062</v>
      </c>
      <c r="D1400" s="19">
        <v>100.0</v>
      </c>
      <c r="E1400" s="167">
        <v>45719.0</v>
      </c>
      <c r="F1400" s="126">
        <v>36.0</v>
      </c>
      <c r="G1400" s="19">
        <f>D1400-F1400</f>
        <v>64</v>
      </c>
      <c r="H1400" s="19"/>
      <c r="I1400" s="10"/>
    </row>
    <row r="1401" ht="15.75" customHeight="1">
      <c r="A1401" s="11"/>
      <c r="B1401" s="11"/>
      <c r="C1401" s="19" t="str">
        <f t="shared" ref="C1401:C1402" si="226">C1400</f>
        <v>PO-25044463</v>
      </c>
      <c r="D1401" s="18"/>
      <c r="E1401" s="167">
        <v>45724.0</v>
      </c>
      <c r="F1401" s="126">
        <v>64.0</v>
      </c>
      <c r="G1401" s="19">
        <f t="shared" ref="G1401:G1402" si="227">G1400-F1401</f>
        <v>0</v>
      </c>
      <c r="H1401" s="19"/>
      <c r="I1401" s="10"/>
    </row>
    <row r="1402" ht="15.75" customHeight="1">
      <c r="A1402" s="12"/>
      <c r="B1402" s="12"/>
      <c r="C1402" s="19" t="str">
        <f t="shared" si="226"/>
        <v>PO-25044463</v>
      </c>
      <c r="D1402" s="18"/>
      <c r="E1402" s="72"/>
      <c r="F1402" s="36"/>
      <c r="G1402" s="19">
        <f t="shared" si="227"/>
        <v>0</v>
      </c>
      <c r="H1402" s="19"/>
      <c r="I1402" s="10"/>
    </row>
    <row r="1403" ht="15.75" customHeight="1">
      <c r="E1403" s="1"/>
      <c r="G1403" s="62" t="s">
        <v>14</v>
      </c>
    </row>
    <row r="1404" ht="15.75" customHeight="1">
      <c r="A1404" s="14" t="s">
        <v>0</v>
      </c>
      <c r="B1404" s="3" t="s">
        <v>2589</v>
      </c>
      <c r="C1404" s="14" t="s">
        <v>1024</v>
      </c>
      <c r="D1404" s="14" t="s">
        <v>3</v>
      </c>
      <c r="E1404" s="2" t="s">
        <v>1025</v>
      </c>
      <c r="F1404" s="2" t="s">
        <v>1026</v>
      </c>
      <c r="G1404" s="14" t="s">
        <v>18</v>
      </c>
      <c r="H1404" s="14" t="s">
        <v>19</v>
      </c>
      <c r="I1404" s="14" t="s">
        <v>1027</v>
      </c>
    </row>
    <row r="1405" ht="15.75" customHeight="1">
      <c r="A1405" s="37" t="s">
        <v>3057</v>
      </c>
      <c r="B1405" s="37" t="s">
        <v>3061</v>
      </c>
      <c r="C1405" s="19" t="s">
        <v>3062</v>
      </c>
      <c r="D1405" s="19">
        <v>100.0</v>
      </c>
      <c r="E1405" s="168">
        <v>45712.0</v>
      </c>
      <c r="F1405" s="142">
        <v>4.0</v>
      </c>
      <c r="G1405" s="19">
        <f>D1405-F1405</f>
        <v>96</v>
      </c>
      <c r="H1405" s="19"/>
      <c r="I1405" s="10" t="s">
        <v>3063</v>
      </c>
    </row>
    <row r="1406" ht="15.75" customHeight="1">
      <c r="A1406" s="11"/>
      <c r="B1406" s="11"/>
      <c r="C1406" s="19" t="str">
        <f t="shared" ref="C1406:C1407" si="228">C1405</f>
        <v>PO-25044463</v>
      </c>
      <c r="D1406" s="18"/>
      <c r="E1406" s="167">
        <v>45719.0</v>
      </c>
      <c r="F1406" s="126">
        <v>30.0</v>
      </c>
      <c r="G1406" s="19">
        <f t="shared" ref="G1406:G1407" si="229">G1405-F1406</f>
        <v>66</v>
      </c>
      <c r="H1406" s="19"/>
      <c r="I1406" s="10"/>
    </row>
    <row r="1407" ht="15.75" customHeight="1">
      <c r="A1407" s="12"/>
      <c r="B1407" s="12"/>
      <c r="C1407" s="19" t="str">
        <f t="shared" si="228"/>
        <v>PO-25044463</v>
      </c>
      <c r="D1407" s="18"/>
      <c r="E1407" s="167">
        <v>45724.0</v>
      </c>
      <c r="F1407" s="126">
        <v>66.0</v>
      </c>
      <c r="G1407" s="19">
        <f t="shared" si="229"/>
        <v>0</v>
      </c>
      <c r="H1407" s="19"/>
      <c r="I1407" s="10"/>
    </row>
    <row r="1408" ht="15.75" customHeight="1">
      <c r="E1408" s="1"/>
      <c r="G1408" s="62" t="s">
        <v>14</v>
      </c>
    </row>
    <row r="1409" ht="15.75" customHeight="1">
      <c r="A1409" s="14" t="s">
        <v>0</v>
      </c>
      <c r="B1409" s="3" t="s">
        <v>2589</v>
      </c>
      <c r="C1409" s="14" t="s">
        <v>1024</v>
      </c>
      <c r="D1409" s="14" t="s">
        <v>3</v>
      </c>
      <c r="E1409" s="2" t="s">
        <v>1025</v>
      </c>
      <c r="F1409" s="2" t="s">
        <v>1026</v>
      </c>
      <c r="G1409" s="14" t="s">
        <v>18</v>
      </c>
      <c r="H1409" s="14" t="s">
        <v>19</v>
      </c>
      <c r="I1409" s="14" t="s">
        <v>1027</v>
      </c>
    </row>
    <row r="1410" ht="15.75" customHeight="1">
      <c r="A1410" s="37" t="s">
        <v>3053</v>
      </c>
      <c r="B1410" s="37" t="s">
        <v>3061</v>
      </c>
      <c r="C1410" s="19" t="s">
        <v>3062</v>
      </c>
      <c r="D1410" s="19">
        <v>100.0</v>
      </c>
      <c r="E1410" s="168">
        <v>45692.0</v>
      </c>
      <c r="F1410" s="142">
        <v>21.0</v>
      </c>
      <c r="G1410" s="19">
        <f>D1410-F1410</f>
        <v>79</v>
      </c>
      <c r="H1410" s="19">
        <v>4.0</v>
      </c>
      <c r="I1410" s="10"/>
    </row>
    <row r="1411" ht="15.75" customHeight="1">
      <c r="A1411" s="11"/>
      <c r="B1411" s="11"/>
      <c r="C1411" s="19" t="str">
        <f t="shared" ref="C1411:C1412" si="230">C1410</f>
        <v>PO-25044463</v>
      </c>
      <c r="D1411" s="18"/>
      <c r="E1411" s="168">
        <v>45694.0</v>
      </c>
      <c r="F1411" s="142">
        <v>79.0</v>
      </c>
      <c r="G1411" s="19">
        <f t="shared" ref="G1411:G1412" si="231">G1410-F1411</f>
        <v>0</v>
      </c>
      <c r="H1411" s="19"/>
      <c r="I1411" s="10"/>
    </row>
    <row r="1412" ht="15.75" customHeight="1">
      <c r="A1412" s="12"/>
      <c r="B1412" s="12"/>
      <c r="C1412" s="19" t="str">
        <f t="shared" si="230"/>
        <v>PO-25044463</v>
      </c>
      <c r="D1412" s="18"/>
      <c r="E1412" s="72"/>
      <c r="F1412" s="36"/>
      <c r="G1412" s="19">
        <f t="shared" si="231"/>
        <v>0</v>
      </c>
      <c r="H1412" s="19"/>
      <c r="I1412" s="10"/>
    </row>
    <row r="1413" ht="15.75" customHeight="1">
      <c r="E1413" s="1"/>
      <c r="G1413" s="62" t="s">
        <v>14</v>
      </c>
    </row>
    <row r="1414" ht="15.75" customHeight="1">
      <c r="E1414" s="1"/>
    </row>
    <row r="1415" ht="15.75" customHeight="1">
      <c r="A1415" s="2" t="s">
        <v>0</v>
      </c>
      <c r="B1415" s="2" t="s">
        <v>1</v>
      </c>
      <c r="C1415" s="3" t="s">
        <v>2</v>
      </c>
      <c r="D1415" s="3" t="s">
        <v>3</v>
      </c>
      <c r="E1415" s="3" t="s">
        <v>4</v>
      </c>
      <c r="F1415" s="3" t="s">
        <v>5</v>
      </c>
      <c r="G1415" s="3" t="s">
        <v>6</v>
      </c>
      <c r="H1415" s="3" t="s">
        <v>7</v>
      </c>
      <c r="I1415" s="3" t="s">
        <v>8</v>
      </c>
    </row>
    <row r="1416" ht="15.75" customHeight="1">
      <c r="A1416" s="4" t="s">
        <v>3064</v>
      </c>
      <c r="B1416" s="5" t="s">
        <v>3065</v>
      </c>
      <c r="C1416" s="6">
        <v>45707.0</v>
      </c>
      <c r="D1416" s="7">
        <v>100.0</v>
      </c>
      <c r="E1416" s="8" t="s">
        <v>3066</v>
      </c>
      <c r="F1416" s="169">
        <v>45712.0</v>
      </c>
      <c r="G1416" s="170">
        <v>49.0</v>
      </c>
      <c r="H1416" s="8">
        <f>D1416-G1416</f>
        <v>51</v>
      </c>
      <c r="I1416" s="10"/>
    </row>
    <row r="1417" ht="15.75" customHeight="1">
      <c r="A1417" s="11"/>
      <c r="B1417" s="11"/>
      <c r="C1417" s="11"/>
      <c r="D1417" s="11"/>
      <c r="E1417" s="8" t="s">
        <v>3067</v>
      </c>
      <c r="F1417" s="171">
        <v>45727.0</v>
      </c>
      <c r="G1417" s="172">
        <v>51.0</v>
      </c>
      <c r="H1417" s="8">
        <f t="shared" ref="H1417:H1421" si="232">H1416-G1417</f>
        <v>0</v>
      </c>
      <c r="I1417" s="10"/>
    </row>
    <row r="1418" ht="15.75" customHeight="1">
      <c r="A1418" s="11"/>
      <c r="B1418" s="11"/>
      <c r="C1418" s="11"/>
      <c r="D1418" s="11"/>
      <c r="E1418" s="8" t="s">
        <v>3068</v>
      </c>
      <c r="F1418" s="10"/>
      <c r="G1418" s="10"/>
      <c r="H1418" s="8">
        <f t="shared" si="232"/>
        <v>0</v>
      </c>
      <c r="I1418" s="10"/>
    </row>
    <row r="1419" ht="15.75" customHeight="1">
      <c r="A1419" s="11"/>
      <c r="B1419" s="11"/>
      <c r="C1419" s="11"/>
      <c r="D1419" s="11"/>
      <c r="E1419" s="8"/>
      <c r="F1419" s="10"/>
      <c r="G1419" s="10"/>
      <c r="H1419" s="8">
        <f t="shared" si="232"/>
        <v>0</v>
      </c>
      <c r="I1419" s="10"/>
    </row>
    <row r="1420" ht="15.75" customHeight="1">
      <c r="A1420" s="11"/>
      <c r="B1420" s="11"/>
      <c r="C1420" s="11"/>
      <c r="D1420" s="11"/>
      <c r="E1420" s="10"/>
      <c r="F1420" s="10"/>
      <c r="G1420" s="10"/>
      <c r="H1420" s="8">
        <f t="shared" si="232"/>
        <v>0</v>
      </c>
      <c r="I1420" s="10"/>
    </row>
    <row r="1421" ht="15.75" customHeight="1">
      <c r="A1421" s="12"/>
      <c r="B1421" s="12"/>
      <c r="C1421" s="12"/>
      <c r="D1421" s="12"/>
      <c r="E1421" s="10"/>
      <c r="F1421" s="10"/>
      <c r="G1421" s="10"/>
      <c r="H1421" s="8">
        <f t="shared" si="232"/>
        <v>0</v>
      </c>
      <c r="I1421" s="10"/>
    </row>
    <row r="1422" ht="15.75" customHeight="1">
      <c r="E1422" s="1"/>
      <c r="H1422" s="62" t="s">
        <v>14</v>
      </c>
    </row>
    <row r="1423" ht="15.75" customHeight="1">
      <c r="A1423" s="2" t="s">
        <v>0</v>
      </c>
      <c r="B1423" s="2" t="s">
        <v>1</v>
      </c>
      <c r="C1423" s="3" t="s">
        <v>2</v>
      </c>
      <c r="D1423" s="3" t="s">
        <v>3</v>
      </c>
      <c r="E1423" s="3" t="s">
        <v>4</v>
      </c>
      <c r="F1423" s="3" t="s">
        <v>5</v>
      </c>
      <c r="G1423" s="3" t="s">
        <v>6</v>
      </c>
      <c r="H1423" s="3" t="s">
        <v>7</v>
      </c>
      <c r="I1423" s="3" t="s">
        <v>8</v>
      </c>
    </row>
    <row r="1424" ht="15.75" customHeight="1">
      <c r="A1424" s="4" t="s">
        <v>3057</v>
      </c>
      <c r="B1424" s="5" t="s">
        <v>3065</v>
      </c>
      <c r="C1424" s="6">
        <v>45707.0</v>
      </c>
      <c r="D1424" s="7">
        <v>100.0</v>
      </c>
      <c r="E1424" s="8" t="s">
        <v>3068</v>
      </c>
      <c r="F1424" s="171">
        <v>45728.0</v>
      </c>
      <c r="G1424" s="172">
        <v>23.0</v>
      </c>
      <c r="H1424" s="8">
        <f>D1424-G1424</f>
        <v>77</v>
      </c>
      <c r="I1424" s="10"/>
    </row>
    <row r="1425" ht="15.75" customHeight="1">
      <c r="A1425" s="11"/>
      <c r="B1425" s="11"/>
      <c r="C1425" s="11"/>
      <c r="D1425" s="11"/>
      <c r="E1425" s="8" t="s">
        <v>3067</v>
      </c>
      <c r="F1425" s="171">
        <v>45727.0</v>
      </c>
      <c r="G1425" s="172">
        <v>46.0</v>
      </c>
      <c r="H1425" s="8">
        <f t="shared" ref="H1425:H1429" si="233">H1424-G1425</f>
        <v>31</v>
      </c>
      <c r="I1425" s="10"/>
    </row>
    <row r="1426" ht="15.75" customHeight="1">
      <c r="A1426" s="11"/>
      <c r="B1426" s="11"/>
      <c r="C1426" s="11"/>
      <c r="D1426" s="11"/>
      <c r="E1426" s="8" t="s">
        <v>3068</v>
      </c>
      <c r="F1426" s="173">
        <v>45731.0</v>
      </c>
      <c r="G1426" s="172">
        <v>31.0</v>
      </c>
      <c r="H1426" s="8">
        <f t="shared" si="233"/>
        <v>0</v>
      </c>
      <c r="I1426" s="10"/>
    </row>
    <row r="1427" ht="15.75" customHeight="1">
      <c r="A1427" s="11"/>
      <c r="B1427" s="11"/>
      <c r="C1427" s="11"/>
      <c r="D1427" s="11"/>
      <c r="E1427" s="8"/>
      <c r="F1427" s="10"/>
      <c r="G1427" s="10"/>
      <c r="H1427" s="8">
        <f t="shared" si="233"/>
        <v>0</v>
      </c>
      <c r="I1427" s="10"/>
    </row>
    <row r="1428" ht="15.75" customHeight="1">
      <c r="A1428" s="11"/>
      <c r="B1428" s="11"/>
      <c r="C1428" s="11"/>
      <c r="D1428" s="11"/>
      <c r="E1428" s="10"/>
      <c r="F1428" s="10"/>
      <c r="G1428" s="10"/>
      <c r="H1428" s="8">
        <f t="shared" si="233"/>
        <v>0</v>
      </c>
      <c r="I1428" s="10"/>
      <c r="K1428" s="53"/>
    </row>
    <row r="1429" ht="15.75" customHeight="1">
      <c r="A1429" s="12"/>
      <c r="B1429" s="12"/>
      <c r="C1429" s="12"/>
      <c r="D1429" s="12"/>
      <c r="E1429" s="10"/>
      <c r="F1429" s="10"/>
      <c r="G1429" s="10"/>
      <c r="H1429" s="8">
        <f t="shared" si="233"/>
        <v>0</v>
      </c>
      <c r="I1429" s="10"/>
      <c r="K1429" s="53">
        <f>+H1424+G1407</f>
        <v>77</v>
      </c>
    </row>
    <row r="1430" ht="15.75" customHeight="1">
      <c r="E1430" s="1"/>
      <c r="H1430" s="62" t="s">
        <v>14</v>
      </c>
    </row>
    <row r="1431" ht="15.75" customHeight="1">
      <c r="A1431" s="2" t="s">
        <v>0</v>
      </c>
      <c r="B1431" s="2" t="s">
        <v>1</v>
      </c>
      <c r="C1431" s="3" t="s">
        <v>2</v>
      </c>
      <c r="D1431" s="3" t="s">
        <v>3</v>
      </c>
      <c r="E1431" s="3" t="s">
        <v>4</v>
      </c>
      <c r="F1431" s="3" t="s">
        <v>5</v>
      </c>
      <c r="G1431" s="3" t="s">
        <v>6</v>
      </c>
      <c r="H1431" s="3" t="s">
        <v>7</v>
      </c>
      <c r="I1431" s="3" t="s">
        <v>8</v>
      </c>
    </row>
    <row r="1432" ht="15.75" customHeight="1">
      <c r="A1432" s="4" t="s">
        <v>3058</v>
      </c>
      <c r="B1432" s="5" t="s">
        <v>3069</v>
      </c>
      <c r="C1432" s="6">
        <v>45707.0</v>
      </c>
      <c r="D1432" s="7">
        <v>100.0</v>
      </c>
      <c r="E1432" s="8" t="s">
        <v>3070</v>
      </c>
      <c r="F1432" s="169">
        <v>45712.0</v>
      </c>
      <c r="G1432" s="170">
        <v>47.0</v>
      </c>
      <c r="H1432" s="8">
        <f>D1432-G1432</f>
        <v>53</v>
      </c>
      <c r="I1432" s="10"/>
    </row>
    <row r="1433" ht="15.75" customHeight="1">
      <c r="A1433" s="11"/>
      <c r="B1433" s="11"/>
      <c r="C1433" s="11"/>
      <c r="D1433" s="11"/>
      <c r="E1433" s="8" t="s">
        <v>3071</v>
      </c>
      <c r="F1433" s="171">
        <v>45731.0</v>
      </c>
      <c r="G1433" s="172">
        <v>53.0</v>
      </c>
      <c r="H1433" s="8">
        <f t="shared" ref="H1433:H1437" si="234">H1432-G1433</f>
        <v>0</v>
      </c>
      <c r="I1433" s="10"/>
    </row>
    <row r="1434" ht="15.75" customHeight="1">
      <c r="A1434" s="11"/>
      <c r="B1434" s="11"/>
      <c r="C1434" s="11"/>
      <c r="D1434" s="11"/>
      <c r="E1434" s="8" t="s">
        <v>3072</v>
      </c>
      <c r="F1434" s="10"/>
      <c r="G1434" s="10"/>
      <c r="H1434" s="8">
        <f t="shared" si="234"/>
        <v>0</v>
      </c>
      <c r="I1434" s="10"/>
    </row>
    <row r="1435" ht="15.75" customHeight="1">
      <c r="A1435" s="11"/>
      <c r="B1435" s="11"/>
      <c r="C1435" s="11"/>
      <c r="D1435" s="11"/>
      <c r="E1435" s="8"/>
      <c r="F1435" s="10"/>
      <c r="G1435" s="10"/>
      <c r="H1435" s="8">
        <f t="shared" si="234"/>
        <v>0</v>
      </c>
      <c r="I1435" s="10"/>
    </row>
    <row r="1436" ht="15.75" customHeight="1">
      <c r="A1436" s="11"/>
      <c r="B1436" s="11"/>
      <c r="C1436" s="11"/>
      <c r="D1436" s="11"/>
      <c r="E1436" s="10"/>
      <c r="F1436" s="10"/>
      <c r="G1436" s="10"/>
      <c r="H1436" s="8">
        <f t="shared" si="234"/>
        <v>0</v>
      </c>
      <c r="I1436" s="10"/>
    </row>
    <row r="1437" ht="15.75" customHeight="1">
      <c r="A1437" s="12"/>
      <c r="B1437" s="12"/>
      <c r="C1437" s="12"/>
      <c r="D1437" s="12"/>
      <c r="E1437" s="10"/>
      <c r="F1437" s="10"/>
      <c r="G1437" s="10"/>
      <c r="H1437" s="8">
        <f t="shared" si="234"/>
        <v>0</v>
      </c>
      <c r="I1437" s="10"/>
    </row>
    <row r="1438" ht="15.75" customHeight="1">
      <c r="E1438" s="1"/>
      <c r="H1438" s="62" t="s">
        <v>14</v>
      </c>
    </row>
    <row r="1439" ht="15.75" customHeight="1">
      <c r="A1439" s="2" t="s">
        <v>0</v>
      </c>
      <c r="B1439" s="2" t="s">
        <v>1</v>
      </c>
      <c r="C1439" s="3" t="s">
        <v>2</v>
      </c>
      <c r="D1439" s="3" t="s">
        <v>3</v>
      </c>
      <c r="E1439" s="3" t="s">
        <v>4</v>
      </c>
      <c r="F1439" s="3" t="s">
        <v>5</v>
      </c>
      <c r="G1439" s="3" t="s">
        <v>6</v>
      </c>
      <c r="H1439" s="3" t="s">
        <v>7</v>
      </c>
      <c r="I1439" s="3" t="s">
        <v>8</v>
      </c>
    </row>
    <row r="1440" ht="15.75" customHeight="1">
      <c r="A1440" s="4" t="s">
        <v>3073</v>
      </c>
      <c r="B1440" s="5" t="s">
        <v>3074</v>
      </c>
      <c r="C1440" s="6">
        <v>45741.0</v>
      </c>
      <c r="D1440" s="7">
        <v>100.0</v>
      </c>
      <c r="E1440" s="8" t="s">
        <v>3075</v>
      </c>
      <c r="F1440" s="174">
        <v>45728.0</v>
      </c>
      <c r="G1440" s="29">
        <v>39.0</v>
      </c>
      <c r="H1440" s="8">
        <f>D1440-G1440</f>
        <v>61</v>
      </c>
      <c r="I1440" s="10">
        <v>1.0</v>
      </c>
      <c r="J1440" s="20" t="s">
        <v>3076</v>
      </c>
    </row>
    <row r="1441" ht="15.75" customHeight="1">
      <c r="A1441" s="11"/>
      <c r="B1441" s="11"/>
      <c r="C1441" s="11"/>
      <c r="D1441" s="11"/>
      <c r="E1441" s="8" t="s">
        <v>3077</v>
      </c>
      <c r="F1441" s="174">
        <v>45730.0</v>
      </c>
      <c r="G1441" s="29">
        <v>61.0</v>
      </c>
      <c r="H1441" s="8">
        <f t="shared" ref="H1441:H1445" si="235">H1440-G1441</f>
        <v>0</v>
      </c>
      <c r="I1441" s="10"/>
    </row>
    <row r="1442" ht="15.75" customHeight="1">
      <c r="A1442" s="11"/>
      <c r="B1442" s="11"/>
      <c r="C1442" s="11"/>
      <c r="D1442" s="11"/>
      <c r="E1442" s="8"/>
      <c r="F1442" s="10"/>
      <c r="G1442" s="10"/>
      <c r="H1442" s="8">
        <f t="shared" si="235"/>
        <v>0</v>
      </c>
      <c r="I1442" s="10"/>
    </row>
    <row r="1443" ht="15.75" customHeight="1">
      <c r="A1443" s="11"/>
      <c r="B1443" s="11"/>
      <c r="C1443" s="11"/>
      <c r="D1443" s="11"/>
      <c r="E1443" s="8"/>
      <c r="F1443" s="10"/>
      <c r="G1443" s="10"/>
      <c r="H1443" s="8">
        <f t="shared" si="235"/>
        <v>0</v>
      </c>
      <c r="I1443" s="10"/>
    </row>
    <row r="1444" ht="15.75" customHeight="1">
      <c r="A1444" s="11"/>
      <c r="B1444" s="11"/>
      <c r="C1444" s="11"/>
      <c r="D1444" s="11"/>
      <c r="E1444" s="10"/>
      <c r="F1444" s="10"/>
      <c r="G1444" s="10"/>
      <c r="H1444" s="8">
        <f t="shared" si="235"/>
        <v>0</v>
      </c>
      <c r="I1444" s="10"/>
    </row>
    <row r="1445" ht="15.75" customHeight="1">
      <c r="A1445" s="12"/>
      <c r="B1445" s="12"/>
      <c r="C1445" s="12"/>
      <c r="D1445" s="12"/>
      <c r="E1445" s="10"/>
      <c r="F1445" s="10"/>
      <c r="G1445" s="10"/>
      <c r="H1445" s="8">
        <f t="shared" si="235"/>
        <v>0</v>
      </c>
      <c r="I1445" s="10"/>
    </row>
    <row r="1446" ht="15.75" customHeight="1">
      <c r="E1446" s="1"/>
      <c r="H1446" s="62" t="s">
        <v>14</v>
      </c>
    </row>
    <row r="1447" ht="15.75" customHeight="1">
      <c r="A1447" s="2" t="s">
        <v>0</v>
      </c>
      <c r="B1447" s="2" t="s">
        <v>1</v>
      </c>
      <c r="C1447" s="3" t="s">
        <v>2</v>
      </c>
      <c r="D1447" s="3" t="s">
        <v>3</v>
      </c>
      <c r="E1447" s="3" t="s">
        <v>4</v>
      </c>
      <c r="F1447" s="3" t="s">
        <v>5</v>
      </c>
      <c r="G1447" s="3" t="s">
        <v>6</v>
      </c>
      <c r="H1447" s="3" t="s">
        <v>7</v>
      </c>
      <c r="I1447" s="3" t="s">
        <v>8</v>
      </c>
    </row>
    <row r="1448" ht="15.75" customHeight="1">
      <c r="A1448" s="4" t="s">
        <v>3057</v>
      </c>
      <c r="B1448" s="5" t="s">
        <v>3074</v>
      </c>
      <c r="C1448" s="6">
        <v>45741.0</v>
      </c>
      <c r="D1448" s="7">
        <v>100.0</v>
      </c>
      <c r="E1448" s="8" t="s">
        <v>3078</v>
      </c>
      <c r="F1448" s="174">
        <v>45731.0</v>
      </c>
      <c r="G1448" s="29">
        <v>19.0</v>
      </c>
      <c r="H1448" s="8">
        <f>D1448-G1448</f>
        <v>81</v>
      </c>
      <c r="I1448" s="10"/>
    </row>
    <row r="1449" ht="15.75" customHeight="1">
      <c r="A1449" s="11"/>
      <c r="B1449" s="11"/>
      <c r="C1449" s="11"/>
      <c r="D1449" s="11"/>
      <c r="E1449" s="8" t="s">
        <v>3079</v>
      </c>
      <c r="F1449" s="174">
        <v>45735.0</v>
      </c>
      <c r="G1449" s="29">
        <v>50.0</v>
      </c>
      <c r="H1449" s="8">
        <f t="shared" ref="H1449:H1453" si="236">H1448-G1449</f>
        <v>31</v>
      </c>
      <c r="I1449" s="10"/>
    </row>
    <row r="1450" ht="15.75" customHeight="1">
      <c r="A1450" s="11"/>
      <c r="B1450" s="11"/>
      <c r="C1450" s="11"/>
      <c r="D1450" s="11"/>
      <c r="E1450" s="8" t="s">
        <v>3079</v>
      </c>
      <c r="F1450" s="175">
        <v>45737.0</v>
      </c>
      <c r="G1450" s="29">
        <v>31.0</v>
      </c>
      <c r="H1450" s="8">
        <f t="shared" si="236"/>
        <v>0</v>
      </c>
      <c r="I1450" s="10"/>
    </row>
    <row r="1451" ht="15.75" customHeight="1">
      <c r="A1451" s="11"/>
      <c r="B1451" s="11"/>
      <c r="C1451" s="11"/>
      <c r="D1451" s="11"/>
      <c r="E1451" s="8"/>
      <c r="F1451" s="10"/>
      <c r="G1451" s="10"/>
      <c r="H1451" s="8">
        <f t="shared" si="236"/>
        <v>0</v>
      </c>
      <c r="I1451" s="10"/>
    </row>
    <row r="1452" ht="15.75" customHeight="1">
      <c r="A1452" s="11"/>
      <c r="B1452" s="11"/>
      <c r="C1452" s="11"/>
      <c r="D1452" s="11"/>
      <c r="E1452" s="10"/>
      <c r="F1452" s="10"/>
      <c r="G1452" s="10"/>
      <c r="H1452" s="8">
        <f t="shared" si="236"/>
        <v>0</v>
      </c>
      <c r="I1452" s="10"/>
    </row>
    <row r="1453" ht="15.75" customHeight="1">
      <c r="A1453" s="12"/>
      <c r="B1453" s="12"/>
      <c r="C1453" s="12"/>
      <c r="D1453" s="12"/>
      <c r="E1453" s="10"/>
      <c r="F1453" s="10"/>
      <c r="G1453" s="10"/>
      <c r="H1453" s="8">
        <f t="shared" si="236"/>
        <v>0</v>
      </c>
      <c r="I1453" s="10"/>
    </row>
    <row r="1454" ht="15.75" customHeight="1">
      <c r="E1454" s="1"/>
      <c r="H1454" s="62" t="s">
        <v>14</v>
      </c>
    </row>
    <row r="1455" ht="15.75" customHeight="1">
      <c r="A1455" s="2" t="s">
        <v>0</v>
      </c>
      <c r="B1455" s="2" t="s">
        <v>1</v>
      </c>
      <c r="C1455" s="3" t="s">
        <v>2</v>
      </c>
      <c r="D1455" s="3" t="s">
        <v>3</v>
      </c>
      <c r="E1455" s="3" t="s">
        <v>4</v>
      </c>
      <c r="F1455" s="3" t="s">
        <v>5</v>
      </c>
      <c r="G1455" s="3" t="s">
        <v>6</v>
      </c>
      <c r="H1455" s="3" t="s">
        <v>7</v>
      </c>
      <c r="I1455" s="3" t="s">
        <v>8</v>
      </c>
    </row>
    <row r="1456" ht="15.75" customHeight="1">
      <c r="A1456" s="4" t="s">
        <v>3053</v>
      </c>
      <c r="B1456" s="5" t="s">
        <v>3074</v>
      </c>
      <c r="C1456" s="6">
        <v>45741.0</v>
      </c>
      <c r="D1456" s="7">
        <v>100.0</v>
      </c>
      <c r="E1456" s="8" t="s">
        <v>3080</v>
      </c>
      <c r="F1456" s="174">
        <v>45734.0</v>
      </c>
      <c r="G1456" s="29">
        <v>50.0</v>
      </c>
      <c r="H1456" s="8">
        <f>D1456-G1456</f>
        <v>50</v>
      </c>
      <c r="I1456" s="10"/>
    </row>
    <row r="1457" ht="15.75" customHeight="1">
      <c r="A1457" s="11"/>
      <c r="B1457" s="11"/>
      <c r="C1457" s="11"/>
      <c r="D1457" s="11"/>
      <c r="E1457" s="8" t="s">
        <v>3079</v>
      </c>
      <c r="F1457" s="174">
        <v>45735.0</v>
      </c>
      <c r="G1457" s="29">
        <v>50.0</v>
      </c>
      <c r="H1457" s="8">
        <f t="shared" ref="H1457:H1461" si="237">H1456-G1457</f>
        <v>0</v>
      </c>
      <c r="I1457" s="10"/>
    </row>
    <row r="1458" ht="15.75" customHeight="1">
      <c r="A1458" s="11"/>
      <c r="B1458" s="11"/>
      <c r="C1458" s="11"/>
      <c r="D1458" s="11"/>
      <c r="E1458" s="8"/>
      <c r="F1458" s="10"/>
      <c r="G1458" s="10"/>
      <c r="H1458" s="8">
        <f t="shared" si="237"/>
        <v>0</v>
      </c>
      <c r="I1458" s="10"/>
    </row>
    <row r="1459" ht="15.75" customHeight="1">
      <c r="A1459" s="11"/>
      <c r="B1459" s="11"/>
      <c r="C1459" s="11"/>
      <c r="D1459" s="11"/>
      <c r="E1459" s="8"/>
      <c r="F1459" s="10"/>
      <c r="G1459" s="10"/>
      <c r="H1459" s="8">
        <f t="shared" si="237"/>
        <v>0</v>
      </c>
      <c r="I1459" s="10"/>
    </row>
    <row r="1460" ht="15.75" customHeight="1">
      <c r="A1460" s="11"/>
      <c r="B1460" s="11"/>
      <c r="C1460" s="11"/>
      <c r="D1460" s="11"/>
      <c r="E1460" s="10"/>
      <c r="F1460" s="10"/>
      <c r="G1460" s="10"/>
      <c r="H1460" s="8">
        <f t="shared" si="237"/>
        <v>0</v>
      </c>
      <c r="I1460" s="10"/>
    </row>
    <row r="1461" ht="15.75" customHeight="1">
      <c r="A1461" s="12"/>
      <c r="B1461" s="12"/>
      <c r="C1461" s="12"/>
      <c r="D1461" s="12"/>
      <c r="E1461" s="10"/>
      <c r="F1461" s="10"/>
      <c r="G1461" s="10"/>
      <c r="H1461" s="8">
        <f t="shared" si="237"/>
        <v>0</v>
      </c>
      <c r="I1461" s="10"/>
    </row>
    <row r="1462" ht="15.75" customHeight="1">
      <c r="E1462" s="1"/>
      <c r="H1462" s="62" t="s">
        <v>14</v>
      </c>
    </row>
    <row r="1463" ht="15.75" customHeight="1">
      <c r="A1463" s="2" t="s">
        <v>0</v>
      </c>
      <c r="B1463" s="2" t="s">
        <v>1</v>
      </c>
      <c r="C1463" s="3" t="s">
        <v>2</v>
      </c>
      <c r="D1463" s="3" t="s">
        <v>3</v>
      </c>
      <c r="E1463" s="3" t="s">
        <v>4</v>
      </c>
      <c r="F1463" s="3" t="s">
        <v>5</v>
      </c>
      <c r="G1463" s="3" t="s">
        <v>6</v>
      </c>
      <c r="H1463" s="3" t="s">
        <v>7</v>
      </c>
      <c r="I1463" s="3" t="s">
        <v>8</v>
      </c>
    </row>
    <row r="1464" ht="15.75" customHeight="1">
      <c r="A1464" s="4" t="s">
        <v>3057</v>
      </c>
      <c r="B1464" s="5" t="s">
        <v>3081</v>
      </c>
      <c r="C1464" s="6"/>
      <c r="D1464" s="7">
        <v>100.0</v>
      </c>
      <c r="E1464" s="8" t="s">
        <v>968</v>
      </c>
      <c r="F1464" s="174">
        <v>45741.0</v>
      </c>
      <c r="G1464" s="29">
        <v>10.0</v>
      </c>
      <c r="H1464" s="8">
        <f>D1464-G1464</f>
        <v>90</v>
      </c>
      <c r="I1464" s="10"/>
    </row>
    <row r="1465" ht="15.75" customHeight="1">
      <c r="A1465" s="11"/>
      <c r="B1465" s="11"/>
      <c r="C1465" s="11"/>
      <c r="D1465" s="11"/>
      <c r="E1465" s="8" t="s">
        <v>3082</v>
      </c>
      <c r="F1465" s="174">
        <v>45742.0</v>
      </c>
      <c r="G1465" s="29">
        <v>90.0</v>
      </c>
      <c r="H1465" s="8">
        <f t="shared" ref="H1465:H1469" si="238">H1464-G1465</f>
        <v>0</v>
      </c>
      <c r="I1465" s="10"/>
    </row>
    <row r="1466" ht="15.75" customHeight="1">
      <c r="A1466" s="11"/>
      <c r="B1466" s="11"/>
      <c r="C1466" s="11"/>
      <c r="D1466" s="11"/>
      <c r="E1466" s="8" t="s">
        <v>3083</v>
      </c>
      <c r="F1466" s="10"/>
      <c r="G1466" s="10"/>
      <c r="H1466" s="8">
        <f t="shared" si="238"/>
        <v>0</v>
      </c>
      <c r="I1466" s="10"/>
    </row>
    <row r="1467" ht="15.75" customHeight="1">
      <c r="A1467" s="11"/>
      <c r="B1467" s="11"/>
      <c r="C1467" s="11"/>
      <c r="D1467" s="11"/>
      <c r="E1467" s="8"/>
      <c r="F1467" s="10"/>
      <c r="G1467" s="10"/>
      <c r="H1467" s="8">
        <f t="shared" si="238"/>
        <v>0</v>
      </c>
      <c r="I1467" s="10"/>
    </row>
    <row r="1468" ht="15.75" customHeight="1">
      <c r="A1468" s="11"/>
      <c r="B1468" s="11"/>
      <c r="C1468" s="11"/>
      <c r="D1468" s="11"/>
      <c r="E1468" s="10"/>
      <c r="F1468" s="10"/>
      <c r="G1468" s="10"/>
      <c r="H1468" s="8">
        <f t="shared" si="238"/>
        <v>0</v>
      </c>
      <c r="I1468" s="10"/>
    </row>
    <row r="1469" ht="15.75" customHeight="1">
      <c r="A1469" s="12"/>
      <c r="B1469" s="12"/>
      <c r="C1469" s="12"/>
      <c r="D1469" s="12"/>
      <c r="E1469" s="10"/>
      <c r="F1469" s="10"/>
      <c r="G1469" s="10"/>
      <c r="H1469" s="8">
        <f t="shared" si="238"/>
        <v>0</v>
      </c>
      <c r="I1469" s="10"/>
    </row>
    <row r="1470" ht="15.75" customHeight="1">
      <c r="E1470" s="1"/>
      <c r="H1470" s="62" t="s">
        <v>14</v>
      </c>
    </row>
    <row r="1471" ht="15.75" customHeight="1">
      <c r="A1471" s="2" t="s">
        <v>0</v>
      </c>
      <c r="B1471" s="2" t="s">
        <v>1</v>
      </c>
      <c r="C1471" s="3" t="s">
        <v>2</v>
      </c>
      <c r="D1471" s="3" t="s">
        <v>3</v>
      </c>
      <c r="E1471" s="3" t="s">
        <v>4</v>
      </c>
      <c r="F1471" s="3" t="s">
        <v>5</v>
      </c>
      <c r="G1471" s="3" t="s">
        <v>6</v>
      </c>
      <c r="H1471" s="3" t="s">
        <v>7</v>
      </c>
      <c r="I1471" s="3" t="s">
        <v>8</v>
      </c>
    </row>
    <row r="1472" ht="15.75" customHeight="1">
      <c r="A1472" s="4" t="s">
        <v>3084</v>
      </c>
      <c r="B1472" s="5" t="s">
        <v>3081</v>
      </c>
      <c r="C1472" s="6"/>
      <c r="D1472" s="7">
        <v>100.0</v>
      </c>
      <c r="E1472" s="8" t="s">
        <v>968</v>
      </c>
      <c r="F1472" s="174">
        <v>45741.0</v>
      </c>
      <c r="G1472" s="29">
        <v>60.0</v>
      </c>
      <c r="H1472" s="8">
        <f>D1472-G1472</f>
        <v>40</v>
      </c>
      <c r="I1472" s="10"/>
    </row>
    <row r="1473" ht="15.75" customHeight="1">
      <c r="A1473" s="11"/>
      <c r="B1473" s="11"/>
      <c r="C1473" s="11"/>
      <c r="D1473" s="11"/>
      <c r="E1473" s="8" t="s">
        <v>3082</v>
      </c>
      <c r="F1473" s="174">
        <v>45742.0</v>
      </c>
      <c r="G1473" s="29">
        <v>40.0</v>
      </c>
      <c r="H1473" s="8">
        <f t="shared" ref="H1473:H1477" si="239">H1472-G1473</f>
        <v>0</v>
      </c>
      <c r="I1473" s="10"/>
    </row>
    <row r="1474" ht="15.75" customHeight="1">
      <c r="A1474" s="11"/>
      <c r="B1474" s="11"/>
      <c r="C1474" s="11"/>
      <c r="D1474" s="11"/>
      <c r="E1474" s="8" t="s">
        <v>3083</v>
      </c>
      <c r="F1474" s="10"/>
      <c r="G1474" s="10"/>
      <c r="H1474" s="8">
        <f t="shared" si="239"/>
        <v>0</v>
      </c>
      <c r="I1474" s="10"/>
    </row>
    <row r="1475" ht="15.75" customHeight="1">
      <c r="A1475" s="11"/>
      <c r="B1475" s="11"/>
      <c r="C1475" s="11"/>
      <c r="D1475" s="11"/>
      <c r="E1475" s="8"/>
      <c r="F1475" s="10"/>
      <c r="G1475" s="10"/>
      <c r="H1475" s="8">
        <f t="shared" si="239"/>
        <v>0</v>
      </c>
      <c r="I1475" s="10"/>
    </row>
    <row r="1476" ht="15.75" customHeight="1">
      <c r="A1476" s="11"/>
      <c r="B1476" s="11"/>
      <c r="C1476" s="11"/>
      <c r="D1476" s="11"/>
      <c r="E1476" s="10"/>
      <c r="F1476" s="10"/>
      <c r="G1476" s="10"/>
      <c r="H1476" s="8">
        <f t="shared" si="239"/>
        <v>0</v>
      </c>
      <c r="I1476" s="10"/>
    </row>
    <row r="1477" ht="15.75" customHeight="1">
      <c r="A1477" s="12"/>
      <c r="B1477" s="12"/>
      <c r="C1477" s="12"/>
      <c r="D1477" s="12"/>
      <c r="E1477" s="10"/>
      <c r="F1477" s="10"/>
      <c r="G1477" s="10"/>
      <c r="H1477" s="8">
        <f t="shared" si="239"/>
        <v>0</v>
      </c>
      <c r="I1477" s="10"/>
    </row>
    <row r="1478" ht="15.75" customHeight="1">
      <c r="E1478" s="1"/>
      <c r="H1478" s="62" t="s">
        <v>14</v>
      </c>
    </row>
    <row r="1479" ht="15.75" customHeight="1">
      <c r="A1479" s="2" t="s">
        <v>0</v>
      </c>
      <c r="B1479" s="2" t="s">
        <v>1</v>
      </c>
      <c r="C1479" s="3" t="s">
        <v>2</v>
      </c>
      <c r="D1479" s="3" t="s">
        <v>3</v>
      </c>
      <c r="E1479" s="3" t="s">
        <v>4</v>
      </c>
      <c r="F1479" s="3" t="s">
        <v>5</v>
      </c>
      <c r="G1479" s="3" t="s">
        <v>6</v>
      </c>
      <c r="H1479" s="3" t="s">
        <v>7</v>
      </c>
      <c r="I1479" s="3" t="s">
        <v>8</v>
      </c>
    </row>
    <row r="1480" ht="15.75" customHeight="1">
      <c r="A1480" s="4" t="s">
        <v>3060</v>
      </c>
      <c r="B1480" s="5" t="s">
        <v>3085</v>
      </c>
      <c r="C1480" s="6"/>
      <c r="D1480" s="7">
        <v>200.0</v>
      </c>
      <c r="E1480" s="8" t="s">
        <v>3086</v>
      </c>
      <c r="F1480" s="173">
        <v>45762.0</v>
      </c>
      <c r="G1480" s="172">
        <v>29.0</v>
      </c>
      <c r="H1480" s="8">
        <f>D1480-G1480</f>
        <v>171</v>
      </c>
      <c r="I1480" s="10"/>
    </row>
    <row r="1481" ht="15.75" customHeight="1">
      <c r="A1481" s="11"/>
      <c r="B1481" s="11"/>
      <c r="C1481" s="11"/>
      <c r="D1481" s="11"/>
      <c r="E1481" s="8" t="s">
        <v>3087</v>
      </c>
      <c r="F1481" s="173">
        <v>45763.0</v>
      </c>
      <c r="G1481" s="172">
        <v>20.0</v>
      </c>
      <c r="H1481" s="8">
        <f t="shared" ref="H1481:H1485" si="240">H1480-G1481</f>
        <v>151</v>
      </c>
      <c r="I1481" s="10"/>
    </row>
    <row r="1482" ht="15.75" customHeight="1">
      <c r="A1482" s="11"/>
      <c r="B1482" s="11"/>
      <c r="C1482" s="11"/>
      <c r="D1482" s="11"/>
      <c r="E1482" s="8" t="s">
        <v>3088</v>
      </c>
      <c r="F1482" s="173">
        <v>45769.0</v>
      </c>
      <c r="G1482" s="172">
        <v>50.0</v>
      </c>
      <c r="H1482" s="8">
        <f t="shared" si="240"/>
        <v>101</v>
      </c>
      <c r="I1482" s="10"/>
    </row>
    <row r="1483" ht="15.75" customHeight="1">
      <c r="A1483" s="11"/>
      <c r="B1483" s="11"/>
      <c r="C1483" s="11"/>
      <c r="D1483" s="11"/>
      <c r="E1483" s="8" t="s">
        <v>3089</v>
      </c>
      <c r="F1483" s="173">
        <v>45770.0</v>
      </c>
      <c r="G1483" s="172">
        <v>40.0</v>
      </c>
      <c r="H1483" s="8">
        <f t="shared" si="240"/>
        <v>61</v>
      </c>
      <c r="I1483" s="10"/>
    </row>
    <row r="1484" ht="15.75" customHeight="1">
      <c r="A1484" s="11"/>
      <c r="B1484" s="11"/>
      <c r="C1484" s="11"/>
      <c r="D1484" s="11"/>
      <c r="E1484" s="8" t="s">
        <v>3090</v>
      </c>
      <c r="F1484" s="173">
        <v>45771.0</v>
      </c>
      <c r="G1484" s="172">
        <v>60.0</v>
      </c>
      <c r="H1484" s="8">
        <f t="shared" si="240"/>
        <v>1</v>
      </c>
      <c r="I1484" s="10"/>
    </row>
    <row r="1485" ht="15.75" customHeight="1">
      <c r="A1485" s="12"/>
      <c r="B1485" s="12"/>
      <c r="C1485" s="12"/>
      <c r="D1485" s="12"/>
      <c r="E1485" s="8" t="s">
        <v>3091</v>
      </c>
      <c r="F1485" s="57">
        <v>45800.0</v>
      </c>
      <c r="G1485" s="10">
        <v>1.0</v>
      </c>
      <c r="H1485" s="8">
        <f t="shared" si="240"/>
        <v>0</v>
      </c>
      <c r="I1485" s="10"/>
      <c r="J1485" s="20">
        <f>SUM(G1480:G1484)</f>
        <v>199</v>
      </c>
    </row>
    <row r="1486" ht="15.75" customHeight="1">
      <c r="E1486" s="1"/>
      <c r="H1486" s="62" t="s">
        <v>14</v>
      </c>
    </row>
    <row r="1487" ht="15.75" customHeight="1">
      <c r="A1487" s="2" t="s">
        <v>0</v>
      </c>
      <c r="B1487" s="2" t="s">
        <v>1</v>
      </c>
      <c r="C1487" s="3" t="s">
        <v>2</v>
      </c>
      <c r="D1487" s="3" t="s">
        <v>3</v>
      </c>
      <c r="E1487" s="3" t="s">
        <v>4</v>
      </c>
      <c r="F1487" s="3" t="s">
        <v>5</v>
      </c>
      <c r="G1487" s="3" t="s">
        <v>6</v>
      </c>
      <c r="H1487" s="3" t="s">
        <v>7</v>
      </c>
      <c r="I1487" s="3" t="s">
        <v>8</v>
      </c>
    </row>
    <row r="1488" ht="15.75" customHeight="1">
      <c r="A1488" s="4" t="s">
        <v>3057</v>
      </c>
      <c r="B1488" s="5" t="s">
        <v>3085</v>
      </c>
      <c r="C1488" s="6"/>
      <c r="D1488" s="7">
        <v>200.0</v>
      </c>
      <c r="E1488" s="8" t="s">
        <v>3086</v>
      </c>
      <c r="F1488" s="173">
        <v>45762.0</v>
      </c>
      <c r="G1488" s="172">
        <v>8.0</v>
      </c>
      <c r="H1488" s="8">
        <f>D1488-G1488</f>
        <v>192</v>
      </c>
      <c r="I1488" s="10"/>
    </row>
    <row r="1489" ht="15.75" customHeight="1">
      <c r="A1489" s="11"/>
      <c r="B1489" s="11"/>
      <c r="C1489" s="11"/>
      <c r="D1489" s="11"/>
      <c r="E1489" s="8" t="s">
        <v>3087</v>
      </c>
      <c r="F1489" s="173">
        <v>45763.0</v>
      </c>
      <c r="G1489" s="172">
        <v>43.0</v>
      </c>
      <c r="H1489" s="8">
        <f t="shared" ref="H1489:H1493" si="241">H1488-G1489</f>
        <v>149</v>
      </c>
      <c r="I1489" s="10"/>
    </row>
    <row r="1490" ht="15.75" customHeight="1">
      <c r="A1490" s="11"/>
      <c r="B1490" s="11"/>
      <c r="C1490" s="11"/>
      <c r="D1490" s="11"/>
      <c r="E1490" s="8" t="s">
        <v>3088</v>
      </c>
      <c r="F1490" s="173">
        <v>45769.0</v>
      </c>
      <c r="G1490" s="172">
        <v>50.0</v>
      </c>
      <c r="H1490" s="8">
        <f t="shared" si="241"/>
        <v>99</v>
      </c>
      <c r="I1490" s="10"/>
    </row>
    <row r="1491" ht="15.75" customHeight="1">
      <c r="A1491" s="11"/>
      <c r="B1491" s="11"/>
      <c r="C1491" s="11"/>
      <c r="D1491" s="11"/>
      <c r="E1491" s="8"/>
      <c r="F1491" s="173">
        <v>45777.0</v>
      </c>
      <c r="G1491" s="172">
        <v>50.0</v>
      </c>
      <c r="H1491" s="8">
        <f t="shared" si="241"/>
        <v>49</v>
      </c>
      <c r="I1491" s="10"/>
    </row>
    <row r="1492" ht="15.75" customHeight="1">
      <c r="A1492" s="11"/>
      <c r="B1492" s="11"/>
      <c r="C1492" s="11"/>
      <c r="D1492" s="11"/>
      <c r="E1492" s="10"/>
      <c r="F1492" s="175">
        <v>45779.0</v>
      </c>
      <c r="G1492" s="29">
        <v>49.0</v>
      </c>
      <c r="H1492" s="8">
        <f t="shared" si="241"/>
        <v>0</v>
      </c>
      <c r="I1492" s="10"/>
    </row>
    <row r="1493" ht="15.75" customHeight="1">
      <c r="A1493" s="12"/>
      <c r="B1493" s="12"/>
      <c r="C1493" s="12"/>
      <c r="D1493" s="12"/>
      <c r="E1493" s="10"/>
      <c r="F1493" s="10"/>
      <c r="G1493" s="10"/>
      <c r="H1493" s="8">
        <f t="shared" si="241"/>
        <v>0</v>
      </c>
      <c r="I1493" s="10"/>
      <c r="J1493" s="20">
        <f>SUM(G1488:G1492)</f>
        <v>200</v>
      </c>
    </row>
    <row r="1494" ht="15.75" customHeight="1">
      <c r="E1494" s="1"/>
      <c r="H1494" s="62" t="s">
        <v>14</v>
      </c>
    </row>
    <row r="1495" ht="15.75" customHeight="1">
      <c r="A1495" s="2" t="s">
        <v>0</v>
      </c>
      <c r="B1495" s="2" t="s">
        <v>1</v>
      </c>
      <c r="C1495" s="3" t="s">
        <v>2</v>
      </c>
      <c r="D1495" s="3" t="s">
        <v>3</v>
      </c>
      <c r="E1495" s="3" t="s">
        <v>4</v>
      </c>
      <c r="F1495" s="3" t="s">
        <v>5</v>
      </c>
      <c r="G1495" s="3" t="s">
        <v>6</v>
      </c>
      <c r="H1495" s="3" t="s">
        <v>7</v>
      </c>
      <c r="I1495" s="3" t="s">
        <v>8</v>
      </c>
    </row>
    <row r="1496" ht="15.75" customHeight="1">
      <c r="A1496" s="4" t="s">
        <v>3084</v>
      </c>
      <c r="B1496" s="5" t="s">
        <v>3085</v>
      </c>
      <c r="C1496" s="6"/>
      <c r="D1496" s="7">
        <v>200.0</v>
      </c>
      <c r="E1496" s="8" t="s">
        <v>3086</v>
      </c>
      <c r="F1496" s="173">
        <v>45762.0</v>
      </c>
      <c r="G1496" s="172">
        <v>10.0</v>
      </c>
      <c r="H1496" s="8">
        <f>D1496-G1496</f>
        <v>190</v>
      </c>
      <c r="I1496" s="10"/>
    </row>
    <row r="1497" ht="15.75" customHeight="1">
      <c r="A1497" s="11"/>
      <c r="B1497" s="11"/>
      <c r="C1497" s="11"/>
      <c r="D1497" s="11"/>
      <c r="E1497" s="8" t="s">
        <v>3088</v>
      </c>
      <c r="F1497" s="173">
        <v>45769.0</v>
      </c>
      <c r="G1497" s="172">
        <v>70.0</v>
      </c>
      <c r="H1497" s="8">
        <f t="shared" ref="H1497:H1501" si="242">H1496-G1497</f>
        <v>120</v>
      </c>
      <c r="I1497" s="10"/>
    </row>
    <row r="1498" ht="15.75" customHeight="1">
      <c r="A1498" s="11"/>
      <c r="B1498" s="11"/>
      <c r="C1498" s="11"/>
      <c r="D1498" s="11"/>
      <c r="E1498" s="8" t="s">
        <v>3089</v>
      </c>
      <c r="F1498" s="173">
        <v>45770.0</v>
      </c>
      <c r="G1498" s="172">
        <v>60.0</v>
      </c>
      <c r="H1498" s="8">
        <f t="shared" si="242"/>
        <v>60</v>
      </c>
      <c r="I1498" s="10"/>
    </row>
    <row r="1499" ht="15.75" customHeight="1">
      <c r="A1499" s="11"/>
      <c r="B1499" s="11"/>
      <c r="C1499" s="11"/>
      <c r="D1499" s="11"/>
      <c r="E1499" s="8" t="s">
        <v>3090</v>
      </c>
      <c r="F1499" s="173">
        <v>45771.0</v>
      </c>
      <c r="G1499" s="172">
        <v>60.0</v>
      </c>
      <c r="H1499" s="8">
        <f t="shared" si="242"/>
        <v>0</v>
      </c>
      <c r="I1499" s="10"/>
    </row>
    <row r="1500" ht="15.75" customHeight="1">
      <c r="A1500" s="11"/>
      <c r="B1500" s="11"/>
      <c r="C1500" s="11"/>
      <c r="D1500" s="11"/>
      <c r="E1500" s="10"/>
      <c r="F1500" s="10"/>
      <c r="G1500" s="10"/>
      <c r="H1500" s="8">
        <f t="shared" si="242"/>
        <v>0</v>
      </c>
      <c r="I1500" s="10"/>
    </row>
    <row r="1501" ht="15.75" customHeight="1">
      <c r="A1501" s="12"/>
      <c r="B1501" s="12"/>
      <c r="C1501" s="12"/>
      <c r="D1501" s="12"/>
      <c r="E1501" s="10"/>
      <c r="F1501" s="10"/>
      <c r="G1501" s="10"/>
      <c r="H1501" s="8">
        <f t="shared" si="242"/>
        <v>0</v>
      </c>
      <c r="I1501" s="10"/>
      <c r="J1501" s="20">
        <f>SUM(G1496:G1500)</f>
        <v>200</v>
      </c>
    </row>
    <row r="1502" ht="15.75" customHeight="1">
      <c r="E1502" s="1"/>
      <c r="H1502" s="62" t="s">
        <v>14</v>
      </c>
    </row>
    <row r="1503" ht="15.75" customHeight="1">
      <c r="E1503" s="1"/>
    </row>
    <row r="1504" ht="15.75" customHeight="1">
      <c r="A1504" s="2" t="s">
        <v>0</v>
      </c>
      <c r="B1504" s="2" t="s">
        <v>1</v>
      </c>
      <c r="C1504" s="3" t="s">
        <v>2</v>
      </c>
      <c r="D1504" s="3" t="s">
        <v>3</v>
      </c>
      <c r="E1504" s="3" t="s">
        <v>4</v>
      </c>
      <c r="F1504" s="3" t="s">
        <v>5</v>
      </c>
      <c r="G1504" s="3" t="s">
        <v>6</v>
      </c>
      <c r="H1504" s="3" t="s">
        <v>7</v>
      </c>
      <c r="I1504" s="3" t="s">
        <v>8</v>
      </c>
    </row>
    <row r="1505" ht="15.75" customHeight="1">
      <c r="A1505" s="4" t="s">
        <v>3060</v>
      </c>
      <c r="B1505" s="5" t="s">
        <v>3092</v>
      </c>
      <c r="C1505" s="6"/>
      <c r="D1505" s="7">
        <v>200.0</v>
      </c>
      <c r="E1505" s="8" t="s">
        <v>3093</v>
      </c>
      <c r="F1505" s="176">
        <v>45803.0</v>
      </c>
      <c r="G1505" s="177">
        <v>50.0</v>
      </c>
      <c r="H1505" s="8">
        <f>D1505-G1505</f>
        <v>150</v>
      </c>
      <c r="I1505" s="10"/>
    </row>
    <row r="1506" ht="15.75" customHeight="1">
      <c r="A1506" s="11"/>
      <c r="B1506" s="11"/>
      <c r="C1506" s="11"/>
      <c r="D1506" s="11"/>
      <c r="E1506" s="8" t="s">
        <v>3094</v>
      </c>
      <c r="F1506" s="176">
        <v>45808.0</v>
      </c>
      <c r="G1506" s="177">
        <v>49.0</v>
      </c>
      <c r="H1506" s="8">
        <f t="shared" ref="H1506:H1510" si="243">H1505-G1506</f>
        <v>101</v>
      </c>
      <c r="I1506" s="10"/>
    </row>
    <row r="1507" ht="15.75" customHeight="1">
      <c r="A1507" s="11"/>
      <c r="B1507" s="11"/>
      <c r="C1507" s="11"/>
      <c r="D1507" s="11"/>
      <c r="E1507" s="8" t="s">
        <v>3095</v>
      </c>
      <c r="F1507" s="175">
        <v>45813.0</v>
      </c>
      <c r="G1507" s="29">
        <v>62.0</v>
      </c>
      <c r="H1507" s="8">
        <f t="shared" si="243"/>
        <v>39</v>
      </c>
      <c r="I1507" s="10"/>
    </row>
    <row r="1508" ht="15.75" customHeight="1">
      <c r="A1508" s="11"/>
      <c r="B1508" s="11"/>
      <c r="C1508" s="11"/>
      <c r="D1508" s="11"/>
      <c r="E1508" s="8" t="s">
        <v>3096</v>
      </c>
      <c r="F1508" s="175">
        <v>45818.0</v>
      </c>
      <c r="G1508" s="29">
        <v>39.0</v>
      </c>
      <c r="H1508" s="8">
        <f t="shared" si="243"/>
        <v>0</v>
      </c>
      <c r="I1508" s="10"/>
    </row>
    <row r="1509" ht="15.75" customHeight="1">
      <c r="A1509" s="11"/>
      <c r="B1509" s="11"/>
      <c r="C1509" s="11"/>
      <c r="D1509" s="11"/>
      <c r="E1509" s="8"/>
      <c r="F1509" s="10"/>
      <c r="G1509" s="10"/>
      <c r="H1509" s="8">
        <f t="shared" si="243"/>
        <v>0</v>
      </c>
      <c r="I1509" s="10"/>
      <c r="J1509" s="20">
        <f>+G1508+G1507</f>
        <v>101</v>
      </c>
    </row>
    <row r="1510" ht="15.75" customHeight="1">
      <c r="A1510" s="12"/>
      <c r="B1510" s="12"/>
      <c r="C1510" s="12"/>
      <c r="D1510" s="12"/>
      <c r="E1510" s="10"/>
      <c r="F1510" s="10"/>
      <c r="G1510" s="10"/>
      <c r="H1510" s="8">
        <f t="shared" si="243"/>
        <v>0</v>
      </c>
      <c r="I1510" s="10"/>
    </row>
    <row r="1511" ht="15.75" customHeight="1">
      <c r="E1511" s="1"/>
      <c r="H1511" s="62" t="s">
        <v>14</v>
      </c>
    </row>
    <row r="1512" ht="15.75" customHeight="1">
      <c r="A1512" s="2" t="s">
        <v>0</v>
      </c>
      <c r="B1512" s="2" t="s">
        <v>1</v>
      </c>
      <c r="C1512" s="3" t="s">
        <v>2</v>
      </c>
      <c r="D1512" s="3" t="s">
        <v>3</v>
      </c>
      <c r="E1512" s="3" t="s">
        <v>4</v>
      </c>
      <c r="F1512" s="3" t="s">
        <v>5</v>
      </c>
      <c r="G1512" s="3" t="s">
        <v>6</v>
      </c>
      <c r="H1512" s="3" t="s">
        <v>7</v>
      </c>
      <c r="I1512" s="3" t="s">
        <v>8</v>
      </c>
    </row>
    <row r="1513" ht="15.75" customHeight="1">
      <c r="A1513" s="4" t="s">
        <v>3057</v>
      </c>
      <c r="B1513" s="5" t="s">
        <v>3092</v>
      </c>
      <c r="C1513" s="6"/>
      <c r="D1513" s="7">
        <v>200.0</v>
      </c>
      <c r="E1513" s="8" t="s">
        <v>3093</v>
      </c>
      <c r="F1513" s="176">
        <v>45803.0</v>
      </c>
      <c r="G1513" s="177">
        <v>40.0</v>
      </c>
      <c r="H1513" s="8">
        <f>D1513-G1513</f>
        <v>160</v>
      </c>
      <c r="I1513" s="10"/>
    </row>
    <row r="1514" ht="15.75" customHeight="1">
      <c r="A1514" s="11"/>
      <c r="B1514" s="11"/>
      <c r="C1514" s="11"/>
      <c r="D1514" s="11"/>
      <c r="E1514" s="8" t="s">
        <v>3094</v>
      </c>
      <c r="F1514" s="176">
        <v>45808.0</v>
      </c>
      <c r="G1514" s="177">
        <v>60.0</v>
      </c>
      <c r="H1514" s="8">
        <f t="shared" ref="H1514:H1518" si="244">H1513-G1514</f>
        <v>100</v>
      </c>
      <c r="I1514" s="10"/>
    </row>
    <row r="1515" ht="15.75" customHeight="1">
      <c r="A1515" s="11"/>
      <c r="B1515" s="11"/>
      <c r="C1515" s="11"/>
      <c r="D1515" s="11"/>
      <c r="E1515" s="8" t="s">
        <v>3095</v>
      </c>
      <c r="F1515" s="175">
        <v>45813.0</v>
      </c>
      <c r="G1515" s="29">
        <v>19.0</v>
      </c>
      <c r="H1515" s="8">
        <f t="shared" si="244"/>
        <v>81</v>
      </c>
      <c r="I1515" s="10"/>
    </row>
    <row r="1516" ht="15.75" customHeight="1">
      <c r="A1516" s="11"/>
      <c r="B1516" s="11"/>
      <c r="C1516" s="11"/>
      <c r="D1516" s="11"/>
      <c r="E1516" s="8" t="s">
        <v>3096</v>
      </c>
      <c r="F1516" s="175">
        <v>45818.0</v>
      </c>
      <c r="G1516" s="29">
        <v>47.0</v>
      </c>
      <c r="H1516" s="8">
        <f t="shared" si="244"/>
        <v>34</v>
      </c>
      <c r="I1516" s="10"/>
    </row>
    <row r="1517" ht="15.75" customHeight="1">
      <c r="A1517" s="11"/>
      <c r="B1517" s="11"/>
      <c r="C1517" s="11"/>
      <c r="D1517" s="11"/>
      <c r="E1517" s="8" t="s">
        <v>3097</v>
      </c>
      <c r="F1517" s="175">
        <v>45820.0</v>
      </c>
      <c r="G1517" s="29">
        <v>34.0</v>
      </c>
      <c r="H1517" s="8">
        <f t="shared" si="244"/>
        <v>0</v>
      </c>
      <c r="I1517" s="10"/>
      <c r="J1517" s="20">
        <f>SUM(G1515:G1517)</f>
        <v>100</v>
      </c>
    </row>
    <row r="1518" ht="15.75" customHeight="1">
      <c r="A1518" s="12"/>
      <c r="B1518" s="12"/>
      <c r="C1518" s="12"/>
      <c r="D1518" s="12"/>
      <c r="E1518" s="10"/>
      <c r="F1518" s="10"/>
      <c r="G1518" s="10"/>
      <c r="H1518" s="8">
        <f t="shared" si="244"/>
        <v>0</v>
      </c>
      <c r="I1518" s="10"/>
    </row>
    <row r="1519" ht="15.75" customHeight="1">
      <c r="E1519" s="1"/>
      <c r="H1519" s="62" t="s">
        <v>14</v>
      </c>
    </row>
    <row r="1520" ht="15.75" customHeight="1">
      <c r="A1520" s="2" t="s">
        <v>0</v>
      </c>
      <c r="B1520" s="2" t="s">
        <v>1</v>
      </c>
      <c r="C1520" s="3" t="s">
        <v>2</v>
      </c>
      <c r="D1520" s="3" t="s">
        <v>3</v>
      </c>
      <c r="E1520" s="3" t="s">
        <v>4</v>
      </c>
      <c r="F1520" s="3" t="s">
        <v>5</v>
      </c>
      <c r="G1520" s="3" t="s">
        <v>6</v>
      </c>
      <c r="H1520" s="3" t="s">
        <v>7</v>
      </c>
      <c r="I1520" s="3" t="s">
        <v>8</v>
      </c>
    </row>
    <row r="1521" ht="15.75" customHeight="1">
      <c r="A1521" s="4" t="s">
        <v>3053</v>
      </c>
      <c r="B1521" s="5" t="s">
        <v>3092</v>
      </c>
      <c r="C1521" s="6"/>
      <c r="D1521" s="7">
        <v>200.0</v>
      </c>
      <c r="E1521" s="8" t="s">
        <v>3098</v>
      </c>
      <c r="F1521" s="176">
        <v>45798.0</v>
      </c>
      <c r="G1521" s="177">
        <v>50.0</v>
      </c>
      <c r="H1521" s="8">
        <f>D1521-G1521</f>
        <v>150</v>
      </c>
      <c r="I1521" s="10"/>
    </row>
    <row r="1522" ht="15.75" customHeight="1">
      <c r="A1522" s="11"/>
      <c r="B1522" s="11"/>
      <c r="C1522" s="11"/>
      <c r="D1522" s="11"/>
      <c r="E1522" s="8" t="s">
        <v>3094</v>
      </c>
      <c r="F1522" s="176">
        <v>45808.0</v>
      </c>
      <c r="G1522" s="177">
        <v>50.0</v>
      </c>
      <c r="H1522" s="8">
        <f t="shared" ref="H1522:H1526" si="245">H1521-G1522</f>
        <v>100</v>
      </c>
      <c r="I1522" s="10"/>
    </row>
    <row r="1523" ht="15.75" customHeight="1">
      <c r="A1523" s="11"/>
      <c r="B1523" s="11"/>
      <c r="C1523" s="11"/>
      <c r="D1523" s="11"/>
      <c r="E1523" s="8" t="s">
        <v>3095</v>
      </c>
      <c r="F1523" s="175">
        <v>45813.0</v>
      </c>
      <c r="G1523" s="29">
        <v>45.0</v>
      </c>
      <c r="H1523" s="8">
        <f t="shared" si="245"/>
        <v>55</v>
      </c>
      <c r="I1523" s="10"/>
    </row>
    <row r="1524" ht="15.75" customHeight="1">
      <c r="A1524" s="11"/>
      <c r="B1524" s="11"/>
      <c r="C1524" s="11"/>
      <c r="D1524" s="11"/>
      <c r="E1524" s="8" t="s">
        <v>3096</v>
      </c>
      <c r="F1524" s="175">
        <v>45818.0</v>
      </c>
      <c r="G1524" s="29">
        <v>55.0</v>
      </c>
      <c r="H1524" s="8">
        <f t="shared" si="245"/>
        <v>0</v>
      </c>
      <c r="I1524" s="10"/>
      <c r="J1524" s="20">
        <f>+G1524+G1523</f>
        <v>100</v>
      </c>
    </row>
    <row r="1525" ht="15.75" customHeight="1">
      <c r="A1525" s="11"/>
      <c r="B1525" s="11"/>
      <c r="C1525" s="11"/>
      <c r="D1525" s="11"/>
      <c r="E1525" s="8"/>
      <c r="F1525" s="10"/>
      <c r="G1525" s="10"/>
      <c r="H1525" s="8">
        <f t="shared" si="245"/>
        <v>0</v>
      </c>
      <c r="I1525" s="10"/>
    </row>
    <row r="1526" ht="15.75" customHeight="1">
      <c r="A1526" s="12"/>
      <c r="B1526" s="12"/>
      <c r="C1526" s="12"/>
      <c r="D1526" s="12"/>
      <c r="E1526" s="10"/>
      <c r="F1526" s="10"/>
      <c r="G1526" s="10"/>
      <c r="H1526" s="8">
        <f t="shared" si="245"/>
        <v>0</v>
      </c>
      <c r="I1526" s="10"/>
    </row>
    <row r="1527" ht="15.75" customHeight="1">
      <c r="E1527" s="1"/>
      <c r="H1527" s="62" t="s">
        <v>14</v>
      </c>
    </row>
    <row r="1528" ht="15.75" customHeight="1">
      <c r="A1528" s="2" t="s">
        <v>0</v>
      </c>
      <c r="B1528" s="2" t="s">
        <v>1</v>
      </c>
      <c r="C1528" s="3" t="s">
        <v>2</v>
      </c>
      <c r="D1528" s="3" t="s">
        <v>3</v>
      </c>
      <c r="E1528" s="3" t="s">
        <v>4</v>
      </c>
      <c r="F1528" s="3" t="s">
        <v>5</v>
      </c>
      <c r="G1528" s="3" t="s">
        <v>6</v>
      </c>
      <c r="H1528" s="3" t="s">
        <v>7</v>
      </c>
      <c r="I1528" s="3" t="s">
        <v>8</v>
      </c>
    </row>
    <row r="1529" ht="15.75" customHeight="1">
      <c r="A1529" s="4" t="s">
        <v>3060</v>
      </c>
      <c r="B1529" s="5" t="s">
        <v>3099</v>
      </c>
      <c r="C1529" s="6"/>
      <c r="D1529" s="7">
        <v>200.0</v>
      </c>
      <c r="E1529" s="8" t="s">
        <v>3100</v>
      </c>
      <c r="F1529" s="178">
        <v>45818.0</v>
      </c>
      <c r="G1529" s="111">
        <v>4.0</v>
      </c>
      <c r="H1529" s="8">
        <f>D1529-G1529</f>
        <v>196</v>
      </c>
      <c r="I1529" s="10"/>
    </row>
    <row r="1530" ht="15.75" customHeight="1">
      <c r="A1530" s="11"/>
      <c r="B1530" s="11"/>
      <c r="C1530" s="11"/>
      <c r="D1530" s="11"/>
      <c r="E1530" s="8" t="s">
        <v>3101</v>
      </c>
      <c r="F1530" s="178">
        <v>45820.0</v>
      </c>
      <c r="G1530" s="111">
        <v>50.0</v>
      </c>
      <c r="H1530" s="8">
        <f t="shared" ref="H1530:H1534" si="246">H1529-G1530</f>
        <v>146</v>
      </c>
      <c r="I1530" s="10"/>
    </row>
    <row r="1531" ht="15.75" customHeight="1">
      <c r="A1531" s="11"/>
      <c r="B1531" s="11"/>
      <c r="C1531" s="11"/>
      <c r="D1531" s="11"/>
      <c r="E1531" s="8" t="s">
        <v>3102</v>
      </c>
      <c r="F1531" s="178">
        <v>45826.0</v>
      </c>
      <c r="G1531" s="111">
        <v>63.0</v>
      </c>
      <c r="H1531" s="8">
        <f t="shared" si="246"/>
        <v>83</v>
      </c>
      <c r="I1531" s="10"/>
    </row>
    <row r="1532" ht="15.75" customHeight="1">
      <c r="A1532" s="11"/>
      <c r="B1532" s="11"/>
      <c r="C1532" s="11"/>
      <c r="D1532" s="11"/>
      <c r="E1532" s="8" t="s">
        <v>3103</v>
      </c>
      <c r="F1532" s="178">
        <v>45829.0</v>
      </c>
      <c r="G1532" s="111">
        <v>50.0</v>
      </c>
      <c r="H1532" s="8">
        <f t="shared" si="246"/>
        <v>33</v>
      </c>
      <c r="I1532" s="10"/>
    </row>
    <row r="1533" ht="15.75" customHeight="1">
      <c r="A1533" s="11"/>
      <c r="B1533" s="11"/>
      <c r="C1533" s="11"/>
      <c r="D1533" s="11"/>
      <c r="E1533" s="8" t="s">
        <v>3104</v>
      </c>
      <c r="F1533" s="178">
        <v>45832.0</v>
      </c>
      <c r="G1533" s="111">
        <v>33.0</v>
      </c>
      <c r="H1533" s="8">
        <f t="shared" si="246"/>
        <v>0</v>
      </c>
      <c r="I1533" s="10"/>
    </row>
    <row r="1534" ht="15.75" customHeight="1">
      <c r="A1534" s="12"/>
      <c r="B1534" s="12"/>
      <c r="C1534" s="12"/>
      <c r="D1534" s="12"/>
      <c r="E1534" s="10"/>
      <c r="F1534" s="10"/>
      <c r="G1534" s="10"/>
      <c r="H1534" s="8">
        <f t="shared" si="246"/>
        <v>0</v>
      </c>
      <c r="I1534" s="10"/>
      <c r="J1534" s="20">
        <f>+SUM(G1529:G1534)</f>
        <v>200</v>
      </c>
    </row>
    <row r="1535" ht="15.75" customHeight="1">
      <c r="E1535" s="1"/>
      <c r="H1535" s="62" t="s">
        <v>14</v>
      </c>
    </row>
    <row r="1536" ht="15.75" customHeight="1">
      <c r="A1536" s="2" t="s">
        <v>0</v>
      </c>
      <c r="B1536" s="2" t="s">
        <v>1</v>
      </c>
      <c r="C1536" s="3" t="s">
        <v>2</v>
      </c>
      <c r="D1536" s="3" t="s">
        <v>3</v>
      </c>
      <c r="E1536" s="3" t="s">
        <v>4</v>
      </c>
      <c r="F1536" s="3" t="s">
        <v>5</v>
      </c>
      <c r="G1536" s="3" t="s">
        <v>6</v>
      </c>
      <c r="H1536" s="3" t="s">
        <v>7</v>
      </c>
      <c r="I1536" s="3" t="s">
        <v>8</v>
      </c>
    </row>
    <row r="1537" ht="15.75" customHeight="1">
      <c r="A1537" s="4" t="s">
        <v>3057</v>
      </c>
      <c r="B1537" s="5" t="s">
        <v>3099</v>
      </c>
      <c r="C1537" s="6"/>
      <c r="D1537" s="7">
        <v>200.0</v>
      </c>
      <c r="E1537" s="8" t="s">
        <v>3101</v>
      </c>
      <c r="F1537" s="178">
        <v>45820.0</v>
      </c>
      <c r="G1537" s="111">
        <v>16.0</v>
      </c>
      <c r="H1537" s="8">
        <f>D1537-G1537</f>
        <v>184</v>
      </c>
      <c r="I1537" s="10"/>
    </row>
    <row r="1538" ht="15.75" customHeight="1">
      <c r="A1538" s="11"/>
      <c r="B1538" s="11"/>
      <c r="C1538" s="11"/>
      <c r="D1538" s="11"/>
      <c r="E1538" s="8" t="s">
        <v>3102</v>
      </c>
      <c r="F1538" s="178">
        <v>45826.0</v>
      </c>
      <c r="G1538" s="111">
        <v>37.0</v>
      </c>
      <c r="H1538" s="8">
        <f t="shared" ref="H1538:H1542" si="247">H1537-G1538</f>
        <v>147</v>
      </c>
      <c r="I1538" s="10"/>
    </row>
    <row r="1539" ht="15.75" customHeight="1">
      <c r="A1539" s="11"/>
      <c r="B1539" s="11"/>
      <c r="C1539" s="11"/>
      <c r="D1539" s="11"/>
      <c r="E1539" s="8" t="s">
        <v>3103</v>
      </c>
      <c r="F1539" s="178">
        <v>45829.0</v>
      </c>
      <c r="G1539" s="111">
        <v>50.0</v>
      </c>
      <c r="H1539" s="8">
        <f t="shared" si="247"/>
        <v>97</v>
      </c>
      <c r="I1539" s="10"/>
    </row>
    <row r="1540" ht="15.75" customHeight="1">
      <c r="A1540" s="11"/>
      <c r="B1540" s="11"/>
      <c r="C1540" s="11"/>
      <c r="D1540" s="11"/>
      <c r="E1540" s="8" t="s">
        <v>3104</v>
      </c>
      <c r="F1540" s="178">
        <v>45832.0</v>
      </c>
      <c r="G1540" s="111">
        <v>97.0</v>
      </c>
      <c r="H1540" s="8">
        <f t="shared" si="247"/>
        <v>0</v>
      </c>
      <c r="I1540" s="10"/>
    </row>
    <row r="1541" ht="15.75" customHeight="1">
      <c r="A1541" s="11"/>
      <c r="B1541" s="11"/>
      <c r="C1541" s="11"/>
      <c r="D1541" s="11"/>
      <c r="E1541" s="1"/>
      <c r="F1541" s="10"/>
      <c r="G1541" s="10"/>
      <c r="H1541" s="8">
        <f t="shared" si="247"/>
        <v>0</v>
      </c>
      <c r="I1541" s="10"/>
    </row>
    <row r="1542" ht="15.75" customHeight="1">
      <c r="A1542" s="12"/>
      <c r="B1542" s="12"/>
      <c r="C1542" s="12"/>
      <c r="D1542" s="12"/>
      <c r="E1542" s="10"/>
      <c r="F1542" s="10"/>
      <c r="G1542" s="10"/>
      <c r="H1542" s="8">
        <f t="shared" si="247"/>
        <v>0</v>
      </c>
      <c r="I1542" s="10"/>
      <c r="J1542" s="20">
        <f>+SUM(G1537:G1542)</f>
        <v>200</v>
      </c>
    </row>
    <row r="1543" ht="15.75" customHeight="1">
      <c r="E1543" s="1"/>
      <c r="H1543" s="62" t="s">
        <v>14</v>
      </c>
    </row>
    <row r="1544" ht="15.75" customHeight="1">
      <c r="A1544" s="2" t="s">
        <v>0</v>
      </c>
      <c r="B1544" s="2" t="s">
        <v>1</v>
      </c>
      <c r="C1544" s="3" t="s">
        <v>2</v>
      </c>
      <c r="D1544" s="3" t="s">
        <v>3</v>
      </c>
      <c r="E1544" s="3" t="s">
        <v>4</v>
      </c>
      <c r="F1544" s="3" t="s">
        <v>5</v>
      </c>
      <c r="G1544" s="3" t="s">
        <v>6</v>
      </c>
      <c r="H1544" s="3" t="s">
        <v>7</v>
      </c>
      <c r="I1544" s="3" t="s">
        <v>8</v>
      </c>
    </row>
    <row r="1545" ht="15.75" customHeight="1">
      <c r="A1545" s="4" t="s">
        <v>3053</v>
      </c>
      <c r="B1545" s="5" t="s">
        <v>3099</v>
      </c>
      <c r="C1545" s="6"/>
      <c r="D1545" s="7">
        <v>200.0</v>
      </c>
      <c r="E1545" s="8" t="s">
        <v>3100</v>
      </c>
      <c r="F1545" s="178">
        <v>45818.0</v>
      </c>
      <c r="G1545" s="111">
        <v>4.0</v>
      </c>
      <c r="H1545" s="8">
        <f>D1545-G1545</f>
        <v>196</v>
      </c>
      <c r="I1545" s="10"/>
    </row>
    <row r="1546" ht="15.75" customHeight="1">
      <c r="A1546" s="11"/>
      <c r="B1546" s="11"/>
      <c r="C1546" s="11"/>
      <c r="D1546" s="11"/>
      <c r="E1546" s="8" t="s">
        <v>3101</v>
      </c>
      <c r="F1546" s="178">
        <v>45820.0</v>
      </c>
      <c r="G1546" s="111">
        <v>33.0</v>
      </c>
      <c r="H1546" s="8">
        <f t="shared" ref="H1546:H1550" si="248">H1545-G1546</f>
        <v>163</v>
      </c>
      <c r="I1546" s="10"/>
    </row>
    <row r="1547" ht="15.75" customHeight="1">
      <c r="A1547" s="11"/>
      <c r="B1547" s="11"/>
      <c r="C1547" s="11"/>
      <c r="D1547" s="11"/>
      <c r="E1547" s="8" t="s">
        <v>3102</v>
      </c>
      <c r="F1547" s="178">
        <v>45829.0</v>
      </c>
      <c r="G1547" s="111">
        <v>50.0</v>
      </c>
      <c r="H1547" s="8">
        <f t="shared" si="248"/>
        <v>113</v>
      </c>
      <c r="I1547" s="10"/>
    </row>
    <row r="1548" ht="15.75" customHeight="1">
      <c r="A1548" s="11"/>
      <c r="B1548" s="11"/>
      <c r="C1548" s="11"/>
      <c r="D1548" s="11"/>
      <c r="E1548" s="8" t="s">
        <v>3104</v>
      </c>
      <c r="F1548" s="178">
        <v>45832.0</v>
      </c>
      <c r="G1548" s="111">
        <v>23.0</v>
      </c>
      <c r="H1548" s="8">
        <f t="shared" si="248"/>
        <v>90</v>
      </c>
      <c r="I1548" s="10"/>
    </row>
    <row r="1549" ht="15.75" customHeight="1">
      <c r="A1549" s="11"/>
      <c r="B1549" s="11"/>
      <c r="C1549" s="11"/>
      <c r="D1549" s="11"/>
      <c r="E1549" s="8" t="s">
        <v>3105</v>
      </c>
      <c r="F1549" s="178">
        <v>45833.0</v>
      </c>
      <c r="G1549" s="111">
        <v>72.0</v>
      </c>
      <c r="H1549" s="8">
        <f t="shared" si="248"/>
        <v>18</v>
      </c>
      <c r="I1549" s="10"/>
    </row>
    <row r="1550" ht="15.75" customHeight="1">
      <c r="A1550" s="12"/>
      <c r="B1550" s="12"/>
      <c r="C1550" s="12"/>
      <c r="D1550" s="12"/>
      <c r="E1550" s="8" t="s">
        <v>3106</v>
      </c>
      <c r="F1550" s="178">
        <v>45838.0</v>
      </c>
      <c r="G1550" s="111">
        <v>20.0</v>
      </c>
      <c r="H1550" s="8">
        <f t="shared" si="248"/>
        <v>-2</v>
      </c>
      <c r="I1550" s="10"/>
      <c r="J1550" s="20">
        <f>+SUM(G1545:G1550)</f>
        <v>202</v>
      </c>
    </row>
    <row r="1551" ht="15.75" customHeight="1">
      <c r="E1551" s="1"/>
      <c r="H1551" s="62" t="s">
        <v>14</v>
      </c>
    </row>
    <row r="1552" ht="15.75" customHeight="1">
      <c r="A1552" s="2" t="s">
        <v>0</v>
      </c>
      <c r="B1552" s="2" t="s">
        <v>1</v>
      </c>
      <c r="C1552" s="3" t="s">
        <v>2</v>
      </c>
      <c r="D1552" s="3" t="s">
        <v>3</v>
      </c>
      <c r="E1552" s="3" t="s">
        <v>4</v>
      </c>
      <c r="F1552" s="3" t="s">
        <v>5</v>
      </c>
      <c r="G1552" s="3" t="s">
        <v>6</v>
      </c>
      <c r="H1552" s="3" t="s">
        <v>7</v>
      </c>
      <c r="I1552" s="3" t="s">
        <v>8</v>
      </c>
    </row>
    <row r="1553" ht="15.75" customHeight="1">
      <c r="A1553" s="4" t="s">
        <v>3057</v>
      </c>
      <c r="B1553" s="5" t="s">
        <v>3107</v>
      </c>
      <c r="C1553" s="6"/>
      <c r="D1553" s="7">
        <v>200.0</v>
      </c>
      <c r="E1553" s="8" t="s">
        <v>3108</v>
      </c>
      <c r="F1553" s="178">
        <v>45833.0</v>
      </c>
      <c r="G1553" s="111">
        <v>100.0</v>
      </c>
      <c r="H1553" s="8">
        <f>D1553-G1553</f>
        <v>100</v>
      </c>
      <c r="I1553" s="10"/>
    </row>
    <row r="1554" ht="15.75" customHeight="1">
      <c r="A1554" s="11"/>
      <c r="B1554" s="11"/>
      <c r="C1554" s="11"/>
      <c r="D1554" s="11"/>
      <c r="E1554" s="8" t="s">
        <v>3109</v>
      </c>
      <c r="F1554" s="178">
        <v>45838.0</v>
      </c>
      <c r="G1554" s="111">
        <v>69.0</v>
      </c>
      <c r="H1554" s="8">
        <f t="shared" ref="H1554:H1558" si="249">H1553-G1554</f>
        <v>31</v>
      </c>
      <c r="I1554" s="10"/>
    </row>
    <row r="1555" ht="15.75" customHeight="1">
      <c r="A1555" s="11"/>
      <c r="B1555" s="11"/>
      <c r="C1555" s="11"/>
      <c r="D1555" s="11"/>
      <c r="E1555" s="8" t="s">
        <v>3110</v>
      </c>
      <c r="F1555" s="179">
        <v>45842.0</v>
      </c>
      <c r="G1555" s="180">
        <v>31.0</v>
      </c>
      <c r="H1555" s="8">
        <f t="shared" si="249"/>
        <v>0</v>
      </c>
      <c r="I1555" s="10"/>
    </row>
    <row r="1556" ht="15.75" customHeight="1">
      <c r="A1556" s="11"/>
      <c r="B1556" s="11"/>
      <c r="C1556" s="11"/>
      <c r="D1556" s="11"/>
      <c r="E1556" s="8" t="s">
        <v>3111</v>
      </c>
      <c r="F1556" s="10"/>
      <c r="G1556" s="10"/>
      <c r="H1556" s="8">
        <f t="shared" si="249"/>
        <v>0</v>
      </c>
      <c r="I1556" s="10"/>
    </row>
    <row r="1557" ht="15.75" customHeight="1">
      <c r="A1557" s="11"/>
      <c r="B1557" s="11"/>
      <c r="C1557" s="11"/>
      <c r="D1557" s="11"/>
      <c r="E1557" s="8" t="s">
        <v>3112</v>
      </c>
      <c r="F1557" s="10"/>
      <c r="G1557" s="10"/>
      <c r="H1557" s="8">
        <f t="shared" si="249"/>
        <v>0</v>
      </c>
      <c r="I1557" s="10"/>
    </row>
    <row r="1558" ht="15.75" customHeight="1">
      <c r="A1558" s="12"/>
      <c r="B1558" s="12"/>
      <c r="C1558" s="12"/>
      <c r="D1558" s="12"/>
      <c r="E1558" s="10"/>
      <c r="F1558" s="10"/>
      <c r="G1558" s="10"/>
      <c r="H1558" s="8">
        <f t="shared" si="249"/>
        <v>0</v>
      </c>
      <c r="I1558" s="10"/>
      <c r="J1558" s="20">
        <f>+SUM(G1553:G1558)</f>
        <v>200</v>
      </c>
    </row>
    <row r="1559" ht="15.75" customHeight="1">
      <c r="E1559" s="1"/>
      <c r="H1559" s="62" t="s">
        <v>14</v>
      </c>
    </row>
    <row r="1560" ht="15.75" customHeight="1">
      <c r="A1560" s="2" t="s">
        <v>0</v>
      </c>
      <c r="B1560" s="2" t="s">
        <v>1</v>
      </c>
      <c r="C1560" s="3" t="s">
        <v>2</v>
      </c>
      <c r="D1560" s="3" t="s">
        <v>3</v>
      </c>
      <c r="E1560" s="3" t="s">
        <v>4</v>
      </c>
      <c r="F1560" s="3" t="s">
        <v>5</v>
      </c>
      <c r="G1560" s="3" t="s">
        <v>6</v>
      </c>
      <c r="H1560" s="3" t="s">
        <v>7</v>
      </c>
      <c r="I1560" s="3" t="s">
        <v>8</v>
      </c>
    </row>
    <row r="1561" ht="15.75" customHeight="1">
      <c r="A1561" s="4" t="s">
        <v>3053</v>
      </c>
      <c r="B1561" s="5" t="s">
        <v>3107</v>
      </c>
      <c r="C1561" s="6"/>
      <c r="D1561" s="7">
        <v>200.0</v>
      </c>
      <c r="E1561" s="8" t="s">
        <v>3108</v>
      </c>
      <c r="F1561" s="179">
        <v>45842.0</v>
      </c>
      <c r="G1561" s="180">
        <v>63.0</v>
      </c>
      <c r="H1561" s="8">
        <f>D1561-G1561</f>
        <v>137</v>
      </c>
      <c r="I1561" s="10"/>
    </row>
    <row r="1562" ht="15.75" customHeight="1">
      <c r="A1562" s="11"/>
      <c r="B1562" s="11"/>
      <c r="C1562" s="11"/>
      <c r="D1562" s="11"/>
      <c r="E1562" s="8" t="s">
        <v>3109</v>
      </c>
      <c r="F1562" s="179">
        <v>45847.0</v>
      </c>
      <c r="G1562" s="180">
        <v>75.0</v>
      </c>
      <c r="H1562" s="8">
        <f t="shared" ref="H1562:H1566" si="250">H1561-G1562</f>
        <v>62</v>
      </c>
      <c r="I1562" s="10"/>
    </row>
    <row r="1563" ht="15.75" customHeight="1">
      <c r="A1563" s="11"/>
      <c r="B1563" s="11"/>
      <c r="C1563" s="11"/>
      <c r="D1563" s="11"/>
      <c r="E1563" s="8" t="s">
        <v>3110</v>
      </c>
      <c r="F1563" s="179">
        <v>45848.0</v>
      </c>
      <c r="G1563" s="180">
        <v>62.0</v>
      </c>
      <c r="H1563" s="8">
        <f t="shared" si="250"/>
        <v>0</v>
      </c>
      <c r="I1563" s="10"/>
    </row>
    <row r="1564" ht="15.75" customHeight="1">
      <c r="A1564" s="11"/>
      <c r="B1564" s="11"/>
      <c r="C1564" s="11"/>
      <c r="D1564" s="11"/>
      <c r="E1564" s="8" t="s">
        <v>3111</v>
      </c>
      <c r="F1564" s="10"/>
      <c r="G1564" s="10"/>
      <c r="H1564" s="8">
        <f t="shared" si="250"/>
        <v>0</v>
      </c>
      <c r="I1564" s="10"/>
    </row>
    <row r="1565" ht="15.75" customHeight="1">
      <c r="A1565" s="11"/>
      <c r="B1565" s="11"/>
      <c r="C1565" s="11"/>
      <c r="D1565" s="11"/>
      <c r="E1565" s="8" t="s">
        <v>3112</v>
      </c>
      <c r="F1565" s="10"/>
      <c r="G1565" s="10"/>
      <c r="H1565" s="8">
        <f t="shared" si="250"/>
        <v>0</v>
      </c>
      <c r="I1565" s="10"/>
    </row>
    <row r="1566" ht="15.75" customHeight="1">
      <c r="A1566" s="12"/>
      <c r="B1566" s="12"/>
      <c r="C1566" s="12"/>
      <c r="D1566" s="12"/>
      <c r="E1566" s="10"/>
      <c r="F1566" s="10"/>
      <c r="G1566" s="10"/>
      <c r="H1566" s="8">
        <f t="shared" si="250"/>
        <v>0</v>
      </c>
      <c r="I1566" s="10"/>
      <c r="J1566" s="20">
        <f>+SUM(G1561:G1566)</f>
        <v>200</v>
      </c>
    </row>
    <row r="1567" ht="15.75" customHeight="1">
      <c r="E1567" s="1"/>
      <c r="H1567" s="62" t="s">
        <v>14</v>
      </c>
    </row>
    <row r="1568" ht="15.75" customHeight="1">
      <c r="A1568" s="2" t="s">
        <v>0</v>
      </c>
      <c r="B1568" s="2" t="s">
        <v>1</v>
      </c>
      <c r="C1568" s="3" t="s">
        <v>2</v>
      </c>
      <c r="D1568" s="3" t="s">
        <v>3</v>
      </c>
      <c r="E1568" s="3" t="s">
        <v>4</v>
      </c>
      <c r="F1568" s="3" t="s">
        <v>5</v>
      </c>
      <c r="G1568" s="3" t="s">
        <v>6</v>
      </c>
      <c r="H1568" s="3" t="s">
        <v>7</v>
      </c>
      <c r="I1568" s="3" t="s">
        <v>8</v>
      </c>
    </row>
    <row r="1569" ht="15.75" customHeight="1">
      <c r="A1569" s="4" t="s">
        <v>3060</v>
      </c>
      <c r="B1569" s="5" t="s">
        <v>3113</v>
      </c>
      <c r="C1569" s="6"/>
      <c r="D1569" s="7">
        <v>200.0</v>
      </c>
      <c r="E1569" s="8" t="s">
        <v>3114</v>
      </c>
      <c r="F1569" s="175">
        <v>45869.0</v>
      </c>
      <c r="G1569" s="29">
        <v>150.0</v>
      </c>
      <c r="H1569" s="8">
        <f>D1569-G1569</f>
        <v>50</v>
      </c>
      <c r="I1569" s="10"/>
    </row>
    <row r="1570" ht="15.75" customHeight="1">
      <c r="A1570" s="11"/>
      <c r="B1570" s="11"/>
      <c r="C1570" s="11"/>
      <c r="D1570" s="11"/>
      <c r="E1570" s="8" t="s">
        <v>3115</v>
      </c>
      <c r="F1570" s="178">
        <v>45870.0</v>
      </c>
      <c r="G1570" s="111">
        <v>25.0</v>
      </c>
      <c r="H1570" s="8">
        <f t="shared" ref="H1570:H1574" si="251">H1569-G1570</f>
        <v>25</v>
      </c>
      <c r="I1570" s="10"/>
    </row>
    <row r="1571" ht="15.75" customHeight="1">
      <c r="A1571" s="11"/>
      <c r="B1571" s="11"/>
      <c r="C1571" s="11"/>
      <c r="D1571" s="11"/>
      <c r="E1571" s="8" t="s">
        <v>3116</v>
      </c>
      <c r="F1571" s="178">
        <v>45875.0</v>
      </c>
      <c r="G1571" s="111">
        <v>25.0</v>
      </c>
      <c r="H1571" s="8">
        <f t="shared" si="251"/>
        <v>0</v>
      </c>
      <c r="I1571" s="10"/>
    </row>
    <row r="1572" ht="15.75" customHeight="1">
      <c r="A1572" s="11"/>
      <c r="B1572" s="11"/>
      <c r="C1572" s="11"/>
      <c r="D1572" s="11"/>
      <c r="E1572" s="8"/>
      <c r="F1572" s="10"/>
      <c r="G1572" s="10"/>
      <c r="H1572" s="8">
        <f t="shared" si="251"/>
        <v>0</v>
      </c>
      <c r="I1572" s="10"/>
    </row>
    <row r="1573" ht="15.75" customHeight="1">
      <c r="A1573" s="11"/>
      <c r="B1573" s="11"/>
      <c r="C1573" s="11"/>
      <c r="D1573" s="11"/>
      <c r="E1573" s="8"/>
      <c r="F1573" s="10"/>
      <c r="G1573" s="10"/>
      <c r="H1573" s="8">
        <f t="shared" si="251"/>
        <v>0</v>
      </c>
      <c r="I1573" s="10"/>
    </row>
    <row r="1574" ht="15.75" customHeight="1">
      <c r="A1574" s="12"/>
      <c r="B1574" s="12"/>
      <c r="C1574" s="12"/>
      <c r="D1574" s="12"/>
      <c r="E1574" s="10"/>
      <c r="F1574" s="10"/>
      <c r="G1574" s="10"/>
      <c r="H1574" s="8">
        <f t="shared" si="251"/>
        <v>0</v>
      </c>
      <c r="I1574" s="10"/>
    </row>
    <row r="1575" ht="15.75" customHeight="1">
      <c r="E1575" s="1"/>
      <c r="H1575" s="62" t="s">
        <v>14</v>
      </c>
    </row>
    <row r="1576" ht="15.75" customHeight="1">
      <c r="A1576" s="2" t="s">
        <v>0</v>
      </c>
      <c r="B1576" s="2" t="s">
        <v>1</v>
      </c>
      <c r="C1576" s="3" t="s">
        <v>2</v>
      </c>
      <c r="D1576" s="3" t="s">
        <v>3</v>
      </c>
      <c r="E1576" s="3" t="s">
        <v>4</v>
      </c>
      <c r="F1576" s="3" t="s">
        <v>5</v>
      </c>
      <c r="G1576" s="3" t="s">
        <v>6</v>
      </c>
      <c r="H1576" s="3" t="s">
        <v>7</v>
      </c>
      <c r="I1576" s="3" t="s">
        <v>8</v>
      </c>
    </row>
    <row r="1577" ht="15.75" customHeight="1">
      <c r="A1577" s="4" t="s">
        <v>3057</v>
      </c>
      <c r="B1577" s="5" t="s">
        <v>3113</v>
      </c>
      <c r="C1577" s="6"/>
      <c r="D1577" s="7">
        <v>200.0</v>
      </c>
      <c r="E1577" s="8" t="s">
        <v>3117</v>
      </c>
      <c r="F1577" s="175">
        <v>45868.0</v>
      </c>
      <c r="G1577" s="29">
        <v>50.0</v>
      </c>
      <c r="H1577" s="8">
        <f>D1577-G1577</f>
        <v>150</v>
      </c>
      <c r="I1577" s="10"/>
    </row>
    <row r="1578" ht="15.75" customHeight="1">
      <c r="A1578" s="11"/>
      <c r="B1578" s="11"/>
      <c r="C1578" s="11"/>
      <c r="D1578" s="11"/>
      <c r="E1578" s="8" t="s">
        <v>3115</v>
      </c>
      <c r="F1578" s="178">
        <v>45870.0</v>
      </c>
      <c r="G1578" s="111">
        <v>75.0</v>
      </c>
      <c r="H1578" s="8">
        <f t="shared" ref="H1578:H1582" si="252">H1577-G1578</f>
        <v>75</v>
      </c>
      <c r="I1578" s="10"/>
    </row>
    <row r="1579" ht="15.75" customHeight="1">
      <c r="A1579" s="11"/>
      <c r="B1579" s="11"/>
      <c r="C1579" s="11"/>
      <c r="D1579" s="11"/>
      <c r="E1579" s="8" t="s">
        <v>3116</v>
      </c>
      <c r="F1579" s="178">
        <v>45875.0</v>
      </c>
      <c r="G1579" s="111">
        <v>55.0</v>
      </c>
      <c r="H1579" s="8">
        <f t="shared" si="252"/>
        <v>20</v>
      </c>
      <c r="I1579" s="10"/>
    </row>
    <row r="1580" ht="15.75" customHeight="1">
      <c r="A1580" s="11"/>
      <c r="B1580" s="11"/>
      <c r="C1580" s="11"/>
      <c r="D1580" s="11"/>
      <c r="E1580" s="8" t="s">
        <v>3116</v>
      </c>
      <c r="F1580" s="178">
        <v>45877.0</v>
      </c>
      <c r="G1580" s="111">
        <v>20.0</v>
      </c>
      <c r="H1580" s="8">
        <f t="shared" si="252"/>
        <v>0</v>
      </c>
      <c r="I1580" s="10"/>
    </row>
    <row r="1581" ht="15.75" customHeight="1">
      <c r="A1581" s="11"/>
      <c r="B1581" s="11"/>
      <c r="C1581" s="11"/>
      <c r="D1581" s="11"/>
      <c r="E1581" s="8" t="s">
        <v>3118</v>
      </c>
      <c r="F1581" s="10"/>
      <c r="G1581" s="10"/>
      <c r="H1581" s="8">
        <f t="shared" si="252"/>
        <v>0</v>
      </c>
      <c r="I1581" s="10"/>
    </row>
    <row r="1582" ht="15.75" customHeight="1">
      <c r="A1582" s="12"/>
      <c r="B1582" s="12"/>
      <c r="C1582" s="12"/>
      <c r="D1582" s="12"/>
      <c r="E1582" s="10"/>
      <c r="F1582" s="10"/>
      <c r="G1582" s="10"/>
      <c r="H1582" s="8">
        <f t="shared" si="252"/>
        <v>0</v>
      </c>
      <c r="I1582" s="10"/>
    </row>
    <row r="1583" ht="15.75" customHeight="1">
      <c r="E1583" s="1"/>
      <c r="H1583" s="62" t="s">
        <v>14</v>
      </c>
    </row>
    <row r="1584" ht="15.75" customHeight="1">
      <c r="A1584" s="2" t="s">
        <v>0</v>
      </c>
      <c r="B1584" s="2" t="s">
        <v>1</v>
      </c>
      <c r="C1584" s="3" t="s">
        <v>2</v>
      </c>
      <c r="D1584" s="3" t="s">
        <v>3</v>
      </c>
      <c r="E1584" s="3" t="s">
        <v>4</v>
      </c>
      <c r="F1584" s="3" t="s">
        <v>5</v>
      </c>
      <c r="G1584" s="3" t="s">
        <v>6</v>
      </c>
      <c r="H1584" s="3" t="s">
        <v>7</v>
      </c>
      <c r="I1584" s="3" t="s">
        <v>8</v>
      </c>
    </row>
    <row r="1585" ht="15.75" customHeight="1">
      <c r="A1585" s="4" t="s">
        <v>3053</v>
      </c>
      <c r="B1585" s="5" t="s">
        <v>3113</v>
      </c>
      <c r="C1585" s="6"/>
      <c r="D1585" s="7">
        <v>200.0</v>
      </c>
      <c r="E1585" s="8" t="s">
        <v>3117</v>
      </c>
      <c r="F1585" s="175">
        <v>45868.0</v>
      </c>
      <c r="G1585" s="29">
        <v>50.0</v>
      </c>
      <c r="H1585" s="8">
        <f>D1585-G1585</f>
        <v>150</v>
      </c>
      <c r="I1585" s="10"/>
    </row>
    <row r="1586" ht="15.75" customHeight="1">
      <c r="A1586" s="11"/>
      <c r="B1586" s="11"/>
      <c r="C1586" s="11"/>
      <c r="D1586" s="11"/>
      <c r="E1586" s="8" t="s">
        <v>3115</v>
      </c>
      <c r="F1586" s="178">
        <v>45870.0</v>
      </c>
      <c r="G1586" s="111">
        <v>100.0</v>
      </c>
      <c r="H1586" s="8">
        <f t="shared" ref="H1586:H1590" si="253">H1585-G1586</f>
        <v>50</v>
      </c>
      <c r="I1586" s="10"/>
    </row>
    <row r="1587" ht="15.75" customHeight="1">
      <c r="A1587" s="11"/>
      <c r="B1587" s="11"/>
      <c r="C1587" s="11"/>
      <c r="D1587" s="11"/>
      <c r="E1587" s="8" t="s">
        <v>3116</v>
      </c>
      <c r="F1587" s="178">
        <v>45875.0</v>
      </c>
      <c r="G1587" s="111">
        <v>25.0</v>
      </c>
      <c r="H1587" s="8">
        <f t="shared" si="253"/>
        <v>25</v>
      </c>
      <c r="I1587" s="10"/>
    </row>
    <row r="1588" ht="15.75" customHeight="1">
      <c r="A1588" s="11"/>
      <c r="B1588" s="11"/>
      <c r="C1588" s="11"/>
      <c r="D1588" s="11"/>
      <c r="E1588" s="8" t="s">
        <v>3116</v>
      </c>
      <c r="F1588" s="178">
        <v>45877.0</v>
      </c>
      <c r="G1588" s="111">
        <v>25.0</v>
      </c>
      <c r="H1588" s="8">
        <f t="shared" si="253"/>
        <v>0</v>
      </c>
      <c r="I1588" s="10"/>
    </row>
    <row r="1589" ht="15.75" customHeight="1">
      <c r="A1589" s="11"/>
      <c r="B1589" s="11"/>
      <c r="C1589" s="11"/>
      <c r="D1589" s="11"/>
      <c r="E1589" s="8" t="s">
        <v>3118</v>
      </c>
      <c r="F1589" s="10"/>
      <c r="G1589" s="10"/>
      <c r="H1589" s="8">
        <f t="shared" si="253"/>
        <v>0</v>
      </c>
      <c r="I1589" s="10"/>
    </row>
    <row r="1590" ht="15.75" customHeight="1">
      <c r="A1590" s="12"/>
      <c r="B1590" s="12"/>
      <c r="C1590" s="12"/>
      <c r="D1590" s="12"/>
      <c r="E1590" s="10"/>
      <c r="F1590" s="10"/>
      <c r="G1590" s="10"/>
      <c r="H1590" s="8">
        <f t="shared" si="253"/>
        <v>0</v>
      </c>
      <c r="I1590" s="10"/>
    </row>
    <row r="1591" ht="15.75" customHeight="1">
      <c r="E1591" s="1"/>
      <c r="H1591" s="62" t="s">
        <v>14</v>
      </c>
    </row>
    <row r="1592" ht="15.75" customHeight="1">
      <c r="A1592" s="2" t="s">
        <v>0</v>
      </c>
      <c r="B1592" s="2" t="s">
        <v>1</v>
      </c>
      <c r="C1592" s="3" t="s">
        <v>2</v>
      </c>
      <c r="D1592" s="3" t="s">
        <v>3</v>
      </c>
      <c r="E1592" s="3" t="s">
        <v>4</v>
      </c>
      <c r="F1592" s="3" t="s">
        <v>5</v>
      </c>
      <c r="G1592" s="3" t="s">
        <v>6</v>
      </c>
      <c r="H1592" s="3" t="s">
        <v>7</v>
      </c>
      <c r="I1592" s="3" t="s">
        <v>8</v>
      </c>
    </row>
    <row r="1593" ht="15.75" customHeight="1">
      <c r="A1593" s="4" t="s">
        <v>3058</v>
      </c>
      <c r="B1593" s="5" t="s">
        <v>3119</v>
      </c>
      <c r="C1593" s="6"/>
      <c r="D1593" s="7">
        <v>100.0</v>
      </c>
      <c r="E1593" s="8" t="s">
        <v>3120</v>
      </c>
      <c r="F1593" s="176">
        <v>45890.0</v>
      </c>
      <c r="G1593" s="177">
        <v>50.0</v>
      </c>
      <c r="H1593" s="8">
        <f>D1593-G1593</f>
        <v>50</v>
      </c>
      <c r="I1593" s="10"/>
    </row>
    <row r="1594" ht="15.75" customHeight="1">
      <c r="A1594" s="11"/>
      <c r="B1594" s="11"/>
      <c r="C1594" s="11"/>
      <c r="D1594" s="11"/>
      <c r="E1594" s="8" t="s">
        <v>3121</v>
      </c>
      <c r="F1594" s="176">
        <v>45896.0</v>
      </c>
      <c r="G1594" s="177">
        <v>50.0</v>
      </c>
      <c r="H1594" s="8">
        <f t="shared" ref="H1594:H1598" si="254">H1593-G1594</f>
        <v>0</v>
      </c>
      <c r="I1594" s="10"/>
    </row>
    <row r="1595" ht="15.75" customHeight="1">
      <c r="A1595" s="11"/>
      <c r="B1595" s="11"/>
      <c r="C1595" s="11"/>
      <c r="D1595" s="11"/>
      <c r="E1595" s="8"/>
      <c r="F1595" s="10"/>
      <c r="G1595" s="10"/>
      <c r="H1595" s="8">
        <f t="shared" si="254"/>
        <v>0</v>
      </c>
      <c r="I1595" s="10"/>
    </row>
    <row r="1596" ht="15.75" customHeight="1">
      <c r="A1596" s="11"/>
      <c r="B1596" s="11"/>
      <c r="C1596" s="11"/>
      <c r="D1596" s="11"/>
      <c r="E1596" s="8"/>
      <c r="F1596" s="10"/>
      <c r="G1596" s="10"/>
      <c r="H1596" s="8">
        <f t="shared" si="254"/>
        <v>0</v>
      </c>
      <c r="I1596" s="10"/>
    </row>
    <row r="1597" ht="15.75" customHeight="1">
      <c r="A1597" s="11"/>
      <c r="B1597" s="11"/>
      <c r="C1597" s="11"/>
      <c r="D1597" s="11"/>
      <c r="E1597" s="8"/>
      <c r="F1597" s="10"/>
      <c r="G1597" s="10"/>
      <c r="H1597" s="8">
        <f t="shared" si="254"/>
        <v>0</v>
      </c>
      <c r="I1597" s="10"/>
    </row>
    <row r="1598" ht="15.75" customHeight="1">
      <c r="A1598" s="12"/>
      <c r="B1598" s="12"/>
      <c r="C1598" s="12"/>
      <c r="D1598" s="12"/>
      <c r="E1598" s="10"/>
      <c r="F1598" s="10"/>
      <c r="G1598" s="10"/>
      <c r="H1598" s="8">
        <f t="shared" si="254"/>
        <v>0</v>
      </c>
      <c r="I1598" s="10"/>
    </row>
    <row r="1599" ht="15.75" customHeight="1">
      <c r="E1599" s="1"/>
      <c r="H1599" s="62" t="s">
        <v>14</v>
      </c>
    </row>
    <row r="1600" ht="15.75" customHeight="1">
      <c r="A1600" s="2" t="s">
        <v>0</v>
      </c>
      <c r="B1600" s="2" t="s">
        <v>1</v>
      </c>
      <c r="C1600" s="3" t="s">
        <v>2</v>
      </c>
      <c r="D1600" s="3" t="s">
        <v>3</v>
      </c>
      <c r="E1600" s="3" t="s">
        <v>4</v>
      </c>
      <c r="F1600" s="3" t="s">
        <v>5</v>
      </c>
      <c r="G1600" s="3" t="s">
        <v>6</v>
      </c>
      <c r="H1600" s="3" t="s">
        <v>7</v>
      </c>
      <c r="I1600" s="3" t="s">
        <v>8</v>
      </c>
    </row>
    <row r="1601" ht="15.75" customHeight="1">
      <c r="A1601" s="4" t="s">
        <v>3057</v>
      </c>
      <c r="B1601" s="5" t="s">
        <v>3122</v>
      </c>
      <c r="C1601" s="6"/>
      <c r="D1601" s="7">
        <v>200.0</v>
      </c>
      <c r="E1601" s="8" t="s">
        <v>3123</v>
      </c>
      <c r="F1601" s="181">
        <v>45924.0</v>
      </c>
      <c r="G1601" s="182">
        <v>51.0</v>
      </c>
      <c r="H1601" s="8">
        <f>D1601-G1601</f>
        <v>149</v>
      </c>
      <c r="I1601" s="10"/>
    </row>
    <row r="1602" ht="15.75" customHeight="1">
      <c r="A1602" s="11"/>
      <c r="B1602" s="11"/>
      <c r="C1602" s="11"/>
      <c r="D1602" s="11"/>
      <c r="E1602" s="8" t="s">
        <v>3124</v>
      </c>
      <c r="F1602" s="175">
        <v>45932.0</v>
      </c>
      <c r="G1602" s="29">
        <v>49.0</v>
      </c>
      <c r="H1602" s="8">
        <f t="shared" ref="H1602:H1606" si="255">H1601-G1602</f>
        <v>100</v>
      </c>
      <c r="I1602" s="10"/>
    </row>
    <row r="1603" ht="15.75" customHeight="1">
      <c r="A1603" s="11"/>
      <c r="B1603" s="11"/>
      <c r="C1603" s="11"/>
      <c r="D1603" s="11"/>
      <c r="E1603" s="8" t="s">
        <v>3125</v>
      </c>
      <c r="F1603" s="175">
        <v>45937.0</v>
      </c>
      <c r="G1603" s="29">
        <v>28.0</v>
      </c>
      <c r="H1603" s="8">
        <f t="shared" si="255"/>
        <v>72</v>
      </c>
      <c r="I1603" s="10"/>
    </row>
    <row r="1604" ht="15.75" customHeight="1">
      <c r="A1604" s="11"/>
      <c r="B1604" s="11"/>
      <c r="C1604" s="11"/>
      <c r="D1604" s="11"/>
      <c r="E1604" s="8" t="s">
        <v>3126</v>
      </c>
      <c r="F1604" s="175">
        <v>45946.0</v>
      </c>
      <c r="G1604" s="29">
        <v>49.0</v>
      </c>
      <c r="H1604" s="8">
        <f t="shared" si="255"/>
        <v>23</v>
      </c>
      <c r="I1604" s="10"/>
    </row>
    <row r="1605" ht="15.75" customHeight="1">
      <c r="A1605" s="11"/>
      <c r="B1605" s="11"/>
      <c r="C1605" s="11"/>
      <c r="D1605" s="11"/>
      <c r="E1605" s="8" t="s">
        <v>3127</v>
      </c>
      <c r="F1605" s="175">
        <v>45940.0</v>
      </c>
      <c r="G1605" s="29">
        <v>23.0</v>
      </c>
      <c r="H1605" s="8">
        <f t="shared" si="255"/>
        <v>0</v>
      </c>
      <c r="I1605" s="10"/>
    </row>
    <row r="1606" ht="15.75" customHeight="1">
      <c r="A1606" s="12"/>
      <c r="B1606" s="12"/>
      <c r="C1606" s="12"/>
      <c r="D1606" s="12"/>
      <c r="E1606" s="10"/>
      <c r="F1606" s="10"/>
      <c r="G1606" s="10"/>
      <c r="H1606" s="8">
        <f t="shared" si="255"/>
        <v>0</v>
      </c>
      <c r="I1606" s="10"/>
    </row>
    <row r="1607" ht="15.75" customHeight="1">
      <c r="E1607" s="1"/>
      <c r="H1607" s="62" t="s">
        <v>14</v>
      </c>
    </row>
    <row r="1608" ht="15.75" customHeight="1">
      <c r="A1608" s="2" t="s">
        <v>0</v>
      </c>
      <c r="B1608" s="2" t="s">
        <v>1</v>
      </c>
      <c r="C1608" s="3" t="s">
        <v>2</v>
      </c>
      <c r="D1608" s="3" t="s">
        <v>3</v>
      </c>
      <c r="E1608" s="3" t="s">
        <v>4</v>
      </c>
      <c r="F1608" s="3" t="s">
        <v>5</v>
      </c>
      <c r="G1608" s="3" t="s">
        <v>6</v>
      </c>
      <c r="H1608" s="3" t="s">
        <v>7</v>
      </c>
      <c r="I1608" s="3" t="s">
        <v>8</v>
      </c>
    </row>
    <row r="1609" ht="15.75" customHeight="1">
      <c r="A1609" s="4" t="s">
        <v>3053</v>
      </c>
      <c r="B1609" s="5" t="s">
        <v>3122</v>
      </c>
      <c r="C1609" s="6"/>
      <c r="D1609" s="7">
        <v>200.0</v>
      </c>
      <c r="E1609" s="8" t="s">
        <v>3128</v>
      </c>
      <c r="F1609" s="181">
        <v>45917.0</v>
      </c>
      <c r="G1609" s="182">
        <v>15.0</v>
      </c>
      <c r="H1609" s="8">
        <f>D1609-G1609</f>
        <v>185</v>
      </c>
      <c r="I1609" s="10"/>
    </row>
    <row r="1610" ht="15.75" customHeight="1">
      <c r="A1610" s="11"/>
      <c r="B1610" s="11"/>
      <c r="C1610" s="11"/>
      <c r="D1610" s="11"/>
      <c r="E1610" s="8" t="s">
        <v>3123</v>
      </c>
      <c r="F1610" s="181">
        <v>45924.0</v>
      </c>
      <c r="G1610" s="182">
        <v>45.0</v>
      </c>
      <c r="H1610" s="8">
        <f t="shared" ref="H1610:H1614" si="256">H1609-G1610</f>
        <v>140</v>
      </c>
      <c r="I1610" s="10"/>
    </row>
    <row r="1611" ht="15.75" customHeight="1">
      <c r="A1611" s="11"/>
      <c r="B1611" s="11"/>
      <c r="C1611" s="11"/>
      <c r="D1611" s="11"/>
      <c r="E1611" s="8" t="s">
        <v>3124</v>
      </c>
      <c r="F1611" s="175">
        <v>45932.0</v>
      </c>
      <c r="G1611" s="29">
        <v>47.0</v>
      </c>
      <c r="H1611" s="8">
        <f t="shared" si="256"/>
        <v>93</v>
      </c>
      <c r="I1611" s="10"/>
    </row>
    <row r="1612" ht="15.75" customHeight="1">
      <c r="A1612" s="11"/>
      <c r="B1612" s="11"/>
      <c r="C1612" s="11"/>
      <c r="D1612" s="11"/>
      <c r="E1612" s="8" t="s">
        <v>3125</v>
      </c>
      <c r="F1612" s="175">
        <v>45944.0</v>
      </c>
      <c r="G1612" s="29">
        <v>77.0</v>
      </c>
      <c r="H1612" s="8">
        <f t="shared" si="256"/>
        <v>16</v>
      </c>
      <c r="I1612" s="10"/>
    </row>
    <row r="1613" ht="15.75" customHeight="1">
      <c r="A1613" s="11"/>
      <c r="B1613" s="11"/>
      <c r="C1613" s="11"/>
      <c r="D1613" s="11"/>
      <c r="E1613" s="8" t="s">
        <v>3126</v>
      </c>
      <c r="F1613" s="175">
        <v>45946.0</v>
      </c>
      <c r="G1613" s="29">
        <v>16.0</v>
      </c>
      <c r="H1613" s="8">
        <f t="shared" si="256"/>
        <v>0</v>
      </c>
      <c r="I1613" s="10"/>
    </row>
    <row r="1614" ht="15.75" customHeight="1">
      <c r="A1614" s="12"/>
      <c r="B1614" s="12"/>
      <c r="C1614" s="12"/>
      <c r="D1614" s="12"/>
      <c r="E1614" s="10"/>
      <c r="F1614" s="10"/>
      <c r="G1614" s="10"/>
      <c r="H1614" s="8">
        <f t="shared" si="256"/>
        <v>0</v>
      </c>
      <c r="I1614" s="10"/>
    </row>
    <row r="1615" ht="15.75" customHeight="1">
      <c r="E1615" s="1"/>
      <c r="H1615" s="62" t="s">
        <v>14</v>
      </c>
    </row>
    <row r="1616" ht="15.75" customHeight="1">
      <c r="A1616" s="2" t="s">
        <v>0</v>
      </c>
      <c r="B1616" s="2" t="s">
        <v>1</v>
      </c>
      <c r="C1616" s="3" t="s">
        <v>2</v>
      </c>
      <c r="D1616" s="3" t="s">
        <v>3</v>
      </c>
      <c r="E1616" s="3" t="s">
        <v>4</v>
      </c>
      <c r="F1616" s="3" t="s">
        <v>5</v>
      </c>
      <c r="G1616" s="3" t="s">
        <v>6</v>
      </c>
      <c r="H1616" s="3" t="s">
        <v>7</v>
      </c>
      <c r="I1616" s="3" t="s">
        <v>8</v>
      </c>
    </row>
    <row r="1617" ht="15.75" customHeight="1">
      <c r="A1617" s="4" t="s">
        <v>3129</v>
      </c>
      <c r="B1617" s="5" t="s">
        <v>3130</v>
      </c>
      <c r="C1617" s="6">
        <v>45922.0</v>
      </c>
      <c r="D1617" s="7">
        <v>150.0</v>
      </c>
      <c r="E1617" s="8" t="s">
        <v>3131</v>
      </c>
      <c r="F1617" s="183">
        <v>45926.0</v>
      </c>
      <c r="G1617" s="182">
        <v>45.0</v>
      </c>
      <c r="H1617" s="8">
        <f>D1617-G1617</f>
        <v>105</v>
      </c>
      <c r="I1617" s="10"/>
    </row>
    <row r="1618" ht="15.75" customHeight="1">
      <c r="A1618" s="11"/>
      <c r="B1618" s="11"/>
      <c r="C1618" s="11"/>
      <c r="D1618" s="11"/>
      <c r="E1618" s="8" t="s">
        <v>3132</v>
      </c>
      <c r="F1618" s="175">
        <v>45932.0</v>
      </c>
      <c r="G1618" s="29">
        <v>40.0</v>
      </c>
      <c r="H1618" s="8">
        <f t="shared" ref="H1618:H1622" si="257">H1617-G1618</f>
        <v>65</v>
      </c>
      <c r="I1618" s="10"/>
    </row>
    <row r="1619" ht="15.75" customHeight="1">
      <c r="A1619" s="11"/>
      <c r="B1619" s="11"/>
      <c r="C1619" s="11"/>
      <c r="D1619" s="11"/>
      <c r="E1619" s="8" t="s">
        <v>3133</v>
      </c>
      <c r="F1619" s="175">
        <v>45936.0</v>
      </c>
      <c r="G1619" s="29">
        <v>19.0</v>
      </c>
      <c r="H1619" s="8">
        <f t="shared" si="257"/>
        <v>46</v>
      </c>
      <c r="I1619" s="10"/>
    </row>
    <row r="1620" ht="15.75" customHeight="1">
      <c r="A1620" s="11"/>
      <c r="B1620" s="11"/>
      <c r="C1620" s="11"/>
      <c r="D1620" s="11"/>
      <c r="E1620" s="8" t="s">
        <v>3134</v>
      </c>
      <c r="F1620" s="175">
        <v>45938.0</v>
      </c>
      <c r="G1620" s="29">
        <v>46.0</v>
      </c>
      <c r="H1620" s="8">
        <f t="shared" si="257"/>
        <v>0</v>
      </c>
      <c r="I1620" s="10"/>
    </row>
    <row r="1621" ht="15.75" customHeight="1">
      <c r="A1621" s="11"/>
      <c r="B1621" s="11"/>
      <c r="C1621" s="11"/>
      <c r="D1621" s="11"/>
      <c r="E1621" s="8"/>
      <c r="F1621" s="10"/>
      <c r="G1621" s="10"/>
      <c r="H1621" s="8">
        <f t="shared" si="257"/>
        <v>0</v>
      </c>
      <c r="I1621" s="10"/>
    </row>
    <row r="1622" ht="15.75" customHeight="1">
      <c r="A1622" s="12"/>
      <c r="B1622" s="12"/>
      <c r="C1622" s="12"/>
      <c r="D1622" s="12"/>
      <c r="E1622" s="10"/>
      <c r="F1622" s="10"/>
      <c r="G1622" s="10"/>
      <c r="H1622" s="8">
        <f t="shared" si="257"/>
        <v>0</v>
      </c>
      <c r="I1622" s="10"/>
    </row>
    <row r="1623" ht="15.75" customHeight="1">
      <c r="E1623" s="1"/>
      <c r="H1623" s="46" t="s">
        <v>14</v>
      </c>
    </row>
    <row r="1624" ht="15.75" customHeight="1">
      <c r="E1624" s="1"/>
    </row>
    <row r="1625" ht="15.75" customHeight="1">
      <c r="A1625" s="2" t="s">
        <v>0</v>
      </c>
      <c r="B1625" s="2" t="s">
        <v>1</v>
      </c>
      <c r="C1625" s="3" t="s">
        <v>2</v>
      </c>
      <c r="D1625" s="3" t="s">
        <v>3</v>
      </c>
      <c r="E1625" s="3" t="s">
        <v>4</v>
      </c>
      <c r="F1625" s="3" t="s">
        <v>5</v>
      </c>
      <c r="G1625" s="3" t="s">
        <v>6</v>
      </c>
      <c r="H1625" s="3" t="s">
        <v>7</v>
      </c>
      <c r="I1625" s="3" t="s">
        <v>8</v>
      </c>
    </row>
    <row r="1626" ht="15.75" customHeight="1">
      <c r="A1626" s="4" t="s">
        <v>3060</v>
      </c>
      <c r="B1626" s="5" t="s">
        <v>3135</v>
      </c>
      <c r="C1626" s="6">
        <v>45947.0</v>
      </c>
      <c r="D1626" s="7">
        <v>200.0</v>
      </c>
      <c r="E1626" s="8" t="s">
        <v>3136</v>
      </c>
      <c r="F1626" s="173">
        <v>45959.0</v>
      </c>
      <c r="G1626" s="172">
        <v>75.0</v>
      </c>
      <c r="H1626" s="8">
        <f>D1626-G1626</f>
        <v>125</v>
      </c>
      <c r="I1626" s="10"/>
    </row>
    <row r="1627" ht="15.75" customHeight="1">
      <c r="A1627" s="11"/>
      <c r="B1627" s="11"/>
      <c r="C1627" s="11"/>
      <c r="D1627" s="11"/>
      <c r="E1627" s="8" t="s">
        <v>3137</v>
      </c>
      <c r="F1627" s="173">
        <v>45961.0</v>
      </c>
      <c r="G1627" s="172">
        <v>75.0</v>
      </c>
      <c r="H1627" s="8">
        <f t="shared" ref="H1627:H1631" si="258">H1626-G1627</f>
        <v>50</v>
      </c>
      <c r="I1627" s="10"/>
    </row>
    <row r="1628" ht="15.75" customHeight="1">
      <c r="A1628" s="11"/>
      <c r="B1628" s="11"/>
      <c r="C1628" s="11"/>
      <c r="D1628" s="11"/>
      <c r="E1628" s="8" t="s">
        <v>3138</v>
      </c>
      <c r="F1628" s="176">
        <v>45964.0</v>
      </c>
      <c r="G1628" s="177">
        <v>50.0</v>
      </c>
      <c r="H1628" s="8">
        <f t="shared" si="258"/>
        <v>0</v>
      </c>
      <c r="I1628" s="10"/>
    </row>
    <row r="1629" ht="15.75" customHeight="1">
      <c r="A1629" s="11"/>
      <c r="B1629" s="11"/>
      <c r="C1629" s="11"/>
      <c r="D1629" s="11"/>
      <c r="E1629" s="8"/>
      <c r="F1629" s="57"/>
      <c r="G1629" s="10"/>
      <c r="H1629" s="8">
        <f t="shared" si="258"/>
        <v>0</v>
      </c>
      <c r="I1629" s="10"/>
    </row>
    <row r="1630" ht="15.75" customHeight="1">
      <c r="A1630" s="11"/>
      <c r="B1630" s="11"/>
      <c r="C1630" s="11"/>
      <c r="D1630" s="11"/>
      <c r="E1630" s="8"/>
      <c r="F1630" s="10"/>
      <c r="G1630" s="10"/>
      <c r="H1630" s="8">
        <f t="shared" si="258"/>
        <v>0</v>
      </c>
      <c r="I1630" s="10"/>
    </row>
    <row r="1631" ht="15.75" customHeight="1">
      <c r="A1631" s="12"/>
      <c r="B1631" s="12"/>
      <c r="C1631" s="12"/>
      <c r="D1631" s="12"/>
      <c r="E1631" s="10"/>
      <c r="F1631" s="10"/>
      <c r="G1631" s="10"/>
      <c r="H1631" s="8">
        <f t="shared" si="258"/>
        <v>0</v>
      </c>
      <c r="I1631" s="10"/>
    </row>
    <row r="1632" ht="15.75" customHeight="1">
      <c r="E1632" s="1"/>
      <c r="H1632" s="46" t="s">
        <v>14</v>
      </c>
    </row>
    <row r="1633" ht="15.75" customHeight="1">
      <c r="A1633" s="2" t="s">
        <v>0</v>
      </c>
      <c r="B1633" s="2" t="s">
        <v>1</v>
      </c>
      <c r="C1633" s="3" t="s">
        <v>2</v>
      </c>
      <c r="D1633" s="3" t="s">
        <v>3</v>
      </c>
      <c r="E1633" s="3" t="s">
        <v>4</v>
      </c>
      <c r="F1633" s="3" t="s">
        <v>5</v>
      </c>
      <c r="G1633" s="3" t="s">
        <v>6</v>
      </c>
      <c r="H1633" s="3" t="s">
        <v>7</v>
      </c>
      <c r="I1633" s="3" t="s">
        <v>8</v>
      </c>
    </row>
    <row r="1634" ht="15.75" customHeight="1">
      <c r="A1634" s="4" t="s">
        <v>3057</v>
      </c>
      <c r="B1634" s="5" t="s">
        <v>3135</v>
      </c>
      <c r="C1634" s="6">
        <v>45947.0</v>
      </c>
      <c r="D1634" s="7">
        <v>200.0</v>
      </c>
      <c r="E1634" s="8" t="s">
        <v>3136</v>
      </c>
      <c r="F1634" s="173">
        <v>45959.0</v>
      </c>
      <c r="G1634" s="172">
        <v>81.0</v>
      </c>
      <c r="H1634" s="8">
        <f>D1634-G1634</f>
        <v>119</v>
      </c>
      <c r="I1634" s="10"/>
    </row>
    <row r="1635" ht="15.75" customHeight="1">
      <c r="A1635" s="11"/>
      <c r="B1635" s="11"/>
      <c r="C1635" s="11"/>
      <c r="D1635" s="11"/>
      <c r="E1635" s="8" t="s">
        <v>3137</v>
      </c>
      <c r="F1635" s="173">
        <v>45961.0</v>
      </c>
      <c r="G1635" s="172">
        <v>75.0</v>
      </c>
      <c r="H1635" s="8">
        <f t="shared" ref="H1635:H1639" si="259">H1634-G1635</f>
        <v>44</v>
      </c>
      <c r="I1635" s="10"/>
    </row>
    <row r="1636" ht="15.75" customHeight="1">
      <c r="A1636" s="11"/>
      <c r="B1636" s="11"/>
      <c r="C1636" s="11"/>
      <c r="D1636" s="11"/>
      <c r="E1636" s="8" t="s">
        <v>3138</v>
      </c>
      <c r="F1636" s="176">
        <v>45964.0</v>
      </c>
      <c r="G1636" s="177">
        <v>40.0</v>
      </c>
      <c r="H1636" s="8">
        <f t="shared" si="259"/>
        <v>4</v>
      </c>
      <c r="I1636" s="10"/>
    </row>
    <row r="1637" ht="15.75" customHeight="1">
      <c r="A1637" s="11"/>
      <c r="B1637" s="11"/>
      <c r="C1637" s="11"/>
      <c r="D1637" s="11"/>
      <c r="E1637" s="8" t="s">
        <v>3139</v>
      </c>
      <c r="F1637" s="176">
        <v>45965.0</v>
      </c>
      <c r="G1637" s="177">
        <v>4.0</v>
      </c>
      <c r="H1637" s="8">
        <f t="shared" si="259"/>
        <v>0</v>
      </c>
      <c r="I1637" s="10"/>
    </row>
    <row r="1638" ht="15.75" customHeight="1">
      <c r="A1638" s="11"/>
      <c r="B1638" s="11"/>
      <c r="C1638" s="11"/>
      <c r="D1638" s="11"/>
      <c r="E1638" s="8"/>
      <c r="F1638" s="10"/>
      <c r="G1638" s="10"/>
      <c r="H1638" s="8">
        <f t="shared" si="259"/>
        <v>0</v>
      </c>
      <c r="I1638" s="10"/>
    </row>
    <row r="1639" ht="15.75" customHeight="1">
      <c r="A1639" s="12"/>
      <c r="B1639" s="12"/>
      <c r="C1639" s="12"/>
      <c r="D1639" s="12"/>
      <c r="E1639" s="10"/>
      <c r="F1639" s="10"/>
      <c r="G1639" s="10"/>
      <c r="H1639" s="8">
        <f t="shared" si="259"/>
        <v>0</v>
      </c>
      <c r="I1639" s="10"/>
    </row>
    <row r="1640" ht="15.75" customHeight="1">
      <c r="E1640" s="1"/>
      <c r="H1640" s="46" t="s">
        <v>14</v>
      </c>
    </row>
    <row r="1641" ht="15.75" customHeight="1">
      <c r="A1641" s="2" t="s">
        <v>0</v>
      </c>
      <c r="B1641" s="2" t="s">
        <v>1</v>
      </c>
      <c r="C1641" s="3" t="s">
        <v>2</v>
      </c>
      <c r="D1641" s="3" t="s">
        <v>3</v>
      </c>
      <c r="E1641" s="3" t="s">
        <v>4</v>
      </c>
      <c r="F1641" s="3" t="s">
        <v>5</v>
      </c>
      <c r="G1641" s="3" t="s">
        <v>6</v>
      </c>
      <c r="H1641" s="3" t="s">
        <v>7</v>
      </c>
      <c r="I1641" s="3" t="s">
        <v>8</v>
      </c>
    </row>
    <row r="1642" ht="15.75" customHeight="1">
      <c r="A1642" s="4" t="s">
        <v>3053</v>
      </c>
      <c r="B1642" s="5" t="s">
        <v>3135</v>
      </c>
      <c r="C1642" s="6">
        <v>45947.0</v>
      </c>
      <c r="D1642" s="7">
        <v>200.0</v>
      </c>
      <c r="E1642" s="8" t="s">
        <v>3136</v>
      </c>
      <c r="F1642" s="173">
        <v>45958.0</v>
      </c>
      <c r="G1642" s="172">
        <v>37.0</v>
      </c>
      <c r="H1642" s="8">
        <f>D1642-G1642</f>
        <v>163</v>
      </c>
      <c r="I1642" s="10"/>
    </row>
    <row r="1643" ht="15.75" customHeight="1">
      <c r="A1643" s="11"/>
      <c r="B1643" s="11"/>
      <c r="C1643" s="11"/>
      <c r="D1643" s="11"/>
      <c r="E1643" s="8" t="s">
        <v>3137</v>
      </c>
      <c r="F1643" s="173">
        <v>45961.0</v>
      </c>
      <c r="G1643" s="172">
        <v>55.0</v>
      </c>
      <c r="H1643" s="8">
        <f t="shared" ref="H1643:H1647" si="260">H1642-G1643</f>
        <v>108</v>
      </c>
      <c r="I1643" s="10"/>
    </row>
    <row r="1644" ht="15.75" customHeight="1">
      <c r="A1644" s="11"/>
      <c r="B1644" s="11"/>
      <c r="C1644" s="11"/>
      <c r="D1644" s="11"/>
      <c r="E1644" s="8" t="s">
        <v>3138</v>
      </c>
      <c r="F1644" s="176">
        <v>45964.0</v>
      </c>
      <c r="G1644" s="177">
        <v>60.0</v>
      </c>
      <c r="H1644" s="8">
        <f t="shared" si="260"/>
        <v>48</v>
      </c>
      <c r="I1644" s="10"/>
    </row>
    <row r="1645" ht="15.75" customHeight="1">
      <c r="A1645" s="11"/>
      <c r="B1645" s="11"/>
      <c r="C1645" s="11"/>
      <c r="D1645" s="11"/>
      <c r="E1645" s="8" t="s">
        <v>3139</v>
      </c>
      <c r="F1645" s="176">
        <v>45965.0</v>
      </c>
      <c r="G1645" s="177">
        <v>48.0</v>
      </c>
      <c r="H1645" s="8">
        <f t="shared" si="260"/>
        <v>0</v>
      </c>
      <c r="I1645" s="10"/>
    </row>
    <row r="1646" ht="15.75" customHeight="1">
      <c r="A1646" s="11"/>
      <c r="B1646" s="11"/>
      <c r="C1646" s="11"/>
      <c r="D1646" s="11"/>
      <c r="E1646" s="8"/>
      <c r="F1646" s="10"/>
      <c r="G1646" s="10"/>
      <c r="H1646" s="8">
        <f t="shared" si="260"/>
        <v>0</v>
      </c>
      <c r="I1646" s="10"/>
    </row>
    <row r="1647" ht="15.75" customHeight="1">
      <c r="A1647" s="12"/>
      <c r="B1647" s="12"/>
      <c r="C1647" s="12"/>
      <c r="D1647" s="12"/>
      <c r="E1647" s="10"/>
      <c r="F1647" s="10"/>
      <c r="G1647" s="10"/>
      <c r="H1647" s="8">
        <f t="shared" si="260"/>
        <v>0</v>
      </c>
      <c r="I1647" s="10"/>
    </row>
    <row r="1648" ht="15.75" customHeight="1">
      <c r="E1648" s="1"/>
      <c r="H1648" s="46" t="s">
        <v>14</v>
      </c>
    </row>
    <row r="1649" ht="15.75" customHeight="1">
      <c r="A1649" s="2" t="s">
        <v>0</v>
      </c>
      <c r="B1649" s="2" t="s">
        <v>1</v>
      </c>
      <c r="C1649" s="3" t="s">
        <v>2</v>
      </c>
      <c r="D1649" s="3" t="s">
        <v>3</v>
      </c>
      <c r="E1649" s="3" t="s">
        <v>4</v>
      </c>
      <c r="F1649" s="3" t="s">
        <v>5</v>
      </c>
      <c r="G1649" s="3" t="s">
        <v>6</v>
      </c>
      <c r="H1649" s="3" t="s">
        <v>7</v>
      </c>
      <c r="I1649" s="3" t="s">
        <v>8</v>
      </c>
    </row>
    <row r="1650" ht="15.75" customHeight="1">
      <c r="A1650" s="4" t="s">
        <v>3057</v>
      </c>
      <c r="B1650" s="5" t="s">
        <v>3140</v>
      </c>
      <c r="C1650" s="6">
        <v>45950.0</v>
      </c>
      <c r="D1650" s="7">
        <v>50.0</v>
      </c>
      <c r="E1650" s="8" t="s">
        <v>3141</v>
      </c>
      <c r="F1650" s="179">
        <v>45958.0</v>
      </c>
      <c r="G1650" s="180">
        <v>50.0</v>
      </c>
      <c r="H1650" s="8">
        <f>D1650-G1650</f>
        <v>0</v>
      </c>
      <c r="I1650" s="10"/>
    </row>
    <row r="1651" ht="15.75" customHeight="1">
      <c r="A1651" s="11"/>
      <c r="B1651" s="11"/>
      <c r="C1651" s="11"/>
      <c r="D1651" s="11"/>
      <c r="E1651" s="8" t="s">
        <v>3142</v>
      </c>
      <c r="F1651" s="57"/>
      <c r="G1651" s="10"/>
      <c r="H1651" s="8">
        <f t="shared" ref="H1651:H1655" si="261">H1650-G1651</f>
        <v>0</v>
      </c>
      <c r="I1651" s="10"/>
    </row>
    <row r="1652" ht="15.75" customHeight="1">
      <c r="A1652" s="11"/>
      <c r="B1652" s="11"/>
      <c r="C1652" s="11"/>
      <c r="D1652" s="11"/>
      <c r="E1652" s="8" t="s">
        <v>3143</v>
      </c>
      <c r="F1652" s="57"/>
      <c r="G1652" s="10"/>
      <c r="H1652" s="8">
        <f t="shared" si="261"/>
        <v>0</v>
      </c>
      <c r="I1652" s="10"/>
    </row>
    <row r="1653" ht="15.75" customHeight="1">
      <c r="A1653" s="11"/>
      <c r="B1653" s="11"/>
      <c r="C1653" s="11"/>
      <c r="D1653" s="11"/>
      <c r="E1653" s="8" t="s">
        <v>3144</v>
      </c>
      <c r="F1653" s="57"/>
      <c r="G1653" s="10"/>
      <c r="H1653" s="8">
        <f t="shared" si="261"/>
        <v>0</v>
      </c>
      <c r="I1653" s="10"/>
    </row>
    <row r="1654" ht="15.75" customHeight="1">
      <c r="A1654" s="11"/>
      <c r="B1654" s="11"/>
      <c r="C1654" s="11"/>
      <c r="D1654" s="11"/>
      <c r="E1654" s="8"/>
      <c r="F1654" s="10"/>
      <c r="G1654" s="10"/>
      <c r="H1654" s="8">
        <f t="shared" si="261"/>
        <v>0</v>
      </c>
      <c r="I1654" s="10"/>
    </row>
    <row r="1655" ht="15.75" customHeight="1">
      <c r="A1655" s="12"/>
      <c r="B1655" s="12"/>
      <c r="C1655" s="12"/>
      <c r="D1655" s="12"/>
      <c r="E1655" s="10"/>
      <c r="F1655" s="10"/>
      <c r="G1655" s="10"/>
      <c r="H1655" s="8">
        <f t="shared" si="261"/>
        <v>0</v>
      </c>
      <c r="I1655" s="10"/>
    </row>
    <row r="1656" ht="15.75" customHeight="1">
      <c r="E1656" s="1"/>
      <c r="H1656" s="46" t="s">
        <v>14</v>
      </c>
    </row>
    <row r="1657" ht="15.75" customHeight="1">
      <c r="A1657" s="2" t="s">
        <v>0</v>
      </c>
      <c r="B1657" s="2" t="s">
        <v>1</v>
      </c>
      <c r="C1657" s="3" t="s">
        <v>2</v>
      </c>
      <c r="D1657" s="3" t="s">
        <v>3</v>
      </c>
      <c r="E1657" s="3" t="s">
        <v>4</v>
      </c>
      <c r="F1657" s="3" t="s">
        <v>5</v>
      </c>
      <c r="G1657" s="3" t="s">
        <v>6</v>
      </c>
      <c r="H1657" s="3" t="s">
        <v>7</v>
      </c>
      <c r="I1657" s="3" t="s">
        <v>8</v>
      </c>
    </row>
    <row r="1658" ht="15.75" customHeight="1">
      <c r="A1658" s="4" t="s">
        <v>3053</v>
      </c>
      <c r="B1658" s="5" t="s">
        <v>3140</v>
      </c>
      <c r="C1658" s="6">
        <v>45950.0</v>
      </c>
      <c r="D1658" s="7">
        <v>50.0</v>
      </c>
      <c r="E1658" s="8" t="s">
        <v>3141</v>
      </c>
      <c r="F1658" s="179">
        <v>45958.0</v>
      </c>
      <c r="G1658" s="180">
        <v>50.0</v>
      </c>
      <c r="H1658" s="8">
        <f>D1658-G1658</f>
        <v>0</v>
      </c>
      <c r="I1658" s="10"/>
    </row>
    <row r="1659" ht="15.75" customHeight="1">
      <c r="A1659" s="11"/>
      <c r="B1659" s="11"/>
      <c r="C1659" s="11"/>
      <c r="D1659" s="11"/>
      <c r="E1659" s="8" t="s">
        <v>3142</v>
      </c>
      <c r="F1659" s="57"/>
      <c r="G1659" s="10"/>
      <c r="H1659" s="8">
        <f t="shared" ref="H1659:H1663" si="262">H1658-G1659</f>
        <v>0</v>
      </c>
      <c r="I1659" s="10"/>
    </row>
    <row r="1660" ht="15.75" customHeight="1">
      <c r="A1660" s="11"/>
      <c r="B1660" s="11"/>
      <c r="C1660" s="11"/>
      <c r="D1660" s="11"/>
      <c r="E1660" s="8" t="s">
        <v>3143</v>
      </c>
      <c r="F1660" s="57"/>
      <c r="G1660" s="10"/>
      <c r="H1660" s="8">
        <f t="shared" si="262"/>
        <v>0</v>
      </c>
      <c r="I1660" s="10"/>
    </row>
    <row r="1661" ht="15.75" customHeight="1">
      <c r="A1661" s="11"/>
      <c r="B1661" s="11"/>
      <c r="C1661" s="11"/>
      <c r="D1661" s="11"/>
      <c r="E1661" s="8" t="s">
        <v>3144</v>
      </c>
      <c r="F1661" s="57"/>
      <c r="G1661" s="10"/>
      <c r="H1661" s="8">
        <f t="shared" si="262"/>
        <v>0</v>
      </c>
      <c r="I1661" s="10"/>
    </row>
    <row r="1662" ht="15.75" customHeight="1">
      <c r="A1662" s="11"/>
      <c r="B1662" s="11"/>
      <c r="C1662" s="11"/>
      <c r="D1662" s="11"/>
      <c r="E1662" s="8"/>
      <c r="F1662" s="10"/>
      <c r="G1662" s="10"/>
      <c r="H1662" s="8">
        <f t="shared" si="262"/>
        <v>0</v>
      </c>
      <c r="I1662" s="10"/>
    </row>
    <row r="1663" ht="15.75" customHeight="1">
      <c r="A1663" s="12"/>
      <c r="B1663" s="12"/>
      <c r="C1663" s="12"/>
      <c r="D1663" s="12"/>
      <c r="E1663" s="10"/>
      <c r="F1663" s="10"/>
      <c r="G1663" s="10"/>
      <c r="H1663" s="8">
        <f t="shared" si="262"/>
        <v>0</v>
      </c>
      <c r="I1663" s="10"/>
    </row>
    <row r="1664" ht="15.75" customHeight="1">
      <c r="E1664" s="1"/>
      <c r="H1664" s="46" t="s">
        <v>14</v>
      </c>
    </row>
    <row r="1665" ht="15.75" customHeight="1">
      <c r="A1665" s="2" t="s">
        <v>0</v>
      </c>
      <c r="B1665" s="2" t="s">
        <v>1</v>
      </c>
      <c r="C1665" s="3" t="s">
        <v>2</v>
      </c>
      <c r="D1665" s="3" t="s">
        <v>3</v>
      </c>
      <c r="E1665" s="3" t="s">
        <v>4</v>
      </c>
      <c r="F1665" s="3" t="s">
        <v>5</v>
      </c>
      <c r="G1665" s="3" t="s">
        <v>6</v>
      </c>
      <c r="H1665" s="3" t="s">
        <v>7</v>
      </c>
      <c r="I1665" s="3" t="s">
        <v>8</v>
      </c>
    </row>
    <row r="1666" ht="15.75" customHeight="1">
      <c r="A1666" s="4" t="s">
        <v>3145</v>
      </c>
      <c r="B1666" s="5" t="s">
        <v>3146</v>
      </c>
      <c r="C1666" s="6">
        <v>45967.0</v>
      </c>
      <c r="D1666" s="7">
        <v>70.0</v>
      </c>
      <c r="E1666" s="8" t="s">
        <v>3147</v>
      </c>
      <c r="F1666" s="175">
        <v>45972.0</v>
      </c>
      <c r="G1666" s="29">
        <v>3.0</v>
      </c>
      <c r="H1666" s="8">
        <f>D1666-G1666</f>
        <v>67</v>
      </c>
      <c r="I1666" s="10"/>
    </row>
    <row r="1667" ht="15.75" customHeight="1">
      <c r="A1667" s="11"/>
      <c r="B1667" s="11"/>
      <c r="C1667" s="11"/>
      <c r="D1667" s="11"/>
      <c r="E1667" s="8" t="s">
        <v>3148</v>
      </c>
      <c r="F1667" s="175">
        <v>45987.0</v>
      </c>
      <c r="G1667" s="29">
        <v>20.0</v>
      </c>
      <c r="H1667" s="8">
        <f t="shared" ref="H1667:H1671" si="263">H1666-G1667</f>
        <v>47</v>
      </c>
      <c r="I1667" s="10"/>
      <c r="L1667" s="20">
        <f>SUM(G1666:G1668)</f>
        <v>38</v>
      </c>
    </row>
    <row r="1668" ht="15.75" customHeight="1">
      <c r="A1668" s="11"/>
      <c r="B1668" s="11"/>
      <c r="C1668" s="11"/>
      <c r="D1668" s="11"/>
      <c r="E1668" s="8" t="s">
        <v>3149</v>
      </c>
      <c r="F1668" s="175">
        <v>45990.0</v>
      </c>
      <c r="G1668" s="29">
        <v>15.0</v>
      </c>
      <c r="H1668" s="8">
        <f t="shared" si="263"/>
        <v>32</v>
      </c>
      <c r="I1668" s="10"/>
      <c r="L1668" s="20">
        <f>3+20+15</f>
        <v>38</v>
      </c>
    </row>
    <row r="1669" ht="15.75" customHeight="1">
      <c r="A1669" s="11"/>
      <c r="B1669" s="11"/>
      <c r="C1669" s="11"/>
      <c r="D1669" s="11"/>
      <c r="E1669" s="8" t="s">
        <v>3150</v>
      </c>
      <c r="F1669" s="57">
        <v>46008.0</v>
      </c>
      <c r="G1669" s="10">
        <v>13.0</v>
      </c>
      <c r="H1669" s="8">
        <f t="shared" si="263"/>
        <v>19</v>
      </c>
      <c r="I1669" s="10"/>
    </row>
    <row r="1670" ht="15.75" customHeight="1">
      <c r="A1670" s="11"/>
      <c r="B1670" s="11"/>
      <c r="C1670" s="11"/>
      <c r="D1670" s="11"/>
      <c r="E1670" s="8" t="s">
        <v>3151</v>
      </c>
      <c r="F1670" s="57">
        <v>46034.0</v>
      </c>
      <c r="G1670" s="10">
        <v>19.0</v>
      </c>
      <c r="H1670" s="8">
        <f t="shared" si="263"/>
        <v>0</v>
      </c>
      <c r="I1670" s="10"/>
    </row>
    <row r="1671" ht="15.75" customHeight="1">
      <c r="A1671" s="12"/>
      <c r="B1671" s="12"/>
      <c r="C1671" s="12"/>
      <c r="D1671" s="12"/>
      <c r="E1671" s="10"/>
      <c r="F1671" s="10"/>
      <c r="G1671" s="10"/>
      <c r="H1671" s="8">
        <f t="shared" si="263"/>
        <v>0</v>
      </c>
      <c r="I1671" s="10"/>
    </row>
    <row r="1672" ht="15.75" customHeight="1">
      <c r="E1672" s="1"/>
      <c r="H1672" s="46" t="s">
        <v>14</v>
      </c>
    </row>
    <row r="1673" ht="15.75" customHeight="1">
      <c r="A1673" s="2" t="s">
        <v>0</v>
      </c>
      <c r="B1673" s="2" t="s">
        <v>1</v>
      </c>
      <c r="C1673" s="3" t="s">
        <v>2</v>
      </c>
      <c r="D1673" s="3" t="s">
        <v>3</v>
      </c>
      <c r="E1673" s="3" t="s">
        <v>4</v>
      </c>
      <c r="F1673" s="3" t="s">
        <v>5</v>
      </c>
      <c r="G1673" s="3" t="s">
        <v>6</v>
      </c>
      <c r="H1673" s="3" t="s">
        <v>7</v>
      </c>
      <c r="I1673" s="3" t="s">
        <v>8</v>
      </c>
    </row>
    <row r="1674" ht="15.75" customHeight="1">
      <c r="A1674" s="4" t="s">
        <v>3152</v>
      </c>
      <c r="B1674" s="5" t="s">
        <v>3146</v>
      </c>
      <c r="C1674" s="6">
        <v>45967.0</v>
      </c>
      <c r="D1674" s="7">
        <v>70.0</v>
      </c>
      <c r="E1674" s="8" t="s">
        <v>3147</v>
      </c>
      <c r="F1674" s="175">
        <v>45972.0</v>
      </c>
      <c r="G1674" s="29">
        <v>3.0</v>
      </c>
      <c r="H1674" s="8">
        <f>D1674-G1674</f>
        <v>67</v>
      </c>
      <c r="I1674" s="10"/>
    </row>
    <row r="1675" ht="15.75" customHeight="1">
      <c r="A1675" s="11"/>
      <c r="B1675" s="11"/>
      <c r="C1675" s="11"/>
      <c r="D1675" s="11"/>
      <c r="E1675" s="8" t="s">
        <v>3148</v>
      </c>
      <c r="F1675" s="175">
        <v>45987.0</v>
      </c>
      <c r="G1675" s="29">
        <v>20.0</v>
      </c>
      <c r="H1675" s="8">
        <f t="shared" ref="H1675:H1679" si="264">H1674-G1675</f>
        <v>47</v>
      </c>
      <c r="I1675" s="10"/>
    </row>
    <row r="1676" ht="15.75" customHeight="1">
      <c r="A1676" s="11"/>
      <c r="B1676" s="11"/>
      <c r="C1676" s="11"/>
      <c r="D1676" s="11"/>
      <c r="E1676" s="8" t="s">
        <v>3149</v>
      </c>
      <c r="F1676" s="175">
        <v>45990.0</v>
      </c>
      <c r="G1676" s="29">
        <v>15.0</v>
      </c>
      <c r="H1676" s="8">
        <f t="shared" si="264"/>
        <v>32</v>
      </c>
      <c r="I1676" s="10"/>
    </row>
    <row r="1677" ht="15.75" customHeight="1">
      <c r="A1677" s="11"/>
      <c r="B1677" s="11"/>
      <c r="C1677" s="11"/>
      <c r="D1677" s="11"/>
      <c r="E1677" s="8" t="s">
        <v>3150</v>
      </c>
      <c r="F1677" s="184">
        <v>46008.0</v>
      </c>
      <c r="G1677" s="185">
        <v>13.0</v>
      </c>
      <c r="H1677" s="8">
        <f t="shared" si="264"/>
        <v>19</v>
      </c>
      <c r="I1677" s="10"/>
    </row>
    <row r="1678" ht="15.75" customHeight="1">
      <c r="A1678" s="11"/>
      <c r="B1678" s="11"/>
      <c r="C1678" s="11"/>
      <c r="D1678" s="11"/>
      <c r="E1678" s="8" t="s">
        <v>3151</v>
      </c>
      <c r="F1678" s="184">
        <v>46034.0</v>
      </c>
      <c r="G1678" s="185">
        <v>19.0</v>
      </c>
      <c r="H1678" s="8">
        <f t="shared" si="264"/>
        <v>0</v>
      </c>
      <c r="I1678" s="10"/>
    </row>
    <row r="1679" ht="15.75" customHeight="1">
      <c r="A1679" s="12"/>
      <c r="B1679" s="12"/>
      <c r="C1679" s="12"/>
      <c r="D1679" s="12"/>
      <c r="E1679" s="10" t="s">
        <v>3153</v>
      </c>
      <c r="F1679" s="44">
        <v>46099.0</v>
      </c>
      <c r="G1679" s="10">
        <v>2.0</v>
      </c>
      <c r="H1679" s="8">
        <f t="shared" si="264"/>
        <v>-2</v>
      </c>
      <c r="I1679" s="10"/>
    </row>
    <row r="1680" ht="15.75" customHeight="1">
      <c r="E1680" s="1"/>
      <c r="H1680" s="46" t="s">
        <v>14</v>
      </c>
    </row>
    <row r="1681" ht="15.75" customHeight="1">
      <c r="A1681" s="2" t="s">
        <v>0</v>
      </c>
      <c r="B1681" s="2" t="s">
        <v>1</v>
      </c>
      <c r="C1681" s="3" t="s">
        <v>2</v>
      </c>
      <c r="D1681" s="3" t="s">
        <v>3</v>
      </c>
      <c r="E1681" s="3" t="s">
        <v>4</v>
      </c>
      <c r="F1681" s="3" t="s">
        <v>5</v>
      </c>
      <c r="G1681" s="3" t="s">
        <v>6</v>
      </c>
      <c r="H1681" s="3" t="s">
        <v>7</v>
      </c>
      <c r="I1681" s="3" t="s">
        <v>8</v>
      </c>
    </row>
    <row r="1682" ht="15.75" customHeight="1">
      <c r="A1682" s="4" t="s">
        <v>3060</v>
      </c>
      <c r="B1682" s="5" t="s">
        <v>3154</v>
      </c>
      <c r="C1682" s="6">
        <v>45968.0</v>
      </c>
      <c r="D1682" s="7">
        <v>200.0</v>
      </c>
      <c r="E1682" s="8" t="s">
        <v>3155</v>
      </c>
      <c r="F1682" s="175">
        <v>45981.0</v>
      </c>
      <c r="G1682" s="29">
        <v>50.0</v>
      </c>
      <c r="H1682" s="8">
        <f>D1682-G1682</f>
        <v>150</v>
      </c>
      <c r="I1682" s="10"/>
    </row>
    <row r="1683" ht="15.75" customHeight="1">
      <c r="A1683" s="11"/>
      <c r="B1683" s="11"/>
      <c r="C1683" s="11"/>
      <c r="D1683" s="11"/>
      <c r="E1683" s="8" t="s">
        <v>3156</v>
      </c>
      <c r="F1683" s="175">
        <v>45983.0</v>
      </c>
      <c r="G1683" s="29">
        <v>30.0</v>
      </c>
      <c r="H1683" s="8">
        <f t="shared" ref="H1683:H1687" si="265">H1682-G1683</f>
        <v>120</v>
      </c>
      <c r="I1683" s="10"/>
    </row>
    <row r="1684" ht="15.75" customHeight="1">
      <c r="A1684" s="11"/>
      <c r="B1684" s="11"/>
      <c r="C1684" s="11"/>
      <c r="D1684" s="11"/>
      <c r="E1684" s="8" t="s">
        <v>3157</v>
      </c>
      <c r="F1684" s="175">
        <v>45985.0</v>
      </c>
      <c r="G1684" s="29">
        <v>60.0</v>
      </c>
      <c r="H1684" s="8">
        <f t="shared" si="265"/>
        <v>60</v>
      </c>
      <c r="I1684" s="10"/>
    </row>
    <row r="1685" ht="15.75" customHeight="1">
      <c r="A1685" s="11"/>
      <c r="B1685" s="11"/>
      <c r="C1685" s="11"/>
      <c r="D1685" s="11"/>
      <c r="E1685" s="8" t="s">
        <v>3158</v>
      </c>
      <c r="F1685" s="175">
        <v>45987.0</v>
      </c>
      <c r="G1685" s="29">
        <v>60.0</v>
      </c>
      <c r="H1685" s="8">
        <f t="shared" si="265"/>
        <v>0</v>
      </c>
      <c r="I1685" s="10"/>
    </row>
    <row r="1686" ht="15.75" customHeight="1">
      <c r="A1686" s="11"/>
      <c r="B1686" s="11"/>
      <c r="C1686" s="11"/>
      <c r="D1686" s="11"/>
      <c r="E1686" s="8"/>
      <c r="F1686" s="10"/>
      <c r="G1686" s="10"/>
      <c r="H1686" s="8">
        <f t="shared" si="265"/>
        <v>0</v>
      </c>
      <c r="I1686" s="10"/>
      <c r="K1686" s="20" t="s">
        <v>3159</v>
      </c>
    </row>
    <row r="1687" ht="15.75" customHeight="1">
      <c r="A1687" s="12"/>
      <c r="B1687" s="12"/>
      <c r="C1687" s="12"/>
      <c r="D1687" s="12"/>
      <c r="E1687" s="10"/>
      <c r="F1687" s="10"/>
      <c r="G1687" s="10"/>
      <c r="H1687" s="8">
        <f t="shared" si="265"/>
        <v>0</v>
      </c>
      <c r="I1687" s="10"/>
      <c r="K1687" s="20" t="s">
        <v>3160</v>
      </c>
    </row>
    <row r="1688" ht="15.75" customHeight="1">
      <c r="E1688" s="1"/>
      <c r="H1688" s="62" t="s">
        <v>14</v>
      </c>
      <c r="K1688" s="20" t="s">
        <v>3161</v>
      </c>
    </row>
    <row r="1689" ht="15.75" customHeight="1">
      <c r="A1689" s="2" t="s">
        <v>0</v>
      </c>
      <c r="B1689" s="2" t="s">
        <v>1</v>
      </c>
      <c r="C1689" s="3" t="s">
        <v>2</v>
      </c>
      <c r="D1689" s="3" t="s">
        <v>3</v>
      </c>
      <c r="E1689" s="3" t="s">
        <v>4</v>
      </c>
      <c r="F1689" s="3" t="s">
        <v>5</v>
      </c>
      <c r="G1689" s="3" t="s">
        <v>6</v>
      </c>
      <c r="H1689" s="3" t="s">
        <v>7</v>
      </c>
      <c r="I1689" s="3" t="s">
        <v>8</v>
      </c>
      <c r="K1689" s="186" t="s">
        <v>3162</v>
      </c>
      <c r="L1689" s="20">
        <f t="shared" ref="L1689:M1689" si="266">SUM(L1686:L1688)</f>
        <v>0</v>
      </c>
      <c r="M1689" s="20">
        <f t="shared" si="266"/>
        <v>0</v>
      </c>
    </row>
    <row r="1690" ht="15.75" customHeight="1">
      <c r="A1690" s="4" t="s">
        <v>3057</v>
      </c>
      <c r="B1690" s="5" t="s">
        <v>3154</v>
      </c>
      <c r="C1690" s="6">
        <v>45968.0</v>
      </c>
      <c r="D1690" s="7">
        <v>200.0</v>
      </c>
      <c r="E1690" s="8" t="s">
        <v>3155</v>
      </c>
      <c r="F1690" s="175">
        <v>45981.0</v>
      </c>
      <c r="G1690" s="29">
        <v>50.0</v>
      </c>
      <c r="H1690" s="8">
        <f>D1690-G1690</f>
        <v>150</v>
      </c>
      <c r="I1690" s="10"/>
    </row>
    <row r="1691" ht="15.75" customHeight="1">
      <c r="A1691" s="11"/>
      <c r="B1691" s="11"/>
      <c r="C1691" s="11"/>
      <c r="D1691" s="11"/>
      <c r="E1691" s="8" t="s">
        <v>3156</v>
      </c>
      <c r="F1691" s="175">
        <v>45983.0</v>
      </c>
      <c r="G1691" s="29">
        <v>30.0</v>
      </c>
      <c r="H1691" s="8">
        <f t="shared" ref="H1691:H1695" si="267">H1690-G1691</f>
        <v>120</v>
      </c>
      <c r="I1691" s="10"/>
    </row>
    <row r="1692" ht="15.75" customHeight="1">
      <c r="A1692" s="11"/>
      <c r="B1692" s="11"/>
      <c r="C1692" s="11"/>
      <c r="D1692" s="11"/>
      <c r="E1692" s="8" t="s">
        <v>3157</v>
      </c>
      <c r="F1692" s="175">
        <v>45990.0</v>
      </c>
      <c r="G1692" s="29">
        <v>72.0</v>
      </c>
      <c r="H1692" s="8">
        <f t="shared" si="267"/>
        <v>48</v>
      </c>
      <c r="I1692" s="10"/>
    </row>
    <row r="1693" ht="15.75" customHeight="1">
      <c r="A1693" s="11"/>
      <c r="B1693" s="11"/>
      <c r="C1693" s="11"/>
      <c r="D1693" s="11"/>
      <c r="E1693" s="8" t="s">
        <v>3158</v>
      </c>
      <c r="F1693" s="178">
        <v>45997.0</v>
      </c>
      <c r="G1693" s="111">
        <v>48.0</v>
      </c>
      <c r="H1693" s="8">
        <f t="shared" si="267"/>
        <v>0</v>
      </c>
      <c r="I1693" s="10"/>
    </row>
    <row r="1694" ht="15.75" customHeight="1">
      <c r="A1694" s="11"/>
      <c r="B1694" s="11"/>
      <c r="C1694" s="11"/>
      <c r="D1694" s="11"/>
      <c r="E1694" s="8"/>
      <c r="F1694" s="10"/>
      <c r="G1694" s="10"/>
      <c r="H1694" s="8">
        <f t="shared" si="267"/>
        <v>0</v>
      </c>
      <c r="I1694" s="10"/>
    </row>
    <row r="1695" ht="15.75" customHeight="1">
      <c r="A1695" s="12"/>
      <c r="B1695" s="12"/>
      <c r="C1695" s="12"/>
      <c r="D1695" s="12"/>
      <c r="E1695" s="10"/>
      <c r="F1695" s="10"/>
      <c r="G1695" s="10"/>
      <c r="H1695" s="8">
        <f t="shared" si="267"/>
        <v>0</v>
      </c>
      <c r="I1695" s="10"/>
    </row>
    <row r="1696" ht="15.75" customHeight="1">
      <c r="E1696" s="1"/>
      <c r="H1696" s="62" t="s">
        <v>14</v>
      </c>
    </row>
    <row r="1697" ht="15.75" customHeight="1">
      <c r="A1697" s="2" t="s">
        <v>0</v>
      </c>
      <c r="B1697" s="2" t="s">
        <v>1</v>
      </c>
      <c r="C1697" s="3" t="s">
        <v>2</v>
      </c>
      <c r="D1697" s="3" t="s">
        <v>3</v>
      </c>
      <c r="E1697" s="3" t="s">
        <v>4</v>
      </c>
      <c r="F1697" s="3" t="s">
        <v>5</v>
      </c>
      <c r="G1697" s="3" t="s">
        <v>6</v>
      </c>
      <c r="H1697" s="3" t="s">
        <v>7</v>
      </c>
      <c r="I1697" s="3" t="s">
        <v>8</v>
      </c>
    </row>
    <row r="1698" ht="15.75" customHeight="1">
      <c r="A1698" s="4" t="s">
        <v>3053</v>
      </c>
      <c r="B1698" s="5" t="s">
        <v>3154</v>
      </c>
      <c r="C1698" s="6">
        <v>45968.0</v>
      </c>
      <c r="D1698" s="7">
        <v>200.0</v>
      </c>
      <c r="E1698" s="8" t="s">
        <v>3156</v>
      </c>
      <c r="F1698" s="175">
        <v>45983.0</v>
      </c>
      <c r="G1698" s="29">
        <v>90.0</v>
      </c>
      <c r="H1698" s="8">
        <f>D1698-G1698</f>
        <v>110</v>
      </c>
      <c r="I1698" s="10"/>
    </row>
    <row r="1699" ht="15.75" customHeight="1">
      <c r="A1699" s="11"/>
      <c r="B1699" s="11"/>
      <c r="C1699" s="11"/>
      <c r="D1699" s="11"/>
      <c r="E1699" s="8" t="s">
        <v>3158</v>
      </c>
      <c r="F1699" s="175">
        <v>45987.0</v>
      </c>
      <c r="G1699" s="29">
        <v>40.0</v>
      </c>
      <c r="H1699" s="8">
        <f t="shared" ref="H1699:H1703" si="268">H1698-G1699</f>
        <v>70</v>
      </c>
      <c r="I1699" s="10"/>
    </row>
    <row r="1700" ht="15.75" customHeight="1">
      <c r="A1700" s="11"/>
      <c r="B1700" s="11"/>
      <c r="C1700" s="11"/>
      <c r="D1700" s="11"/>
      <c r="E1700" s="8" t="s">
        <v>3157</v>
      </c>
      <c r="F1700" s="175">
        <v>45988.0</v>
      </c>
      <c r="G1700" s="29">
        <v>70.0</v>
      </c>
      <c r="H1700" s="8">
        <f t="shared" si="268"/>
        <v>0</v>
      </c>
      <c r="I1700" s="10"/>
    </row>
    <row r="1701" ht="15.75" customHeight="1">
      <c r="A1701" s="11"/>
      <c r="B1701" s="11"/>
      <c r="C1701" s="11"/>
      <c r="D1701" s="11"/>
      <c r="E1701" s="8"/>
      <c r="F1701" s="57"/>
      <c r="G1701" s="10"/>
      <c r="H1701" s="8">
        <f t="shared" si="268"/>
        <v>0</v>
      </c>
      <c r="I1701" s="10"/>
    </row>
    <row r="1702" ht="15.75" customHeight="1">
      <c r="A1702" s="11"/>
      <c r="B1702" s="11"/>
      <c r="C1702" s="11"/>
      <c r="D1702" s="11"/>
      <c r="E1702" s="8"/>
      <c r="F1702" s="10"/>
      <c r="G1702" s="10"/>
      <c r="H1702" s="8">
        <f t="shared" si="268"/>
        <v>0</v>
      </c>
      <c r="I1702" s="10"/>
    </row>
    <row r="1703" ht="15.75" customHeight="1">
      <c r="A1703" s="12"/>
      <c r="B1703" s="12"/>
      <c r="C1703" s="12"/>
      <c r="D1703" s="12"/>
      <c r="E1703" s="10"/>
      <c r="F1703" s="10"/>
      <c r="G1703" s="10"/>
      <c r="H1703" s="8">
        <f t="shared" si="268"/>
        <v>0</v>
      </c>
      <c r="I1703" s="10"/>
    </row>
    <row r="1704" ht="15.75" customHeight="1">
      <c r="E1704" s="1"/>
      <c r="H1704" s="62" t="s">
        <v>14</v>
      </c>
    </row>
    <row r="1705" ht="15.75" customHeight="1">
      <c r="A1705" s="2" t="s">
        <v>0</v>
      </c>
      <c r="B1705" s="2" t="s">
        <v>1</v>
      </c>
      <c r="C1705" s="3" t="s">
        <v>2</v>
      </c>
      <c r="D1705" s="3" t="s">
        <v>3</v>
      </c>
      <c r="E1705" s="3" t="s">
        <v>4</v>
      </c>
      <c r="F1705" s="3" t="s">
        <v>5</v>
      </c>
      <c r="G1705" s="3" t="s">
        <v>6</v>
      </c>
      <c r="H1705" s="3" t="s">
        <v>7</v>
      </c>
      <c r="I1705" s="3" t="s">
        <v>8</v>
      </c>
    </row>
    <row r="1706" ht="15.75" customHeight="1">
      <c r="A1706" s="4" t="s">
        <v>3057</v>
      </c>
      <c r="B1706" s="5" t="s">
        <v>3163</v>
      </c>
      <c r="C1706" s="6">
        <v>45973.0</v>
      </c>
      <c r="D1706" s="7">
        <v>200.0</v>
      </c>
      <c r="E1706" s="8" t="s">
        <v>3164</v>
      </c>
      <c r="F1706" s="173">
        <v>45997.0</v>
      </c>
      <c r="G1706" s="172">
        <v>30.0</v>
      </c>
      <c r="H1706" s="8">
        <f>D1706-G1706</f>
        <v>170</v>
      </c>
      <c r="I1706" s="10"/>
    </row>
    <row r="1707" ht="15.75" customHeight="1">
      <c r="A1707" s="11"/>
      <c r="B1707" s="11"/>
      <c r="C1707" s="11"/>
      <c r="D1707" s="11"/>
      <c r="E1707" s="8" t="s">
        <v>3165</v>
      </c>
      <c r="F1707" s="173">
        <v>46002.0</v>
      </c>
      <c r="G1707" s="172">
        <v>70.0</v>
      </c>
      <c r="H1707" s="8">
        <f t="shared" ref="H1707:H1711" si="269">H1706-G1707</f>
        <v>100</v>
      </c>
      <c r="I1707" s="10"/>
    </row>
    <row r="1708" ht="15.75" customHeight="1">
      <c r="A1708" s="11"/>
      <c r="B1708" s="11"/>
      <c r="C1708" s="11"/>
      <c r="D1708" s="11"/>
      <c r="E1708" s="8" t="s">
        <v>3166</v>
      </c>
      <c r="F1708" s="173">
        <v>46007.0</v>
      </c>
      <c r="G1708" s="172">
        <v>14.0</v>
      </c>
      <c r="H1708" s="8">
        <f t="shared" si="269"/>
        <v>86</v>
      </c>
      <c r="I1708" s="10"/>
    </row>
    <row r="1709" ht="15.75" customHeight="1">
      <c r="A1709" s="11"/>
      <c r="B1709" s="11"/>
      <c r="C1709" s="11"/>
      <c r="D1709" s="11"/>
      <c r="E1709" s="8" t="s">
        <v>3167</v>
      </c>
      <c r="F1709" s="173">
        <v>46015.0</v>
      </c>
      <c r="G1709" s="172">
        <v>17.0</v>
      </c>
      <c r="H1709" s="8">
        <f t="shared" si="269"/>
        <v>69</v>
      </c>
      <c r="I1709" s="10"/>
    </row>
    <row r="1710" ht="15.75" customHeight="1">
      <c r="A1710" s="11"/>
      <c r="B1710" s="11"/>
      <c r="C1710" s="11"/>
      <c r="D1710" s="11"/>
      <c r="E1710" s="8" t="s">
        <v>3168</v>
      </c>
      <c r="F1710" s="173">
        <v>46017.0</v>
      </c>
      <c r="G1710" s="172">
        <v>50.0</v>
      </c>
      <c r="H1710" s="8">
        <f t="shared" si="269"/>
        <v>19</v>
      </c>
      <c r="I1710" s="10"/>
    </row>
    <row r="1711" ht="15.75" customHeight="1">
      <c r="A1711" s="12"/>
      <c r="B1711" s="12"/>
      <c r="C1711" s="12"/>
      <c r="D1711" s="12"/>
      <c r="E1711" s="8" t="s">
        <v>3169</v>
      </c>
      <c r="F1711" s="173">
        <v>46018.0</v>
      </c>
      <c r="G1711" s="172">
        <v>19.0</v>
      </c>
      <c r="H1711" s="8">
        <f t="shared" si="269"/>
        <v>0</v>
      </c>
      <c r="I1711" s="10"/>
    </row>
    <row r="1712" ht="15.75" customHeight="1">
      <c r="E1712" s="1"/>
      <c r="H1712" s="62" t="s">
        <v>14</v>
      </c>
    </row>
    <row r="1713" ht="15.75" customHeight="1">
      <c r="A1713" s="2" t="s">
        <v>0</v>
      </c>
      <c r="B1713" s="2" t="s">
        <v>1</v>
      </c>
      <c r="C1713" s="3" t="s">
        <v>2</v>
      </c>
      <c r="D1713" s="3" t="s">
        <v>3</v>
      </c>
      <c r="E1713" s="3" t="s">
        <v>4</v>
      </c>
      <c r="F1713" s="3" t="s">
        <v>5</v>
      </c>
      <c r="G1713" s="3" t="s">
        <v>6</v>
      </c>
      <c r="H1713" s="3" t="s">
        <v>7</v>
      </c>
      <c r="I1713" s="3" t="s">
        <v>8</v>
      </c>
    </row>
    <row r="1714" ht="15.75" customHeight="1">
      <c r="A1714" s="4" t="s">
        <v>3053</v>
      </c>
      <c r="B1714" s="5" t="s">
        <v>3163</v>
      </c>
      <c r="C1714" s="6">
        <v>45973.0</v>
      </c>
      <c r="D1714" s="7">
        <v>200.0</v>
      </c>
      <c r="E1714" s="8" t="s">
        <v>3170</v>
      </c>
      <c r="F1714" s="175">
        <v>45988.0</v>
      </c>
      <c r="G1714" s="29">
        <v>5.0</v>
      </c>
      <c r="H1714" s="8">
        <f>D1714-G1714</f>
        <v>195</v>
      </c>
      <c r="I1714" s="10"/>
    </row>
    <row r="1715" ht="15.75" customHeight="1">
      <c r="A1715" s="11"/>
      <c r="B1715" s="11"/>
      <c r="C1715" s="11"/>
      <c r="D1715" s="11"/>
      <c r="E1715" s="8" t="s">
        <v>3171</v>
      </c>
      <c r="F1715" s="175">
        <v>45990.0</v>
      </c>
      <c r="G1715" s="29">
        <v>50.0</v>
      </c>
      <c r="H1715" s="8">
        <f t="shared" ref="H1715:H1719" si="270">H1714-G1715</f>
        <v>145</v>
      </c>
      <c r="I1715" s="10"/>
    </row>
    <row r="1716" ht="15.75" customHeight="1">
      <c r="A1716" s="11"/>
      <c r="B1716" s="11"/>
      <c r="C1716" s="11"/>
      <c r="D1716" s="11"/>
      <c r="E1716" s="8" t="s">
        <v>3172</v>
      </c>
      <c r="F1716" s="173">
        <v>45994.0</v>
      </c>
      <c r="G1716" s="172">
        <v>50.0</v>
      </c>
      <c r="H1716" s="8">
        <f t="shared" si="270"/>
        <v>95</v>
      </c>
      <c r="I1716" s="10"/>
    </row>
    <row r="1717" ht="15.75" customHeight="1">
      <c r="A1717" s="11"/>
      <c r="B1717" s="11"/>
      <c r="C1717" s="11"/>
      <c r="D1717" s="11"/>
      <c r="E1717" s="8" t="s">
        <v>3164</v>
      </c>
      <c r="F1717" s="173">
        <v>45997.0</v>
      </c>
      <c r="G1717" s="172">
        <v>24.0</v>
      </c>
      <c r="H1717" s="8">
        <f t="shared" si="270"/>
        <v>71</v>
      </c>
      <c r="I1717" s="10"/>
    </row>
    <row r="1718" ht="15.75" customHeight="1">
      <c r="A1718" s="11"/>
      <c r="B1718" s="11"/>
      <c r="C1718" s="11"/>
      <c r="D1718" s="11"/>
      <c r="E1718" s="8" t="s">
        <v>3165</v>
      </c>
      <c r="F1718" s="173">
        <v>46002.0</v>
      </c>
      <c r="G1718" s="172">
        <v>41.0</v>
      </c>
      <c r="H1718" s="8">
        <f t="shared" si="270"/>
        <v>30</v>
      </c>
      <c r="I1718" s="10"/>
      <c r="J1718" s="58"/>
    </row>
    <row r="1719" ht="15.75" customHeight="1">
      <c r="A1719" s="12"/>
      <c r="B1719" s="12"/>
      <c r="C1719" s="12"/>
      <c r="D1719" s="12"/>
      <c r="E1719" s="8" t="s">
        <v>3166</v>
      </c>
      <c r="F1719" s="173">
        <v>46007.0</v>
      </c>
      <c r="G1719" s="172">
        <v>30.0</v>
      </c>
      <c r="H1719" s="8">
        <f t="shared" si="270"/>
        <v>0</v>
      </c>
      <c r="I1719" s="10"/>
    </row>
    <row r="1720" ht="15.75" customHeight="1">
      <c r="E1720" s="1"/>
      <c r="H1720" s="62" t="s">
        <v>14</v>
      </c>
    </row>
    <row r="1721" ht="15.75" customHeight="1">
      <c r="A1721" s="2" t="s">
        <v>0</v>
      </c>
      <c r="B1721" s="2" t="s">
        <v>1</v>
      </c>
      <c r="C1721" s="3" t="s">
        <v>2</v>
      </c>
      <c r="D1721" s="3" t="s">
        <v>3</v>
      </c>
      <c r="E1721" s="3" t="s">
        <v>4</v>
      </c>
      <c r="F1721" s="3" t="s">
        <v>5</v>
      </c>
      <c r="G1721" s="3" t="s">
        <v>6</v>
      </c>
      <c r="H1721" s="3" t="s">
        <v>7</v>
      </c>
      <c r="I1721" s="3" t="s">
        <v>8</v>
      </c>
    </row>
    <row r="1722" ht="15.75" customHeight="1">
      <c r="A1722" s="4" t="s">
        <v>3053</v>
      </c>
      <c r="B1722" s="5" t="s">
        <v>3173</v>
      </c>
      <c r="C1722" s="6">
        <v>45980.0</v>
      </c>
      <c r="D1722" s="7">
        <v>50.0</v>
      </c>
      <c r="E1722" s="8" t="s">
        <v>3174</v>
      </c>
      <c r="F1722" s="175">
        <v>45989.0</v>
      </c>
      <c r="G1722" s="29">
        <v>50.0</v>
      </c>
      <c r="H1722" s="8">
        <f>D1722-G1722</f>
        <v>0</v>
      </c>
      <c r="I1722" s="10"/>
    </row>
    <row r="1723" ht="15.75" customHeight="1">
      <c r="A1723" s="11"/>
      <c r="B1723" s="11"/>
      <c r="C1723" s="11"/>
      <c r="D1723" s="11"/>
      <c r="E1723" s="8" t="s">
        <v>3175</v>
      </c>
      <c r="F1723" s="57"/>
      <c r="G1723" s="10"/>
      <c r="H1723" s="8">
        <f t="shared" ref="H1723:H1727" si="271">H1722-G1723</f>
        <v>0</v>
      </c>
      <c r="I1723" s="10"/>
    </row>
    <row r="1724" ht="15.75" customHeight="1">
      <c r="A1724" s="11"/>
      <c r="B1724" s="11"/>
      <c r="C1724" s="11"/>
      <c r="D1724" s="11"/>
      <c r="E1724" s="8" t="s">
        <v>3176</v>
      </c>
      <c r="F1724" s="57"/>
      <c r="G1724" s="10"/>
      <c r="H1724" s="8">
        <f t="shared" si="271"/>
        <v>0</v>
      </c>
      <c r="I1724" s="10"/>
    </row>
    <row r="1725" ht="15.75" customHeight="1">
      <c r="A1725" s="11"/>
      <c r="B1725" s="11"/>
      <c r="C1725" s="11"/>
      <c r="D1725" s="11"/>
      <c r="E1725" s="8"/>
      <c r="F1725" s="57"/>
      <c r="G1725" s="10"/>
      <c r="H1725" s="8">
        <f t="shared" si="271"/>
        <v>0</v>
      </c>
      <c r="I1725" s="10"/>
    </row>
    <row r="1726" ht="15.75" customHeight="1">
      <c r="A1726" s="11"/>
      <c r="B1726" s="11"/>
      <c r="C1726" s="11"/>
      <c r="D1726" s="11"/>
      <c r="E1726" s="8"/>
      <c r="F1726" s="10"/>
      <c r="G1726" s="10"/>
      <c r="H1726" s="8">
        <f t="shared" si="271"/>
        <v>0</v>
      </c>
      <c r="I1726" s="10"/>
    </row>
    <row r="1727" ht="15.75" customHeight="1">
      <c r="A1727" s="12"/>
      <c r="B1727" s="12"/>
      <c r="C1727" s="12"/>
      <c r="D1727" s="12"/>
      <c r="E1727" s="10"/>
      <c r="F1727" s="10"/>
      <c r="G1727" s="10"/>
      <c r="H1727" s="8">
        <f t="shared" si="271"/>
        <v>0</v>
      </c>
      <c r="I1727" s="10"/>
    </row>
    <row r="1728" ht="15.75" customHeight="1">
      <c r="E1728" s="1"/>
      <c r="H1728" s="62" t="s">
        <v>14</v>
      </c>
    </row>
    <row r="1729" ht="15.75" customHeight="1">
      <c r="A1729" s="2" t="s">
        <v>0</v>
      </c>
      <c r="B1729" s="2" t="s">
        <v>1</v>
      </c>
      <c r="C1729" s="3" t="s">
        <v>2</v>
      </c>
      <c r="D1729" s="3" t="s">
        <v>3</v>
      </c>
      <c r="E1729" s="3" t="s">
        <v>4</v>
      </c>
      <c r="F1729" s="3" t="s">
        <v>5</v>
      </c>
      <c r="G1729" s="3" t="s">
        <v>6</v>
      </c>
      <c r="H1729" s="3" t="s">
        <v>7</v>
      </c>
      <c r="I1729" s="3" t="s">
        <v>8</v>
      </c>
    </row>
    <row r="1730" ht="15.75" customHeight="1">
      <c r="A1730" s="4" t="s">
        <v>3057</v>
      </c>
      <c r="B1730" s="5" t="s">
        <v>3173</v>
      </c>
      <c r="C1730" s="6">
        <v>45980.0</v>
      </c>
      <c r="D1730" s="7">
        <v>50.0</v>
      </c>
      <c r="E1730" s="8" t="s">
        <v>3174</v>
      </c>
      <c r="F1730" s="175">
        <v>45989.0</v>
      </c>
      <c r="G1730" s="29">
        <v>50.0</v>
      </c>
      <c r="H1730" s="8">
        <f>D1730-G1730</f>
        <v>0</v>
      </c>
      <c r="I1730" s="10"/>
    </row>
    <row r="1731" ht="15.75" customHeight="1">
      <c r="A1731" s="11"/>
      <c r="B1731" s="11"/>
      <c r="C1731" s="11"/>
      <c r="D1731" s="11"/>
      <c r="E1731" s="8" t="s">
        <v>3175</v>
      </c>
      <c r="F1731" s="57"/>
      <c r="G1731" s="57"/>
      <c r="H1731" s="8">
        <f t="shared" ref="H1731:H1735" si="272">H1730-G1731</f>
        <v>0</v>
      </c>
      <c r="I1731" s="10"/>
    </row>
    <row r="1732" ht="15.75" customHeight="1">
      <c r="A1732" s="11"/>
      <c r="B1732" s="11"/>
      <c r="C1732" s="11"/>
      <c r="D1732" s="11"/>
      <c r="E1732" s="8" t="s">
        <v>3176</v>
      </c>
      <c r="F1732" s="57"/>
      <c r="G1732" s="57"/>
      <c r="H1732" s="8">
        <f t="shared" si="272"/>
        <v>0</v>
      </c>
      <c r="I1732" s="10"/>
    </row>
    <row r="1733" ht="15.75" customHeight="1">
      <c r="A1733" s="11"/>
      <c r="B1733" s="11"/>
      <c r="C1733" s="11"/>
      <c r="D1733" s="11"/>
      <c r="E1733" s="8"/>
      <c r="F1733" s="57"/>
      <c r="G1733" s="10"/>
      <c r="H1733" s="8">
        <f t="shared" si="272"/>
        <v>0</v>
      </c>
      <c r="I1733" s="10"/>
    </row>
    <row r="1734" ht="15.75" customHeight="1">
      <c r="A1734" s="11"/>
      <c r="B1734" s="11"/>
      <c r="C1734" s="11"/>
      <c r="D1734" s="11"/>
      <c r="E1734" s="8"/>
      <c r="F1734" s="10"/>
      <c r="G1734" s="10"/>
      <c r="H1734" s="8">
        <f t="shared" si="272"/>
        <v>0</v>
      </c>
      <c r="I1734" s="10"/>
    </row>
    <row r="1735" ht="15.75" customHeight="1">
      <c r="A1735" s="12"/>
      <c r="B1735" s="12"/>
      <c r="C1735" s="12"/>
      <c r="D1735" s="12"/>
      <c r="E1735" s="10"/>
      <c r="F1735" s="10"/>
      <c r="G1735" s="10"/>
      <c r="H1735" s="8">
        <f t="shared" si="272"/>
        <v>0</v>
      </c>
      <c r="I1735" s="10"/>
    </row>
    <row r="1736" ht="15.75" customHeight="1">
      <c r="E1736" s="1"/>
      <c r="H1736" s="62" t="s">
        <v>14</v>
      </c>
    </row>
    <row r="1737" ht="15.75" customHeight="1">
      <c r="A1737" s="2" t="s">
        <v>0</v>
      </c>
      <c r="B1737" s="2" t="s">
        <v>1</v>
      </c>
      <c r="C1737" s="3" t="s">
        <v>2</v>
      </c>
      <c r="D1737" s="3" t="s">
        <v>3</v>
      </c>
      <c r="E1737" s="3" t="s">
        <v>4</v>
      </c>
      <c r="F1737" s="3" t="s">
        <v>5</v>
      </c>
      <c r="G1737" s="3" t="s">
        <v>6</v>
      </c>
      <c r="H1737" s="3" t="s">
        <v>7</v>
      </c>
      <c r="I1737" s="3" t="s">
        <v>8</v>
      </c>
    </row>
    <row r="1738" ht="15.75" customHeight="1">
      <c r="A1738" s="4" t="s">
        <v>3129</v>
      </c>
      <c r="B1738" s="5" t="s">
        <v>3177</v>
      </c>
      <c r="C1738" s="6">
        <v>45996.0</v>
      </c>
      <c r="D1738" s="7">
        <v>150.0</v>
      </c>
      <c r="E1738" s="8" t="s">
        <v>3178</v>
      </c>
      <c r="F1738" s="173">
        <v>46008.0</v>
      </c>
      <c r="G1738" s="172">
        <v>40.0</v>
      </c>
      <c r="H1738" s="8">
        <f>D1738-G1738</f>
        <v>110</v>
      </c>
      <c r="I1738" s="10"/>
    </row>
    <row r="1739" ht="15.75" customHeight="1">
      <c r="A1739" s="11"/>
      <c r="B1739" s="11"/>
      <c r="C1739" s="11"/>
      <c r="D1739" s="11"/>
      <c r="E1739" s="8" t="s">
        <v>3179</v>
      </c>
      <c r="F1739" s="173">
        <v>46009.0</v>
      </c>
      <c r="G1739" s="172">
        <v>52.0</v>
      </c>
      <c r="H1739" s="8">
        <f t="shared" ref="H1739:H1743" si="273">H1738-G1739</f>
        <v>58</v>
      </c>
      <c r="I1739" s="10"/>
    </row>
    <row r="1740" ht="15.75" customHeight="1">
      <c r="A1740" s="11"/>
      <c r="B1740" s="11"/>
      <c r="C1740" s="11"/>
      <c r="D1740" s="11"/>
      <c r="E1740" s="8" t="s">
        <v>3180</v>
      </c>
      <c r="F1740" s="173">
        <v>46015.0</v>
      </c>
      <c r="G1740" s="172">
        <v>50.0</v>
      </c>
      <c r="H1740" s="8">
        <f t="shared" si="273"/>
        <v>8</v>
      </c>
      <c r="I1740" s="10"/>
    </row>
    <row r="1741" ht="15.75" customHeight="1">
      <c r="A1741" s="11"/>
      <c r="B1741" s="11"/>
      <c r="C1741" s="11"/>
      <c r="D1741" s="11"/>
      <c r="E1741" s="8" t="s">
        <v>3181</v>
      </c>
      <c r="F1741" s="173">
        <v>46018.0</v>
      </c>
      <c r="G1741" s="172">
        <v>8.0</v>
      </c>
      <c r="H1741" s="8">
        <f t="shared" si="273"/>
        <v>0</v>
      </c>
      <c r="I1741" s="10"/>
    </row>
    <row r="1742" ht="15.75" customHeight="1">
      <c r="A1742" s="11"/>
      <c r="B1742" s="11"/>
      <c r="C1742" s="11"/>
      <c r="D1742" s="11"/>
      <c r="E1742" s="8"/>
      <c r="F1742" s="10"/>
      <c r="G1742" s="10"/>
      <c r="H1742" s="8">
        <f t="shared" si="273"/>
        <v>0</v>
      </c>
      <c r="I1742" s="10"/>
    </row>
    <row r="1743" ht="15.75" customHeight="1">
      <c r="A1743" s="12"/>
      <c r="B1743" s="12"/>
      <c r="C1743" s="12"/>
      <c r="D1743" s="12"/>
      <c r="E1743" s="10"/>
      <c r="F1743" s="10"/>
      <c r="G1743" s="10"/>
      <c r="H1743" s="8">
        <f t="shared" si="273"/>
        <v>0</v>
      </c>
      <c r="I1743" s="10"/>
    </row>
    <row r="1744" ht="15.75" customHeight="1">
      <c r="E1744" s="1"/>
      <c r="H1744" s="62" t="s">
        <v>14</v>
      </c>
    </row>
    <row r="1745" ht="15.75" customHeight="1">
      <c r="A1745" s="2" t="s">
        <v>0</v>
      </c>
      <c r="B1745" s="2" t="s">
        <v>1</v>
      </c>
      <c r="C1745" s="3" t="s">
        <v>2</v>
      </c>
      <c r="D1745" s="3" t="s">
        <v>3</v>
      </c>
      <c r="E1745" s="3" t="s">
        <v>4</v>
      </c>
      <c r="F1745" s="3" t="s">
        <v>5</v>
      </c>
      <c r="G1745" s="3" t="s">
        <v>6</v>
      </c>
      <c r="H1745" s="3" t="s">
        <v>7</v>
      </c>
      <c r="I1745" s="3" t="s">
        <v>8</v>
      </c>
    </row>
    <row r="1746" ht="15.75" customHeight="1">
      <c r="A1746" s="4" t="s">
        <v>3060</v>
      </c>
      <c r="B1746" s="5" t="s">
        <v>3182</v>
      </c>
      <c r="C1746" s="6">
        <v>45997.0</v>
      </c>
      <c r="D1746" s="7">
        <v>200.0</v>
      </c>
      <c r="E1746" s="8" t="s">
        <v>3183</v>
      </c>
      <c r="F1746" s="178">
        <v>46021.0</v>
      </c>
      <c r="G1746" s="111">
        <v>54.0</v>
      </c>
      <c r="H1746" s="8">
        <f>D1746-G1746</f>
        <v>146</v>
      </c>
      <c r="I1746" s="10"/>
    </row>
    <row r="1747" ht="15.75" customHeight="1">
      <c r="A1747" s="11"/>
      <c r="B1747" s="11"/>
      <c r="C1747" s="11"/>
      <c r="D1747" s="11"/>
      <c r="E1747" s="8" t="s">
        <v>3184</v>
      </c>
      <c r="F1747" s="178">
        <v>46021.0</v>
      </c>
      <c r="G1747" s="111">
        <v>146.0</v>
      </c>
      <c r="H1747" s="8">
        <f t="shared" ref="H1747:H1751" si="274">H1746-G1747</f>
        <v>0</v>
      </c>
      <c r="I1747" s="10"/>
    </row>
    <row r="1748" ht="15.75" customHeight="1">
      <c r="A1748" s="11"/>
      <c r="B1748" s="11"/>
      <c r="C1748" s="11"/>
      <c r="D1748" s="11"/>
      <c r="E1748" s="8" t="s">
        <v>3185</v>
      </c>
      <c r="F1748" s="57"/>
      <c r="G1748" s="10"/>
      <c r="H1748" s="8">
        <f t="shared" si="274"/>
        <v>0</v>
      </c>
      <c r="I1748" s="10"/>
    </row>
    <row r="1749" ht="15.75" customHeight="1">
      <c r="A1749" s="11"/>
      <c r="B1749" s="11"/>
      <c r="C1749" s="11"/>
      <c r="D1749" s="11"/>
      <c r="E1749" s="8"/>
      <c r="F1749" s="57"/>
      <c r="G1749" s="10"/>
      <c r="H1749" s="8">
        <f t="shared" si="274"/>
        <v>0</v>
      </c>
      <c r="I1749" s="10"/>
    </row>
    <row r="1750" ht="15.75" customHeight="1">
      <c r="A1750" s="11"/>
      <c r="B1750" s="11"/>
      <c r="C1750" s="11"/>
      <c r="D1750" s="11"/>
      <c r="E1750" s="8"/>
      <c r="F1750" s="10"/>
      <c r="G1750" s="10"/>
      <c r="H1750" s="8">
        <f t="shared" si="274"/>
        <v>0</v>
      </c>
      <c r="I1750" s="10"/>
    </row>
    <row r="1751" ht="15.75" customHeight="1">
      <c r="A1751" s="12"/>
      <c r="B1751" s="12"/>
      <c r="C1751" s="12"/>
      <c r="D1751" s="12"/>
      <c r="E1751" s="10"/>
      <c r="F1751" s="10"/>
      <c r="G1751" s="10"/>
      <c r="H1751" s="8">
        <f t="shared" si="274"/>
        <v>0</v>
      </c>
      <c r="I1751" s="10"/>
      <c r="K1751" s="20" t="s">
        <v>3159</v>
      </c>
      <c r="L1751" s="20">
        <f>+SUM(G1746:G1747)</f>
        <v>200</v>
      </c>
      <c r="M1751" s="20">
        <f>54+146</f>
        <v>200</v>
      </c>
    </row>
    <row r="1752" ht="15.75" customHeight="1">
      <c r="E1752" s="1"/>
      <c r="H1752" s="62" t="s">
        <v>14</v>
      </c>
      <c r="K1752" s="20" t="s">
        <v>3160</v>
      </c>
      <c r="L1752" s="20">
        <f>+SUM(G1754:G1756)</f>
        <v>200</v>
      </c>
      <c r="M1752" s="20">
        <f>26+53+121</f>
        <v>200</v>
      </c>
    </row>
    <row r="1753" ht="15.75" customHeight="1">
      <c r="A1753" s="2" t="s">
        <v>0</v>
      </c>
      <c r="B1753" s="2" t="s">
        <v>1</v>
      </c>
      <c r="C1753" s="3" t="s">
        <v>2</v>
      </c>
      <c r="D1753" s="3" t="s">
        <v>3</v>
      </c>
      <c r="E1753" s="3" t="s">
        <v>4</v>
      </c>
      <c r="F1753" s="3" t="s">
        <v>5</v>
      </c>
      <c r="G1753" s="3" t="s">
        <v>6</v>
      </c>
      <c r="H1753" s="3" t="s">
        <v>7</v>
      </c>
      <c r="I1753" s="3" t="s">
        <v>8</v>
      </c>
      <c r="K1753" s="186" t="s">
        <v>3161</v>
      </c>
      <c r="L1753" s="20">
        <f>+SUM(G1762:G1764)</f>
        <v>200</v>
      </c>
      <c r="M1753" s="20">
        <f>40+50+110</f>
        <v>200</v>
      </c>
    </row>
    <row r="1754" ht="15.75" customHeight="1">
      <c r="A1754" s="4" t="s">
        <v>3057</v>
      </c>
      <c r="B1754" s="5" t="s">
        <v>3182</v>
      </c>
      <c r="C1754" s="6">
        <v>45997.0</v>
      </c>
      <c r="D1754" s="7">
        <v>200.0</v>
      </c>
      <c r="E1754" s="8" t="s">
        <v>3184</v>
      </c>
      <c r="F1754" s="178">
        <v>46018.0</v>
      </c>
      <c r="G1754" s="111">
        <v>26.0</v>
      </c>
      <c r="H1754" s="8">
        <f>D1754-G1754</f>
        <v>174</v>
      </c>
      <c r="I1754" s="10"/>
    </row>
    <row r="1755" ht="15.75" customHeight="1">
      <c r="A1755" s="11"/>
      <c r="B1755" s="11"/>
      <c r="C1755" s="11"/>
      <c r="D1755" s="11"/>
      <c r="E1755" s="8" t="s">
        <v>3185</v>
      </c>
      <c r="F1755" s="178">
        <v>46020.0</v>
      </c>
      <c r="G1755" s="111">
        <v>53.0</v>
      </c>
      <c r="H1755" s="8">
        <f t="shared" ref="H1755:H1759" si="275">H1754-G1755</f>
        <v>121</v>
      </c>
      <c r="I1755" s="10"/>
    </row>
    <row r="1756" ht="15.75" customHeight="1">
      <c r="A1756" s="11"/>
      <c r="B1756" s="11"/>
      <c r="C1756" s="11"/>
      <c r="D1756" s="11"/>
      <c r="E1756" s="8" t="s">
        <v>3183</v>
      </c>
      <c r="F1756" s="178">
        <v>46021.0</v>
      </c>
      <c r="G1756" s="111">
        <v>121.0</v>
      </c>
      <c r="H1756" s="8">
        <f t="shared" si="275"/>
        <v>0</v>
      </c>
      <c r="I1756" s="10"/>
    </row>
    <row r="1757" ht="15.75" customHeight="1">
      <c r="A1757" s="11"/>
      <c r="B1757" s="11"/>
      <c r="C1757" s="11"/>
      <c r="D1757" s="11"/>
      <c r="E1757" s="8"/>
      <c r="F1757" s="57"/>
      <c r="G1757" s="10"/>
      <c r="H1757" s="8">
        <f t="shared" si="275"/>
        <v>0</v>
      </c>
      <c r="I1757" s="10"/>
    </row>
    <row r="1758" ht="15.75" customHeight="1">
      <c r="A1758" s="11"/>
      <c r="B1758" s="11"/>
      <c r="C1758" s="11"/>
      <c r="D1758" s="11"/>
      <c r="E1758" s="8"/>
      <c r="F1758" s="10"/>
      <c r="G1758" s="10"/>
      <c r="H1758" s="8">
        <f t="shared" si="275"/>
        <v>0</v>
      </c>
      <c r="I1758" s="10"/>
    </row>
    <row r="1759" ht="15.75" customHeight="1">
      <c r="A1759" s="12"/>
      <c r="B1759" s="12"/>
      <c r="C1759" s="12"/>
      <c r="D1759" s="12"/>
      <c r="E1759" s="10"/>
      <c r="F1759" s="10"/>
      <c r="G1759" s="10"/>
      <c r="H1759" s="8">
        <f t="shared" si="275"/>
        <v>0</v>
      </c>
      <c r="I1759" s="10"/>
    </row>
    <row r="1760" ht="15.75" customHeight="1">
      <c r="E1760" s="1"/>
      <c r="H1760" s="62" t="s">
        <v>14</v>
      </c>
    </row>
    <row r="1761" ht="15.75" customHeight="1">
      <c r="A1761" s="2" t="s">
        <v>0</v>
      </c>
      <c r="B1761" s="2" t="s">
        <v>1</v>
      </c>
      <c r="C1761" s="3" t="s">
        <v>2</v>
      </c>
      <c r="D1761" s="3" t="s">
        <v>3</v>
      </c>
      <c r="E1761" s="3" t="s">
        <v>4</v>
      </c>
      <c r="F1761" s="3" t="s">
        <v>5</v>
      </c>
      <c r="G1761" s="3" t="s">
        <v>6</v>
      </c>
      <c r="H1761" s="3" t="s">
        <v>7</v>
      </c>
      <c r="I1761" s="3" t="s">
        <v>8</v>
      </c>
    </row>
    <row r="1762" ht="15.75" customHeight="1">
      <c r="A1762" s="4" t="s">
        <v>3053</v>
      </c>
      <c r="B1762" s="5" t="s">
        <v>3182</v>
      </c>
      <c r="C1762" s="6">
        <v>45997.0</v>
      </c>
      <c r="D1762" s="7">
        <v>200.0</v>
      </c>
      <c r="E1762" s="8" t="s">
        <v>3186</v>
      </c>
      <c r="F1762" s="178">
        <v>46015.0</v>
      </c>
      <c r="G1762" s="111">
        <v>40.0</v>
      </c>
      <c r="H1762" s="8">
        <f>D1762-G1762</f>
        <v>160</v>
      </c>
      <c r="I1762" s="10"/>
    </row>
    <row r="1763" ht="15.75" customHeight="1">
      <c r="A1763" s="11"/>
      <c r="B1763" s="11"/>
      <c r="C1763" s="11"/>
      <c r="D1763" s="11"/>
      <c r="E1763" s="8" t="s">
        <v>3184</v>
      </c>
      <c r="F1763" s="178">
        <v>46018.0</v>
      </c>
      <c r="G1763" s="111">
        <v>50.0</v>
      </c>
      <c r="H1763" s="8">
        <f t="shared" ref="H1763:H1767" si="276">H1762-G1763</f>
        <v>110</v>
      </c>
      <c r="I1763" s="10"/>
    </row>
    <row r="1764" ht="15.75" customHeight="1">
      <c r="A1764" s="11"/>
      <c r="B1764" s="11"/>
      <c r="C1764" s="11"/>
      <c r="D1764" s="11"/>
      <c r="E1764" s="8" t="s">
        <v>3185</v>
      </c>
      <c r="F1764" s="178">
        <v>46020.0</v>
      </c>
      <c r="G1764" s="111">
        <v>110.0</v>
      </c>
      <c r="H1764" s="8">
        <f t="shared" si="276"/>
        <v>0</v>
      </c>
      <c r="I1764" s="10"/>
    </row>
    <row r="1765" ht="15.75" customHeight="1">
      <c r="A1765" s="11"/>
      <c r="B1765" s="11"/>
      <c r="C1765" s="11"/>
      <c r="D1765" s="11"/>
      <c r="E1765" s="8"/>
      <c r="F1765" s="57"/>
      <c r="G1765" s="10"/>
      <c r="H1765" s="8">
        <f t="shared" si="276"/>
        <v>0</v>
      </c>
      <c r="I1765" s="10"/>
    </row>
    <row r="1766" ht="15.75" customHeight="1">
      <c r="A1766" s="11"/>
      <c r="B1766" s="11"/>
      <c r="C1766" s="11"/>
      <c r="D1766" s="11"/>
      <c r="E1766" s="8"/>
      <c r="F1766" s="10"/>
      <c r="G1766" s="10"/>
      <c r="H1766" s="8">
        <f t="shared" si="276"/>
        <v>0</v>
      </c>
      <c r="I1766" s="10"/>
    </row>
    <row r="1767" ht="15.75" customHeight="1">
      <c r="A1767" s="12"/>
      <c r="B1767" s="12"/>
      <c r="C1767" s="12"/>
      <c r="D1767" s="12"/>
      <c r="E1767" s="10"/>
      <c r="F1767" s="10"/>
      <c r="G1767" s="10"/>
      <c r="H1767" s="8">
        <f t="shared" si="276"/>
        <v>0</v>
      </c>
      <c r="I1767" s="10"/>
    </row>
    <row r="1768" ht="15.75" customHeight="1">
      <c r="E1768" s="1"/>
      <c r="H1768" s="62" t="s">
        <v>14</v>
      </c>
    </row>
    <row r="1769" ht="15.75" customHeight="1">
      <c r="E1769" s="1"/>
    </row>
    <row r="1770" ht="15.75" customHeight="1">
      <c r="A1770" s="2" t="s">
        <v>0</v>
      </c>
      <c r="B1770" s="2" t="s">
        <v>1</v>
      </c>
      <c r="C1770" s="3" t="s">
        <v>2</v>
      </c>
      <c r="D1770" s="3" t="s">
        <v>3</v>
      </c>
      <c r="E1770" s="3" t="s">
        <v>4</v>
      </c>
      <c r="F1770" s="3" t="s">
        <v>5</v>
      </c>
      <c r="G1770" s="3" t="s">
        <v>6</v>
      </c>
      <c r="H1770" s="3" t="s">
        <v>7</v>
      </c>
      <c r="I1770" s="3" t="s">
        <v>8</v>
      </c>
    </row>
    <row r="1771" ht="15.75" customHeight="1">
      <c r="A1771" s="4" t="s">
        <v>3060</v>
      </c>
      <c r="B1771" s="5" t="s">
        <v>3187</v>
      </c>
      <c r="C1771" s="6">
        <v>46041.0</v>
      </c>
      <c r="D1771" s="7">
        <v>200.0</v>
      </c>
      <c r="E1771" s="8" t="s">
        <v>3188</v>
      </c>
      <c r="F1771" s="184">
        <v>46060.0</v>
      </c>
      <c r="G1771" s="185">
        <v>50.0</v>
      </c>
      <c r="H1771" s="8">
        <f>D1771-G1771</f>
        <v>150</v>
      </c>
      <c r="I1771" s="10"/>
    </row>
    <row r="1772" ht="15.75" customHeight="1">
      <c r="A1772" s="11"/>
      <c r="B1772" s="11"/>
      <c r="C1772" s="11"/>
      <c r="D1772" s="11"/>
      <c r="E1772" s="8" t="s">
        <v>3189</v>
      </c>
      <c r="F1772" s="184">
        <v>46064.0</v>
      </c>
      <c r="G1772" s="185">
        <v>45.0</v>
      </c>
      <c r="H1772" s="8">
        <f t="shared" ref="H1772:H1776" si="277">H1771-G1772</f>
        <v>105</v>
      </c>
      <c r="I1772" s="10"/>
    </row>
    <row r="1773" ht="15.75" customHeight="1">
      <c r="A1773" s="11"/>
      <c r="B1773" s="11"/>
      <c r="C1773" s="11"/>
      <c r="D1773" s="11"/>
      <c r="E1773" s="8" t="s">
        <v>3190</v>
      </c>
      <c r="F1773" s="184">
        <v>46079.0</v>
      </c>
      <c r="G1773" s="185">
        <v>40.0</v>
      </c>
      <c r="H1773" s="8">
        <f t="shared" si="277"/>
        <v>65</v>
      </c>
      <c r="I1773" s="10"/>
    </row>
    <row r="1774" ht="15.75" customHeight="1">
      <c r="A1774" s="11"/>
      <c r="B1774" s="11"/>
      <c r="C1774" s="11"/>
      <c r="D1774" s="11"/>
      <c r="E1774" s="8" t="s">
        <v>3191</v>
      </c>
      <c r="F1774" s="57">
        <v>46135.0</v>
      </c>
      <c r="G1774" s="10">
        <v>15.0</v>
      </c>
      <c r="H1774" s="8">
        <f t="shared" si="277"/>
        <v>50</v>
      </c>
      <c r="I1774" s="10"/>
    </row>
    <row r="1775" ht="15.75" customHeight="1">
      <c r="A1775" s="11"/>
      <c r="B1775" s="11"/>
      <c r="C1775" s="11"/>
      <c r="D1775" s="11"/>
      <c r="E1775" s="8" t="s">
        <v>3192</v>
      </c>
      <c r="F1775" s="44">
        <v>46126.0</v>
      </c>
      <c r="G1775" s="10">
        <v>50.0</v>
      </c>
      <c r="H1775" s="8">
        <f t="shared" si="277"/>
        <v>0</v>
      </c>
      <c r="I1775" s="10"/>
    </row>
    <row r="1776" ht="15.75" customHeight="1">
      <c r="A1776" s="12"/>
      <c r="B1776" s="12"/>
      <c r="C1776" s="12"/>
      <c r="D1776" s="12"/>
      <c r="E1776" s="10"/>
      <c r="F1776" s="10"/>
      <c r="G1776" s="10"/>
      <c r="H1776" s="8">
        <f t="shared" si="277"/>
        <v>0</v>
      </c>
      <c r="I1776" s="10"/>
    </row>
    <row r="1777" ht="15.75" customHeight="1">
      <c r="E1777" s="1"/>
    </row>
    <row r="1778" ht="15.75" customHeight="1">
      <c r="A1778" s="2" t="s">
        <v>0</v>
      </c>
      <c r="B1778" s="2" t="s">
        <v>1</v>
      </c>
      <c r="C1778" s="3" t="s">
        <v>2</v>
      </c>
      <c r="D1778" s="3" t="s">
        <v>3</v>
      </c>
      <c r="E1778" s="3" t="s">
        <v>4</v>
      </c>
      <c r="F1778" s="3" t="s">
        <v>5</v>
      </c>
      <c r="G1778" s="3" t="s">
        <v>6</v>
      </c>
      <c r="H1778" s="3" t="s">
        <v>7</v>
      </c>
      <c r="I1778" s="3" t="s">
        <v>8</v>
      </c>
    </row>
    <row r="1779" ht="15.75" customHeight="1">
      <c r="A1779" s="4" t="s">
        <v>3057</v>
      </c>
      <c r="B1779" s="5" t="s">
        <v>3187</v>
      </c>
      <c r="C1779" s="6">
        <v>46041.0</v>
      </c>
      <c r="D1779" s="7">
        <v>200.0</v>
      </c>
      <c r="E1779" s="8" t="s">
        <v>3189</v>
      </c>
      <c r="F1779" s="184">
        <v>46064.0</v>
      </c>
      <c r="G1779" s="185">
        <v>21.0</v>
      </c>
      <c r="H1779" s="8">
        <f>D1779-G1779</f>
        <v>179</v>
      </c>
      <c r="I1779" s="10"/>
    </row>
    <row r="1780" ht="15.75" customHeight="1">
      <c r="A1780" s="11"/>
      <c r="B1780" s="11"/>
      <c r="C1780" s="11"/>
      <c r="D1780" s="11"/>
      <c r="E1780" s="8" t="s">
        <v>3190</v>
      </c>
      <c r="F1780" s="184">
        <v>46079.0</v>
      </c>
      <c r="G1780" s="185">
        <v>31.0</v>
      </c>
      <c r="H1780" s="8">
        <f t="shared" ref="H1780:H1784" si="278">H1779-G1780</f>
        <v>148</v>
      </c>
      <c r="I1780" s="10"/>
    </row>
    <row r="1781" ht="15.75" customHeight="1">
      <c r="A1781" s="11"/>
      <c r="B1781" s="11"/>
      <c r="C1781" s="11"/>
      <c r="D1781" s="11"/>
      <c r="E1781" s="8" t="s">
        <v>3188</v>
      </c>
      <c r="F1781" s="57">
        <v>46359.0</v>
      </c>
      <c r="G1781" s="10">
        <v>65.0</v>
      </c>
      <c r="H1781" s="8">
        <f t="shared" si="278"/>
        <v>83</v>
      </c>
      <c r="I1781" s="10"/>
    </row>
    <row r="1782" ht="15.75" customHeight="1">
      <c r="A1782" s="11"/>
      <c r="B1782" s="11"/>
      <c r="C1782" s="11"/>
      <c r="D1782" s="11"/>
      <c r="E1782" s="8" t="s">
        <v>3193</v>
      </c>
      <c r="F1782" s="57">
        <v>46140.0</v>
      </c>
      <c r="G1782" s="10">
        <v>33.0</v>
      </c>
      <c r="H1782" s="8">
        <f t="shared" si="278"/>
        <v>50</v>
      </c>
      <c r="I1782" s="10"/>
    </row>
    <row r="1783" ht="15.75" customHeight="1">
      <c r="A1783" s="11"/>
      <c r="B1783" s="11"/>
      <c r="C1783" s="11"/>
      <c r="D1783" s="11"/>
      <c r="E1783" s="8" t="s">
        <v>3192</v>
      </c>
      <c r="F1783" s="44">
        <v>46126.0</v>
      </c>
      <c r="G1783" s="10">
        <v>50.0</v>
      </c>
      <c r="H1783" s="8">
        <f t="shared" si="278"/>
        <v>0</v>
      </c>
      <c r="I1783" s="10"/>
    </row>
    <row r="1784" ht="15.75" customHeight="1">
      <c r="A1784" s="12"/>
      <c r="B1784" s="12"/>
      <c r="C1784" s="12"/>
      <c r="D1784" s="12"/>
      <c r="E1784" s="10"/>
      <c r="F1784" s="10"/>
      <c r="G1784" s="10"/>
      <c r="H1784" s="8">
        <f t="shared" si="278"/>
        <v>0</v>
      </c>
      <c r="I1784" s="10"/>
    </row>
    <row r="1785" ht="15.75" customHeight="1">
      <c r="E1785" s="1"/>
      <c r="H1785" s="62" t="s">
        <v>14</v>
      </c>
    </row>
    <row r="1786" ht="15.75" customHeight="1">
      <c r="A1786" s="2" t="s">
        <v>0</v>
      </c>
      <c r="B1786" s="2" t="s">
        <v>1</v>
      </c>
      <c r="C1786" s="3" t="s">
        <v>2</v>
      </c>
      <c r="D1786" s="3" t="s">
        <v>3</v>
      </c>
      <c r="E1786" s="3" t="s">
        <v>4</v>
      </c>
      <c r="F1786" s="3" t="s">
        <v>5</v>
      </c>
      <c r="G1786" s="3" t="s">
        <v>6</v>
      </c>
      <c r="H1786" s="3" t="s">
        <v>7</v>
      </c>
      <c r="I1786" s="3" t="s">
        <v>8</v>
      </c>
    </row>
    <row r="1787" ht="15.75" customHeight="1">
      <c r="A1787" s="4" t="s">
        <v>3053</v>
      </c>
      <c r="B1787" s="5" t="s">
        <v>3187</v>
      </c>
      <c r="C1787" s="6">
        <v>46041.0</v>
      </c>
      <c r="D1787" s="7">
        <v>200.0</v>
      </c>
      <c r="E1787" s="8" t="s">
        <v>3194</v>
      </c>
      <c r="F1787" s="175">
        <v>46045.0</v>
      </c>
      <c r="G1787" s="29">
        <v>50.0</v>
      </c>
      <c r="H1787" s="8">
        <f>D1787-G1787</f>
        <v>150</v>
      </c>
      <c r="I1787" s="10"/>
    </row>
    <row r="1788" ht="15.75" customHeight="1">
      <c r="A1788" s="11"/>
      <c r="B1788" s="11"/>
      <c r="C1788" s="11"/>
      <c r="D1788" s="11"/>
      <c r="E1788" s="8" t="s">
        <v>3195</v>
      </c>
      <c r="F1788" s="175">
        <v>46048.0</v>
      </c>
      <c r="G1788" s="29">
        <v>76.0</v>
      </c>
      <c r="H1788" s="8">
        <f t="shared" ref="H1788:H1792" si="279">H1787-G1788</f>
        <v>74</v>
      </c>
      <c r="I1788" s="10"/>
    </row>
    <row r="1789" ht="15.75" customHeight="1">
      <c r="A1789" s="11"/>
      <c r="B1789" s="11"/>
      <c r="C1789" s="11"/>
      <c r="D1789" s="11"/>
      <c r="E1789" s="8" t="s">
        <v>3188</v>
      </c>
      <c r="F1789" s="184">
        <v>46060.0</v>
      </c>
      <c r="G1789" s="185">
        <v>63.0</v>
      </c>
      <c r="H1789" s="8">
        <f t="shared" si="279"/>
        <v>11</v>
      </c>
      <c r="I1789" s="10"/>
    </row>
    <row r="1790" ht="15.75" customHeight="1">
      <c r="A1790" s="11"/>
      <c r="B1790" s="11"/>
      <c r="C1790" s="11"/>
      <c r="D1790" s="11"/>
      <c r="E1790" s="8" t="s">
        <v>3189</v>
      </c>
      <c r="F1790" s="184">
        <v>46062.0</v>
      </c>
      <c r="G1790" s="185">
        <v>11.0</v>
      </c>
      <c r="H1790" s="8">
        <f t="shared" si="279"/>
        <v>0</v>
      </c>
      <c r="I1790" s="10"/>
    </row>
    <row r="1791" ht="15.75" customHeight="1">
      <c r="A1791" s="11"/>
      <c r="B1791" s="11"/>
      <c r="C1791" s="11"/>
      <c r="D1791" s="11"/>
      <c r="E1791" s="8"/>
      <c r="F1791" s="10"/>
      <c r="G1791" s="10"/>
      <c r="H1791" s="8">
        <f t="shared" si="279"/>
        <v>0</v>
      </c>
      <c r="I1791" s="10"/>
    </row>
    <row r="1792" ht="15.75" customHeight="1">
      <c r="A1792" s="12"/>
      <c r="B1792" s="12"/>
      <c r="C1792" s="12"/>
      <c r="D1792" s="12"/>
      <c r="E1792" s="10"/>
      <c r="F1792" s="10"/>
      <c r="G1792" s="10"/>
      <c r="H1792" s="8">
        <f t="shared" si="279"/>
        <v>0</v>
      </c>
      <c r="I1792" s="10"/>
    </row>
    <row r="1793" ht="15.75" customHeight="1">
      <c r="E1793" s="1"/>
      <c r="H1793" s="62" t="s">
        <v>14</v>
      </c>
    </row>
    <row r="1794" ht="15.75" customHeight="1">
      <c r="A1794" s="2" t="s">
        <v>0</v>
      </c>
      <c r="B1794" s="2" t="s">
        <v>1</v>
      </c>
      <c r="C1794" s="3" t="s">
        <v>2</v>
      </c>
      <c r="D1794" s="3" t="s">
        <v>3</v>
      </c>
      <c r="E1794" s="3" t="s">
        <v>4</v>
      </c>
      <c r="F1794" s="3" t="s">
        <v>5</v>
      </c>
      <c r="G1794" s="3" t="s">
        <v>6</v>
      </c>
      <c r="H1794" s="3" t="s">
        <v>7</v>
      </c>
      <c r="I1794" s="3" t="s">
        <v>8</v>
      </c>
    </row>
    <row r="1795" ht="15.75" customHeight="1">
      <c r="A1795" s="4" t="s">
        <v>3060</v>
      </c>
      <c r="B1795" s="4" t="s">
        <v>3196</v>
      </c>
      <c r="C1795" s="6">
        <v>46049.0</v>
      </c>
      <c r="D1795" s="7">
        <v>100.0</v>
      </c>
      <c r="E1795" s="8" t="s">
        <v>3197</v>
      </c>
      <c r="F1795" s="57">
        <v>46112.0</v>
      </c>
      <c r="G1795" s="10">
        <v>72.0</v>
      </c>
      <c r="H1795" s="8">
        <f>D1795-G1795</f>
        <v>28</v>
      </c>
      <c r="I1795" s="10"/>
    </row>
    <row r="1796" ht="15.75" customHeight="1">
      <c r="A1796" s="11"/>
      <c r="B1796" s="11"/>
      <c r="C1796" s="11"/>
      <c r="D1796" s="11"/>
      <c r="E1796" s="8" t="s">
        <v>3198</v>
      </c>
      <c r="F1796" s="57">
        <v>46330.0</v>
      </c>
      <c r="G1796" s="10">
        <v>13.0</v>
      </c>
      <c r="H1796" s="8">
        <f t="shared" ref="H1796:H1800" si="280">H1795-G1796</f>
        <v>15</v>
      </c>
      <c r="I1796" s="10"/>
    </row>
    <row r="1797" ht="15.75" customHeight="1">
      <c r="A1797" s="11"/>
      <c r="B1797" s="11"/>
      <c r="C1797" s="11"/>
      <c r="D1797" s="11"/>
      <c r="E1797" s="8" t="s">
        <v>3199</v>
      </c>
      <c r="F1797" s="57">
        <v>46135.0</v>
      </c>
      <c r="G1797" s="10">
        <v>12.0</v>
      </c>
      <c r="H1797" s="8">
        <f t="shared" si="280"/>
        <v>3</v>
      </c>
      <c r="I1797" s="10"/>
    </row>
    <row r="1798" ht="15.75" customHeight="1">
      <c r="A1798" s="11"/>
      <c r="B1798" s="11"/>
      <c r="C1798" s="11"/>
      <c r="D1798" s="11"/>
      <c r="E1798" s="8"/>
      <c r="F1798" s="57"/>
      <c r="G1798" s="10"/>
      <c r="H1798" s="8">
        <f t="shared" si="280"/>
        <v>3</v>
      </c>
      <c r="I1798" s="10"/>
    </row>
    <row r="1799" ht="15.75" customHeight="1">
      <c r="A1799" s="11"/>
      <c r="B1799" s="11"/>
      <c r="C1799" s="11"/>
      <c r="D1799" s="11"/>
      <c r="E1799" s="8"/>
      <c r="F1799" s="10"/>
      <c r="G1799" s="10"/>
      <c r="H1799" s="8">
        <f t="shared" si="280"/>
        <v>3</v>
      </c>
      <c r="I1799" s="10"/>
    </row>
    <row r="1800" ht="15.75" customHeight="1">
      <c r="A1800" s="12"/>
      <c r="B1800" s="12"/>
      <c r="C1800" s="12"/>
      <c r="D1800" s="12"/>
      <c r="E1800" s="10"/>
      <c r="F1800" s="10"/>
      <c r="G1800" s="10"/>
      <c r="H1800" s="8">
        <f t="shared" si="280"/>
        <v>3</v>
      </c>
      <c r="I1800" s="10"/>
    </row>
    <row r="1801" ht="15.75" customHeight="1">
      <c r="E1801" s="1"/>
    </row>
    <row r="1802" ht="15.75" customHeight="1">
      <c r="A1802" s="2" t="s">
        <v>0</v>
      </c>
      <c r="B1802" s="2" t="s">
        <v>1</v>
      </c>
      <c r="C1802" s="3" t="s">
        <v>2</v>
      </c>
      <c r="D1802" s="3" t="s">
        <v>3</v>
      </c>
      <c r="E1802" s="3" t="s">
        <v>4</v>
      </c>
      <c r="F1802" s="3" t="s">
        <v>5</v>
      </c>
      <c r="G1802" s="3" t="s">
        <v>6</v>
      </c>
      <c r="H1802" s="3" t="s">
        <v>7</v>
      </c>
      <c r="I1802" s="3" t="s">
        <v>8</v>
      </c>
    </row>
    <row r="1803" ht="15.75" customHeight="1">
      <c r="A1803" s="4" t="s">
        <v>3057</v>
      </c>
      <c r="B1803" s="4" t="s">
        <v>3196</v>
      </c>
      <c r="C1803" s="6">
        <v>46049.0</v>
      </c>
      <c r="D1803" s="7">
        <v>100.0</v>
      </c>
      <c r="E1803" s="8" t="s">
        <v>3197</v>
      </c>
      <c r="F1803" s="57">
        <v>46112.0</v>
      </c>
      <c r="G1803" s="10">
        <v>51.0</v>
      </c>
      <c r="H1803" s="8">
        <f>D1803-G1803</f>
        <v>49</v>
      </c>
      <c r="I1803" s="10"/>
    </row>
    <row r="1804" ht="15.75" customHeight="1">
      <c r="A1804" s="11"/>
      <c r="B1804" s="11"/>
      <c r="C1804" s="11"/>
      <c r="D1804" s="11"/>
      <c r="E1804" s="8" t="s">
        <v>3198</v>
      </c>
      <c r="F1804" s="57">
        <v>46140.0</v>
      </c>
      <c r="G1804" s="10">
        <v>49.0</v>
      </c>
      <c r="H1804" s="8">
        <f t="shared" ref="H1804:H1808" si="281">H1803-G1804</f>
        <v>0</v>
      </c>
      <c r="I1804" s="10"/>
    </row>
    <row r="1805" ht="15.75" customHeight="1">
      <c r="A1805" s="11"/>
      <c r="B1805" s="11"/>
      <c r="C1805" s="11"/>
      <c r="D1805" s="11"/>
      <c r="E1805" s="8" t="s">
        <v>3199</v>
      </c>
      <c r="F1805" s="57"/>
      <c r="G1805" s="10"/>
      <c r="H1805" s="8">
        <f t="shared" si="281"/>
        <v>0</v>
      </c>
      <c r="I1805" s="10"/>
    </row>
    <row r="1806" ht="15.75" customHeight="1">
      <c r="A1806" s="11"/>
      <c r="B1806" s="11"/>
      <c r="C1806" s="11"/>
      <c r="D1806" s="11"/>
      <c r="E1806" s="8"/>
      <c r="F1806" s="57"/>
      <c r="G1806" s="10"/>
      <c r="H1806" s="8">
        <f t="shared" si="281"/>
        <v>0</v>
      </c>
      <c r="I1806" s="10"/>
    </row>
    <row r="1807" ht="15.75" customHeight="1">
      <c r="A1807" s="11"/>
      <c r="B1807" s="11"/>
      <c r="C1807" s="11"/>
      <c r="D1807" s="11"/>
      <c r="E1807" s="8"/>
      <c r="F1807" s="10"/>
      <c r="G1807" s="10"/>
      <c r="H1807" s="8">
        <f t="shared" si="281"/>
        <v>0</v>
      </c>
      <c r="I1807" s="10"/>
    </row>
    <row r="1808" ht="15.75" customHeight="1">
      <c r="A1808" s="12"/>
      <c r="B1808" s="12"/>
      <c r="C1808" s="12"/>
      <c r="D1808" s="12"/>
      <c r="E1808" s="10"/>
      <c r="F1808" s="10"/>
      <c r="G1808" s="10"/>
      <c r="H1808" s="8">
        <f t="shared" si="281"/>
        <v>0</v>
      </c>
      <c r="I1808" s="10"/>
    </row>
    <row r="1809" ht="15.75" customHeight="1">
      <c r="E1809" s="1"/>
      <c r="H1809" s="62" t="s">
        <v>14</v>
      </c>
    </row>
    <row r="1810" ht="15.75" customHeight="1">
      <c r="A1810" s="2" t="s">
        <v>0</v>
      </c>
      <c r="B1810" s="2" t="s">
        <v>1</v>
      </c>
      <c r="C1810" s="3" t="s">
        <v>2</v>
      </c>
      <c r="D1810" s="3" t="s">
        <v>3</v>
      </c>
      <c r="E1810" s="3" t="s">
        <v>4</v>
      </c>
      <c r="F1810" s="3" t="s">
        <v>5</v>
      </c>
      <c r="G1810" s="3" t="s">
        <v>6</v>
      </c>
      <c r="H1810" s="3" t="s">
        <v>7</v>
      </c>
      <c r="I1810" s="3" t="s">
        <v>8</v>
      </c>
    </row>
    <row r="1811" ht="15.75" customHeight="1">
      <c r="A1811" s="4" t="s">
        <v>3053</v>
      </c>
      <c r="B1811" s="4" t="s">
        <v>3196</v>
      </c>
      <c r="C1811" s="6">
        <v>46049.0</v>
      </c>
      <c r="D1811" s="7">
        <v>100.0</v>
      </c>
      <c r="E1811" s="8" t="s">
        <v>3197</v>
      </c>
      <c r="F1811" s="184">
        <v>46058.0</v>
      </c>
      <c r="G1811" s="185">
        <v>50.0</v>
      </c>
      <c r="H1811" s="8">
        <f>D1811-G1811</f>
        <v>50</v>
      </c>
      <c r="I1811" s="10"/>
    </row>
    <row r="1812" ht="15.75" customHeight="1">
      <c r="A1812" s="11"/>
      <c r="B1812" s="11"/>
      <c r="C1812" s="11"/>
      <c r="D1812" s="11"/>
      <c r="E1812" s="8" t="s">
        <v>3198</v>
      </c>
      <c r="F1812" s="184">
        <v>46062.0</v>
      </c>
      <c r="G1812" s="185">
        <v>39.0</v>
      </c>
      <c r="H1812" s="8">
        <f t="shared" ref="H1812:H1816" si="282">H1811-G1812</f>
        <v>11</v>
      </c>
      <c r="I1812" s="10"/>
    </row>
    <row r="1813" ht="15.75" customHeight="1">
      <c r="A1813" s="11"/>
      <c r="B1813" s="11"/>
      <c r="C1813" s="11"/>
      <c r="D1813" s="11"/>
      <c r="E1813" s="8" t="s">
        <v>3199</v>
      </c>
      <c r="F1813" s="184">
        <v>46079.0</v>
      </c>
      <c r="G1813" s="185">
        <v>11.0</v>
      </c>
      <c r="H1813" s="8">
        <f t="shared" si="282"/>
        <v>0</v>
      </c>
      <c r="I1813" s="10"/>
    </row>
    <row r="1814" ht="15.75" customHeight="1">
      <c r="A1814" s="11"/>
      <c r="B1814" s="11"/>
      <c r="C1814" s="11"/>
      <c r="D1814" s="11"/>
      <c r="E1814" s="8"/>
      <c r="F1814" s="57"/>
      <c r="G1814" s="10"/>
      <c r="H1814" s="8">
        <f t="shared" si="282"/>
        <v>0</v>
      </c>
      <c r="I1814" s="10"/>
    </row>
    <row r="1815" ht="15.75" customHeight="1">
      <c r="A1815" s="11"/>
      <c r="B1815" s="11"/>
      <c r="C1815" s="11"/>
      <c r="D1815" s="11"/>
      <c r="E1815" s="8"/>
      <c r="F1815" s="10"/>
      <c r="G1815" s="10"/>
      <c r="H1815" s="8">
        <f t="shared" si="282"/>
        <v>0</v>
      </c>
      <c r="I1815" s="10"/>
    </row>
    <row r="1816" ht="15.75" customHeight="1">
      <c r="A1816" s="12"/>
      <c r="B1816" s="12"/>
      <c r="C1816" s="12"/>
      <c r="D1816" s="12"/>
      <c r="E1816" s="10"/>
      <c r="F1816" s="10"/>
      <c r="G1816" s="10"/>
      <c r="H1816" s="8">
        <f t="shared" si="282"/>
        <v>0</v>
      </c>
      <c r="I1816" s="10"/>
    </row>
    <row r="1817" ht="15.75" customHeight="1">
      <c r="E1817" s="1"/>
      <c r="H1817" s="62" t="s">
        <v>14</v>
      </c>
    </row>
    <row r="1818" ht="15.75" customHeight="1">
      <c r="A1818" s="2" t="s">
        <v>0</v>
      </c>
      <c r="B1818" s="2" t="s">
        <v>1</v>
      </c>
      <c r="C1818" s="3" t="s">
        <v>2</v>
      </c>
      <c r="D1818" s="3" t="s">
        <v>3</v>
      </c>
      <c r="E1818" s="3" t="s">
        <v>4</v>
      </c>
      <c r="F1818" s="3" t="s">
        <v>5</v>
      </c>
      <c r="G1818" s="3" t="s">
        <v>6</v>
      </c>
      <c r="H1818" s="3" t="s">
        <v>7</v>
      </c>
      <c r="I1818" s="3" t="s">
        <v>8</v>
      </c>
    </row>
    <row r="1819" ht="15.75" customHeight="1">
      <c r="A1819" s="4" t="s">
        <v>3129</v>
      </c>
      <c r="B1819" s="4" t="s">
        <v>3196</v>
      </c>
      <c r="C1819" s="6">
        <v>46049.0</v>
      </c>
      <c r="D1819" s="7">
        <v>100.0</v>
      </c>
      <c r="E1819" s="8" t="s">
        <v>3197</v>
      </c>
      <c r="F1819" s="57">
        <v>46359.0</v>
      </c>
      <c r="G1819" s="10">
        <v>30.0</v>
      </c>
      <c r="H1819" s="8">
        <f>D1819-G1819</f>
        <v>70</v>
      </c>
      <c r="I1819" s="10"/>
    </row>
    <row r="1820" ht="15.75" customHeight="1">
      <c r="A1820" s="11"/>
      <c r="B1820" s="11"/>
      <c r="C1820" s="11"/>
      <c r="D1820" s="11"/>
      <c r="E1820" s="8" t="s">
        <v>3198</v>
      </c>
      <c r="F1820" s="57">
        <v>46142.0</v>
      </c>
      <c r="G1820" s="10">
        <v>62.0</v>
      </c>
      <c r="H1820" s="8">
        <f t="shared" ref="H1820:H1824" si="283">H1819-G1820</f>
        <v>8</v>
      </c>
      <c r="I1820" s="10"/>
    </row>
    <row r="1821" ht="15.75" customHeight="1">
      <c r="A1821" s="11"/>
      <c r="B1821" s="11"/>
      <c r="C1821" s="11"/>
      <c r="D1821" s="11"/>
      <c r="E1821" s="8" t="s">
        <v>3199</v>
      </c>
      <c r="F1821" s="57"/>
      <c r="G1821" s="10"/>
      <c r="H1821" s="8">
        <f t="shared" si="283"/>
        <v>8</v>
      </c>
      <c r="I1821" s="10"/>
    </row>
    <row r="1822" ht="15.75" customHeight="1">
      <c r="A1822" s="11"/>
      <c r="B1822" s="11"/>
      <c r="C1822" s="11"/>
      <c r="D1822" s="11"/>
      <c r="E1822" s="8"/>
      <c r="F1822" s="57"/>
      <c r="G1822" s="10"/>
      <c r="H1822" s="8">
        <f t="shared" si="283"/>
        <v>8</v>
      </c>
      <c r="I1822" s="10"/>
    </row>
    <row r="1823" ht="15.75" customHeight="1">
      <c r="A1823" s="11"/>
      <c r="B1823" s="11"/>
      <c r="C1823" s="11"/>
      <c r="D1823" s="11"/>
      <c r="E1823" s="8"/>
      <c r="F1823" s="10"/>
      <c r="G1823" s="10"/>
      <c r="H1823" s="8">
        <f t="shared" si="283"/>
        <v>8</v>
      </c>
      <c r="I1823" s="10"/>
    </row>
    <row r="1824" ht="15.75" customHeight="1">
      <c r="A1824" s="12"/>
      <c r="B1824" s="12"/>
      <c r="C1824" s="12"/>
      <c r="D1824" s="12"/>
      <c r="E1824" s="10"/>
      <c r="F1824" s="10"/>
      <c r="G1824" s="10"/>
      <c r="H1824" s="8">
        <f t="shared" si="283"/>
        <v>8</v>
      </c>
      <c r="I1824" s="10"/>
    </row>
    <row r="1825" ht="15.75" customHeight="1">
      <c r="E1825" s="1"/>
    </row>
    <row r="1826" ht="15.75" customHeight="1">
      <c r="A1826" s="2" t="s">
        <v>0</v>
      </c>
      <c r="B1826" s="2" t="s">
        <v>1</v>
      </c>
      <c r="C1826" s="3" t="s">
        <v>2</v>
      </c>
      <c r="D1826" s="3" t="s">
        <v>3</v>
      </c>
      <c r="E1826" s="3" t="s">
        <v>4</v>
      </c>
      <c r="F1826" s="3" t="s">
        <v>5</v>
      </c>
      <c r="G1826" s="3" t="s">
        <v>6</v>
      </c>
      <c r="H1826" s="3" t="s">
        <v>7</v>
      </c>
      <c r="I1826" s="3" t="s">
        <v>8</v>
      </c>
    </row>
    <row r="1827" ht="15.75" customHeight="1">
      <c r="A1827" s="4" t="s">
        <v>3060</v>
      </c>
      <c r="B1827" s="4" t="s">
        <v>3200</v>
      </c>
      <c r="C1827" s="6">
        <v>46076.0</v>
      </c>
      <c r="D1827" s="7">
        <v>200.0</v>
      </c>
      <c r="E1827" s="8" t="s">
        <v>3201</v>
      </c>
      <c r="F1827" s="57">
        <v>46085.0</v>
      </c>
      <c r="G1827" s="10">
        <v>46.0</v>
      </c>
      <c r="H1827" s="8">
        <f>D1827-G1827</f>
        <v>154</v>
      </c>
      <c r="I1827" s="10"/>
    </row>
    <row r="1828" ht="15.75" customHeight="1">
      <c r="A1828" s="11"/>
      <c r="B1828" s="11"/>
      <c r="C1828" s="11"/>
      <c r="D1828" s="11"/>
      <c r="E1828" s="8" t="s">
        <v>3202</v>
      </c>
      <c r="F1828" s="57">
        <v>46132.0</v>
      </c>
      <c r="G1828" s="10">
        <v>31.0</v>
      </c>
      <c r="H1828" s="8">
        <f t="shared" ref="H1828:H1832" si="284">H1827-G1828</f>
        <v>123</v>
      </c>
      <c r="I1828" s="10"/>
    </row>
    <row r="1829" ht="15.75" customHeight="1">
      <c r="A1829" s="11"/>
      <c r="B1829" s="11"/>
      <c r="C1829" s="11"/>
      <c r="D1829" s="11"/>
      <c r="E1829" s="8" t="s">
        <v>3203</v>
      </c>
      <c r="F1829" s="57">
        <v>46137.0</v>
      </c>
      <c r="G1829" s="10">
        <v>123.0</v>
      </c>
      <c r="H1829" s="8">
        <f t="shared" si="284"/>
        <v>0</v>
      </c>
      <c r="I1829" s="10"/>
    </row>
    <row r="1830" ht="15.75" customHeight="1">
      <c r="A1830" s="11"/>
      <c r="B1830" s="11"/>
      <c r="C1830" s="11"/>
      <c r="D1830" s="11"/>
      <c r="E1830" s="8"/>
      <c r="F1830" s="57"/>
      <c r="G1830" s="10"/>
      <c r="H1830" s="8">
        <f t="shared" si="284"/>
        <v>0</v>
      </c>
      <c r="I1830" s="10"/>
    </row>
    <row r="1831" ht="15.75" customHeight="1">
      <c r="A1831" s="11"/>
      <c r="B1831" s="11"/>
      <c r="C1831" s="11"/>
      <c r="D1831" s="11"/>
      <c r="E1831" s="8"/>
      <c r="F1831" s="10"/>
      <c r="G1831" s="10"/>
      <c r="H1831" s="8">
        <f t="shared" si="284"/>
        <v>0</v>
      </c>
      <c r="I1831" s="10"/>
    </row>
    <row r="1832" ht="15.75" customHeight="1">
      <c r="A1832" s="12"/>
      <c r="B1832" s="12"/>
      <c r="C1832" s="12"/>
      <c r="D1832" s="12"/>
      <c r="E1832" s="10"/>
      <c r="F1832" s="10"/>
      <c r="G1832" s="10"/>
      <c r="H1832" s="8">
        <f t="shared" si="284"/>
        <v>0</v>
      </c>
      <c r="I1832" s="10"/>
    </row>
    <row r="1833" ht="15.75" customHeight="1">
      <c r="E1833" s="1"/>
      <c r="H1833" s="96" t="s">
        <v>14</v>
      </c>
    </row>
    <row r="1834" ht="15.75" customHeight="1">
      <c r="A1834" s="2" t="s">
        <v>0</v>
      </c>
      <c r="B1834" s="2" t="s">
        <v>1</v>
      </c>
      <c r="C1834" s="3" t="s">
        <v>2</v>
      </c>
      <c r="D1834" s="3" t="s">
        <v>3</v>
      </c>
      <c r="E1834" s="3" t="s">
        <v>4</v>
      </c>
      <c r="F1834" s="3" t="s">
        <v>5</v>
      </c>
      <c r="G1834" s="3" t="s">
        <v>6</v>
      </c>
      <c r="H1834" s="3" t="s">
        <v>7</v>
      </c>
      <c r="I1834" s="3" t="s">
        <v>8</v>
      </c>
    </row>
    <row r="1835" ht="15.75" customHeight="1">
      <c r="A1835" s="4" t="s">
        <v>3053</v>
      </c>
      <c r="B1835" s="4" t="s">
        <v>3200</v>
      </c>
      <c r="C1835" s="6">
        <v>46076.0</v>
      </c>
      <c r="D1835" s="7">
        <v>200.0</v>
      </c>
      <c r="E1835" s="8" t="s">
        <v>3201</v>
      </c>
      <c r="F1835" s="184">
        <v>46079.0</v>
      </c>
      <c r="G1835" s="185">
        <v>103.0</v>
      </c>
      <c r="H1835" s="8">
        <f>D1835-G1835</f>
        <v>97</v>
      </c>
      <c r="I1835" s="10"/>
    </row>
    <row r="1836" ht="15.75" customHeight="1">
      <c r="A1836" s="11"/>
      <c r="B1836" s="11"/>
      <c r="C1836" s="11"/>
      <c r="D1836" s="11"/>
      <c r="E1836" s="8" t="s">
        <v>3202</v>
      </c>
      <c r="F1836" s="57">
        <v>46085.0</v>
      </c>
      <c r="G1836" s="10">
        <v>56.0</v>
      </c>
      <c r="H1836" s="8">
        <f t="shared" ref="H1836:H1840" si="285">H1835-G1836</f>
        <v>41</v>
      </c>
      <c r="I1836" s="10"/>
    </row>
    <row r="1837" ht="15.75" customHeight="1">
      <c r="A1837" s="11"/>
      <c r="B1837" s="11"/>
      <c r="C1837" s="11"/>
      <c r="D1837" s="11"/>
      <c r="E1837" s="8" t="s">
        <v>3203</v>
      </c>
      <c r="F1837" s="57">
        <v>46099.0</v>
      </c>
      <c r="G1837" s="10">
        <v>41.0</v>
      </c>
      <c r="H1837" s="8">
        <f t="shared" si="285"/>
        <v>0</v>
      </c>
      <c r="I1837" s="10"/>
    </row>
    <row r="1838" ht="15.75" customHeight="1">
      <c r="A1838" s="11"/>
      <c r="B1838" s="11"/>
      <c r="C1838" s="11"/>
      <c r="D1838" s="11"/>
      <c r="E1838" s="8"/>
      <c r="F1838" s="57"/>
      <c r="G1838" s="10"/>
      <c r="H1838" s="8">
        <f t="shared" si="285"/>
        <v>0</v>
      </c>
      <c r="I1838" s="10"/>
    </row>
    <row r="1839" ht="15.75" customHeight="1">
      <c r="A1839" s="11"/>
      <c r="B1839" s="11"/>
      <c r="C1839" s="11"/>
      <c r="D1839" s="11"/>
      <c r="E1839" s="8"/>
      <c r="F1839" s="10"/>
      <c r="G1839" s="10"/>
      <c r="H1839" s="8">
        <f t="shared" si="285"/>
        <v>0</v>
      </c>
      <c r="I1839" s="10"/>
    </row>
    <row r="1840" ht="15.75" customHeight="1">
      <c r="A1840" s="12"/>
      <c r="B1840" s="12"/>
      <c r="C1840" s="12"/>
      <c r="D1840" s="12"/>
      <c r="E1840" s="10"/>
      <c r="F1840" s="10"/>
      <c r="G1840" s="10"/>
      <c r="H1840" s="8">
        <f t="shared" si="285"/>
        <v>0</v>
      </c>
      <c r="I1840" s="10"/>
    </row>
    <row r="1841" ht="15.75" customHeight="1">
      <c r="E1841" s="1"/>
      <c r="H1841" s="96" t="s">
        <v>14</v>
      </c>
    </row>
    <row r="1842" ht="15.75" customHeight="1">
      <c r="A1842" s="2" t="s">
        <v>0</v>
      </c>
      <c r="B1842" s="2" t="s">
        <v>1</v>
      </c>
      <c r="C1842" s="3" t="s">
        <v>2</v>
      </c>
      <c r="D1842" s="3" t="s">
        <v>3</v>
      </c>
      <c r="E1842" s="3" t="s">
        <v>4</v>
      </c>
      <c r="F1842" s="3" t="s">
        <v>5</v>
      </c>
      <c r="G1842" s="3" t="s">
        <v>6</v>
      </c>
      <c r="H1842" s="3" t="s">
        <v>7</v>
      </c>
      <c r="I1842" s="3" t="s">
        <v>8</v>
      </c>
    </row>
    <row r="1843" ht="15.75" customHeight="1">
      <c r="A1843" s="4" t="s">
        <v>3053</v>
      </c>
      <c r="B1843" s="4" t="s">
        <v>3204</v>
      </c>
      <c r="C1843" s="6">
        <v>46122.0</v>
      </c>
      <c r="D1843" s="7">
        <v>50.0</v>
      </c>
      <c r="E1843" s="8" t="s">
        <v>3205</v>
      </c>
      <c r="F1843" s="187">
        <v>46330.0</v>
      </c>
      <c r="G1843" s="188">
        <v>46.0</v>
      </c>
      <c r="H1843" s="8">
        <f>D1843-G1843</f>
        <v>4</v>
      </c>
      <c r="I1843" s="10"/>
    </row>
    <row r="1844" ht="15.75" customHeight="1">
      <c r="A1844" s="11"/>
      <c r="B1844" s="11"/>
      <c r="C1844" s="11"/>
      <c r="D1844" s="11"/>
      <c r="E1844" s="8" t="s">
        <v>3206</v>
      </c>
      <c r="F1844" s="57">
        <v>46132.0</v>
      </c>
      <c r="G1844" s="10">
        <v>4.0</v>
      </c>
      <c r="H1844" s="8">
        <f t="shared" ref="H1844:H1848" si="286">H1843-G1844</f>
        <v>0</v>
      </c>
      <c r="I1844" s="10"/>
    </row>
    <row r="1845" ht="15.75" customHeight="1">
      <c r="A1845" s="11"/>
      <c r="B1845" s="11"/>
      <c r="C1845" s="11"/>
      <c r="D1845" s="11"/>
      <c r="E1845" s="8"/>
      <c r="F1845" s="57"/>
      <c r="G1845" s="10"/>
      <c r="H1845" s="8">
        <f t="shared" si="286"/>
        <v>0</v>
      </c>
      <c r="I1845" s="10"/>
    </row>
    <row r="1846" ht="15.75" customHeight="1">
      <c r="A1846" s="11"/>
      <c r="B1846" s="11"/>
      <c r="C1846" s="11"/>
      <c r="D1846" s="11"/>
      <c r="E1846" s="8"/>
      <c r="F1846" s="57"/>
      <c r="G1846" s="10"/>
      <c r="H1846" s="8">
        <f t="shared" si="286"/>
        <v>0</v>
      </c>
      <c r="I1846" s="10"/>
    </row>
    <row r="1847" ht="15.75" customHeight="1">
      <c r="A1847" s="11"/>
      <c r="B1847" s="11"/>
      <c r="C1847" s="11"/>
      <c r="D1847" s="11"/>
      <c r="E1847" s="8"/>
      <c r="F1847" s="10"/>
      <c r="G1847" s="10"/>
      <c r="H1847" s="8">
        <f t="shared" si="286"/>
        <v>0</v>
      </c>
      <c r="I1847" s="10"/>
    </row>
    <row r="1848" ht="15.75" customHeight="1">
      <c r="A1848" s="12"/>
      <c r="B1848" s="12"/>
      <c r="C1848" s="12"/>
      <c r="D1848" s="12"/>
      <c r="E1848" s="10"/>
      <c r="F1848" s="10"/>
      <c r="G1848" s="10"/>
      <c r="H1848" s="8">
        <f t="shared" si="286"/>
        <v>0</v>
      </c>
      <c r="I1848" s="10"/>
    </row>
    <row r="1849" ht="15.75" customHeight="1">
      <c r="E1849" s="1"/>
    </row>
    <row r="1850" ht="15.75" customHeight="1">
      <c r="A1850" s="2" t="s">
        <v>0</v>
      </c>
      <c r="B1850" s="2" t="s">
        <v>1</v>
      </c>
      <c r="C1850" s="3" t="s">
        <v>2</v>
      </c>
      <c r="D1850" s="3" t="s">
        <v>3</v>
      </c>
      <c r="E1850" s="3" t="s">
        <v>4</v>
      </c>
      <c r="F1850" s="3" t="s">
        <v>5</v>
      </c>
      <c r="G1850" s="3" t="s">
        <v>6</v>
      </c>
      <c r="H1850" s="3" t="s">
        <v>7</v>
      </c>
      <c r="I1850" s="3" t="s">
        <v>8</v>
      </c>
    </row>
    <row r="1851" ht="15.75" customHeight="1">
      <c r="A1851" s="4" t="s">
        <v>3053</v>
      </c>
      <c r="B1851" s="4" t="s">
        <v>3207</v>
      </c>
      <c r="C1851" s="6">
        <v>46150.0</v>
      </c>
      <c r="D1851" s="7">
        <v>200.0</v>
      </c>
      <c r="E1851" s="8" t="s">
        <v>3208</v>
      </c>
      <c r="F1851" s="187">
        <v>46177.0</v>
      </c>
      <c r="G1851" s="188">
        <v>51.0</v>
      </c>
      <c r="H1851" s="8">
        <f>D1851-G1851</f>
        <v>149</v>
      </c>
      <c r="I1851" s="10"/>
    </row>
    <row r="1852" ht="15.75" customHeight="1">
      <c r="A1852" s="11"/>
      <c r="B1852" s="11"/>
      <c r="C1852" s="11"/>
      <c r="D1852" s="11"/>
      <c r="E1852" s="8"/>
      <c r="F1852" s="57"/>
      <c r="G1852" s="10"/>
      <c r="H1852" s="8">
        <f t="shared" ref="H1852:H1856" si="287">H1851-G1852</f>
        <v>149</v>
      </c>
      <c r="I1852" s="10"/>
    </row>
    <row r="1853" ht="15.75" customHeight="1">
      <c r="A1853" s="11"/>
      <c r="B1853" s="11"/>
      <c r="C1853" s="11"/>
      <c r="D1853" s="11"/>
      <c r="E1853" s="8"/>
      <c r="F1853" s="57"/>
      <c r="G1853" s="10"/>
      <c r="H1853" s="8">
        <f t="shared" si="287"/>
        <v>149</v>
      </c>
      <c r="I1853" s="10"/>
    </row>
    <row r="1854" ht="15.75" customHeight="1">
      <c r="A1854" s="11"/>
      <c r="B1854" s="11"/>
      <c r="C1854" s="11"/>
      <c r="D1854" s="11"/>
      <c r="E1854" s="8"/>
      <c r="F1854" s="57"/>
      <c r="G1854" s="10"/>
      <c r="H1854" s="8">
        <f t="shared" si="287"/>
        <v>149</v>
      </c>
      <c r="I1854" s="10"/>
    </row>
    <row r="1855" ht="15.75" customHeight="1">
      <c r="A1855" s="11"/>
      <c r="B1855" s="11"/>
      <c r="C1855" s="11"/>
      <c r="D1855" s="11"/>
      <c r="E1855" s="8"/>
      <c r="F1855" s="10"/>
      <c r="G1855" s="10"/>
      <c r="H1855" s="8">
        <f t="shared" si="287"/>
        <v>149</v>
      </c>
      <c r="I1855" s="10"/>
    </row>
    <row r="1856" ht="15.75" customHeight="1">
      <c r="A1856" s="12"/>
      <c r="B1856" s="12"/>
      <c r="C1856" s="12"/>
      <c r="D1856" s="12"/>
      <c r="E1856" s="10"/>
      <c r="F1856" s="10"/>
      <c r="G1856" s="10"/>
      <c r="H1856" s="8">
        <f t="shared" si="287"/>
        <v>149</v>
      </c>
      <c r="I1856" s="10"/>
    </row>
    <row r="1857" ht="15.75" customHeight="1">
      <c r="E1857" s="1"/>
    </row>
    <row r="1858" ht="15.75" customHeight="1">
      <c r="A1858" s="2" t="s">
        <v>0</v>
      </c>
      <c r="B1858" s="2" t="s">
        <v>1</v>
      </c>
      <c r="C1858" s="3" t="s">
        <v>2</v>
      </c>
      <c r="D1858" s="3" t="s">
        <v>3</v>
      </c>
      <c r="E1858" s="3" t="s">
        <v>4</v>
      </c>
      <c r="F1858" s="3" t="s">
        <v>5</v>
      </c>
      <c r="G1858" s="3" t="s">
        <v>6</v>
      </c>
      <c r="H1858" s="3" t="s">
        <v>7</v>
      </c>
      <c r="I1858" s="3" t="s">
        <v>8</v>
      </c>
    </row>
    <row r="1859" ht="15.75" customHeight="1">
      <c r="A1859" s="4" t="s">
        <v>3053</v>
      </c>
      <c r="B1859" s="4" t="s">
        <v>3207</v>
      </c>
      <c r="C1859" s="6">
        <v>46150.0</v>
      </c>
      <c r="D1859" s="7">
        <v>200.0</v>
      </c>
      <c r="E1859" s="8" t="s">
        <v>3209</v>
      </c>
      <c r="F1859" s="187"/>
      <c r="G1859" s="188"/>
      <c r="H1859" s="8">
        <f>D1859-G1859</f>
        <v>200</v>
      </c>
      <c r="I1859" s="10"/>
    </row>
    <row r="1860" ht="15.75" customHeight="1">
      <c r="A1860" s="11"/>
      <c r="B1860" s="11"/>
      <c r="C1860" s="11"/>
      <c r="D1860" s="11"/>
      <c r="E1860" s="8"/>
      <c r="F1860" s="57"/>
      <c r="G1860" s="10"/>
      <c r="H1860" s="8">
        <f t="shared" ref="H1860:H1864" si="288">H1859-G1860</f>
        <v>200</v>
      </c>
      <c r="I1860" s="10"/>
    </row>
    <row r="1861" ht="15.75" customHeight="1">
      <c r="A1861" s="11"/>
      <c r="B1861" s="11"/>
      <c r="C1861" s="11"/>
      <c r="D1861" s="11"/>
      <c r="E1861" s="8"/>
      <c r="F1861" s="57"/>
      <c r="G1861" s="10"/>
      <c r="H1861" s="8">
        <f t="shared" si="288"/>
        <v>200</v>
      </c>
      <c r="I1861" s="10"/>
    </row>
    <row r="1862" ht="15.75" customHeight="1">
      <c r="A1862" s="11"/>
      <c r="B1862" s="11"/>
      <c r="C1862" s="11"/>
      <c r="D1862" s="11"/>
      <c r="E1862" s="8"/>
      <c r="F1862" s="57"/>
      <c r="G1862" s="10"/>
      <c r="H1862" s="8">
        <f t="shared" si="288"/>
        <v>200</v>
      </c>
      <c r="I1862" s="10"/>
    </row>
    <row r="1863" ht="15.75" customHeight="1">
      <c r="A1863" s="11"/>
      <c r="B1863" s="11"/>
      <c r="C1863" s="11"/>
      <c r="D1863" s="11"/>
      <c r="E1863" s="8"/>
      <c r="F1863" s="10"/>
      <c r="G1863" s="10"/>
      <c r="H1863" s="8">
        <f t="shared" si="288"/>
        <v>200</v>
      </c>
      <c r="I1863" s="10"/>
    </row>
    <row r="1864" ht="15.75" customHeight="1">
      <c r="A1864" s="12"/>
      <c r="B1864" s="12"/>
      <c r="C1864" s="12"/>
      <c r="D1864" s="12"/>
      <c r="E1864" s="10"/>
      <c r="F1864" s="10"/>
      <c r="G1864" s="10"/>
      <c r="H1864" s="8">
        <f t="shared" si="288"/>
        <v>200</v>
      </c>
      <c r="I1864" s="10"/>
    </row>
    <row r="1865" ht="15.75" customHeight="1">
      <c r="E1865" s="1"/>
    </row>
    <row r="1866" ht="15.75" customHeight="1">
      <c r="A1866" s="2" t="s">
        <v>0</v>
      </c>
      <c r="B1866" s="2" t="s">
        <v>1</v>
      </c>
      <c r="C1866" s="3" t="s">
        <v>2</v>
      </c>
      <c r="D1866" s="3" t="s">
        <v>3</v>
      </c>
      <c r="E1866" s="3" t="s">
        <v>4</v>
      </c>
      <c r="F1866" s="3" t="s">
        <v>5</v>
      </c>
      <c r="G1866" s="3" t="s">
        <v>6</v>
      </c>
      <c r="H1866" s="3" t="s">
        <v>7</v>
      </c>
      <c r="I1866" s="3" t="s">
        <v>8</v>
      </c>
    </row>
    <row r="1867" ht="15.75" customHeight="1">
      <c r="A1867" s="4" t="s">
        <v>3060</v>
      </c>
      <c r="B1867" s="4" t="s">
        <v>3210</v>
      </c>
      <c r="C1867" s="6">
        <v>46150.0</v>
      </c>
      <c r="D1867" s="7">
        <v>200.0</v>
      </c>
      <c r="E1867" s="8" t="s">
        <v>3211</v>
      </c>
      <c r="F1867" s="57"/>
      <c r="G1867" s="10"/>
      <c r="H1867" s="8">
        <f>D1867-G1867</f>
        <v>200</v>
      </c>
      <c r="I1867" s="10"/>
    </row>
    <row r="1868" ht="15.75" customHeight="1">
      <c r="A1868" s="11"/>
      <c r="B1868" s="11"/>
      <c r="C1868" s="11"/>
      <c r="D1868" s="11"/>
      <c r="E1868" s="8"/>
      <c r="F1868" s="57"/>
      <c r="G1868" s="10"/>
      <c r="H1868" s="8">
        <f t="shared" ref="H1868:H1872" si="289">H1867-G1868</f>
        <v>200</v>
      </c>
      <c r="I1868" s="10"/>
    </row>
    <row r="1869" ht="15.75" customHeight="1">
      <c r="A1869" s="11"/>
      <c r="B1869" s="11"/>
      <c r="C1869" s="11"/>
      <c r="D1869" s="11"/>
      <c r="E1869" s="8"/>
      <c r="F1869" s="57"/>
      <c r="G1869" s="10"/>
      <c r="H1869" s="8">
        <f t="shared" si="289"/>
        <v>200</v>
      </c>
      <c r="I1869" s="10"/>
    </row>
    <row r="1870" ht="15.75" customHeight="1">
      <c r="A1870" s="11"/>
      <c r="B1870" s="11"/>
      <c r="C1870" s="11"/>
      <c r="D1870" s="11"/>
      <c r="E1870" s="8"/>
      <c r="F1870" s="57"/>
      <c r="G1870" s="10"/>
      <c r="H1870" s="8">
        <f t="shared" si="289"/>
        <v>200</v>
      </c>
      <c r="I1870" s="10"/>
    </row>
    <row r="1871" ht="15.75" customHeight="1">
      <c r="A1871" s="11"/>
      <c r="B1871" s="11"/>
      <c r="C1871" s="11"/>
      <c r="D1871" s="11"/>
      <c r="E1871" s="8"/>
      <c r="F1871" s="10"/>
      <c r="G1871" s="10"/>
      <c r="H1871" s="8">
        <f t="shared" si="289"/>
        <v>200</v>
      </c>
      <c r="I1871" s="10"/>
    </row>
    <row r="1872" ht="15.75" customHeight="1">
      <c r="A1872" s="12"/>
      <c r="B1872" s="12"/>
      <c r="C1872" s="12"/>
      <c r="D1872" s="12"/>
      <c r="E1872" s="10"/>
      <c r="F1872" s="10"/>
      <c r="G1872" s="10"/>
      <c r="H1872" s="8">
        <f t="shared" si="289"/>
        <v>200</v>
      </c>
      <c r="I1872" s="10"/>
    </row>
    <row r="1873" ht="15.75" customHeight="1">
      <c r="E1873" s="1"/>
    </row>
    <row r="1874" ht="15.75" customHeight="1">
      <c r="A1874" s="2" t="s">
        <v>0</v>
      </c>
      <c r="B1874" s="2" t="s">
        <v>1</v>
      </c>
      <c r="C1874" s="3" t="s">
        <v>2</v>
      </c>
      <c r="D1874" s="3" t="s">
        <v>3</v>
      </c>
      <c r="E1874" s="3" t="s">
        <v>4</v>
      </c>
      <c r="F1874" s="3" t="s">
        <v>5</v>
      </c>
      <c r="G1874" s="3" t="s">
        <v>6</v>
      </c>
      <c r="H1874" s="3" t="s">
        <v>7</v>
      </c>
      <c r="I1874" s="3" t="s">
        <v>8</v>
      </c>
    </row>
    <row r="1875" ht="15.75" customHeight="1">
      <c r="A1875" s="4" t="s">
        <v>3057</v>
      </c>
      <c r="B1875" s="4" t="s">
        <v>3212</v>
      </c>
      <c r="C1875" s="6">
        <v>46150.0</v>
      </c>
      <c r="D1875" s="7">
        <v>200.0</v>
      </c>
      <c r="E1875" s="8" t="s">
        <v>3213</v>
      </c>
      <c r="F1875" s="57">
        <v>46177.0</v>
      </c>
      <c r="G1875" s="10">
        <v>25.0</v>
      </c>
      <c r="H1875" s="8">
        <f>D1875-G1875</f>
        <v>175</v>
      </c>
      <c r="I1875" s="10"/>
    </row>
    <row r="1876" ht="15.75" customHeight="1">
      <c r="A1876" s="11"/>
      <c r="B1876" s="11"/>
      <c r="C1876" s="11"/>
      <c r="D1876" s="11"/>
      <c r="E1876" s="8"/>
      <c r="F1876" s="57"/>
      <c r="G1876" s="10"/>
      <c r="H1876" s="8">
        <f t="shared" ref="H1876:H1880" si="290">H1875-G1876</f>
        <v>175</v>
      </c>
      <c r="I1876" s="10"/>
    </row>
    <row r="1877" ht="15.75" customHeight="1">
      <c r="A1877" s="11"/>
      <c r="B1877" s="11"/>
      <c r="C1877" s="11"/>
      <c r="D1877" s="11"/>
      <c r="E1877" s="8"/>
      <c r="F1877" s="57"/>
      <c r="G1877" s="10"/>
      <c r="H1877" s="8">
        <f t="shared" si="290"/>
        <v>175</v>
      </c>
      <c r="I1877" s="10"/>
    </row>
    <row r="1878" ht="15.75" customHeight="1">
      <c r="A1878" s="11"/>
      <c r="B1878" s="11"/>
      <c r="C1878" s="11"/>
      <c r="D1878" s="11"/>
      <c r="E1878" s="8"/>
      <c r="F1878" s="57"/>
      <c r="G1878" s="10"/>
      <c r="H1878" s="8">
        <f t="shared" si="290"/>
        <v>175</v>
      </c>
      <c r="I1878" s="10"/>
    </row>
    <row r="1879" ht="15.75" customHeight="1">
      <c r="A1879" s="11"/>
      <c r="B1879" s="11"/>
      <c r="C1879" s="11"/>
      <c r="D1879" s="11"/>
      <c r="E1879" s="8"/>
      <c r="F1879" s="10"/>
      <c r="G1879" s="10"/>
      <c r="H1879" s="8">
        <f t="shared" si="290"/>
        <v>175</v>
      </c>
      <c r="I1879" s="10"/>
    </row>
    <row r="1880" ht="15.75" customHeight="1">
      <c r="A1880" s="12"/>
      <c r="B1880" s="12"/>
      <c r="C1880" s="12"/>
      <c r="D1880" s="12"/>
      <c r="E1880" s="10"/>
      <c r="F1880" s="10"/>
      <c r="G1880" s="10"/>
      <c r="H1880" s="8">
        <f t="shared" si="290"/>
        <v>175</v>
      </c>
      <c r="I1880" s="10"/>
    </row>
    <row r="1881" ht="15.75" customHeight="1">
      <c r="E1881" s="1"/>
    </row>
    <row r="1882" ht="15.75" customHeight="1">
      <c r="A1882" s="2" t="s">
        <v>0</v>
      </c>
      <c r="B1882" s="2" t="s">
        <v>1</v>
      </c>
      <c r="C1882" s="3" t="s">
        <v>2</v>
      </c>
      <c r="D1882" s="3" t="s">
        <v>3</v>
      </c>
      <c r="E1882" s="3" t="s">
        <v>4</v>
      </c>
      <c r="F1882" s="3" t="s">
        <v>5</v>
      </c>
      <c r="G1882" s="3" t="s">
        <v>6</v>
      </c>
      <c r="H1882" s="3" t="s">
        <v>7</v>
      </c>
      <c r="I1882" s="3" t="s">
        <v>8</v>
      </c>
    </row>
    <row r="1883" ht="15.75" customHeight="1">
      <c r="A1883" s="4" t="s">
        <v>3060</v>
      </c>
      <c r="B1883" s="4" t="s">
        <v>3214</v>
      </c>
      <c r="C1883" s="6">
        <v>46150.0</v>
      </c>
      <c r="D1883" s="7">
        <v>200.0</v>
      </c>
      <c r="E1883" s="8" t="s">
        <v>3215</v>
      </c>
      <c r="F1883" s="57">
        <v>46177.0</v>
      </c>
      <c r="G1883" s="10">
        <v>41.0</v>
      </c>
      <c r="H1883" s="8">
        <f>D1883-G1883</f>
        <v>159</v>
      </c>
      <c r="I1883" s="10"/>
    </row>
    <row r="1884" ht="15.75" customHeight="1">
      <c r="A1884" s="11"/>
      <c r="B1884" s="11"/>
      <c r="C1884" s="11"/>
      <c r="D1884" s="11"/>
      <c r="E1884" s="8"/>
      <c r="F1884" s="57"/>
      <c r="G1884" s="10"/>
      <c r="H1884" s="8">
        <f t="shared" ref="H1884:H1888" si="291">H1883-G1884</f>
        <v>159</v>
      </c>
      <c r="I1884" s="10"/>
    </row>
    <row r="1885" ht="15.75" customHeight="1">
      <c r="A1885" s="11"/>
      <c r="B1885" s="11"/>
      <c r="C1885" s="11"/>
      <c r="D1885" s="11"/>
      <c r="E1885" s="8"/>
      <c r="F1885" s="57"/>
      <c r="G1885" s="10"/>
      <c r="H1885" s="8">
        <f t="shared" si="291"/>
        <v>159</v>
      </c>
      <c r="I1885" s="10"/>
    </row>
    <row r="1886" ht="15.75" customHeight="1">
      <c r="A1886" s="11"/>
      <c r="B1886" s="11"/>
      <c r="C1886" s="11"/>
      <c r="D1886" s="11"/>
      <c r="E1886" s="8"/>
      <c r="F1886" s="57"/>
      <c r="G1886" s="10"/>
      <c r="H1886" s="8">
        <f t="shared" si="291"/>
        <v>159</v>
      </c>
      <c r="I1886" s="10"/>
    </row>
    <row r="1887" ht="15.75" customHeight="1">
      <c r="A1887" s="11"/>
      <c r="B1887" s="11"/>
      <c r="C1887" s="11"/>
      <c r="D1887" s="11"/>
      <c r="E1887" s="8"/>
      <c r="F1887" s="10"/>
      <c r="G1887" s="10"/>
      <c r="H1887" s="8">
        <f t="shared" si="291"/>
        <v>159</v>
      </c>
      <c r="I1887" s="10"/>
    </row>
    <row r="1888" ht="15.75" customHeight="1">
      <c r="A1888" s="12"/>
      <c r="B1888" s="12"/>
      <c r="C1888" s="12"/>
      <c r="D1888" s="12"/>
      <c r="E1888" s="10"/>
      <c r="F1888" s="10"/>
      <c r="G1888" s="10"/>
      <c r="H1888" s="8">
        <f t="shared" si="291"/>
        <v>159</v>
      </c>
      <c r="I1888" s="10"/>
    </row>
    <row r="1889" ht="15.75" customHeight="1">
      <c r="E1889" s="1"/>
    </row>
    <row r="1890" ht="15.75" customHeight="1">
      <c r="A1890" s="2" t="s">
        <v>0</v>
      </c>
      <c r="B1890" s="2" t="s">
        <v>1</v>
      </c>
      <c r="C1890" s="3" t="s">
        <v>2</v>
      </c>
      <c r="D1890" s="3" t="s">
        <v>3</v>
      </c>
      <c r="E1890" s="3" t="s">
        <v>4</v>
      </c>
      <c r="F1890" s="3" t="s">
        <v>5</v>
      </c>
      <c r="G1890" s="3" t="s">
        <v>6</v>
      </c>
      <c r="H1890" s="3" t="s">
        <v>7</v>
      </c>
      <c r="I1890" s="3" t="s">
        <v>8</v>
      </c>
    </row>
    <row r="1891" ht="15.75" customHeight="1">
      <c r="A1891" s="4" t="s">
        <v>3057</v>
      </c>
      <c r="B1891" s="4" t="s">
        <v>3216</v>
      </c>
      <c r="C1891" s="6">
        <v>46150.0</v>
      </c>
      <c r="D1891" s="7">
        <v>200.0</v>
      </c>
      <c r="E1891" s="8" t="s">
        <v>1200</v>
      </c>
      <c r="F1891" s="57"/>
      <c r="G1891" s="10"/>
      <c r="H1891" s="8">
        <f>D1891-G1891</f>
        <v>200</v>
      </c>
      <c r="I1891" s="10"/>
    </row>
    <row r="1892" ht="15.75" customHeight="1">
      <c r="A1892" s="11"/>
      <c r="B1892" s="11"/>
      <c r="C1892" s="11"/>
      <c r="D1892" s="11"/>
      <c r="E1892" s="8"/>
      <c r="F1892" s="57"/>
      <c r="G1892" s="10"/>
      <c r="H1892" s="8">
        <f t="shared" ref="H1892:H1896" si="292">H1891-G1892</f>
        <v>200</v>
      </c>
      <c r="I1892" s="10"/>
    </row>
    <row r="1893" ht="15.75" customHeight="1">
      <c r="A1893" s="11"/>
      <c r="B1893" s="11"/>
      <c r="C1893" s="11"/>
      <c r="D1893" s="11"/>
      <c r="E1893" s="8"/>
      <c r="F1893" s="57"/>
      <c r="G1893" s="10"/>
      <c r="H1893" s="8">
        <f t="shared" si="292"/>
        <v>200</v>
      </c>
      <c r="I1893" s="10"/>
    </row>
    <row r="1894" ht="15.75" customHeight="1">
      <c r="A1894" s="11"/>
      <c r="B1894" s="11"/>
      <c r="C1894" s="11"/>
      <c r="D1894" s="11"/>
      <c r="E1894" s="8"/>
      <c r="F1894" s="57"/>
      <c r="G1894" s="10"/>
      <c r="H1894" s="8">
        <f t="shared" si="292"/>
        <v>200</v>
      </c>
      <c r="I1894" s="10"/>
    </row>
    <row r="1895" ht="15.75" customHeight="1">
      <c r="A1895" s="11"/>
      <c r="B1895" s="11"/>
      <c r="C1895" s="11"/>
      <c r="D1895" s="11"/>
      <c r="E1895" s="8"/>
      <c r="F1895" s="10"/>
      <c r="G1895" s="10"/>
      <c r="H1895" s="8">
        <f t="shared" si="292"/>
        <v>200</v>
      </c>
      <c r="I1895" s="10"/>
    </row>
    <row r="1896" ht="15.75" customHeight="1">
      <c r="A1896" s="12"/>
      <c r="B1896" s="12"/>
      <c r="C1896" s="12"/>
      <c r="D1896" s="12"/>
      <c r="E1896" s="10"/>
      <c r="F1896" s="10"/>
      <c r="G1896" s="10"/>
      <c r="H1896" s="8">
        <f t="shared" si="292"/>
        <v>200</v>
      </c>
      <c r="I1896" s="10"/>
    </row>
  </sheetData>
  <mergeCells count="255">
    <mergeCell ref="C1593:C1598"/>
    <mergeCell ref="D1593:D1598"/>
    <mergeCell ref="A1601:A1606"/>
    <mergeCell ref="B1601:B1606"/>
    <mergeCell ref="C1601:C1606"/>
    <mergeCell ref="D1601:D1606"/>
    <mergeCell ref="A1609:A1614"/>
    <mergeCell ref="D1609:D1614"/>
    <mergeCell ref="B1609:B1614"/>
    <mergeCell ref="C1609:C1614"/>
    <mergeCell ref="A1617:A1622"/>
    <mergeCell ref="B1617:B1622"/>
    <mergeCell ref="C1617:C1622"/>
    <mergeCell ref="D1617:D1622"/>
    <mergeCell ref="A1626:A1631"/>
    <mergeCell ref="D1626:D1631"/>
    <mergeCell ref="B1722:B1727"/>
    <mergeCell ref="C1722:C1727"/>
    <mergeCell ref="D1722:D1727"/>
    <mergeCell ref="A1730:A1735"/>
    <mergeCell ref="B1730:B1735"/>
    <mergeCell ref="C1730:C1735"/>
    <mergeCell ref="D1730:D1735"/>
    <mergeCell ref="A1738:A1743"/>
    <mergeCell ref="B1738:B1743"/>
    <mergeCell ref="C1738:C1743"/>
    <mergeCell ref="D1738:D1743"/>
    <mergeCell ref="B1746:B1751"/>
    <mergeCell ref="C1746:C1751"/>
    <mergeCell ref="D1746:D1751"/>
    <mergeCell ref="C1762:C1767"/>
    <mergeCell ref="D1762:D1767"/>
    <mergeCell ref="A1746:A1751"/>
    <mergeCell ref="A1754:A1759"/>
    <mergeCell ref="B1754:B1759"/>
    <mergeCell ref="C1754:C1759"/>
    <mergeCell ref="D1754:D1759"/>
    <mergeCell ref="A1762:A1767"/>
    <mergeCell ref="B1762:B1767"/>
    <mergeCell ref="A1771:A1776"/>
    <mergeCell ref="B1771:B1776"/>
    <mergeCell ref="C1771:C1776"/>
    <mergeCell ref="D1771:D1776"/>
    <mergeCell ref="B1779:B1784"/>
    <mergeCell ref="C1779:C1784"/>
    <mergeCell ref="D1779:D1784"/>
    <mergeCell ref="A1779:A1784"/>
    <mergeCell ref="A1787:A1792"/>
    <mergeCell ref="B1787:B1792"/>
    <mergeCell ref="C1787:C1792"/>
    <mergeCell ref="D1787:D1792"/>
    <mergeCell ref="A1795:A1800"/>
    <mergeCell ref="B1795:B1800"/>
    <mergeCell ref="C1795:C1800"/>
    <mergeCell ref="D1795:D1800"/>
    <mergeCell ref="A1803:A1808"/>
    <mergeCell ref="B1803:B1808"/>
    <mergeCell ref="C1803:C1808"/>
    <mergeCell ref="D1803:D1808"/>
    <mergeCell ref="A1811:A1816"/>
    <mergeCell ref="D1811:D1816"/>
    <mergeCell ref="B1811:B1816"/>
    <mergeCell ref="C1811:C1816"/>
    <mergeCell ref="A1819:A1824"/>
    <mergeCell ref="B1819:B1824"/>
    <mergeCell ref="C1819:C1824"/>
    <mergeCell ref="D1819:D1824"/>
    <mergeCell ref="A1827:A1832"/>
    <mergeCell ref="D1827:D1832"/>
    <mergeCell ref="B1827:B1832"/>
    <mergeCell ref="C1827:C1832"/>
    <mergeCell ref="A1835:A1840"/>
    <mergeCell ref="B1835:B1840"/>
    <mergeCell ref="C1835:C1840"/>
    <mergeCell ref="D1835:D1840"/>
    <mergeCell ref="A1843:A1848"/>
    <mergeCell ref="D1843:D1848"/>
    <mergeCell ref="B1843:B1848"/>
    <mergeCell ref="C1843:C1848"/>
    <mergeCell ref="A1851:A1856"/>
    <mergeCell ref="B1851:B1856"/>
    <mergeCell ref="C1851:C1856"/>
    <mergeCell ref="D1851:D1856"/>
    <mergeCell ref="A1859:A1864"/>
    <mergeCell ref="D1859:D1864"/>
    <mergeCell ref="B1859:B1864"/>
    <mergeCell ref="C1859:C1864"/>
    <mergeCell ref="A1867:A1872"/>
    <mergeCell ref="B1867:B1872"/>
    <mergeCell ref="C1867:C1872"/>
    <mergeCell ref="D1867:D1872"/>
    <mergeCell ref="A1875:A1880"/>
    <mergeCell ref="D1875:D1880"/>
    <mergeCell ref="B1875:B1880"/>
    <mergeCell ref="C1875:C1880"/>
    <mergeCell ref="A1883:A1888"/>
    <mergeCell ref="B1883:B1888"/>
    <mergeCell ref="C1883:C1888"/>
    <mergeCell ref="D1883:D1888"/>
    <mergeCell ref="A1891:A1896"/>
    <mergeCell ref="D1891:D1896"/>
    <mergeCell ref="C1488:C1493"/>
    <mergeCell ref="D1488:D1493"/>
    <mergeCell ref="A1472:A1477"/>
    <mergeCell ref="A1480:A1485"/>
    <mergeCell ref="B1480:B1485"/>
    <mergeCell ref="C1480:C1485"/>
    <mergeCell ref="D1480:D1485"/>
    <mergeCell ref="A1488:A1493"/>
    <mergeCell ref="B1488:B1493"/>
    <mergeCell ref="A1505:A1510"/>
    <mergeCell ref="B1505:B1510"/>
    <mergeCell ref="C1505:C1510"/>
    <mergeCell ref="D1505:D1510"/>
    <mergeCell ref="B1513:B1518"/>
    <mergeCell ref="C1513:C1518"/>
    <mergeCell ref="D1513:D1518"/>
    <mergeCell ref="C1529:C1534"/>
    <mergeCell ref="D1529:D1534"/>
    <mergeCell ref="A1513:A1518"/>
    <mergeCell ref="A1521:A1526"/>
    <mergeCell ref="B1521:B1526"/>
    <mergeCell ref="C1521:C1526"/>
    <mergeCell ref="D1521:D1526"/>
    <mergeCell ref="A1529:A1534"/>
    <mergeCell ref="B1529:B1534"/>
    <mergeCell ref="C1561:C1566"/>
    <mergeCell ref="D1561:D1566"/>
    <mergeCell ref="B1891:B1896"/>
    <mergeCell ref="C1891:C1896"/>
    <mergeCell ref="A1440:A1445"/>
    <mergeCell ref="A1448:A1453"/>
    <mergeCell ref="B1448:B1453"/>
    <mergeCell ref="C1448:C1453"/>
    <mergeCell ref="D1448:D1453"/>
    <mergeCell ref="A1456:A1461"/>
    <mergeCell ref="B1456:B1461"/>
    <mergeCell ref="A1464:A1469"/>
    <mergeCell ref="B1464:B1469"/>
    <mergeCell ref="C1464:C1469"/>
    <mergeCell ref="D1464:D1469"/>
    <mergeCell ref="B1472:B1477"/>
    <mergeCell ref="C1472:C1477"/>
    <mergeCell ref="D1472:D1477"/>
    <mergeCell ref="G38:H38"/>
    <mergeCell ref="G41:H41"/>
    <mergeCell ref="A791:G791"/>
    <mergeCell ref="A1379:A1383"/>
    <mergeCell ref="B1379:B1383"/>
    <mergeCell ref="A1387:A1391"/>
    <mergeCell ref="B1387:B1391"/>
    <mergeCell ref="A1394:A1397"/>
    <mergeCell ref="B1394:B1397"/>
    <mergeCell ref="A1400:A1402"/>
    <mergeCell ref="B1400:B1402"/>
    <mergeCell ref="A1405:A1407"/>
    <mergeCell ref="B1405:B1407"/>
    <mergeCell ref="B1410:B1412"/>
    <mergeCell ref="C1424:C1429"/>
    <mergeCell ref="D1424:D1429"/>
    <mergeCell ref="A1410:A1412"/>
    <mergeCell ref="A1416:A1421"/>
    <mergeCell ref="B1416:B1421"/>
    <mergeCell ref="C1416:C1421"/>
    <mergeCell ref="D1416:D1421"/>
    <mergeCell ref="A1424:A1429"/>
    <mergeCell ref="B1424:B1429"/>
    <mergeCell ref="A1432:A1437"/>
    <mergeCell ref="B1432:B1437"/>
    <mergeCell ref="C1432:C1437"/>
    <mergeCell ref="D1432:D1437"/>
    <mergeCell ref="B1440:B1445"/>
    <mergeCell ref="C1440:C1445"/>
    <mergeCell ref="D1440:D1445"/>
    <mergeCell ref="C1456:C1461"/>
    <mergeCell ref="D1456:D1461"/>
    <mergeCell ref="A1496:A1501"/>
    <mergeCell ref="B1496:B1501"/>
    <mergeCell ref="C1496:C1501"/>
    <mergeCell ref="D1496:D1501"/>
    <mergeCell ref="A1537:A1542"/>
    <mergeCell ref="B1537:B1542"/>
    <mergeCell ref="C1537:C1542"/>
    <mergeCell ref="D1537:D1542"/>
    <mergeCell ref="B1545:B1550"/>
    <mergeCell ref="C1545:C1550"/>
    <mergeCell ref="D1545:D1550"/>
    <mergeCell ref="A1545:A1550"/>
    <mergeCell ref="A1553:A1558"/>
    <mergeCell ref="B1553:B1558"/>
    <mergeCell ref="C1553:C1558"/>
    <mergeCell ref="D1553:D1558"/>
    <mergeCell ref="A1561:A1566"/>
    <mergeCell ref="B1561:B1566"/>
    <mergeCell ref="A1569:A1574"/>
    <mergeCell ref="B1569:B1574"/>
    <mergeCell ref="C1569:C1574"/>
    <mergeCell ref="D1569:D1574"/>
    <mergeCell ref="B1577:B1582"/>
    <mergeCell ref="C1577:C1582"/>
    <mergeCell ref="D1577:D1582"/>
    <mergeCell ref="A1577:A1582"/>
    <mergeCell ref="A1585:A1590"/>
    <mergeCell ref="B1585:B1590"/>
    <mergeCell ref="C1585:C1590"/>
    <mergeCell ref="D1585:D1590"/>
    <mergeCell ref="A1593:A1598"/>
    <mergeCell ref="B1593:B1598"/>
    <mergeCell ref="B1626:B1631"/>
    <mergeCell ref="C1626:C1631"/>
    <mergeCell ref="A1634:A1639"/>
    <mergeCell ref="B1634:B1639"/>
    <mergeCell ref="C1634:C1639"/>
    <mergeCell ref="D1634:D1639"/>
    <mergeCell ref="A1642:A1647"/>
    <mergeCell ref="D1642:D1647"/>
    <mergeCell ref="B1642:B1647"/>
    <mergeCell ref="C1642:C1647"/>
    <mergeCell ref="A1650:A1655"/>
    <mergeCell ref="B1650:B1655"/>
    <mergeCell ref="C1650:C1655"/>
    <mergeCell ref="D1650:D1655"/>
    <mergeCell ref="A1658:A1663"/>
    <mergeCell ref="D1658:D1663"/>
    <mergeCell ref="B1658:B1663"/>
    <mergeCell ref="C1658:C1663"/>
    <mergeCell ref="A1666:A1671"/>
    <mergeCell ref="B1666:B1671"/>
    <mergeCell ref="C1666:C1671"/>
    <mergeCell ref="D1666:D1671"/>
    <mergeCell ref="A1674:A1679"/>
    <mergeCell ref="D1674:D1679"/>
    <mergeCell ref="B1674:B1679"/>
    <mergeCell ref="C1674:C1679"/>
    <mergeCell ref="A1682:A1687"/>
    <mergeCell ref="B1682:B1687"/>
    <mergeCell ref="C1682:C1687"/>
    <mergeCell ref="D1682:D1687"/>
    <mergeCell ref="A1690:A1695"/>
    <mergeCell ref="D1690:D1695"/>
    <mergeCell ref="B1690:B1695"/>
    <mergeCell ref="C1690:C1695"/>
    <mergeCell ref="A1698:A1703"/>
    <mergeCell ref="B1698:B1703"/>
    <mergeCell ref="C1698:C1703"/>
    <mergeCell ref="D1698:D1703"/>
    <mergeCell ref="A1706:A1711"/>
    <mergeCell ref="D1706:D1711"/>
    <mergeCell ref="B1706:B1711"/>
    <mergeCell ref="C1706:C1711"/>
    <mergeCell ref="A1714:A1719"/>
    <mergeCell ref="B1714:B1719"/>
    <mergeCell ref="C1714:C1719"/>
    <mergeCell ref="D1714:D1719"/>
    <mergeCell ref="A1722:A1727"/>
  </mergeCells>
  <printOptions/>
  <pageMargins bottom="0.58" footer="0.0" header="0.0" left="0.7" right="0.7" top="0.47"/>
  <pageSetup scale="65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71"/>
    <col customWidth="1" min="3" max="3" width="9.71"/>
    <col customWidth="1" min="4" max="4" width="13.29"/>
    <col customWidth="1" min="5" max="5" width="12.0"/>
    <col customWidth="1" min="6" max="6" width="15.0"/>
    <col customWidth="1" min="7" max="7" width="15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223.0</v>
      </c>
    </row>
    <row r="793" ht="15.75" hidden="1" customHeight="1">
      <c r="A793" s="19" t="s">
        <v>3217</v>
      </c>
      <c r="B793" s="18">
        <v>43970.0</v>
      </c>
      <c r="C793" s="36">
        <v>60.0</v>
      </c>
      <c r="D793" s="19">
        <f>G792-C793</f>
        <v>163</v>
      </c>
      <c r="E793" s="19"/>
      <c r="F793" s="10"/>
    </row>
    <row r="794" ht="15.75" hidden="1" customHeight="1">
      <c r="A794" s="19" t="s">
        <v>3217</v>
      </c>
      <c r="B794" s="18">
        <v>43978.0</v>
      </c>
      <c r="C794" s="36">
        <v>80.0</v>
      </c>
      <c r="D794" s="19">
        <f t="shared" ref="D794:D806" si="40">D793-C794</f>
        <v>83</v>
      </c>
      <c r="E794" s="19"/>
      <c r="F794" s="10"/>
    </row>
    <row r="795" ht="15.75" hidden="1" customHeight="1">
      <c r="A795" s="19" t="s">
        <v>3217</v>
      </c>
      <c r="B795" s="18">
        <v>43984.0</v>
      </c>
      <c r="C795" s="36">
        <v>83.0</v>
      </c>
      <c r="D795" s="19">
        <f t="shared" si="40"/>
        <v>0</v>
      </c>
      <c r="E795" s="19"/>
      <c r="F795" s="10"/>
    </row>
    <row r="796" ht="15.75" hidden="1" customHeight="1">
      <c r="A796" s="19"/>
      <c r="B796" s="18"/>
      <c r="C796" s="36"/>
      <c r="D796" s="19">
        <f t="shared" si="40"/>
        <v>0</v>
      </c>
      <c r="E796" s="19"/>
      <c r="F796" s="10"/>
    </row>
    <row r="797" ht="15.75" hidden="1" customHeight="1">
      <c r="A797" s="19"/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/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/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/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223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205.0</v>
      </c>
    </row>
    <row r="815" ht="15.75" hidden="1" customHeight="1">
      <c r="A815" s="19" t="s">
        <v>3218</v>
      </c>
      <c r="B815" s="18">
        <v>44008.0</v>
      </c>
      <c r="C815" s="36">
        <v>60.0</v>
      </c>
      <c r="D815" s="19">
        <f>G814-C815</f>
        <v>145</v>
      </c>
      <c r="E815" s="19"/>
      <c r="F815" s="10"/>
      <c r="G815" s="20" t="s">
        <v>3219</v>
      </c>
    </row>
    <row r="816" ht="15.75" hidden="1" customHeight="1">
      <c r="A816" s="19" t="s">
        <v>3218</v>
      </c>
      <c r="B816" s="18">
        <v>44013.0</v>
      </c>
      <c r="C816" s="36">
        <v>60.0</v>
      </c>
      <c r="D816" s="19">
        <f t="shared" ref="D816:D828" si="41">D815-C816</f>
        <v>85</v>
      </c>
      <c r="E816" s="19"/>
      <c r="F816" s="10"/>
    </row>
    <row r="817" ht="15.75" hidden="1" customHeight="1">
      <c r="A817" s="19" t="s">
        <v>3218</v>
      </c>
      <c r="B817" s="18">
        <v>44027.0</v>
      </c>
      <c r="C817" s="36">
        <v>59.0</v>
      </c>
      <c r="D817" s="19">
        <f t="shared" si="41"/>
        <v>26</v>
      </c>
      <c r="E817" s="19"/>
      <c r="F817" s="10"/>
    </row>
    <row r="818" ht="15.75" hidden="1" customHeight="1">
      <c r="A818" s="19" t="s">
        <v>3218</v>
      </c>
      <c r="B818" s="18">
        <v>44036.0</v>
      </c>
      <c r="C818" s="36">
        <v>26.0</v>
      </c>
      <c r="D818" s="19">
        <f t="shared" si="41"/>
        <v>0</v>
      </c>
      <c r="E818" s="19"/>
      <c r="F818" s="10"/>
    </row>
    <row r="819" ht="15.75" hidden="1" customHeight="1">
      <c r="A819" s="19" t="s">
        <v>3218</v>
      </c>
      <c r="B819" s="18"/>
      <c r="C819" s="36"/>
      <c r="D819" s="19">
        <f t="shared" si="41"/>
        <v>0</v>
      </c>
      <c r="E819" s="19"/>
      <c r="F819" s="10"/>
    </row>
    <row r="820" ht="15.75" hidden="1" customHeight="1">
      <c r="A820" s="19" t="s">
        <v>3218</v>
      </c>
      <c r="B820" s="18"/>
      <c r="C820" s="36"/>
      <c r="D820" s="19">
        <f t="shared" si="41"/>
        <v>0</v>
      </c>
      <c r="E820" s="19"/>
      <c r="F820" s="10"/>
    </row>
    <row r="821" ht="15.75" hidden="1" customHeight="1">
      <c r="A821" s="19" t="s">
        <v>3218</v>
      </c>
      <c r="B821" s="18"/>
      <c r="C821" s="36"/>
      <c r="D821" s="19">
        <f t="shared" si="41"/>
        <v>0</v>
      </c>
      <c r="E821" s="19"/>
      <c r="F821" s="10"/>
    </row>
    <row r="822" ht="15.75" hidden="1" customHeight="1">
      <c r="A822" s="19" t="s">
        <v>3218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3218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/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/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/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/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/>
      <c r="E829" s="19"/>
      <c r="F829" s="10"/>
    </row>
    <row r="830" ht="15.75" hidden="1" customHeight="1">
      <c r="A830" s="19"/>
      <c r="B830" s="18"/>
      <c r="C830" s="36"/>
      <c r="D830" s="19"/>
      <c r="E830" s="19"/>
      <c r="F830" s="10"/>
    </row>
    <row r="831" ht="15.75" hidden="1" customHeight="1">
      <c r="A831" s="19"/>
      <c r="B831" s="18"/>
      <c r="C831" s="36"/>
      <c r="D831" s="19"/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205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205.0</v>
      </c>
    </row>
    <row r="837" ht="15.75" hidden="1" customHeight="1">
      <c r="A837" s="19" t="s">
        <v>3220</v>
      </c>
      <c r="B837" s="18">
        <v>44035.0</v>
      </c>
      <c r="C837" s="36">
        <v>24.0</v>
      </c>
      <c r="D837" s="19">
        <f>G836-C837</f>
        <v>181</v>
      </c>
      <c r="E837" s="19"/>
      <c r="F837" s="10"/>
      <c r="G837" s="20" t="s">
        <v>3221</v>
      </c>
    </row>
    <row r="838" ht="15.75" hidden="1" customHeight="1">
      <c r="A838" s="19" t="s">
        <v>3220</v>
      </c>
      <c r="B838" s="18">
        <v>44036.0</v>
      </c>
      <c r="C838" s="36">
        <v>35.0</v>
      </c>
      <c r="D838" s="19">
        <f t="shared" ref="D838:D850" si="42">D837-C838</f>
        <v>146</v>
      </c>
      <c r="E838" s="19"/>
      <c r="F838" s="10"/>
      <c r="G838" s="20" t="s">
        <v>985</v>
      </c>
    </row>
    <row r="839" ht="15.75" hidden="1" customHeight="1">
      <c r="A839" s="19" t="s">
        <v>3220</v>
      </c>
      <c r="B839" s="18">
        <v>44039.0</v>
      </c>
      <c r="C839" s="36">
        <v>50.0</v>
      </c>
      <c r="D839" s="19">
        <f t="shared" si="42"/>
        <v>96</v>
      </c>
      <c r="E839" s="19"/>
      <c r="F839" s="10"/>
      <c r="G839" s="20" t="s">
        <v>3222</v>
      </c>
    </row>
    <row r="840" ht="15.75" hidden="1" customHeight="1">
      <c r="A840" s="19" t="s">
        <v>3220</v>
      </c>
      <c r="B840" s="18">
        <v>44042.0</v>
      </c>
      <c r="C840" s="36">
        <v>55.0</v>
      </c>
      <c r="D840" s="19">
        <f t="shared" si="42"/>
        <v>41</v>
      </c>
      <c r="E840" s="19"/>
      <c r="F840" s="10"/>
      <c r="G840" s="53"/>
    </row>
    <row r="841" ht="15.75" hidden="1" customHeight="1">
      <c r="A841" s="19" t="s">
        <v>3220</v>
      </c>
      <c r="B841" s="18">
        <v>44055.0</v>
      </c>
      <c r="C841" s="36">
        <v>41.0</v>
      </c>
      <c r="D841" s="19">
        <f t="shared" si="42"/>
        <v>0</v>
      </c>
      <c r="E841" s="19"/>
      <c r="F841" s="10"/>
    </row>
    <row r="842" ht="15.75" hidden="1" customHeight="1">
      <c r="A842" s="19" t="s">
        <v>3220</v>
      </c>
      <c r="B842" s="18"/>
      <c r="C842" s="36"/>
      <c r="D842" s="19">
        <f t="shared" si="42"/>
        <v>0</v>
      </c>
      <c r="E842" s="19"/>
      <c r="F842" s="10"/>
    </row>
    <row r="843" ht="15.75" hidden="1" customHeight="1">
      <c r="A843" s="19" t="s">
        <v>3220</v>
      </c>
      <c r="B843" s="18"/>
      <c r="C843" s="36"/>
      <c r="D843" s="19">
        <f t="shared" si="42"/>
        <v>0</v>
      </c>
      <c r="E843" s="19"/>
      <c r="F843" s="10"/>
    </row>
    <row r="844" ht="15.75" hidden="1" customHeight="1">
      <c r="A844" s="19" t="s">
        <v>3220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3220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/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/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/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/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/>
      <c r="B851" s="18"/>
      <c r="C851" s="36"/>
      <c r="D851" s="19"/>
      <c r="E851" s="19"/>
      <c r="F851" s="10"/>
    </row>
    <row r="852" ht="15.75" hidden="1" customHeight="1">
      <c r="A852" s="19"/>
      <c r="B852" s="18"/>
      <c r="C852" s="36"/>
      <c r="D852" s="19"/>
      <c r="E852" s="19"/>
      <c r="F852" s="10"/>
    </row>
    <row r="853" ht="15.75" hidden="1" customHeight="1">
      <c r="A853" s="19"/>
      <c r="B853" s="18"/>
      <c r="C853" s="36"/>
      <c r="D853" s="19"/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205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205.0</v>
      </c>
    </row>
    <row r="859" ht="15.75" hidden="1" customHeight="1">
      <c r="A859" s="19" t="s">
        <v>3223</v>
      </c>
      <c r="B859" s="18">
        <v>44074.0</v>
      </c>
      <c r="C859" s="36">
        <v>63.0</v>
      </c>
      <c r="D859" s="19">
        <f>G858-C859</f>
        <v>142</v>
      </c>
      <c r="E859" s="19"/>
      <c r="F859" s="10"/>
      <c r="G859" s="20" t="s">
        <v>3224</v>
      </c>
    </row>
    <row r="860" ht="15.75" hidden="1" customHeight="1">
      <c r="A860" s="19" t="s">
        <v>3223</v>
      </c>
      <c r="B860" s="18">
        <v>44081.0</v>
      </c>
      <c r="C860" s="36">
        <v>58.0</v>
      </c>
      <c r="D860" s="19">
        <f t="shared" ref="D860:D872" si="43">D859-C860</f>
        <v>84</v>
      </c>
      <c r="E860" s="19"/>
      <c r="F860" s="10"/>
      <c r="G860" s="20" t="s">
        <v>985</v>
      </c>
    </row>
    <row r="861" ht="15.75" hidden="1" customHeight="1">
      <c r="A861" s="19" t="s">
        <v>3223</v>
      </c>
      <c r="B861" s="18">
        <v>44089.0</v>
      </c>
      <c r="C861" s="36">
        <v>84.0</v>
      </c>
      <c r="D861" s="19">
        <f t="shared" si="43"/>
        <v>0</v>
      </c>
      <c r="E861" s="19"/>
      <c r="F861" s="10"/>
      <c r="G861" s="20" t="s">
        <v>3225</v>
      </c>
    </row>
    <row r="862" ht="15.75" hidden="1" customHeight="1">
      <c r="A862" s="19" t="s">
        <v>3223</v>
      </c>
      <c r="B862" s="18"/>
      <c r="C862" s="36"/>
      <c r="D862" s="19">
        <f t="shared" si="43"/>
        <v>0</v>
      </c>
      <c r="E862" s="19"/>
      <c r="F862" s="10"/>
      <c r="G862" s="53"/>
    </row>
    <row r="863" ht="15.75" hidden="1" customHeight="1">
      <c r="A863" s="19" t="s">
        <v>3223</v>
      </c>
      <c r="B863" s="18"/>
      <c r="C863" s="36"/>
      <c r="D863" s="19">
        <f t="shared" si="43"/>
        <v>0</v>
      </c>
      <c r="E863" s="19"/>
      <c r="F863" s="10"/>
    </row>
    <row r="864" ht="15.75" hidden="1" customHeight="1">
      <c r="A864" s="19" t="s">
        <v>3223</v>
      </c>
      <c r="B864" s="18"/>
      <c r="C864" s="36"/>
      <c r="D864" s="19">
        <f t="shared" si="43"/>
        <v>0</v>
      </c>
      <c r="E864" s="19"/>
      <c r="F864" s="10"/>
    </row>
    <row r="865" ht="15.75" hidden="1" customHeight="1">
      <c r="A865" s="19" t="s">
        <v>3223</v>
      </c>
      <c r="B865" s="18"/>
      <c r="C865" s="36"/>
      <c r="D865" s="19">
        <f t="shared" si="43"/>
        <v>0</v>
      </c>
      <c r="E865" s="19"/>
      <c r="F865" s="10"/>
    </row>
    <row r="866" ht="15.75" hidden="1" customHeight="1">
      <c r="A866" s="19" t="s">
        <v>3223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3223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3223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3223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3223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3223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3223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/>
      <c r="B873" s="18"/>
      <c r="C873" s="36"/>
      <c r="D873" s="19"/>
      <c r="E873" s="19"/>
      <c r="F873" s="10"/>
    </row>
    <row r="874" ht="15.75" hidden="1" customHeight="1">
      <c r="A874" s="19"/>
      <c r="B874" s="18"/>
      <c r="C874" s="36"/>
      <c r="D874" s="19"/>
      <c r="E874" s="19"/>
      <c r="F874" s="10"/>
    </row>
    <row r="875" ht="15.75" hidden="1" customHeight="1">
      <c r="A875" s="19"/>
      <c r="B875" s="18"/>
      <c r="C875" s="36"/>
      <c r="D875" s="19"/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205</v>
      </c>
      <c r="E877" s="1"/>
      <c r="F877" s="54" t="s">
        <v>14</v>
      </c>
    </row>
    <row r="878" ht="15.75" hidden="1" customHeight="1">
      <c r="E878" s="1"/>
    </row>
    <row r="879" ht="15.75" customHeight="1">
      <c r="A879" s="50" t="s">
        <v>739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300.0</v>
      </c>
    </row>
    <row r="881" ht="15.75" customHeight="1">
      <c r="A881" s="19" t="s">
        <v>3226</v>
      </c>
      <c r="B881" s="18">
        <v>45593.0</v>
      </c>
      <c r="C881" s="36">
        <v>100.0</v>
      </c>
      <c r="D881" s="19">
        <f>G880-C881</f>
        <v>200</v>
      </c>
      <c r="E881" s="19"/>
      <c r="F881" s="10" t="s">
        <v>3227</v>
      </c>
      <c r="G881" s="20" t="s">
        <v>3228</v>
      </c>
    </row>
    <row r="882" ht="15.75" customHeight="1">
      <c r="A882" s="19" t="str">
        <f t="shared" ref="A882:A889" si="44">A881</f>
        <v>4504313128-TS3</v>
      </c>
      <c r="B882" s="18">
        <v>45596.0</v>
      </c>
      <c r="C882" s="36">
        <v>57.0</v>
      </c>
      <c r="D882" s="19">
        <f t="shared" ref="D882:D889" si="45">D881-C882</f>
        <v>143</v>
      </c>
      <c r="E882" s="19"/>
      <c r="F882" s="10" t="s">
        <v>3229</v>
      </c>
      <c r="G882" s="20" t="s">
        <v>3230</v>
      </c>
    </row>
    <row r="883" ht="15.75" customHeight="1">
      <c r="A883" s="19" t="str">
        <f t="shared" si="44"/>
        <v>4504313128-TS3</v>
      </c>
      <c r="B883" s="18"/>
      <c r="C883" s="36"/>
      <c r="D883" s="19">
        <f t="shared" si="45"/>
        <v>143</v>
      </c>
      <c r="E883" s="19"/>
      <c r="F883" s="10" t="s">
        <v>3227</v>
      </c>
    </row>
    <row r="884" ht="15.75" customHeight="1">
      <c r="A884" s="19" t="str">
        <f t="shared" si="44"/>
        <v>4504313128-TS3</v>
      </c>
      <c r="B884" s="18">
        <v>45617.0</v>
      </c>
      <c r="C884" s="36">
        <v>43.0</v>
      </c>
      <c r="D884" s="19">
        <f t="shared" si="45"/>
        <v>100</v>
      </c>
      <c r="E884" s="19"/>
      <c r="F884" s="10"/>
      <c r="G884" s="53"/>
    </row>
    <row r="885" ht="15.75" customHeight="1">
      <c r="A885" s="19" t="str">
        <f t="shared" si="44"/>
        <v>4504313128-TS3</v>
      </c>
      <c r="B885" s="18">
        <v>45629.0</v>
      </c>
      <c r="C885" s="36">
        <v>37.0</v>
      </c>
      <c r="D885" s="19">
        <f t="shared" si="45"/>
        <v>63</v>
      </c>
      <c r="E885" s="19"/>
      <c r="F885" s="10"/>
    </row>
    <row r="886" ht="15.75" customHeight="1">
      <c r="A886" s="19" t="str">
        <f t="shared" si="44"/>
        <v>4504313128-TS3</v>
      </c>
      <c r="B886" s="18">
        <v>45649.0</v>
      </c>
      <c r="C886" s="36">
        <v>63.0</v>
      </c>
      <c r="D886" s="19">
        <f t="shared" si="45"/>
        <v>0</v>
      </c>
      <c r="E886" s="19"/>
      <c r="F886" s="10"/>
    </row>
    <row r="887" ht="15.75" customHeight="1">
      <c r="A887" s="19" t="str">
        <f t="shared" si="44"/>
        <v>4504313128-TS3</v>
      </c>
      <c r="B887" s="18"/>
      <c r="C887" s="36"/>
      <c r="D887" s="19">
        <f t="shared" si="45"/>
        <v>0</v>
      </c>
      <c r="E887" s="19"/>
      <c r="F887" s="10"/>
    </row>
    <row r="888" ht="15.75" customHeight="1">
      <c r="A888" s="19" t="str">
        <f t="shared" si="44"/>
        <v>4504313128-TS3</v>
      </c>
      <c r="B888" s="18"/>
      <c r="C888" s="36"/>
      <c r="D888" s="19">
        <f t="shared" si="45"/>
        <v>0</v>
      </c>
      <c r="E888" s="19"/>
      <c r="F888" s="10"/>
    </row>
    <row r="889" ht="15.75" customHeight="1">
      <c r="A889" s="19" t="str">
        <f t="shared" si="44"/>
        <v>4504313128-TS3</v>
      </c>
      <c r="B889" s="18"/>
      <c r="C889" s="36"/>
      <c r="D889" s="19">
        <f t="shared" si="45"/>
        <v>0</v>
      </c>
      <c r="E889" s="19"/>
      <c r="F889" s="10"/>
    </row>
    <row r="890" ht="15.75" customHeight="1">
      <c r="E890" s="1"/>
    </row>
    <row r="891" ht="15.75" customHeight="1">
      <c r="A891" s="14" t="s">
        <v>15</v>
      </c>
      <c r="B891" s="14" t="s">
        <v>16</v>
      </c>
      <c r="C891" s="2" t="s">
        <v>17</v>
      </c>
      <c r="D891" s="14" t="s">
        <v>18</v>
      </c>
      <c r="E891" s="14" t="s">
        <v>19</v>
      </c>
      <c r="F891" s="34" t="s">
        <v>20</v>
      </c>
      <c r="G891" s="43">
        <v>100.0</v>
      </c>
    </row>
    <row r="892" ht="15.75" customHeight="1">
      <c r="A892" s="19" t="s">
        <v>3231</v>
      </c>
      <c r="B892" s="18">
        <v>45649.0</v>
      </c>
      <c r="C892" s="36">
        <v>45.0</v>
      </c>
      <c r="D892" s="19">
        <f>G891-C892</f>
        <v>55</v>
      </c>
      <c r="E892" s="19"/>
      <c r="F892" s="10"/>
      <c r="G892" s="20" t="s">
        <v>3232</v>
      </c>
    </row>
    <row r="893" ht="15.75" customHeight="1">
      <c r="A893" s="19" t="str">
        <f t="shared" ref="A893:A894" si="46">A892</f>
        <v>4504429473-T53</v>
      </c>
      <c r="B893" s="18">
        <v>45653.0</v>
      </c>
      <c r="C893" s="36">
        <v>49.0</v>
      </c>
      <c r="D893" s="19">
        <f t="shared" ref="D893:D894" si="47">D892-C893</f>
        <v>6</v>
      </c>
      <c r="E893" s="19"/>
      <c r="F893" s="10"/>
      <c r="G893" s="20" t="s">
        <v>3233</v>
      </c>
    </row>
    <row r="894" ht="15.75" customHeight="1">
      <c r="A894" s="19" t="str">
        <f t="shared" si="46"/>
        <v>4504429473-T53</v>
      </c>
      <c r="B894" s="18"/>
      <c r="C894" s="36"/>
      <c r="D894" s="19">
        <f t="shared" si="47"/>
        <v>6</v>
      </c>
      <c r="E894" s="19"/>
      <c r="F894" s="10"/>
    </row>
    <row r="895" ht="15.75" customHeight="1">
      <c r="E895" s="1"/>
    </row>
    <row r="896" ht="15.75" customHeight="1">
      <c r="E896" s="1"/>
    </row>
    <row r="897" ht="15.75" customHeight="1">
      <c r="A897" s="2" t="s">
        <v>3234</v>
      </c>
      <c r="B897" s="2" t="s">
        <v>1</v>
      </c>
      <c r="C897" s="3" t="s">
        <v>2</v>
      </c>
      <c r="D897" s="3" t="s">
        <v>3</v>
      </c>
      <c r="E897" s="3" t="s">
        <v>4</v>
      </c>
      <c r="F897" s="3" t="s">
        <v>5</v>
      </c>
      <c r="G897" s="3" t="s">
        <v>6</v>
      </c>
      <c r="H897" s="3" t="s">
        <v>7</v>
      </c>
      <c r="I897" s="3" t="s">
        <v>8</v>
      </c>
    </row>
    <row r="898" ht="15.75" customHeight="1">
      <c r="A898" s="4" t="s">
        <v>3233</v>
      </c>
      <c r="B898" s="5" t="s">
        <v>3235</v>
      </c>
      <c r="C898" s="6">
        <v>45708.0</v>
      </c>
      <c r="D898" s="7">
        <v>150.0</v>
      </c>
      <c r="E898" s="8" t="s">
        <v>3236</v>
      </c>
      <c r="F898" s="9">
        <v>45733.0</v>
      </c>
      <c r="G898" s="10">
        <v>80.0</v>
      </c>
      <c r="H898" s="8">
        <f>D898-G898</f>
        <v>70</v>
      </c>
      <c r="I898" s="10"/>
    </row>
    <row r="899" ht="15.75" customHeight="1">
      <c r="A899" s="11"/>
      <c r="B899" s="11"/>
      <c r="C899" s="11"/>
      <c r="D899" s="11"/>
      <c r="E899" s="8" t="s">
        <v>3237</v>
      </c>
      <c r="F899" s="9">
        <v>45771.0</v>
      </c>
      <c r="G899" s="10">
        <v>63.0</v>
      </c>
      <c r="H899" s="8">
        <f t="shared" ref="H899:H903" si="48">H898-G899</f>
        <v>7</v>
      </c>
      <c r="I899" s="10"/>
    </row>
    <row r="900" ht="15.75" customHeight="1">
      <c r="A900" s="11"/>
      <c r="B900" s="11"/>
      <c r="C900" s="11"/>
      <c r="D900" s="11"/>
      <c r="E900" s="8" t="s">
        <v>3238</v>
      </c>
      <c r="F900" s="57">
        <v>45796.0</v>
      </c>
      <c r="G900" s="10">
        <v>7.0</v>
      </c>
      <c r="H900" s="8">
        <f t="shared" si="48"/>
        <v>0</v>
      </c>
      <c r="I900" s="10"/>
    </row>
    <row r="901" ht="15.75" customHeight="1">
      <c r="A901" s="11"/>
      <c r="B901" s="11"/>
      <c r="C901" s="11"/>
      <c r="D901" s="11"/>
      <c r="E901" s="8"/>
      <c r="F901" s="10"/>
      <c r="G901" s="10"/>
      <c r="H901" s="8">
        <f t="shared" si="48"/>
        <v>0</v>
      </c>
      <c r="I901" s="10"/>
    </row>
    <row r="902" ht="15.75" customHeight="1">
      <c r="A902" s="11"/>
      <c r="B902" s="11"/>
      <c r="C902" s="11"/>
      <c r="D902" s="11"/>
      <c r="E902" s="10"/>
      <c r="F902" s="10"/>
      <c r="G902" s="10"/>
      <c r="H902" s="8">
        <f t="shared" si="48"/>
        <v>0</v>
      </c>
      <c r="I902" s="10"/>
    </row>
    <row r="903" ht="15.75" customHeight="1">
      <c r="A903" s="12"/>
      <c r="B903" s="12"/>
      <c r="C903" s="12"/>
      <c r="D903" s="12"/>
      <c r="E903" s="10"/>
      <c r="F903" s="10"/>
      <c r="G903" s="10"/>
      <c r="H903" s="8">
        <f t="shared" si="48"/>
        <v>0</v>
      </c>
      <c r="I903" s="10"/>
    </row>
    <row r="904" ht="15.75" customHeight="1">
      <c r="E904" s="1"/>
      <c r="H904" s="46" t="s">
        <v>14</v>
      </c>
    </row>
    <row r="905" ht="15.75" customHeight="1">
      <c r="A905" s="2" t="s">
        <v>3234</v>
      </c>
      <c r="B905" s="2" t="s">
        <v>1</v>
      </c>
      <c r="C905" s="3" t="s">
        <v>2</v>
      </c>
      <c r="D905" s="3" t="s">
        <v>3</v>
      </c>
      <c r="E905" s="3" t="s">
        <v>4</v>
      </c>
      <c r="F905" s="3" t="s">
        <v>5</v>
      </c>
      <c r="G905" s="3" t="s">
        <v>6</v>
      </c>
      <c r="H905" s="3" t="s">
        <v>7</v>
      </c>
      <c r="I905" s="3" t="s">
        <v>8</v>
      </c>
    </row>
    <row r="906" ht="15.75" customHeight="1">
      <c r="A906" s="4" t="s">
        <v>3233</v>
      </c>
      <c r="B906" s="5" t="s">
        <v>3239</v>
      </c>
      <c r="C906" s="6">
        <v>45768.0</v>
      </c>
      <c r="D906" s="7">
        <v>150.0</v>
      </c>
      <c r="E906" s="8" t="s">
        <v>3240</v>
      </c>
      <c r="F906" s="9">
        <v>45796.0</v>
      </c>
      <c r="G906" s="10">
        <v>93.0</v>
      </c>
      <c r="H906" s="8">
        <f>D906-G906</f>
        <v>57</v>
      </c>
      <c r="I906" s="10"/>
    </row>
    <row r="907" ht="15.75" customHeight="1">
      <c r="A907" s="11"/>
      <c r="B907" s="11"/>
      <c r="C907" s="11"/>
      <c r="D907" s="11"/>
      <c r="E907" s="8" t="s">
        <v>3241</v>
      </c>
      <c r="F907" s="9">
        <v>45828.0</v>
      </c>
      <c r="G907" s="10">
        <v>57.0</v>
      </c>
      <c r="H907" s="8">
        <f t="shared" ref="H907:H911" si="49">H906-G907</f>
        <v>0</v>
      </c>
      <c r="I907" s="10"/>
    </row>
    <row r="908" ht="15.75" customHeight="1">
      <c r="A908" s="11"/>
      <c r="B908" s="11"/>
      <c r="C908" s="11"/>
      <c r="D908" s="11"/>
      <c r="E908" s="8" t="s">
        <v>3242</v>
      </c>
      <c r="F908" s="10"/>
      <c r="G908" s="10"/>
      <c r="H908" s="8">
        <f t="shared" si="49"/>
        <v>0</v>
      </c>
      <c r="I908" s="10"/>
    </row>
    <row r="909" ht="15.75" customHeight="1">
      <c r="A909" s="11"/>
      <c r="B909" s="11"/>
      <c r="C909" s="11"/>
      <c r="D909" s="11"/>
      <c r="E909" s="8"/>
      <c r="F909" s="10"/>
      <c r="G909" s="10"/>
      <c r="H909" s="8">
        <f t="shared" si="49"/>
        <v>0</v>
      </c>
      <c r="I909" s="10"/>
    </row>
    <row r="910" ht="15.75" customHeight="1">
      <c r="A910" s="11"/>
      <c r="B910" s="11"/>
      <c r="C910" s="11"/>
      <c r="D910" s="11"/>
      <c r="E910" s="10"/>
      <c r="F910" s="10"/>
      <c r="G910" s="10"/>
      <c r="H910" s="8">
        <f t="shared" si="49"/>
        <v>0</v>
      </c>
      <c r="I910" s="10"/>
    </row>
    <row r="911" ht="15.75" customHeight="1">
      <c r="A911" s="12"/>
      <c r="B911" s="12"/>
      <c r="C911" s="12"/>
      <c r="D911" s="12"/>
      <c r="E911" s="10"/>
      <c r="F911" s="10"/>
      <c r="G911" s="10"/>
      <c r="H911" s="8">
        <f t="shared" si="49"/>
        <v>0</v>
      </c>
      <c r="I911" s="10"/>
    </row>
    <row r="912" ht="15.75" customHeight="1">
      <c r="E912" s="1"/>
      <c r="H912" s="46" t="s">
        <v>14</v>
      </c>
    </row>
    <row r="913" ht="15.75" customHeight="1">
      <c r="A913" s="2" t="s">
        <v>3234</v>
      </c>
      <c r="B913" s="2" t="s">
        <v>1</v>
      </c>
      <c r="C913" s="3" t="s">
        <v>2</v>
      </c>
      <c r="D913" s="3" t="s">
        <v>3</v>
      </c>
      <c r="E913" s="3" t="s">
        <v>4</v>
      </c>
      <c r="F913" s="3" t="s">
        <v>5</v>
      </c>
      <c r="G913" s="3" t="s">
        <v>6</v>
      </c>
      <c r="H913" s="3" t="s">
        <v>7</v>
      </c>
      <c r="I913" s="3" t="s">
        <v>8</v>
      </c>
    </row>
    <row r="914" ht="15.75" customHeight="1">
      <c r="A914" s="4" t="s">
        <v>3233</v>
      </c>
      <c r="B914" s="5" t="s">
        <v>3243</v>
      </c>
      <c r="C914" s="6"/>
      <c r="D914" s="7">
        <v>150.0</v>
      </c>
      <c r="E914" s="8" t="s">
        <v>3244</v>
      </c>
      <c r="F914" s="9">
        <v>45828.0</v>
      </c>
      <c r="G914" s="10">
        <v>16.0</v>
      </c>
      <c r="H914" s="8">
        <f>D914-G914</f>
        <v>134</v>
      </c>
      <c r="I914" s="10"/>
    </row>
    <row r="915" ht="15.75" customHeight="1">
      <c r="A915" s="11"/>
      <c r="B915" s="11"/>
      <c r="C915" s="11"/>
      <c r="D915" s="11"/>
      <c r="E915" s="8" t="s">
        <v>3245</v>
      </c>
      <c r="F915" s="9">
        <v>45856.0</v>
      </c>
      <c r="G915" s="10">
        <v>59.0</v>
      </c>
      <c r="H915" s="8">
        <f t="shared" ref="H915:H919" si="50">H914-G915</f>
        <v>75</v>
      </c>
      <c r="I915" s="10"/>
    </row>
    <row r="916" ht="15.75" customHeight="1">
      <c r="A916" s="11"/>
      <c r="B916" s="11"/>
      <c r="C916" s="11"/>
      <c r="D916" s="11"/>
      <c r="E916" s="8" t="s">
        <v>3246</v>
      </c>
      <c r="F916" s="57">
        <v>45868.0</v>
      </c>
      <c r="G916" s="10">
        <v>62.0</v>
      </c>
      <c r="H916" s="8">
        <f t="shared" si="50"/>
        <v>13</v>
      </c>
      <c r="I916" s="10"/>
    </row>
    <row r="917" ht="15.75" customHeight="1">
      <c r="A917" s="11"/>
      <c r="B917" s="11"/>
      <c r="C917" s="11"/>
      <c r="D917" s="11"/>
      <c r="E917" s="8" t="s">
        <v>3247</v>
      </c>
      <c r="F917" s="57">
        <v>45904.0</v>
      </c>
      <c r="G917" s="10">
        <v>13.0</v>
      </c>
      <c r="H917" s="8">
        <f t="shared" si="50"/>
        <v>0</v>
      </c>
      <c r="I917" s="10"/>
    </row>
    <row r="918" ht="15.75" customHeight="1">
      <c r="A918" s="11"/>
      <c r="B918" s="11"/>
      <c r="C918" s="11"/>
      <c r="D918" s="11"/>
      <c r="E918" s="10"/>
      <c r="F918" s="10"/>
      <c r="G918" s="10"/>
      <c r="H918" s="8">
        <f t="shared" si="50"/>
        <v>0</v>
      </c>
      <c r="I918" s="10"/>
    </row>
    <row r="919" ht="15.75" customHeight="1">
      <c r="A919" s="12"/>
      <c r="B919" s="12"/>
      <c r="C919" s="12"/>
      <c r="D919" s="12"/>
      <c r="E919" s="10"/>
      <c r="F919" s="10"/>
      <c r="G919" s="10"/>
      <c r="H919" s="8">
        <f t="shared" si="50"/>
        <v>0</v>
      </c>
      <c r="I919" s="10"/>
    </row>
    <row r="920" ht="15.75" customHeight="1">
      <c r="E920" s="1"/>
      <c r="H920" s="62" t="s">
        <v>14</v>
      </c>
    </row>
    <row r="921" ht="15.75" customHeight="1">
      <c r="A921" s="2" t="s">
        <v>3234</v>
      </c>
      <c r="B921" s="2" t="s">
        <v>1</v>
      </c>
      <c r="C921" s="3" t="s">
        <v>2</v>
      </c>
      <c r="D921" s="3" t="s">
        <v>3</v>
      </c>
      <c r="E921" s="3" t="s">
        <v>4</v>
      </c>
      <c r="F921" s="3" t="s">
        <v>5</v>
      </c>
      <c r="G921" s="3" t="s">
        <v>6</v>
      </c>
      <c r="H921" s="3" t="s">
        <v>7</v>
      </c>
      <c r="I921" s="3" t="s">
        <v>8</v>
      </c>
    </row>
    <row r="922" ht="15.75" customHeight="1">
      <c r="A922" s="4" t="s">
        <v>3233</v>
      </c>
      <c r="B922" s="5" t="s">
        <v>3248</v>
      </c>
      <c r="C922" s="6"/>
      <c r="D922" s="7">
        <v>150.0</v>
      </c>
      <c r="E922" s="8" t="s">
        <v>3249</v>
      </c>
      <c r="F922" s="9">
        <v>45916.0</v>
      </c>
      <c r="G922" s="10">
        <v>22.0</v>
      </c>
      <c r="H922" s="8">
        <f>D922-G922</f>
        <v>128</v>
      </c>
      <c r="I922" s="10"/>
    </row>
    <row r="923" ht="15.75" customHeight="1">
      <c r="A923" s="11"/>
      <c r="B923" s="11"/>
      <c r="C923" s="11"/>
      <c r="D923" s="11"/>
      <c r="E923" s="8" t="s">
        <v>3250</v>
      </c>
      <c r="F923" s="9">
        <v>45988.0</v>
      </c>
      <c r="G923" s="10">
        <v>41.0</v>
      </c>
      <c r="H923" s="8">
        <f t="shared" ref="H923:H927" si="51">H922-G923</f>
        <v>87</v>
      </c>
      <c r="I923" s="10">
        <v>3.0</v>
      </c>
    </row>
    <row r="924" ht="15.75" customHeight="1">
      <c r="A924" s="11"/>
      <c r="B924" s="11"/>
      <c r="C924" s="11"/>
      <c r="D924" s="11"/>
      <c r="E924" s="8" t="s">
        <v>3251</v>
      </c>
      <c r="F924" s="57">
        <v>45996.0</v>
      </c>
      <c r="G924" s="10">
        <v>31.0</v>
      </c>
      <c r="H924" s="8">
        <f t="shared" si="51"/>
        <v>56</v>
      </c>
      <c r="I924" s="10"/>
    </row>
    <row r="925" ht="15.75" customHeight="1">
      <c r="A925" s="11"/>
      <c r="B925" s="11"/>
      <c r="C925" s="11"/>
      <c r="D925" s="11"/>
      <c r="E925" s="8"/>
      <c r="F925" s="10"/>
      <c r="G925" s="10"/>
      <c r="H925" s="8">
        <f t="shared" si="51"/>
        <v>56</v>
      </c>
      <c r="I925" s="10"/>
    </row>
    <row r="926" ht="15.75" customHeight="1">
      <c r="A926" s="11"/>
      <c r="B926" s="11"/>
      <c r="C926" s="11"/>
      <c r="D926" s="11"/>
      <c r="E926" s="10"/>
      <c r="F926" s="10"/>
      <c r="G926" s="10"/>
      <c r="H926" s="8">
        <f t="shared" si="51"/>
        <v>56</v>
      </c>
      <c r="I926" s="10"/>
    </row>
    <row r="927" ht="15.75" customHeight="1">
      <c r="A927" s="12"/>
      <c r="B927" s="12"/>
      <c r="C927" s="12"/>
      <c r="D927" s="12"/>
      <c r="E927" s="10"/>
      <c r="F927" s="10"/>
      <c r="G927" s="10"/>
      <c r="H927" s="8">
        <f t="shared" si="51"/>
        <v>56</v>
      </c>
      <c r="I927" s="10"/>
    </row>
    <row r="928" ht="15.75" customHeight="1">
      <c r="E928" s="1"/>
    </row>
    <row r="929" ht="15.75" customHeight="1">
      <c r="A929" s="2" t="s">
        <v>3234</v>
      </c>
      <c r="B929" s="2" t="s">
        <v>1</v>
      </c>
      <c r="C929" s="3" t="s">
        <v>2</v>
      </c>
      <c r="D929" s="3" t="s">
        <v>3</v>
      </c>
      <c r="E929" s="3" t="s">
        <v>4</v>
      </c>
      <c r="F929" s="3" t="s">
        <v>5</v>
      </c>
      <c r="G929" s="3" t="s">
        <v>6</v>
      </c>
      <c r="H929" s="3" t="s">
        <v>7</v>
      </c>
      <c r="I929" s="3" t="s">
        <v>8</v>
      </c>
    </row>
    <row r="930" ht="15.75" customHeight="1">
      <c r="A930" s="4" t="s">
        <v>3233</v>
      </c>
      <c r="B930" s="5" t="s">
        <v>3252</v>
      </c>
      <c r="C930" s="6"/>
      <c r="D930" s="7">
        <v>150.0</v>
      </c>
      <c r="E930" s="8" t="s">
        <v>3244</v>
      </c>
      <c r="F930" s="9">
        <v>45862.0</v>
      </c>
      <c r="G930" s="10">
        <v>94.0</v>
      </c>
      <c r="H930" s="8">
        <f>D930-G930</f>
        <v>56</v>
      </c>
      <c r="I930" s="10"/>
    </row>
    <row r="931" ht="15.75" customHeight="1">
      <c r="A931" s="11"/>
      <c r="B931" s="11"/>
      <c r="C931" s="11"/>
      <c r="D931" s="11"/>
      <c r="E931" s="8" t="s">
        <v>3253</v>
      </c>
      <c r="F931" s="9">
        <v>45904.0</v>
      </c>
      <c r="G931" s="10">
        <v>39.0</v>
      </c>
      <c r="H931" s="8">
        <f t="shared" ref="H931:H935" si="52">H930-G931</f>
        <v>17</v>
      </c>
      <c r="I931" s="10"/>
    </row>
    <row r="932" ht="15.75" customHeight="1">
      <c r="A932" s="11"/>
      <c r="B932" s="11"/>
      <c r="C932" s="11"/>
      <c r="D932" s="11"/>
      <c r="E932" s="8" t="s">
        <v>3254</v>
      </c>
      <c r="F932" s="57">
        <v>45916.0</v>
      </c>
      <c r="G932" s="10">
        <v>17.0</v>
      </c>
      <c r="H932" s="8">
        <f t="shared" si="52"/>
        <v>0</v>
      </c>
      <c r="I932" s="10"/>
    </row>
    <row r="933" ht="15.75" customHeight="1">
      <c r="A933" s="11"/>
      <c r="B933" s="11"/>
      <c r="C933" s="11"/>
      <c r="D933" s="11"/>
      <c r="E933" s="8"/>
      <c r="F933" s="10"/>
      <c r="G933" s="10"/>
      <c r="H933" s="8">
        <f t="shared" si="52"/>
        <v>0</v>
      </c>
      <c r="I933" s="10"/>
    </row>
    <row r="934" ht="15.75" customHeight="1">
      <c r="A934" s="11"/>
      <c r="B934" s="11"/>
      <c r="C934" s="11"/>
      <c r="D934" s="11"/>
      <c r="E934" s="10"/>
      <c r="F934" s="10"/>
      <c r="G934" s="10"/>
      <c r="H934" s="8">
        <f t="shared" si="52"/>
        <v>0</v>
      </c>
      <c r="I934" s="10"/>
    </row>
    <row r="935" ht="15.75" customHeight="1">
      <c r="A935" s="12"/>
      <c r="B935" s="12"/>
      <c r="C935" s="12"/>
      <c r="D935" s="12"/>
      <c r="E935" s="10"/>
      <c r="F935" s="10"/>
      <c r="G935" s="10"/>
      <c r="H935" s="8">
        <f t="shared" si="52"/>
        <v>0</v>
      </c>
      <c r="I935" s="10"/>
    </row>
    <row r="936" ht="15.75" customHeight="1">
      <c r="E936" s="1"/>
      <c r="H936" s="62" t="s">
        <v>14</v>
      </c>
    </row>
    <row r="937" ht="15.75" customHeight="1">
      <c r="A937" s="2" t="s">
        <v>3234</v>
      </c>
      <c r="B937" s="2" t="s">
        <v>1</v>
      </c>
      <c r="C937" s="3" t="s">
        <v>2</v>
      </c>
      <c r="D937" s="3" t="s">
        <v>3</v>
      </c>
      <c r="E937" s="3" t="s">
        <v>4</v>
      </c>
      <c r="F937" s="3" t="s">
        <v>5</v>
      </c>
      <c r="G937" s="3" t="s">
        <v>6</v>
      </c>
      <c r="H937" s="3" t="s">
        <v>7</v>
      </c>
      <c r="I937" s="3" t="s">
        <v>8</v>
      </c>
    </row>
    <row r="938" ht="15.75" customHeight="1">
      <c r="A938" s="4" t="s">
        <v>3233</v>
      </c>
      <c r="B938" s="5" t="s">
        <v>3255</v>
      </c>
      <c r="C938" s="6"/>
      <c r="D938" s="7">
        <v>300.0</v>
      </c>
      <c r="E938" s="8" t="s">
        <v>3256</v>
      </c>
      <c r="F938" s="9"/>
      <c r="G938" s="10"/>
      <c r="H938" s="8">
        <f>D938-G938</f>
        <v>300</v>
      </c>
      <c r="I938" s="10"/>
    </row>
    <row r="939" ht="15.75" customHeight="1">
      <c r="A939" s="11"/>
      <c r="B939" s="11"/>
      <c r="C939" s="11"/>
      <c r="D939" s="11"/>
      <c r="E939" s="8" t="s">
        <v>3257</v>
      </c>
      <c r="F939" s="9"/>
      <c r="G939" s="10"/>
      <c r="H939" s="8">
        <f t="shared" ref="H939:H943" si="53">H938-G939</f>
        <v>300</v>
      </c>
      <c r="I939" s="10"/>
    </row>
    <row r="940" ht="15.75" customHeight="1">
      <c r="A940" s="11"/>
      <c r="B940" s="11"/>
      <c r="C940" s="11"/>
      <c r="D940" s="11"/>
      <c r="E940" s="8" t="s">
        <v>3258</v>
      </c>
      <c r="F940" s="57"/>
      <c r="G940" s="10"/>
      <c r="H940" s="8">
        <f t="shared" si="53"/>
        <v>300</v>
      </c>
      <c r="I940" s="10"/>
    </row>
    <row r="941" ht="15.75" customHeight="1">
      <c r="A941" s="11"/>
      <c r="B941" s="11"/>
      <c r="C941" s="11"/>
      <c r="D941" s="11"/>
      <c r="E941" s="8"/>
      <c r="F941" s="10"/>
      <c r="G941" s="10"/>
      <c r="H941" s="8">
        <f t="shared" si="53"/>
        <v>300</v>
      </c>
      <c r="I941" s="10"/>
    </row>
    <row r="942" ht="15.75" customHeight="1">
      <c r="A942" s="11"/>
      <c r="B942" s="11"/>
      <c r="C942" s="11"/>
      <c r="D942" s="11"/>
      <c r="E942" s="10"/>
      <c r="F942" s="10"/>
      <c r="G942" s="10"/>
      <c r="H942" s="8">
        <f t="shared" si="53"/>
        <v>300</v>
      </c>
      <c r="I942" s="10"/>
    </row>
    <row r="943" ht="15.75" customHeight="1">
      <c r="A943" s="12"/>
      <c r="B943" s="12"/>
      <c r="C943" s="12"/>
      <c r="D943" s="12"/>
      <c r="E943" s="10"/>
      <c r="F943" s="10"/>
      <c r="G943" s="10"/>
      <c r="H943" s="8">
        <f t="shared" si="53"/>
        <v>300</v>
      </c>
      <c r="I943" s="10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1">
    <mergeCell ref="G38:H38"/>
    <mergeCell ref="G41:H41"/>
    <mergeCell ref="A791:G791"/>
    <mergeCell ref="A813:G813"/>
    <mergeCell ref="A835:G835"/>
    <mergeCell ref="A857:G857"/>
    <mergeCell ref="A879:G879"/>
    <mergeCell ref="A898:A903"/>
    <mergeCell ref="B898:B903"/>
    <mergeCell ref="C898:C903"/>
    <mergeCell ref="D898:D903"/>
    <mergeCell ref="B906:B911"/>
    <mergeCell ref="C906:C911"/>
    <mergeCell ref="D906:D911"/>
    <mergeCell ref="C922:C927"/>
    <mergeCell ref="D922:D927"/>
    <mergeCell ref="A930:A935"/>
    <mergeCell ref="B930:B935"/>
    <mergeCell ref="C930:C935"/>
    <mergeCell ref="D930:D935"/>
    <mergeCell ref="A938:A943"/>
    <mergeCell ref="B938:B943"/>
    <mergeCell ref="C938:C943"/>
    <mergeCell ref="D938:D943"/>
    <mergeCell ref="A906:A911"/>
    <mergeCell ref="A914:A919"/>
    <mergeCell ref="B914:B919"/>
    <mergeCell ref="C914:C919"/>
    <mergeCell ref="D914:D919"/>
    <mergeCell ref="A922:A927"/>
    <mergeCell ref="B922:B927"/>
  </mergeCells>
  <printOptions/>
  <pageMargins bottom="0.58" footer="0.0" header="0.0" left="0.7" right="0.7" top="0.47"/>
  <pageSetup scale="65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223.0</v>
      </c>
    </row>
    <row r="793" ht="15.75" hidden="1" customHeight="1">
      <c r="A793" s="19" t="s">
        <v>3217</v>
      </c>
      <c r="B793" s="18">
        <v>43970.0</v>
      </c>
      <c r="C793" s="36">
        <v>60.0</v>
      </c>
      <c r="D793" s="19">
        <f>G792-C793</f>
        <v>163</v>
      </c>
      <c r="E793" s="19"/>
      <c r="F793" s="10"/>
    </row>
    <row r="794" ht="15.75" hidden="1" customHeight="1">
      <c r="A794" s="19" t="s">
        <v>3217</v>
      </c>
      <c r="B794" s="18">
        <v>43978.0</v>
      </c>
      <c r="C794" s="36">
        <v>80.0</v>
      </c>
      <c r="D794" s="19">
        <f t="shared" ref="D794:D806" si="40">D793-C794</f>
        <v>83</v>
      </c>
      <c r="E794" s="19"/>
      <c r="F794" s="10"/>
    </row>
    <row r="795" ht="15.75" hidden="1" customHeight="1">
      <c r="A795" s="19" t="s">
        <v>3217</v>
      </c>
      <c r="B795" s="18">
        <v>43984.0</v>
      </c>
      <c r="C795" s="36">
        <v>83.0</v>
      </c>
      <c r="D795" s="19">
        <f t="shared" si="40"/>
        <v>0</v>
      </c>
      <c r="E795" s="19"/>
      <c r="F795" s="10"/>
    </row>
    <row r="796" ht="15.75" hidden="1" customHeight="1">
      <c r="A796" s="19"/>
      <c r="B796" s="18"/>
      <c r="C796" s="36"/>
      <c r="D796" s="19">
        <f t="shared" si="40"/>
        <v>0</v>
      </c>
      <c r="E796" s="19"/>
      <c r="F796" s="10"/>
    </row>
    <row r="797" ht="15.75" hidden="1" customHeight="1">
      <c r="A797" s="19"/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/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/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>
        <f t="shared" si="40"/>
        <v>0</v>
      </c>
      <c r="E800" s="19"/>
      <c r="F800" s="10"/>
    </row>
    <row r="801" ht="15.75" hidden="1" customHeight="1">
      <c r="A801" s="19"/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223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205.0</v>
      </c>
    </row>
    <row r="815" ht="15.75" hidden="1" customHeight="1">
      <c r="A815" s="19" t="s">
        <v>3218</v>
      </c>
      <c r="B815" s="18">
        <v>44008.0</v>
      </c>
      <c r="C815" s="36">
        <v>60.0</v>
      </c>
      <c r="D815" s="19">
        <f>G814-C815</f>
        <v>145</v>
      </c>
      <c r="E815" s="19"/>
      <c r="F815" s="10"/>
      <c r="G815" s="20" t="s">
        <v>3219</v>
      </c>
    </row>
    <row r="816" ht="15.75" hidden="1" customHeight="1">
      <c r="A816" s="19" t="s">
        <v>3218</v>
      </c>
      <c r="B816" s="18">
        <v>44013.0</v>
      </c>
      <c r="C816" s="36">
        <v>60.0</v>
      </c>
      <c r="D816" s="19">
        <f t="shared" ref="D816:D828" si="41">D815-C816</f>
        <v>85</v>
      </c>
      <c r="E816" s="19"/>
      <c r="F816" s="10"/>
    </row>
    <row r="817" ht="15.75" hidden="1" customHeight="1">
      <c r="A817" s="19" t="s">
        <v>3218</v>
      </c>
      <c r="B817" s="18">
        <v>44027.0</v>
      </c>
      <c r="C817" s="36">
        <v>59.0</v>
      </c>
      <c r="D817" s="19">
        <f t="shared" si="41"/>
        <v>26</v>
      </c>
      <c r="E817" s="19"/>
      <c r="F817" s="10"/>
    </row>
    <row r="818" ht="15.75" hidden="1" customHeight="1">
      <c r="A818" s="19" t="s">
        <v>3218</v>
      </c>
      <c r="B818" s="18">
        <v>44036.0</v>
      </c>
      <c r="C818" s="36">
        <v>26.0</v>
      </c>
      <c r="D818" s="19">
        <f t="shared" si="41"/>
        <v>0</v>
      </c>
      <c r="E818" s="19"/>
      <c r="F818" s="10"/>
    </row>
    <row r="819" ht="15.75" hidden="1" customHeight="1">
      <c r="A819" s="19" t="s">
        <v>3218</v>
      </c>
      <c r="B819" s="18"/>
      <c r="C819" s="36"/>
      <c r="D819" s="19">
        <f t="shared" si="41"/>
        <v>0</v>
      </c>
      <c r="E819" s="19"/>
      <c r="F819" s="10"/>
    </row>
    <row r="820" ht="15.75" hidden="1" customHeight="1">
      <c r="A820" s="19" t="s">
        <v>3218</v>
      </c>
      <c r="B820" s="18"/>
      <c r="C820" s="36"/>
      <c r="D820" s="19">
        <f t="shared" si="41"/>
        <v>0</v>
      </c>
      <c r="E820" s="19"/>
      <c r="F820" s="10"/>
    </row>
    <row r="821" ht="15.75" hidden="1" customHeight="1">
      <c r="A821" s="19" t="s">
        <v>3218</v>
      </c>
      <c r="B821" s="18"/>
      <c r="C821" s="36"/>
      <c r="D821" s="19">
        <f t="shared" si="41"/>
        <v>0</v>
      </c>
      <c r="E821" s="19"/>
      <c r="F821" s="10"/>
    </row>
    <row r="822" ht="15.75" hidden="1" customHeight="1">
      <c r="A822" s="19" t="s">
        <v>3218</v>
      </c>
      <c r="B822" s="18"/>
      <c r="C822" s="36"/>
      <c r="D822" s="19">
        <f t="shared" si="41"/>
        <v>0</v>
      </c>
      <c r="E822" s="19"/>
      <c r="F822" s="10"/>
    </row>
    <row r="823" ht="15.75" hidden="1" customHeight="1">
      <c r="A823" s="19" t="s">
        <v>3218</v>
      </c>
      <c r="B823" s="18"/>
      <c r="C823" s="36"/>
      <c r="D823" s="19">
        <f t="shared" si="41"/>
        <v>0</v>
      </c>
      <c r="E823" s="19"/>
      <c r="F823" s="10"/>
    </row>
    <row r="824" ht="15.75" hidden="1" customHeight="1">
      <c r="A824" s="19"/>
      <c r="B824" s="18"/>
      <c r="C824" s="36"/>
      <c r="D824" s="19">
        <f t="shared" si="41"/>
        <v>0</v>
      </c>
      <c r="E824" s="19"/>
      <c r="F824" s="10"/>
    </row>
    <row r="825" ht="15.75" hidden="1" customHeight="1">
      <c r="A825" s="19"/>
      <c r="B825" s="18"/>
      <c r="C825" s="36"/>
      <c r="D825" s="19">
        <f t="shared" si="41"/>
        <v>0</v>
      </c>
      <c r="E825" s="19"/>
      <c r="F825" s="10"/>
    </row>
    <row r="826" ht="15.75" hidden="1" customHeight="1">
      <c r="A826" s="19"/>
      <c r="B826" s="18"/>
      <c r="C826" s="36"/>
      <c r="D826" s="19">
        <f t="shared" si="41"/>
        <v>0</v>
      </c>
      <c r="E826" s="19"/>
      <c r="F826" s="10"/>
    </row>
    <row r="827" ht="15.75" hidden="1" customHeight="1">
      <c r="A827" s="19"/>
      <c r="B827" s="18"/>
      <c r="C827" s="36"/>
      <c r="D827" s="19">
        <f t="shared" si="41"/>
        <v>0</v>
      </c>
      <c r="E827" s="19"/>
      <c r="F827" s="10"/>
    </row>
    <row r="828" ht="15.75" hidden="1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hidden="1" customHeight="1">
      <c r="A829" s="19"/>
      <c r="B829" s="18"/>
      <c r="C829" s="36"/>
      <c r="D829" s="19"/>
      <c r="E829" s="19"/>
      <c r="F829" s="10"/>
    </row>
    <row r="830" ht="15.75" hidden="1" customHeight="1">
      <c r="A830" s="19"/>
      <c r="B830" s="18"/>
      <c r="C830" s="36"/>
      <c r="D830" s="19"/>
      <c r="E830" s="19"/>
      <c r="F830" s="10"/>
    </row>
    <row r="831" ht="15.75" hidden="1" customHeight="1">
      <c r="A831" s="19"/>
      <c r="B831" s="18"/>
      <c r="C831" s="36"/>
      <c r="D831" s="19"/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205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205.0</v>
      </c>
    </row>
    <row r="837" ht="15.75" hidden="1" customHeight="1">
      <c r="A837" s="19" t="s">
        <v>3220</v>
      </c>
      <c r="B837" s="18">
        <v>44035.0</v>
      </c>
      <c r="C837" s="36">
        <v>24.0</v>
      </c>
      <c r="D837" s="19">
        <f>G836-C837</f>
        <v>181</v>
      </c>
      <c r="E837" s="19"/>
      <c r="F837" s="10"/>
      <c r="G837" s="20" t="s">
        <v>3221</v>
      </c>
    </row>
    <row r="838" ht="15.75" hidden="1" customHeight="1">
      <c r="A838" s="19" t="s">
        <v>3220</v>
      </c>
      <c r="B838" s="18">
        <v>44036.0</v>
      </c>
      <c r="C838" s="36">
        <v>35.0</v>
      </c>
      <c r="D838" s="19">
        <f t="shared" ref="D838:D850" si="42">D837-C838</f>
        <v>146</v>
      </c>
      <c r="E838" s="19"/>
      <c r="F838" s="10"/>
      <c r="G838" s="20" t="s">
        <v>985</v>
      </c>
    </row>
    <row r="839" ht="15.75" hidden="1" customHeight="1">
      <c r="A839" s="19" t="s">
        <v>3220</v>
      </c>
      <c r="B839" s="18">
        <v>44039.0</v>
      </c>
      <c r="C839" s="36">
        <v>50.0</v>
      </c>
      <c r="D839" s="19">
        <f t="shared" si="42"/>
        <v>96</v>
      </c>
      <c r="E839" s="19"/>
      <c r="F839" s="10"/>
      <c r="G839" s="20" t="s">
        <v>3222</v>
      </c>
    </row>
    <row r="840" ht="15.75" hidden="1" customHeight="1">
      <c r="A840" s="19" t="s">
        <v>3220</v>
      </c>
      <c r="B840" s="18">
        <v>44042.0</v>
      </c>
      <c r="C840" s="36">
        <v>55.0</v>
      </c>
      <c r="D840" s="19">
        <f t="shared" si="42"/>
        <v>41</v>
      </c>
      <c r="E840" s="19"/>
      <c r="F840" s="10"/>
      <c r="G840" s="53"/>
    </row>
    <row r="841" ht="15.75" hidden="1" customHeight="1">
      <c r="A841" s="19" t="s">
        <v>3220</v>
      </c>
      <c r="B841" s="18">
        <v>44055.0</v>
      </c>
      <c r="C841" s="36">
        <v>41.0</v>
      </c>
      <c r="D841" s="19">
        <f t="shared" si="42"/>
        <v>0</v>
      </c>
      <c r="E841" s="19"/>
      <c r="F841" s="10"/>
    </row>
    <row r="842" ht="15.75" hidden="1" customHeight="1">
      <c r="A842" s="19" t="s">
        <v>3220</v>
      </c>
      <c r="B842" s="18"/>
      <c r="C842" s="36"/>
      <c r="D842" s="19">
        <f t="shared" si="42"/>
        <v>0</v>
      </c>
      <c r="E842" s="19"/>
      <c r="F842" s="10"/>
    </row>
    <row r="843" ht="15.75" hidden="1" customHeight="1">
      <c r="A843" s="19" t="s">
        <v>3220</v>
      </c>
      <c r="B843" s="18"/>
      <c r="C843" s="36"/>
      <c r="D843" s="19">
        <f t="shared" si="42"/>
        <v>0</v>
      </c>
      <c r="E843" s="19"/>
      <c r="F843" s="10"/>
    </row>
    <row r="844" ht="15.75" hidden="1" customHeight="1">
      <c r="A844" s="19" t="s">
        <v>3220</v>
      </c>
      <c r="B844" s="18"/>
      <c r="C844" s="36"/>
      <c r="D844" s="19">
        <f t="shared" si="42"/>
        <v>0</v>
      </c>
      <c r="E844" s="19"/>
      <c r="F844" s="10"/>
    </row>
    <row r="845" ht="15.75" hidden="1" customHeight="1">
      <c r="A845" s="19" t="s">
        <v>3220</v>
      </c>
      <c r="B845" s="18"/>
      <c r="C845" s="36"/>
      <c r="D845" s="19">
        <f t="shared" si="42"/>
        <v>0</v>
      </c>
      <c r="E845" s="19"/>
      <c r="F845" s="10"/>
    </row>
    <row r="846" ht="15.75" hidden="1" customHeight="1">
      <c r="A846" s="19"/>
      <c r="B846" s="18"/>
      <c r="C846" s="36"/>
      <c r="D846" s="19">
        <f t="shared" si="42"/>
        <v>0</v>
      </c>
      <c r="E846" s="19"/>
      <c r="F846" s="10"/>
    </row>
    <row r="847" ht="15.75" hidden="1" customHeight="1">
      <c r="A847" s="19"/>
      <c r="B847" s="18"/>
      <c r="C847" s="36"/>
      <c r="D847" s="19">
        <f t="shared" si="42"/>
        <v>0</v>
      </c>
      <c r="E847" s="19"/>
      <c r="F847" s="10"/>
    </row>
    <row r="848" ht="15.75" hidden="1" customHeight="1">
      <c r="A848" s="19"/>
      <c r="B848" s="18"/>
      <c r="C848" s="36"/>
      <c r="D848" s="19">
        <f t="shared" si="42"/>
        <v>0</v>
      </c>
      <c r="E848" s="19"/>
      <c r="F848" s="10"/>
    </row>
    <row r="849" ht="15.75" hidden="1" customHeight="1">
      <c r="A849" s="19"/>
      <c r="B849" s="18"/>
      <c r="C849" s="36"/>
      <c r="D849" s="19">
        <f t="shared" si="42"/>
        <v>0</v>
      </c>
      <c r="E849" s="19"/>
      <c r="F849" s="10"/>
    </row>
    <row r="850" ht="15.75" hidden="1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hidden="1" customHeight="1">
      <c r="A851" s="19"/>
      <c r="B851" s="18"/>
      <c r="C851" s="36"/>
      <c r="D851" s="19"/>
      <c r="E851" s="19"/>
      <c r="F851" s="10"/>
    </row>
    <row r="852" ht="15.75" hidden="1" customHeight="1">
      <c r="A852" s="19"/>
      <c r="B852" s="18"/>
      <c r="C852" s="36"/>
      <c r="D852" s="19"/>
      <c r="E852" s="19"/>
      <c r="F852" s="10"/>
    </row>
    <row r="853" ht="15.75" hidden="1" customHeight="1">
      <c r="A853" s="19"/>
      <c r="B853" s="18"/>
      <c r="C853" s="36"/>
      <c r="D853" s="19"/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205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205.0</v>
      </c>
    </row>
    <row r="859" ht="15.75" hidden="1" customHeight="1">
      <c r="A859" s="19" t="s">
        <v>3223</v>
      </c>
      <c r="B859" s="18">
        <v>44074.0</v>
      </c>
      <c r="C859" s="36">
        <v>63.0</v>
      </c>
      <c r="D859" s="19">
        <f>G858-C859</f>
        <v>142</v>
      </c>
      <c r="E859" s="19"/>
      <c r="F859" s="10"/>
      <c r="G859" s="20" t="s">
        <v>3224</v>
      </c>
    </row>
    <row r="860" ht="15.75" hidden="1" customHeight="1">
      <c r="A860" s="19" t="s">
        <v>3223</v>
      </c>
      <c r="B860" s="18">
        <v>44081.0</v>
      </c>
      <c r="C860" s="36">
        <v>58.0</v>
      </c>
      <c r="D860" s="19">
        <f t="shared" ref="D860:D872" si="43">D859-C860</f>
        <v>84</v>
      </c>
      <c r="E860" s="19"/>
      <c r="F860" s="10"/>
      <c r="G860" s="20" t="s">
        <v>985</v>
      </c>
    </row>
    <row r="861" ht="15.75" hidden="1" customHeight="1">
      <c r="A861" s="19" t="s">
        <v>3223</v>
      </c>
      <c r="B861" s="18">
        <v>44089.0</v>
      </c>
      <c r="C861" s="36">
        <v>84.0</v>
      </c>
      <c r="D861" s="19">
        <f t="shared" si="43"/>
        <v>0</v>
      </c>
      <c r="E861" s="19"/>
      <c r="F861" s="10"/>
      <c r="G861" s="20" t="s">
        <v>3225</v>
      </c>
    </row>
    <row r="862" ht="15.75" hidden="1" customHeight="1">
      <c r="A862" s="19" t="s">
        <v>3223</v>
      </c>
      <c r="B862" s="18"/>
      <c r="C862" s="36"/>
      <c r="D862" s="19">
        <f t="shared" si="43"/>
        <v>0</v>
      </c>
      <c r="E862" s="19"/>
      <c r="F862" s="10"/>
      <c r="G862" s="53"/>
    </row>
    <row r="863" ht="15.75" hidden="1" customHeight="1">
      <c r="A863" s="19" t="s">
        <v>3223</v>
      </c>
      <c r="B863" s="18"/>
      <c r="C863" s="36"/>
      <c r="D863" s="19">
        <f t="shared" si="43"/>
        <v>0</v>
      </c>
      <c r="E863" s="19"/>
      <c r="F863" s="10"/>
    </row>
    <row r="864" ht="15.75" hidden="1" customHeight="1">
      <c r="A864" s="19" t="s">
        <v>3223</v>
      </c>
      <c r="B864" s="18"/>
      <c r="C864" s="36"/>
      <c r="D864" s="19">
        <f t="shared" si="43"/>
        <v>0</v>
      </c>
      <c r="E864" s="19"/>
      <c r="F864" s="10"/>
    </row>
    <row r="865" ht="15.75" hidden="1" customHeight="1">
      <c r="A865" s="19" t="s">
        <v>3223</v>
      </c>
      <c r="B865" s="18"/>
      <c r="C865" s="36"/>
      <c r="D865" s="19">
        <f t="shared" si="43"/>
        <v>0</v>
      </c>
      <c r="E865" s="19"/>
      <c r="F865" s="10"/>
    </row>
    <row r="866" ht="15.75" hidden="1" customHeight="1">
      <c r="A866" s="19" t="s">
        <v>3223</v>
      </c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 t="s">
        <v>3223</v>
      </c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 t="s">
        <v>3223</v>
      </c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 t="s">
        <v>3223</v>
      </c>
      <c r="B869" s="18"/>
      <c r="C869" s="36"/>
      <c r="D869" s="19">
        <f t="shared" si="43"/>
        <v>0</v>
      </c>
      <c r="E869" s="19"/>
      <c r="F869" s="10"/>
    </row>
    <row r="870" ht="15.75" hidden="1" customHeight="1">
      <c r="A870" s="19" t="s">
        <v>3223</v>
      </c>
      <c r="B870" s="18"/>
      <c r="C870" s="36"/>
      <c r="D870" s="19">
        <f t="shared" si="43"/>
        <v>0</v>
      </c>
      <c r="E870" s="19"/>
      <c r="F870" s="10"/>
    </row>
    <row r="871" ht="15.75" hidden="1" customHeight="1">
      <c r="A871" s="19" t="s">
        <v>3223</v>
      </c>
      <c r="B871" s="18"/>
      <c r="C871" s="36"/>
      <c r="D871" s="19">
        <f t="shared" si="43"/>
        <v>0</v>
      </c>
      <c r="E871" s="19"/>
      <c r="F871" s="10"/>
    </row>
    <row r="872" ht="15.75" hidden="1" customHeight="1">
      <c r="A872" s="19" t="s">
        <v>3223</v>
      </c>
      <c r="B872" s="18"/>
      <c r="C872" s="36"/>
      <c r="D872" s="19">
        <f t="shared" si="43"/>
        <v>0</v>
      </c>
      <c r="E872" s="19"/>
      <c r="F872" s="10"/>
    </row>
    <row r="873" ht="15.75" hidden="1" customHeight="1">
      <c r="A873" s="19"/>
      <c r="B873" s="18"/>
      <c r="C873" s="36"/>
      <c r="D873" s="19"/>
      <c r="E873" s="19"/>
      <c r="F873" s="10"/>
    </row>
    <row r="874" ht="15.75" hidden="1" customHeight="1">
      <c r="A874" s="19"/>
      <c r="B874" s="18"/>
      <c r="C874" s="36"/>
      <c r="D874" s="19"/>
      <c r="E874" s="19"/>
      <c r="F874" s="10"/>
    </row>
    <row r="875" ht="15.75" hidden="1" customHeight="1">
      <c r="A875" s="19"/>
      <c r="B875" s="18"/>
      <c r="C875" s="36"/>
      <c r="D875" s="19"/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205</v>
      </c>
      <c r="E877" s="1"/>
      <c r="F877" s="54" t="s">
        <v>14</v>
      </c>
    </row>
    <row r="878" ht="15.75" hidden="1" customHeight="1">
      <c r="E878" s="1"/>
    </row>
    <row r="879" ht="15.75" customHeight="1">
      <c r="A879" s="50" t="s">
        <v>739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80.0</v>
      </c>
    </row>
    <row r="881" ht="15.75" customHeight="1">
      <c r="A881" s="61" t="s">
        <v>3259</v>
      </c>
      <c r="B881" s="18">
        <v>44699.0</v>
      </c>
      <c r="C881" s="36">
        <v>80.0</v>
      </c>
      <c r="D881" s="19">
        <f>G880-C881</f>
        <v>0</v>
      </c>
      <c r="E881" s="19"/>
      <c r="F881" s="10"/>
      <c r="G881" s="20" t="s">
        <v>3228</v>
      </c>
    </row>
    <row r="882" ht="15.75" customHeight="1">
      <c r="A882" s="61" t="s">
        <v>3259</v>
      </c>
      <c r="B882" s="18"/>
      <c r="C882" s="36"/>
      <c r="D882" s="19">
        <f t="shared" ref="D882:D894" si="44">D881-C882</f>
        <v>0</v>
      </c>
      <c r="E882" s="19"/>
      <c r="F882" s="10"/>
      <c r="G882" s="20" t="s">
        <v>3230</v>
      </c>
    </row>
    <row r="883" ht="15.75" customHeight="1">
      <c r="A883" s="61" t="s">
        <v>3259</v>
      </c>
      <c r="B883" s="18"/>
      <c r="C883" s="36"/>
      <c r="D883" s="19">
        <f t="shared" si="44"/>
        <v>0</v>
      </c>
      <c r="E883" s="19"/>
      <c r="F883" s="10"/>
    </row>
    <row r="884" ht="15.75" customHeight="1">
      <c r="A884" s="61" t="s">
        <v>3259</v>
      </c>
      <c r="B884" s="18"/>
      <c r="C884" s="36"/>
      <c r="D884" s="19">
        <f t="shared" si="44"/>
        <v>0</v>
      </c>
      <c r="E884" s="19"/>
      <c r="F884" s="10"/>
      <c r="G884" s="53"/>
    </row>
    <row r="885" ht="15.75" customHeight="1">
      <c r="A885" s="61" t="s">
        <v>3259</v>
      </c>
      <c r="B885" s="18"/>
      <c r="C885" s="36"/>
      <c r="D885" s="19">
        <f t="shared" si="44"/>
        <v>0</v>
      </c>
      <c r="E885" s="19"/>
      <c r="F885" s="10"/>
    </row>
    <row r="886" ht="15.75" customHeight="1">
      <c r="A886" s="61" t="s">
        <v>3259</v>
      </c>
      <c r="B886" s="18"/>
      <c r="C886" s="36"/>
      <c r="D886" s="19">
        <f t="shared" si="44"/>
        <v>0</v>
      </c>
      <c r="E886" s="19"/>
      <c r="F886" s="10"/>
    </row>
    <row r="887" ht="15.75" customHeight="1">
      <c r="A887" s="61" t="s">
        <v>3259</v>
      </c>
      <c r="B887" s="18"/>
      <c r="C887" s="36"/>
      <c r="D887" s="19">
        <f t="shared" si="44"/>
        <v>0</v>
      </c>
      <c r="E887" s="19"/>
      <c r="F887" s="10"/>
    </row>
    <row r="888" ht="15.75" customHeight="1">
      <c r="A888" s="61" t="s">
        <v>3259</v>
      </c>
      <c r="B888" s="18"/>
      <c r="C888" s="36"/>
      <c r="D888" s="19">
        <f t="shared" si="44"/>
        <v>0</v>
      </c>
      <c r="E888" s="19"/>
      <c r="F888" s="10"/>
    </row>
    <row r="889" ht="15.75" customHeight="1">
      <c r="A889" s="61" t="s">
        <v>3259</v>
      </c>
      <c r="B889" s="18"/>
      <c r="C889" s="36"/>
      <c r="D889" s="19">
        <f t="shared" si="44"/>
        <v>0</v>
      </c>
      <c r="E889" s="19"/>
      <c r="F889" s="10"/>
    </row>
    <row r="890" ht="15.75" customHeight="1">
      <c r="A890" s="61" t="s">
        <v>3259</v>
      </c>
      <c r="B890" s="18"/>
      <c r="C890" s="36"/>
      <c r="D890" s="19">
        <f t="shared" si="44"/>
        <v>0</v>
      </c>
      <c r="E890" s="19"/>
      <c r="F890" s="10"/>
    </row>
    <row r="891" ht="15.75" customHeight="1">
      <c r="A891" s="61" t="s">
        <v>3259</v>
      </c>
      <c r="B891" s="18"/>
      <c r="C891" s="36"/>
      <c r="D891" s="19">
        <f t="shared" si="44"/>
        <v>0</v>
      </c>
      <c r="E891" s="19"/>
      <c r="F891" s="10"/>
    </row>
    <row r="892" ht="15.75" customHeight="1">
      <c r="A892" s="61" t="s">
        <v>3259</v>
      </c>
      <c r="B892" s="18"/>
      <c r="C892" s="36"/>
      <c r="D892" s="19">
        <f t="shared" si="44"/>
        <v>0</v>
      </c>
      <c r="E892" s="19"/>
      <c r="F892" s="10"/>
    </row>
    <row r="893" ht="15.75" customHeight="1">
      <c r="A893" s="61" t="s">
        <v>3259</v>
      </c>
      <c r="B893" s="18"/>
      <c r="C893" s="36"/>
      <c r="D893" s="19">
        <f t="shared" si="44"/>
        <v>0</v>
      </c>
      <c r="E893" s="19"/>
      <c r="F893" s="10"/>
    </row>
    <row r="894" ht="15.75" customHeight="1">
      <c r="A894" s="61" t="s">
        <v>3259</v>
      </c>
      <c r="B894" s="18"/>
      <c r="C894" s="36"/>
      <c r="D894" s="19">
        <f t="shared" si="44"/>
        <v>0</v>
      </c>
      <c r="E894" s="19"/>
      <c r="F894" s="10"/>
    </row>
    <row r="895" ht="15.75" customHeight="1">
      <c r="A895" s="19"/>
      <c r="B895" s="18"/>
      <c r="C895" s="36"/>
      <c r="D895" s="19"/>
      <c r="E895" s="19"/>
      <c r="F895" s="10"/>
    </row>
    <row r="896" ht="15.75" customHeight="1">
      <c r="A896" s="19"/>
      <c r="B896" s="18"/>
      <c r="C896" s="36"/>
      <c r="D896" s="19"/>
      <c r="E896" s="19"/>
      <c r="F896" s="10"/>
    </row>
    <row r="897" ht="15.75" customHeight="1">
      <c r="A897" s="19"/>
      <c r="B897" s="18"/>
      <c r="C897" s="36"/>
      <c r="D897" s="19"/>
      <c r="E897" s="19"/>
      <c r="F897" s="10"/>
    </row>
    <row r="898" ht="15.75" customHeight="1">
      <c r="A898" s="10"/>
      <c r="B898" s="19"/>
      <c r="C898" s="10"/>
      <c r="D898" s="10"/>
      <c r="E898" s="19"/>
      <c r="F898" s="10"/>
    </row>
    <row r="899" ht="15.75" customHeight="1">
      <c r="C899" s="20">
        <f>SUM(C881:C898)</f>
        <v>80</v>
      </c>
      <c r="E899" s="1"/>
      <c r="F899" s="54" t="s">
        <v>14</v>
      </c>
    </row>
    <row r="900" ht="15.75" customHeight="1">
      <c r="E900" s="1"/>
    </row>
    <row r="901" ht="15.75" customHeight="1">
      <c r="A901" s="14" t="s">
        <v>15</v>
      </c>
      <c r="B901" s="14" t="s">
        <v>16</v>
      </c>
      <c r="C901" s="2" t="s">
        <v>17</v>
      </c>
      <c r="D901" s="14" t="s">
        <v>18</v>
      </c>
      <c r="E901" s="14" t="s">
        <v>19</v>
      </c>
      <c r="F901" s="34" t="s">
        <v>20</v>
      </c>
      <c r="G901" s="43">
        <v>250.0</v>
      </c>
    </row>
    <row r="902" ht="15.75" customHeight="1">
      <c r="A902" s="61" t="s">
        <v>3260</v>
      </c>
      <c r="B902" s="18">
        <v>44699.0</v>
      </c>
      <c r="C902" s="36">
        <v>24.0</v>
      </c>
      <c r="D902" s="19">
        <f>G901-C902</f>
        <v>226</v>
      </c>
      <c r="E902" s="19"/>
      <c r="F902" s="10"/>
      <c r="G902" s="20" t="s">
        <v>3261</v>
      </c>
    </row>
    <row r="903" ht="15.75" customHeight="1">
      <c r="A903" s="61" t="s">
        <v>3260</v>
      </c>
      <c r="B903" s="18">
        <v>44702.0</v>
      </c>
      <c r="C903" s="36">
        <v>78.0</v>
      </c>
      <c r="D903" s="19">
        <f t="shared" ref="D903:D915" si="45">D902-C903</f>
        <v>148</v>
      </c>
      <c r="E903" s="19"/>
      <c r="F903" s="10"/>
      <c r="G903" s="20" t="s">
        <v>3230</v>
      </c>
    </row>
    <row r="904" ht="15.75" customHeight="1">
      <c r="A904" s="61" t="s">
        <v>3260</v>
      </c>
      <c r="B904" s="18">
        <v>44708.0</v>
      </c>
      <c r="C904" s="36">
        <v>148.0</v>
      </c>
      <c r="D904" s="19">
        <f t="shared" si="45"/>
        <v>0</v>
      </c>
      <c r="E904" s="19"/>
      <c r="F904" s="10"/>
    </row>
    <row r="905" ht="15.75" customHeight="1">
      <c r="A905" s="61" t="s">
        <v>3260</v>
      </c>
      <c r="B905" s="18"/>
      <c r="C905" s="36"/>
      <c r="D905" s="19">
        <f t="shared" si="45"/>
        <v>0</v>
      </c>
      <c r="E905" s="19"/>
      <c r="F905" s="10"/>
      <c r="G905" s="53"/>
    </row>
    <row r="906" ht="15.75" customHeight="1">
      <c r="A906" s="61" t="s">
        <v>3260</v>
      </c>
      <c r="B906" s="18"/>
      <c r="C906" s="36"/>
      <c r="D906" s="19">
        <f t="shared" si="45"/>
        <v>0</v>
      </c>
      <c r="E906" s="19"/>
      <c r="F906" s="10"/>
    </row>
    <row r="907" ht="15.75" customHeight="1">
      <c r="A907" s="61" t="s">
        <v>3260</v>
      </c>
      <c r="B907" s="18"/>
      <c r="C907" s="36"/>
      <c r="D907" s="19">
        <f t="shared" si="45"/>
        <v>0</v>
      </c>
      <c r="E907" s="19"/>
      <c r="F907" s="10"/>
    </row>
    <row r="908" ht="15.75" customHeight="1">
      <c r="A908" s="61" t="s">
        <v>3260</v>
      </c>
      <c r="B908" s="18"/>
      <c r="C908" s="36"/>
      <c r="D908" s="19">
        <f t="shared" si="45"/>
        <v>0</v>
      </c>
      <c r="E908" s="19"/>
      <c r="F908" s="10"/>
    </row>
    <row r="909" ht="15.75" customHeight="1">
      <c r="A909" s="61" t="s">
        <v>3260</v>
      </c>
      <c r="B909" s="18"/>
      <c r="C909" s="36"/>
      <c r="D909" s="19">
        <f t="shared" si="45"/>
        <v>0</v>
      </c>
      <c r="E909" s="19"/>
      <c r="F909" s="10"/>
    </row>
    <row r="910" ht="15.75" customHeight="1">
      <c r="A910" s="61" t="s">
        <v>3260</v>
      </c>
      <c r="B910" s="18"/>
      <c r="C910" s="36"/>
      <c r="D910" s="19">
        <f t="shared" si="45"/>
        <v>0</v>
      </c>
      <c r="E910" s="19"/>
      <c r="F910" s="10"/>
    </row>
    <row r="911" ht="15.75" customHeight="1">
      <c r="A911" s="61" t="s">
        <v>3260</v>
      </c>
      <c r="B911" s="18"/>
      <c r="C911" s="36"/>
      <c r="D911" s="19">
        <f t="shared" si="45"/>
        <v>0</v>
      </c>
      <c r="E911" s="19"/>
      <c r="F911" s="10"/>
    </row>
    <row r="912" ht="15.75" customHeight="1">
      <c r="A912" s="61" t="s">
        <v>3260</v>
      </c>
      <c r="B912" s="18"/>
      <c r="C912" s="36"/>
      <c r="D912" s="19">
        <f t="shared" si="45"/>
        <v>0</v>
      </c>
      <c r="E912" s="19"/>
      <c r="F912" s="10"/>
    </row>
    <row r="913" ht="15.75" customHeight="1">
      <c r="A913" s="61" t="s">
        <v>3260</v>
      </c>
      <c r="B913" s="18"/>
      <c r="C913" s="36"/>
      <c r="D913" s="19">
        <f t="shared" si="45"/>
        <v>0</v>
      </c>
      <c r="E913" s="19"/>
      <c r="F913" s="10"/>
    </row>
    <row r="914" ht="15.75" customHeight="1">
      <c r="A914" s="61" t="s">
        <v>3260</v>
      </c>
      <c r="B914" s="18"/>
      <c r="C914" s="36"/>
      <c r="D914" s="19">
        <f t="shared" si="45"/>
        <v>0</v>
      </c>
      <c r="E914" s="19"/>
      <c r="F914" s="10"/>
    </row>
    <row r="915" ht="15.75" customHeight="1">
      <c r="A915" s="61" t="s">
        <v>3260</v>
      </c>
      <c r="B915" s="18"/>
      <c r="C915" s="36"/>
      <c r="D915" s="19">
        <f t="shared" si="45"/>
        <v>0</v>
      </c>
      <c r="E915" s="19"/>
      <c r="F915" s="10"/>
    </row>
    <row r="916" ht="15.75" customHeight="1">
      <c r="A916" s="19"/>
      <c r="B916" s="18"/>
      <c r="C916" s="36"/>
      <c r="D916" s="19"/>
      <c r="E916" s="19"/>
      <c r="F916" s="10"/>
    </row>
    <row r="917" ht="15.75" customHeight="1">
      <c r="A917" s="19"/>
      <c r="B917" s="18"/>
      <c r="C917" s="36"/>
      <c r="D917" s="19"/>
      <c r="E917" s="19"/>
      <c r="F917" s="10"/>
    </row>
    <row r="918" ht="15.75" customHeight="1">
      <c r="A918" s="19"/>
      <c r="B918" s="18"/>
      <c r="C918" s="36"/>
      <c r="D918" s="19"/>
      <c r="E918" s="19"/>
      <c r="F918" s="10"/>
    </row>
    <row r="919" ht="15.75" customHeight="1">
      <c r="A919" s="10"/>
      <c r="B919" s="19"/>
      <c r="C919" s="10"/>
      <c r="D919" s="10"/>
      <c r="E919" s="19"/>
      <c r="F919" s="10"/>
    </row>
    <row r="920" ht="15.75" customHeight="1">
      <c r="E920" s="1"/>
      <c r="F920" s="54" t="s">
        <v>14</v>
      </c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90.0</v>
      </c>
    </row>
    <row r="925" ht="15.75" customHeight="1">
      <c r="A925" s="19">
        <v>4.410004799E9</v>
      </c>
      <c r="B925" s="18">
        <v>44872.0</v>
      </c>
      <c r="C925" s="36">
        <v>50.0</v>
      </c>
      <c r="D925" s="19">
        <f>G924-C925</f>
        <v>40</v>
      </c>
      <c r="E925" s="19"/>
      <c r="F925" s="10"/>
      <c r="G925" s="20" t="s">
        <v>3262</v>
      </c>
    </row>
    <row r="926" ht="15.75" customHeight="1">
      <c r="A926" s="19">
        <f t="shared" ref="A926:A931" si="46">A925</f>
        <v>4410004799</v>
      </c>
      <c r="B926" s="18">
        <v>44874.0</v>
      </c>
      <c r="C926" s="36">
        <v>40.0</v>
      </c>
      <c r="D926" s="19">
        <f t="shared" ref="D926:D931" si="47">D925-C926</f>
        <v>0</v>
      </c>
      <c r="E926" s="19"/>
      <c r="F926" s="10"/>
      <c r="G926" s="20" t="s">
        <v>2453</v>
      </c>
    </row>
    <row r="927" ht="15.75" customHeight="1">
      <c r="A927" s="19">
        <f t="shared" si="46"/>
        <v>4410004799</v>
      </c>
      <c r="B927" s="18"/>
      <c r="C927" s="36"/>
      <c r="D927" s="19">
        <f t="shared" si="47"/>
        <v>0</v>
      </c>
      <c r="E927" s="19"/>
      <c r="F927" s="10"/>
    </row>
    <row r="928" ht="15.75" customHeight="1">
      <c r="A928" s="19">
        <f t="shared" si="46"/>
        <v>4410004799</v>
      </c>
      <c r="B928" s="18"/>
      <c r="C928" s="36"/>
      <c r="D928" s="19">
        <f t="shared" si="47"/>
        <v>0</v>
      </c>
      <c r="E928" s="19"/>
      <c r="F928" s="10"/>
      <c r="G928" s="53"/>
    </row>
    <row r="929" ht="15.75" customHeight="1">
      <c r="A929" s="19">
        <f t="shared" si="46"/>
        <v>4410004799</v>
      </c>
      <c r="B929" s="18"/>
      <c r="C929" s="36"/>
      <c r="D929" s="19">
        <f t="shared" si="47"/>
        <v>0</v>
      </c>
      <c r="E929" s="19"/>
      <c r="F929" s="10"/>
    </row>
    <row r="930" ht="15.75" customHeight="1">
      <c r="A930" s="19">
        <f t="shared" si="46"/>
        <v>4410004799</v>
      </c>
      <c r="B930" s="18"/>
      <c r="C930" s="36"/>
      <c r="D930" s="19">
        <f t="shared" si="47"/>
        <v>0</v>
      </c>
      <c r="E930" s="19"/>
      <c r="F930" s="10"/>
    </row>
    <row r="931" ht="15.75" customHeight="1">
      <c r="A931" s="19">
        <f t="shared" si="46"/>
        <v>4410004799</v>
      </c>
      <c r="B931" s="18"/>
      <c r="C931" s="36"/>
      <c r="D931" s="19">
        <f t="shared" si="47"/>
        <v>0</v>
      </c>
      <c r="E931" s="19"/>
      <c r="F931" s="10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7">
    <mergeCell ref="G38:H38"/>
    <mergeCell ref="G41:H41"/>
    <mergeCell ref="A791:G791"/>
    <mergeCell ref="A813:G813"/>
    <mergeCell ref="A835:G835"/>
    <mergeCell ref="A857:G857"/>
    <mergeCell ref="A879:G879"/>
  </mergeCells>
  <printOptions/>
  <pageMargins bottom="0.58" footer="0.0" header="0.0" left="0.7" right="0.7" top="0.47"/>
  <pageSetup scale="65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6.0"/>
    <col customWidth="1" min="3" max="3" width="8.71"/>
    <col customWidth="1" min="4" max="4" width="9.43"/>
    <col customWidth="1" min="5" max="5" width="15.29"/>
    <col customWidth="1" min="6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3263</v>
      </c>
      <c r="B2" s="4" t="s">
        <v>3264</v>
      </c>
      <c r="C2" s="6"/>
      <c r="D2" s="7">
        <v>50.0</v>
      </c>
      <c r="E2" s="8" t="s">
        <v>2836</v>
      </c>
      <c r="F2" s="9"/>
      <c r="G2" s="10">
        <v>50.0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3265</v>
      </c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 t="s">
        <v>3266</v>
      </c>
      <c r="F4" s="10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10"/>
      <c r="F6" s="10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7"/>
    <mergeCell ref="B2:B7"/>
    <mergeCell ref="C2:C7"/>
    <mergeCell ref="D2:D7"/>
  </mergeCells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8.71"/>
    <col customWidth="1" min="4" max="4" width="16.14"/>
    <col customWidth="1" min="5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600.0</v>
      </c>
      <c r="H2" s="63"/>
    </row>
    <row r="3">
      <c r="A3" s="19" t="s">
        <v>3267</v>
      </c>
      <c r="B3" s="18">
        <v>45595.0</v>
      </c>
      <c r="C3" s="36">
        <v>2.0</v>
      </c>
      <c r="D3" s="19">
        <f>G2-C3</f>
        <v>598</v>
      </c>
      <c r="E3" s="19">
        <v>78.0</v>
      </c>
      <c r="F3" s="10"/>
      <c r="G3" s="63" t="s">
        <v>3268</v>
      </c>
      <c r="H3" s="63"/>
    </row>
    <row r="4">
      <c r="A4" s="19" t="str">
        <f t="shared" ref="A4:A6" si="1">A3</f>
        <v>POL/B42410034</v>
      </c>
      <c r="B4" s="18">
        <v>45603.0</v>
      </c>
      <c r="C4" s="36">
        <v>60.0</v>
      </c>
      <c r="D4" s="19">
        <f t="shared" ref="D4:D6" si="2">D3-C4</f>
        <v>538</v>
      </c>
      <c r="E4" s="19"/>
      <c r="F4" s="10"/>
      <c r="G4" s="64" t="s">
        <v>977</v>
      </c>
      <c r="H4" s="63"/>
    </row>
    <row r="5">
      <c r="A5" s="19" t="str">
        <f t="shared" si="1"/>
        <v>POL/B42410034</v>
      </c>
      <c r="B5" s="18">
        <v>45624.0</v>
      </c>
      <c r="C5" s="36">
        <v>38.0</v>
      </c>
      <c r="D5" s="19">
        <f t="shared" si="2"/>
        <v>500</v>
      </c>
      <c r="E5" s="19"/>
      <c r="F5" s="10"/>
      <c r="G5" s="63" t="s">
        <v>3269</v>
      </c>
      <c r="H5" s="63"/>
    </row>
    <row r="6">
      <c r="A6" s="19" t="str">
        <f t="shared" si="1"/>
        <v>POL/B42410034</v>
      </c>
      <c r="B6" s="18"/>
      <c r="C6" s="36"/>
      <c r="D6" s="19">
        <f t="shared" si="2"/>
        <v>500</v>
      </c>
      <c r="E6" s="19"/>
      <c r="F6" s="10"/>
      <c r="G6" s="30"/>
    </row>
    <row r="8">
      <c r="A8" s="14" t="s">
        <v>15</v>
      </c>
      <c r="B8" s="14" t="s">
        <v>16</v>
      </c>
      <c r="C8" s="2" t="s">
        <v>17</v>
      </c>
      <c r="D8" s="14" t="s">
        <v>18</v>
      </c>
      <c r="E8" s="14" t="s">
        <v>19</v>
      </c>
      <c r="F8" s="34" t="s">
        <v>20</v>
      </c>
      <c r="G8" s="120">
        <v>500.0</v>
      </c>
    </row>
    <row r="9">
      <c r="A9" s="19" t="s">
        <v>3267</v>
      </c>
      <c r="B9" s="18">
        <v>45604.0</v>
      </c>
      <c r="C9" s="36">
        <v>47.0</v>
      </c>
      <c r="D9" s="19">
        <f>G8-C9</f>
        <v>453</v>
      </c>
      <c r="E9" s="19"/>
      <c r="F9" s="10"/>
      <c r="G9" s="63" t="s">
        <v>3268</v>
      </c>
    </row>
    <row r="10">
      <c r="A10" s="19" t="str">
        <f t="shared" ref="A10:A12" si="3">A9</f>
        <v>POL/B42410034</v>
      </c>
      <c r="B10" s="18">
        <v>45624.0</v>
      </c>
      <c r="C10" s="36">
        <v>3.0</v>
      </c>
      <c r="D10" s="19">
        <f t="shared" ref="D10:D12" si="4">D9-C10</f>
        <v>450</v>
      </c>
      <c r="E10" s="19"/>
      <c r="F10" s="10"/>
      <c r="G10" s="64" t="s">
        <v>3270</v>
      </c>
    </row>
    <row r="11">
      <c r="A11" s="19" t="str">
        <f t="shared" si="3"/>
        <v>POL/B42410034</v>
      </c>
      <c r="B11" s="18"/>
      <c r="C11" s="36"/>
      <c r="D11" s="19">
        <f t="shared" si="4"/>
        <v>450</v>
      </c>
      <c r="E11" s="19"/>
      <c r="F11" s="10"/>
      <c r="G11" s="63" t="s">
        <v>3271</v>
      </c>
    </row>
    <row r="12">
      <c r="A12" s="19" t="str">
        <f t="shared" si="3"/>
        <v>POL/B42410034</v>
      </c>
      <c r="B12" s="18"/>
      <c r="C12" s="36"/>
      <c r="D12" s="19">
        <f t="shared" si="4"/>
        <v>450</v>
      </c>
      <c r="E12" s="19"/>
      <c r="F12" s="10"/>
      <c r="G12" s="30"/>
    </row>
    <row r="14">
      <c r="A14" s="14" t="s">
        <v>15</v>
      </c>
      <c r="B14" s="14" t="s">
        <v>16</v>
      </c>
      <c r="C14" s="2" t="s">
        <v>17</v>
      </c>
      <c r="D14" s="14" t="s">
        <v>18</v>
      </c>
      <c r="E14" s="14" t="s">
        <v>19</v>
      </c>
      <c r="F14" s="34" t="s">
        <v>20</v>
      </c>
      <c r="G14" s="120">
        <v>500.0</v>
      </c>
    </row>
    <row r="15">
      <c r="A15" s="19" t="s">
        <v>3267</v>
      </c>
      <c r="B15" s="18">
        <v>45604.0</v>
      </c>
      <c r="C15" s="36">
        <v>6.0</v>
      </c>
      <c r="D15" s="19">
        <f>G14-C15</f>
        <v>494</v>
      </c>
      <c r="E15" s="19"/>
      <c r="F15" s="10"/>
      <c r="G15" s="63" t="s">
        <v>3268</v>
      </c>
    </row>
    <row r="16">
      <c r="A16" s="19" t="str">
        <f t="shared" ref="A16:A18" si="5">A15</f>
        <v>POL/B42410034</v>
      </c>
      <c r="B16" s="18">
        <v>45624.0</v>
      </c>
      <c r="C16" s="36">
        <v>4.0</v>
      </c>
      <c r="D16" s="19">
        <f t="shared" ref="D16:D18" si="6">D15-C16</f>
        <v>490</v>
      </c>
      <c r="E16" s="19"/>
      <c r="F16" s="10"/>
      <c r="G16" s="64" t="s">
        <v>3272</v>
      </c>
    </row>
    <row r="17">
      <c r="A17" s="19" t="str">
        <f t="shared" si="5"/>
        <v>POL/B42410034</v>
      </c>
      <c r="B17" s="18"/>
      <c r="C17" s="36"/>
      <c r="D17" s="19">
        <f t="shared" si="6"/>
        <v>490</v>
      </c>
      <c r="E17" s="19"/>
      <c r="F17" s="10"/>
      <c r="G17" s="63" t="s">
        <v>3273</v>
      </c>
    </row>
    <row r="18">
      <c r="A18" s="19" t="str">
        <f t="shared" si="5"/>
        <v>POL/B42410034</v>
      </c>
      <c r="B18" s="18"/>
      <c r="C18" s="36"/>
      <c r="D18" s="19">
        <f t="shared" si="6"/>
        <v>490</v>
      </c>
      <c r="E18" s="19"/>
      <c r="F18" s="10"/>
      <c r="G18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8.71"/>
    <col customWidth="1" min="4" max="4" width="16.14"/>
    <col customWidth="1" min="5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50.0</v>
      </c>
      <c r="H2" s="63"/>
    </row>
    <row r="3">
      <c r="A3" s="19" t="s">
        <v>3274</v>
      </c>
      <c r="B3" s="18">
        <v>45470.0</v>
      </c>
      <c r="C3" s="36">
        <v>50.0</v>
      </c>
      <c r="D3" s="19">
        <f>G2-C3</f>
        <v>0</v>
      </c>
      <c r="E3" s="19"/>
      <c r="F3" s="10"/>
      <c r="G3" s="63" t="s">
        <v>3275</v>
      </c>
      <c r="H3" s="63"/>
    </row>
    <row r="4">
      <c r="A4" s="19" t="str">
        <f t="shared" ref="A4:A6" si="1">A3</f>
        <v>2024.06.217KSMB</v>
      </c>
      <c r="B4" s="18"/>
      <c r="C4" s="36"/>
      <c r="D4" s="19">
        <f t="shared" ref="D4:D6" si="2">D3-C4</f>
        <v>0</v>
      </c>
      <c r="E4" s="19"/>
      <c r="F4" s="10"/>
      <c r="G4" s="64" t="s">
        <v>1218</v>
      </c>
      <c r="H4" s="63"/>
    </row>
    <row r="5">
      <c r="A5" s="19" t="str">
        <f t="shared" si="1"/>
        <v>2024.06.217KSMB</v>
      </c>
      <c r="B5" s="18"/>
      <c r="C5" s="36"/>
      <c r="D5" s="19">
        <f t="shared" si="2"/>
        <v>0</v>
      </c>
      <c r="E5" s="19"/>
      <c r="F5" s="10"/>
      <c r="G5" s="63"/>
      <c r="H5" s="63"/>
    </row>
    <row r="6">
      <c r="A6" s="19" t="str">
        <f t="shared" si="1"/>
        <v>2024.06.217KSMB</v>
      </c>
      <c r="B6" s="18"/>
      <c r="C6" s="36"/>
      <c r="D6" s="19">
        <f t="shared" si="2"/>
        <v>0</v>
      </c>
      <c r="E6" s="19"/>
      <c r="F6" s="10"/>
      <c r="G6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9.14"/>
    <col customWidth="1" min="3" max="4" width="9.71"/>
    <col customWidth="1" min="5" max="5" width="11.29"/>
    <col customWidth="1" min="6" max="6" width="12.0"/>
    <col customWidth="1" min="7" max="7" width="9.29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50.0</v>
      </c>
      <c r="H2" s="63"/>
    </row>
    <row r="3">
      <c r="A3" s="19" t="s">
        <v>3276</v>
      </c>
      <c r="B3" s="18">
        <v>45660.0</v>
      </c>
      <c r="C3" s="36">
        <v>50.0</v>
      </c>
      <c r="D3" s="19">
        <f>G2-C3</f>
        <v>0</v>
      </c>
      <c r="E3" s="19"/>
      <c r="F3" s="10"/>
      <c r="G3" s="63" t="s">
        <v>3277</v>
      </c>
      <c r="H3" s="63"/>
    </row>
    <row r="4">
      <c r="A4" s="19" t="str">
        <f t="shared" ref="A4:A6" si="1">A3</f>
        <v>KTSS-IT-2024-12-0028</v>
      </c>
      <c r="B4" s="18"/>
      <c r="C4" s="36"/>
      <c r="D4" s="19">
        <f t="shared" ref="D4:D6" si="2">D3-C4</f>
        <v>0</v>
      </c>
      <c r="E4" s="19"/>
      <c r="F4" s="10"/>
      <c r="G4" s="64"/>
      <c r="H4" s="63"/>
    </row>
    <row r="5">
      <c r="A5" s="19" t="str">
        <f t="shared" si="1"/>
        <v>KTSS-IT-2024-12-0028</v>
      </c>
      <c r="B5" s="18"/>
      <c r="C5" s="36"/>
      <c r="D5" s="19">
        <f t="shared" si="2"/>
        <v>0</v>
      </c>
      <c r="E5" s="19"/>
      <c r="F5" s="10"/>
      <c r="G5" s="63" t="s">
        <v>1099</v>
      </c>
      <c r="H5" s="63"/>
    </row>
    <row r="6">
      <c r="A6" s="19" t="str">
        <f t="shared" si="1"/>
        <v>KTSS-IT-2024-12-0028</v>
      </c>
      <c r="B6" s="18"/>
      <c r="C6" s="36"/>
      <c r="D6" s="19">
        <f t="shared" si="2"/>
        <v>0</v>
      </c>
      <c r="E6" s="19"/>
      <c r="F6" s="10"/>
      <c r="G6" s="30"/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1173</v>
      </c>
      <c r="B10" s="5" t="s">
        <v>3278</v>
      </c>
      <c r="C10" s="6"/>
      <c r="D10" s="7">
        <v>100.0</v>
      </c>
      <c r="E10" s="8" t="s">
        <v>3279</v>
      </c>
      <c r="F10" s="9"/>
      <c r="G10" s="10"/>
      <c r="H10" s="8">
        <f>D10-G10</f>
        <v>100</v>
      </c>
      <c r="I10" s="10"/>
    </row>
    <row r="11">
      <c r="A11" s="11"/>
      <c r="B11" s="11"/>
      <c r="C11" s="11"/>
      <c r="D11" s="11"/>
      <c r="E11" s="8" t="s">
        <v>3280</v>
      </c>
      <c r="F11" s="9"/>
      <c r="G11" s="10"/>
      <c r="H11" s="8">
        <f t="shared" ref="H11:H15" si="3">H10-G11</f>
        <v>100</v>
      </c>
      <c r="I11" s="10"/>
    </row>
    <row r="12">
      <c r="A12" s="11"/>
      <c r="B12" s="11"/>
      <c r="C12" s="11"/>
      <c r="D12" s="11"/>
      <c r="E12" s="8" t="s">
        <v>3281</v>
      </c>
      <c r="F12" s="10"/>
      <c r="G12" s="10"/>
      <c r="H12" s="8">
        <f t="shared" si="3"/>
        <v>100</v>
      </c>
      <c r="I12" s="10"/>
    </row>
    <row r="13">
      <c r="A13" s="11"/>
      <c r="B13" s="11"/>
      <c r="C13" s="11"/>
      <c r="D13" s="11"/>
      <c r="E13" s="8"/>
      <c r="F13" s="10"/>
      <c r="G13" s="10"/>
      <c r="H13" s="8">
        <f t="shared" si="3"/>
        <v>100</v>
      </c>
      <c r="I13" s="10"/>
    </row>
    <row r="14">
      <c r="A14" s="11"/>
      <c r="B14" s="11"/>
      <c r="C14" s="11"/>
      <c r="D14" s="11"/>
      <c r="E14" s="10"/>
      <c r="F14" s="10"/>
      <c r="G14" s="10"/>
      <c r="H14" s="8">
        <f t="shared" si="3"/>
        <v>100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3"/>
        <v>100</v>
      </c>
      <c r="I15" s="10"/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1173</v>
      </c>
      <c r="B18" s="5" t="s">
        <v>3282</v>
      </c>
      <c r="C18" s="6"/>
      <c r="D18" s="7">
        <v>100.0</v>
      </c>
      <c r="E18" s="8" t="s">
        <v>3283</v>
      </c>
      <c r="F18" s="9">
        <v>45786.0</v>
      </c>
      <c r="G18" s="10">
        <v>100.0</v>
      </c>
      <c r="H18" s="8">
        <f>D18-G18</f>
        <v>0</v>
      </c>
      <c r="I18" s="10"/>
    </row>
    <row r="19">
      <c r="A19" s="11"/>
      <c r="B19" s="11"/>
      <c r="C19" s="11"/>
      <c r="D19" s="11"/>
      <c r="E19" s="8" t="s">
        <v>3284</v>
      </c>
      <c r="F19" s="9"/>
      <c r="G19" s="10"/>
      <c r="H19" s="8">
        <f t="shared" ref="H19:H23" si="4">H18-G19</f>
        <v>0</v>
      </c>
      <c r="I19" s="10"/>
    </row>
    <row r="20">
      <c r="A20" s="11"/>
      <c r="B20" s="11"/>
      <c r="C20" s="11"/>
      <c r="D20" s="11"/>
      <c r="E20" s="8" t="s">
        <v>3285</v>
      </c>
      <c r="F20" s="10"/>
      <c r="G20" s="10"/>
      <c r="H20" s="8">
        <f t="shared" si="4"/>
        <v>0</v>
      </c>
      <c r="I20" s="10"/>
    </row>
    <row r="21" ht="15.75" customHeight="1">
      <c r="A21" s="11"/>
      <c r="B21" s="11"/>
      <c r="C21" s="11"/>
      <c r="D21" s="11"/>
      <c r="E21" s="8"/>
      <c r="F21" s="10"/>
      <c r="G21" s="10"/>
      <c r="H21" s="8">
        <f t="shared" si="4"/>
        <v>0</v>
      </c>
      <c r="I21" s="10"/>
    </row>
    <row r="22" ht="15.75" customHeight="1">
      <c r="A22" s="11"/>
      <c r="B22" s="11"/>
      <c r="C22" s="11"/>
      <c r="D22" s="11"/>
      <c r="E22" s="10"/>
      <c r="F22" s="10"/>
      <c r="G22" s="10"/>
      <c r="H22" s="8">
        <f t="shared" si="4"/>
        <v>0</v>
      </c>
      <c r="I22" s="10"/>
    </row>
    <row r="23" ht="15.75" customHeight="1">
      <c r="A23" s="12"/>
      <c r="B23" s="12"/>
      <c r="C23" s="12"/>
      <c r="D23" s="12"/>
      <c r="E23" s="10"/>
      <c r="F23" s="10"/>
      <c r="G23" s="10"/>
      <c r="H23" s="8">
        <f t="shared" si="4"/>
        <v>0</v>
      </c>
      <c r="I23" s="10"/>
    </row>
    <row r="24" ht="15.75" customHeight="1">
      <c r="H24" s="46" t="s">
        <v>14</v>
      </c>
    </row>
    <row r="25" ht="15.75" customHeight="1"/>
    <row r="26" ht="15.75" customHeight="1">
      <c r="A26" s="2" t="s">
        <v>0</v>
      </c>
      <c r="B26" s="2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</row>
    <row r="27" ht="15.75" customHeight="1">
      <c r="A27" s="4" t="s">
        <v>1173</v>
      </c>
      <c r="B27" s="5" t="s">
        <v>3286</v>
      </c>
      <c r="C27" s="6"/>
      <c r="D27" s="7">
        <v>100.0</v>
      </c>
      <c r="E27" s="8" t="s">
        <v>3287</v>
      </c>
      <c r="F27" s="9">
        <v>45805.0</v>
      </c>
      <c r="G27" s="10">
        <v>100.0</v>
      </c>
      <c r="H27" s="8">
        <f>D27-G27</f>
        <v>0</v>
      </c>
      <c r="I27" s="10"/>
    </row>
    <row r="28" ht="15.75" customHeight="1">
      <c r="A28" s="11"/>
      <c r="B28" s="11"/>
      <c r="C28" s="11"/>
      <c r="D28" s="11"/>
      <c r="E28" s="8" t="s">
        <v>3288</v>
      </c>
      <c r="F28" s="9"/>
      <c r="G28" s="10"/>
      <c r="H28" s="8">
        <f t="shared" ref="H28:H32" si="5">H27-G28</f>
        <v>0</v>
      </c>
      <c r="I28" s="10"/>
    </row>
    <row r="29" ht="15.75" customHeight="1">
      <c r="A29" s="11"/>
      <c r="B29" s="11"/>
      <c r="C29" s="11"/>
      <c r="D29" s="11"/>
      <c r="E29" s="8" t="s">
        <v>3289</v>
      </c>
      <c r="F29" s="10"/>
      <c r="G29" s="10"/>
      <c r="H29" s="8">
        <f t="shared" si="5"/>
        <v>0</v>
      </c>
      <c r="I29" s="10"/>
    </row>
    <row r="30" ht="15.75" customHeight="1">
      <c r="A30" s="11"/>
      <c r="B30" s="11"/>
      <c r="C30" s="11"/>
      <c r="D30" s="11"/>
      <c r="E30" s="8"/>
      <c r="F30" s="10"/>
      <c r="G30" s="10"/>
      <c r="H30" s="8">
        <f t="shared" si="5"/>
        <v>0</v>
      </c>
      <c r="I30" s="10"/>
    </row>
    <row r="31" ht="15.75" customHeight="1">
      <c r="A31" s="11"/>
      <c r="B31" s="11"/>
      <c r="C31" s="11"/>
      <c r="D31" s="11"/>
      <c r="E31" s="10"/>
      <c r="F31" s="10"/>
      <c r="G31" s="10"/>
      <c r="H31" s="8">
        <f t="shared" si="5"/>
        <v>0</v>
      </c>
      <c r="I31" s="10"/>
    </row>
    <row r="32" ht="15.75" customHeight="1">
      <c r="A32" s="12"/>
      <c r="B32" s="12"/>
      <c r="C32" s="12"/>
      <c r="D32" s="12"/>
      <c r="E32" s="10"/>
      <c r="F32" s="10"/>
      <c r="G32" s="10"/>
      <c r="H32" s="8">
        <f t="shared" si="5"/>
        <v>0</v>
      </c>
      <c r="I32" s="10"/>
    </row>
    <row r="33" ht="15.75" customHeight="1">
      <c r="H33" s="46" t="s">
        <v>14</v>
      </c>
    </row>
    <row r="34" ht="15.75" customHeight="1"/>
    <row r="35" ht="15.75" customHeight="1">
      <c r="A35" s="2" t="s">
        <v>0</v>
      </c>
      <c r="B35" s="2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</row>
    <row r="36" ht="15.75" customHeight="1">
      <c r="A36" s="4" t="s">
        <v>1173</v>
      </c>
      <c r="B36" s="5" t="s">
        <v>3290</v>
      </c>
      <c r="C36" s="6"/>
      <c r="D36" s="7">
        <v>100.0</v>
      </c>
      <c r="E36" s="8" t="s">
        <v>3291</v>
      </c>
      <c r="F36" s="9">
        <v>45831.0</v>
      </c>
      <c r="G36" s="10">
        <v>100.0</v>
      </c>
      <c r="H36" s="8">
        <f>D36-G36</f>
        <v>0</v>
      </c>
      <c r="I36" s="10"/>
    </row>
    <row r="37" ht="15.75" customHeight="1">
      <c r="A37" s="11"/>
      <c r="B37" s="11"/>
      <c r="C37" s="11"/>
      <c r="D37" s="11"/>
      <c r="E37" s="8" t="s">
        <v>3292</v>
      </c>
      <c r="F37" s="9"/>
      <c r="G37" s="10"/>
      <c r="H37" s="8">
        <f t="shared" ref="H37:H41" si="6">H36-G37</f>
        <v>0</v>
      </c>
      <c r="I37" s="10"/>
    </row>
    <row r="38" ht="15.75" customHeight="1">
      <c r="A38" s="11"/>
      <c r="B38" s="11"/>
      <c r="C38" s="11"/>
      <c r="D38" s="11"/>
      <c r="E38" s="8" t="s">
        <v>3293</v>
      </c>
      <c r="F38" s="10"/>
      <c r="G38" s="10"/>
      <c r="H38" s="8">
        <f t="shared" si="6"/>
        <v>0</v>
      </c>
      <c r="I38" s="10"/>
    </row>
    <row r="39" ht="15.75" customHeight="1">
      <c r="A39" s="11"/>
      <c r="B39" s="11"/>
      <c r="C39" s="11"/>
      <c r="D39" s="11"/>
      <c r="E39" s="8"/>
      <c r="F39" s="10"/>
      <c r="G39" s="10"/>
      <c r="H39" s="8">
        <f t="shared" si="6"/>
        <v>0</v>
      </c>
      <c r="I39" s="10"/>
    </row>
    <row r="40" ht="15.75" customHeight="1">
      <c r="A40" s="11"/>
      <c r="B40" s="11"/>
      <c r="C40" s="11"/>
      <c r="D40" s="11"/>
      <c r="E40" s="10"/>
      <c r="F40" s="10"/>
      <c r="G40" s="10"/>
      <c r="H40" s="8">
        <f t="shared" si="6"/>
        <v>0</v>
      </c>
      <c r="I40" s="10"/>
    </row>
    <row r="41" ht="15.75" customHeight="1">
      <c r="A41" s="12"/>
      <c r="B41" s="12"/>
      <c r="C41" s="12"/>
      <c r="D41" s="12"/>
      <c r="E41" s="10"/>
      <c r="F41" s="10"/>
      <c r="G41" s="10"/>
      <c r="H41" s="8">
        <f t="shared" si="6"/>
        <v>0</v>
      </c>
      <c r="I41" s="10"/>
    </row>
    <row r="42" ht="15.75" customHeight="1">
      <c r="H42" s="46" t="s">
        <v>14</v>
      </c>
    </row>
    <row r="43" ht="15.75" customHeight="1"/>
    <row r="44" ht="15.75" customHeight="1">
      <c r="A44" s="2" t="s">
        <v>0</v>
      </c>
      <c r="B44" s="2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</row>
    <row r="45" ht="15.75" customHeight="1">
      <c r="A45" s="4" t="s">
        <v>1173</v>
      </c>
      <c r="B45" s="5" t="s">
        <v>3294</v>
      </c>
      <c r="C45" s="6"/>
      <c r="D45" s="7">
        <v>100.0</v>
      </c>
      <c r="E45" s="8" t="s">
        <v>3295</v>
      </c>
      <c r="F45" s="9">
        <v>45847.0</v>
      </c>
      <c r="G45" s="10">
        <v>80.0</v>
      </c>
      <c r="H45" s="8">
        <f>D45-G45</f>
        <v>20</v>
      </c>
      <c r="I45" s="10"/>
    </row>
    <row r="46" ht="15.75" customHeight="1">
      <c r="A46" s="11"/>
      <c r="B46" s="11"/>
      <c r="C46" s="11"/>
      <c r="D46" s="11"/>
      <c r="E46" s="8" t="s">
        <v>3296</v>
      </c>
      <c r="F46" s="9">
        <v>45848.0</v>
      </c>
      <c r="G46" s="10">
        <v>20.0</v>
      </c>
      <c r="H46" s="8">
        <f t="shared" ref="H46:H50" si="7">H45-G46</f>
        <v>0</v>
      </c>
      <c r="I46" s="10"/>
    </row>
    <row r="47" ht="15.75" customHeight="1">
      <c r="A47" s="11"/>
      <c r="B47" s="11"/>
      <c r="C47" s="11"/>
      <c r="D47" s="11"/>
      <c r="E47" s="8" t="s">
        <v>3297</v>
      </c>
      <c r="F47" s="10"/>
      <c r="G47" s="10"/>
      <c r="H47" s="8">
        <f t="shared" si="7"/>
        <v>0</v>
      </c>
      <c r="I47" s="10"/>
    </row>
    <row r="48" ht="15.75" customHeight="1">
      <c r="A48" s="11"/>
      <c r="B48" s="11"/>
      <c r="C48" s="11"/>
      <c r="D48" s="11"/>
      <c r="E48" s="8"/>
      <c r="F48" s="10"/>
      <c r="G48" s="10"/>
      <c r="H48" s="8">
        <f t="shared" si="7"/>
        <v>0</v>
      </c>
      <c r="I48" s="10"/>
    </row>
    <row r="49" ht="15.75" customHeight="1">
      <c r="A49" s="11"/>
      <c r="B49" s="11"/>
      <c r="C49" s="11"/>
      <c r="D49" s="11"/>
      <c r="E49" s="10"/>
      <c r="F49" s="10"/>
      <c r="G49" s="10"/>
      <c r="H49" s="8">
        <f t="shared" si="7"/>
        <v>0</v>
      </c>
      <c r="I49" s="10"/>
    </row>
    <row r="50" ht="15.75" customHeight="1">
      <c r="A50" s="12"/>
      <c r="B50" s="12"/>
      <c r="C50" s="12"/>
      <c r="D50" s="12"/>
      <c r="E50" s="10"/>
      <c r="F50" s="10"/>
      <c r="G50" s="10"/>
      <c r="H50" s="8">
        <f t="shared" si="7"/>
        <v>0</v>
      </c>
      <c r="I50" s="10"/>
    </row>
    <row r="51" ht="15.75" customHeight="1">
      <c r="H51" s="46" t="s">
        <v>14</v>
      </c>
    </row>
    <row r="52" ht="15.75" customHeight="1"/>
    <row r="53" ht="15.75" customHeight="1">
      <c r="A53" s="2" t="s">
        <v>0</v>
      </c>
      <c r="B53" s="2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</row>
    <row r="54" ht="15.75" customHeight="1">
      <c r="A54" s="4" t="s">
        <v>1173</v>
      </c>
      <c r="B54" s="5" t="s">
        <v>3298</v>
      </c>
      <c r="C54" s="6"/>
      <c r="D54" s="7">
        <v>100.0</v>
      </c>
      <c r="E54" s="8" t="s">
        <v>3299</v>
      </c>
      <c r="F54" s="9">
        <v>45877.0</v>
      </c>
      <c r="G54" s="10">
        <v>100.0</v>
      </c>
      <c r="H54" s="8">
        <f>D54-G54</f>
        <v>0</v>
      </c>
      <c r="I54" s="10"/>
    </row>
    <row r="55" ht="15.75" customHeight="1">
      <c r="A55" s="11"/>
      <c r="B55" s="11"/>
      <c r="C55" s="11"/>
      <c r="D55" s="11"/>
      <c r="E55" s="8" t="s">
        <v>3300</v>
      </c>
      <c r="F55" s="9"/>
      <c r="G55" s="10"/>
      <c r="H55" s="8">
        <f t="shared" ref="H55:H59" si="8">H54-G55</f>
        <v>0</v>
      </c>
      <c r="I55" s="10"/>
    </row>
    <row r="56" ht="15.75" customHeight="1">
      <c r="A56" s="11"/>
      <c r="B56" s="11"/>
      <c r="C56" s="11"/>
      <c r="D56" s="11"/>
      <c r="E56" s="8"/>
      <c r="F56" s="10"/>
      <c r="G56" s="10"/>
      <c r="H56" s="8">
        <f t="shared" si="8"/>
        <v>0</v>
      </c>
      <c r="I56" s="10"/>
    </row>
    <row r="57" ht="15.75" customHeight="1">
      <c r="A57" s="11"/>
      <c r="B57" s="11"/>
      <c r="C57" s="11"/>
      <c r="D57" s="11"/>
      <c r="E57" s="8"/>
      <c r="F57" s="10"/>
      <c r="G57" s="10"/>
      <c r="H57" s="8">
        <f t="shared" si="8"/>
        <v>0</v>
      </c>
      <c r="I57" s="10"/>
    </row>
    <row r="58" ht="15.75" customHeight="1">
      <c r="A58" s="11"/>
      <c r="B58" s="11"/>
      <c r="C58" s="11"/>
      <c r="D58" s="11"/>
      <c r="E58" s="10"/>
      <c r="F58" s="10"/>
      <c r="G58" s="10"/>
      <c r="H58" s="8">
        <f t="shared" si="8"/>
        <v>0</v>
      </c>
      <c r="I58" s="10"/>
    </row>
    <row r="59" ht="15.75" customHeight="1">
      <c r="A59" s="12"/>
      <c r="B59" s="12"/>
      <c r="C59" s="12"/>
      <c r="D59" s="12"/>
      <c r="E59" s="10"/>
      <c r="F59" s="10"/>
      <c r="G59" s="10"/>
      <c r="H59" s="8">
        <f t="shared" si="8"/>
        <v>0</v>
      </c>
      <c r="I59" s="10"/>
    </row>
    <row r="60" ht="15.75" customHeight="1">
      <c r="H60" s="46" t="s">
        <v>14</v>
      </c>
    </row>
    <row r="61" ht="15.75" customHeight="1">
      <c r="A61" s="2" t="s">
        <v>0</v>
      </c>
      <c r="B61" s="2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3" t="s">
        <v>8</v>
      </c>
    </row>
    <row r="62" ht="15.75" customHeight="1">
      <c r="A62" s="4" t="s">
        <v>1173</v>
      </c>
      <c r="B62" s="5" t="s">
        <v>3301</v>
      </c>
      <c r="C62" s="6"/>
      <c r="D62" s="7">
        <v>100.0</v>
      </c>
      <c r="E62" s="8" t="s">
        <v>3302</v>
      </c>
      <c r="F62" s="9">
        <v>45943.0</v>
      </c>
      <c r="G62" s="10">
        <v>57.0</v>
      </c>
      <c r="H62" s="8">
        <f>D62-G62</f>
        <v>43</v>
      </c>
      <c r="I62" s="10"/>
    </row>
    <row r="63" ht="15.75" customHeight="1">
      <c r="A63" s="11"/>
      <c r="B63" s="11"/>
      <c r="C63" s="11"/>
      <c r="D63" s="11"/>
      <c r="E63" s="8" t="s">
        <v>3303</v>
      </c>
      <c r="F63" s="9">
        <v>45940.0</v>
      </c>
      <c r="G63" s="10">
        <v>43.0</v>
      </c>
      <c r="H63" s="8">
        <f t="shared" ref="H63:H67" si="9">H62-G63</f>
        <v>0</v>
      </c>
      <c r="I63" s="10"/>
    </row>
    <row r="64" ht="15.75" customHeight="1">
      <c r="A64" s="11"/>
      <c r="B64" s="11"/>
      <c r="C64" s="11"/>
      <c r="D64" s="11"/>
      <c r="E64" s="8"/>
      <c r="F64" s="10"/>
      <c r="G64" s="10"/>
      <c r="H64" s="8">
        <f t="shared" si="9"/>
        <v>0</v>
      </c>
      <c r="I64" s="10"/>
    </row>
    <row r="65" ht="15.75" customHeight="1">
      <c r="A65" s="11"/>
      <c r="B65" s="11"/>
      <c r="C65" s="11"/>
      <c r="D65" s="11"/>
      <c r="E65" s="8"/>
      <c r="F65" s="10"/>
      <c r="G65" s="10"/>
      <c r="H65" s="8">
        <f t="shared" si="9"/>
        <v>0</v>
      </c>
      <c r="I65" s="10"/>
    </row>
    <row r="66" ht="15.75" customHeight="1">
      <c r="A66" s="11"/>
      <c r="B66" s="11"/>
      <c r="C66" s="11"/>
      <c r="D66" s="11"/>
      <c r="E66" s="10"/>
      <c r="F66" s="10"/>
      <c r="G66" s="10"/>
      <c r="H66" s="8">
        <f t="shared" si="9"/>
        <v>0</v>
      </c>
      <c r="I66" s="10"/>
    </row>
    <row r="67" ht="15.75" customHeight="1">
      <c r="A67" s="12"/>
      <c r="B67" s="12"/>
      <c r="C67" s="12"/>
      <c r="D67" s="12"/>
      <c r="E67" s="10"/>
      <c r="F67" s="10"/>
      <c r="G67" s="10"/>
      <c r="H67" s="8">
        <f t="shared" si="9"/>
        <v>0</v>
      </c>
      <c r="I67" s="10"/>
    </row>
    <row r="68" ht="15.75" customHeight="1">
      <c r="H68" s="46" t="s">
        <v>14</v>
      </c>
    </row>
    <row r="69" ht="15.75" customHeight="1">
      <c r="A69" s="2" t="s">
        <v>0</v>
      </c>
      <c r="B69" s="2" t="s">
        <v>1</v>
      </c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8</v>
      </c>
    </row>
    <row r="70" ht="15.75" customHeight="1">
      <c r="A70" s="4" t="s">
        <v>1173</v>
      </c>
      <c r="B70" s="5" t="s">
        <v>3304</v>
      </c>
      <c r="C70" s="6"/>
      <c r="D70" s="7">
        <v>100.0</v>
      </c>
      <c r="E70" s="8" t="s">
        <v>3305</v>
      </c>
      <c r="F70" s="9">
        <v>45999.0</v>
      </c>
      <c r="G70" s="10">
        <v>100.0</v>
      </c>
      <c r="H70" s="8">
        <f>D70-G70</f>
        <v>0</v>
      </c>
      <c r="I70" s="10"/>
    </row>
    <row r="71" ht="15.75" customHeight="1">
      <c r="A71" s="11"/>
      <c r="B71" s="11"/>
      <c r="C71" s="11"/>
      <c r="D71" s="11"/>
      <c r="E71" s="8" t="s">
        <v>3306</v>
      </c>
      <c r="F71" s="9"/>
      <c r="G71" s="10"/>
      <c r="H71" s="8">
        <f t="shared" ref="H71:H75" si="10">H70-G71</f>
        <v>0</v>
      </c>
      <c r="I71" s="10"/>
    </row>
    <row r="72" ht="15.75" customHeight="1">
      <c r="A72" s="11"/>
      <c r="B72" s="11"/>
      <c r="C72" s="11"/>
      <c r="D72" s="11"/>
      <c r="E72" s="8"/>
      <c r="F72" s="10"/>
      <c r="G72" s="10"/>
      <c r="H72" s="8">
        <f t="shared" si="10"/>
        <v>0</v>
      </c>
      <c r="I72" s="10"/>
    </row>
    <row r="73" ht="15.75" customHeight="1">
      <c r="A73" s="11"/>
      <c r="B73" s="11"/>
      <c r="C73" s="11"/>
      <c r="D73" s="11"/>
      <c r="E73" s="8"/>
      <c r="F73" s="10"/>
      <c r="G73" s="10"/>
      <c r="H73" s="8">
        <f t="shared" si="10"/>
        <v>0</v>
      </c>
      <c r="I73" s="10"/>
    </row>
    <row r="74" ht="15.75" customHeight="1">
      <c r="A74" s="11"/>
      <c r="B74" s="11"/>
      <c r="C74" s="11"/>
      <c r="D74" s="11"/>
      <c r="E74" s="10"/>
      <c r="F74" s="10"/>
      <c r="G74" s="10"/>
      <c r="H74" s="8">
        <f t="shared" si="10"/>
        <v>0</v>
      </c>
      <c r="I74" s="10"/>
    </row>
    <row r="75" ht="15.75" customHeight="1">
      <c r="A75" s="12"/>
      <c r="B75" s="12"/>
      <c r="C75" s="12"/>
      <c r="D75" s="12"/>
      <c r="E75" s="10"/>
      <c r="F75" s="10"/>
      <c r="G75" s="10"/>
      <c r="H75" s="8">
        <f t="shared" si="10"/>
        <v>0</v>
      </c>
      <c r="I75" s="10"/>
    </row>
    <row r="76" ht="15.75" customHeight="1">
      <c r="H76" s="46" t="s">
        <v>14</v>
      </c>
    </row>
    <row r="77" ht="15.75" customHeight="1">
      <c r="A77" s="2" t="s">
        <v>0</v>
      </c>
      <c r="B77" s="2" t="s">
        <v>1</v>
      </c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3" t="s">
        <v>8</v>
      </c>
    </row>
    <row r="78" ht="15.75" customHeight="1">
      <c r="A78" s="4" t="s">
        <v>1173</v>
      </c>
      <c r="B78" s="5" t="s">
        <v>3307</v>
      </c>
      <c r="C78" s="6">
        <v>45999.0</v>
      </c>
      <c r="D78" s="7">
        <v>100.0</v>
      </c>
      <c r="E78" s="8" t="s">
        <v>3308</v>
      </c>
      <c r="F78" s="9">
        <v>46027.0</v>
      </c>
      <c r="G78" s="10">
        <v>100.0</v>
      </c>
      <c r="H78" s="8">
        <f>D78-G78</f>
        <v>0</v>
      </c>
      <c r="I78" s="10"/>
    </row>
    <row r="79" ht="15.75" customHeight="1">
      <c r="A79" s="11"/>
      <c r="B79" s="11"/>
      <c r="C79" s="11"/>
      <c r="D79" s="11"/>
      <c r="E79" s="8" t="s">
        <v>3309</v>
      </c>
      <c r="F79" s="9"/>
      <c r="G79" s="10"/>
      <c r="H79" s="8">
        <f t="shared" ref="H79:H83" si="11">H78-G79</f>
        <v>0</v>
      </c>
      <c r="I79" s="10"/>
    </row>
    <row r="80" ht="15.75" customHeight="1">
      <c r="A80" s="11"/>
      <c r="B80" s="11"/>
      <c r="C80" s="11"/>
      <c r="D80" s="11"/>
      <c r="E80" s="8"/>
      <c r="F80" s="10"/>
      <c r="G80" s="10"/>
      <c r="H80" s="8">
        <f t="shared" si="11"/>
        <v>0</v>
      </c>
      <c r="I80" s="10"/>
    </row>
    <row r="81" ht="15.75" customHeight="1">
      <c r="A81" s="11"/>
      <c r="B81" s="11"/>
      <c r="C81" s="11"/>
      <c r="D81" s="11"/>
      <c r="E81" s="8"/>
      <c r="F81" s="10"/>
      <c r="G81" s="10"/>
      <c r="H81" s="8">
        <f t="shared" si="11"/>
        <v>0</v>
      </c>
      <c r="I81" s="10"/>
    </row>
    <row r="82" ht="15.75" customHeight="1">
      <c r="A82" s="11"/>
      <c r="B82" s="11"/>
      <c r="C82" s="11"/>
      <c r="D82" s="11"/>
      <c r="E82" s="10"/>
      <c r="F82" s="10"/>
      <c r="G82" s="10"/>
      <c r="H82" s="8">
        <f t="shared" si="11"/>
        <v>0</v>
      </c>
      <c r="I82" s="10"/>
    </row>
    <row r="83" ht="15.75" customHeight="1">
      <c r="A83" s="12"/>
      <c r="B83" s="12"/>
      <c r="C83" s="12"/>
      <c r="D83" s="12"/>
      <c r="E83" s="10"/>
      <c r="F83" s="10"/>
      <c r="G83" s="10"/>
      <c r="H83" s="8">
        <f t="shared" si="11"/>
        <v>0</v>
      </c>
      <c r="I83" s="10"/>
    </row>
    <row r="84" ht="15.75" customHeight="1">
      <c r="H84" s="46" t="s">
        <v>14</v>
      </c>
    </row>
    <row r="85" ht="15.75" customHeight="1">
      <c r="A85" s="2" t="s">
        <v>0</v>
      </c>
      <c r="B85" s="2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3" t="s">
        <v>6</v>
      </c>
      <c r="H85" s="3" t="s">
        <v>7</v>
      </c>
      <c r="I85" s="3" t="s">
        <v>8</v>
      </c>
    </row>
    <row r="86" ht="15.75" customHeight="1">
      <c r="A86" s="4" t="s">
        <v>1173</v>
      </c>
      <c r="B86" s="5" t="s">
        <v>3310</v>
      </c>
      <c r="C86" s="6">
        <v>46066.0</v>
      </c>
      <c r="D86" s="7">
        <v>100.0</v>
      </c>
      <c r="E86" s="8" t="s">
        <v>3311</v>
      </c>
      <c r="F86" s="9">
        <v>46111.0</v>
      </c>
      <c r="G86" s="10">
        <v>100.0</v>
      </c>
      <c r="H86" s="8">
        <f>D86-G86</f>
        <v>0</v>
      </c>
      <c r="I86" s="10"/>
    </row>
    <row r="87" ht="15.75" customHeight="1">
      <c r="A87" s="11"/>
      <c r="B87" s="11"/>
      <c r="C87" s="11"/>
      <c r="D87" s="11"/>
      <c r="E87" s="8" t="s">
        <v>3312</v>
      </c>
      <c r="F87" s="9"/>
      <c r="G87" s="10"/>
      <c r="H87" s="8">
        <f t="shared" ref="H87:H91" si="12">H86-G87</f>
        <v>0</v>
      </c>
      <c r="I87" s="10"/>
    </row>
    <row r="88" ht="15.75" customHeight="1">
      <c r="A88" s="11"/>
      <c r="B88" s="11"/>
      <c r="C88" s="11"/>
      <c r="D88" s="11"/>
      <c r="E88" s="8"/>
      <c r="F88" s="10"/>
      <c r="G88" s="10"/>
      <c r="H88" s="8">
        <f t="shared" si="12"/>
        <v>0</v>
      </c>
      <c r="I88" s="10"/>
    </row>
    <row r="89" ht="15.75" customHeight="1">
      <c r="A89" s="11"/>
      <c r="B89" s="11"/>
      <c r="C89" s="11"/>
      <c r="D89" s="11"/>
      <c r="E89" s="8"/>
      <c r="F89" s="10"/>
      <c r="G89" s="10"/>
      <c r="H89" s="8">
        <f t="shared" si="12"/>
        <v>0</v>
      </c>
      <c r="I89" s="10"/>
    </row>
    <row r="90" ht="15.75" customHeight="1">
      <c r="A90" s="11"/>
      <c r="B90" s="11"/>
      <c r="C90" s="11"/>
      <c r="D90" s="11"/>
      <c r="E90" s="10"/>
      <c r="F90" s="10"/>
      <c r="G90" s="10"/>
      <c r="H90" s="8">
        <f t="shared" si="12"/>
        <v>0</v>
      </c>
      <c r="I90" s="10"/>
    </row>
    <row r="91" ht="15.75" customHeight="1">
      <c r="A91" s="12"/>
      <c r="B91" s="12"/>
      <c r="C91" s="12"/>
      <c r="D91" s="12"/>
      <c r="E91" s="10"/>
      <c r="F91" s="10"/>
      <c r="G91" s="10"/>
      <c r="H91" s="8">
        <f t="shared" si="12"/>
        <v>0</v>
      </c>
      <c r="I91" s="10"/>
    </row>
    <row r="92" ht="15.75" customHeight="1">
      <c r="H92" s="68" t="s">
        <v>14</v>
      </c>
    </row>
    <row r="93" ht="15.75" customHeight="1">
      <c r="A93" s="2" t="s">
        <v>0</v>
      </c>
      <c r="B93" s="2" t="s">
        <v>1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  <c r="H93" s="3" t="s">
        <v>7</v>
      </c>
      <c r="I93" s="3" t="s">
        <v>8</v>
      </c>
    </row>
    <row r="94" ht="15.75" customHeight="1">
      <c r="A94" s="4" t="s">
        <v>1173</v>
      </c>
      <c r="B94" s="5" t="s">
        <v>3313</v>
      </c>
      <c r="C94" s="6">
        <v>46065.0</v>
      </c>
      <c r="D94" s="7">
        <v>100.0</v>
      </c>
      <c r="E94" s="8" t="s">
        <v>3063</v>
      </c>
      <c r="F94" s="9">
        <v>46076.0</v>
      </c>
      <c r="G94" s="10">
        <v>100.0</v>
      </c>
      <c r="H94" s="8">
        <f>D94-G94</f>
        <v>0</v>
      </c>
      <c r="I94" s="10"/>
    </row>
    <row r="95" ht="15.75" customHeight="1">
      <c r="A95" s="11"/>
      <c r="B95" s="11"/>
      <c r="C95" s="11"/>
      <c r="D95" s="11"/>
      <c r="E95" s="8" t="s">
        <v>3314</v>
      </c>
      <c r="F95" s="9"/>
      <c r="G95" s="10"/>
      <c r="H95" s="8">
        <f t="shared" ref="H95:H99" si="13">H94-G95</f>
        <v>0</v>
      </c>
      <c r="I95" s="10"/>
    </row>
    <row r="96" ht="15.75" customHeight="1">
      <c r="A96" s="11"/>
      <c r="B96" s="11"/>
      <c r="C96" s="11"/>
      <c r="D96" s="11"/>
      <c r="E96" s="8"/>
      <c r="F96" s="10"/>
      <c r="G96" s="10"/>
      <c r="H96" s="8">
        <f t="shared" si="13"/>
        <v>0</v>
      </c>
      <c r="I96" s="10"/>
    </row>
    <row r="97" ht="15.75" customHeight="1">
      <c r="A97" s="11"/>
      <c r="B97" s="11"/>
      <c r="C97" s="11"/>
      <c r="D97" s="11"/>
      <c r="E97" s="8"/>
      <c r="F97" s="10"/>
      <c r="G97" s="10"/>
      <c r="H97" s="8">
        <f t="shared" si="13"/>
        <v>0</v>
      </c>
      <c r="I97" s="10"/>
    </row>
    <row r="98" ht="15.75" customHeight="1">
      <c r="A98" s="11"/>
      <c r="B98" s="11"/>
      <c r="C98" s="11"/>
      <c r="D98" s="11"/>
      <c r="E98" s="10"/>
      <c r="F98" s="10"/>
      <c r="G98" s="10"/>
      <c r="H98" s="8">
        <f t="shared" si="13"/>
        <v>0</v>
      </c>
      <c r="I98" s="10"/>
    </row>
    <row r="99" ht="15.75" customHeight="1">
      <c r="A99" s="12"/>
      <c r="B99" s="12"/>
      <c r="C99" s="12"/>
      <c r="D99" s="12"/>
      <c r="E99" s="10"/>
      <c r="F99" s="10"/>
      <c r="G99" s="10"/>
      <c r="H99" s="8">
        <f t="shared" si="13"/>
        <v>0</v>
      </c>
      <c r="I99" s="10"/>
    </row>
    <row r="100" ht="15.75" customHeight="1">
      <c r="H100" s="46" t="s">
        <v>14</v>
      </c>
    </row>
    <row r="101" ht="15.75" customHeight="1">
      <c r="A101" s="2" t="s">
        <v>0</v>
      </c>
      <c r="B101" s="2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7</v>
      </c>
      <c r="I101" s="3" t="s">
        <v>8</v>
      </c>
    </row>
    <row r="102" ht="15.75" customHeight="1">
      <c r="A102" s="4" t="s">
        <v>1173</v>
      </c>
      <c r="B102" s="5" t="s">
        <v>3315</v>
      </c>
      <c r="C102" s="6">
        <v>46120.0</v>
      </c>
      <c r="D102" s="7">
        <v>100.0</v>
      </c>
      <c r="E102" s="8" t="s">
        <v>3316</v>
      </c>
      <c r="F102" s="9"/>
      <c r="G102" s="10"/>
      <c r="H102" s="8">
        <f>D102-G102</f>
        <v>100</v>
      </c>
      <c r="I102" s="10"/>
    </row>
    <row r="103" ht="15.75" customHeight="1">
      <c r="A103" s="11"/>
      <c r="B103" s="11"/>
      <c r="C103" s="11"/>
      <c r="D103" s="11"/>
      <c r="E103" s="8"/>
      <c r="F103" s="9"/>
      <c r="G103" s="10"/>
      <c r="H103" s="8">
        <f t="shared" ref="H103:H107" si="14">H102-G103</f>
        <v>100</v>
      </c>
      <c r="I103" s="10"/>
    </row>
    <row r="104" ht="15.75" customHeight="1">
      <c r="A104" s="11"/>
      <c r="B104" s="11"/>
      <c r="C104" s="11"/>
      <c r="D104" s="11"/>
      <c r="E104" s="8"/>
      <c r="F104" s="10"/>
      <c r="G104" s="10"/>
      <c r="H104" s="8">
        <f t="shared" si="14"/>
        <v>100</v>
      </c>
      <c r="I104" s="10"/>
    </row>
    <row r="105" ht="15.75" customHeight="1">
      <c r="A105" s="11"/>
      <c r="B105" s="11"/>
      <c r="C105" s="11"/>
      <c r="D105" s="11"/>
      <c r="E105" s="8"/>
      <c r="F105" s="10"/>
      <c r="G105" s="10"/>
      <c r="H105" s="8">
        <f t="shared" si="14"/>
        <v>100</v>
      </c>
      <c r="I105" s="10"/>
    </row>
    <row r="106" ht="15.75" customHeight="1">
      <c r="A106" s="11"/>
      <c r="B106" s="11"/>
      <c r="C106" s="11"/>
      <c r="D106" s="11"/>
      <c r="E106" s="10"/>
      <c r="F106" s="10"/>
      <c r="G106" s="10"/>
      <c r="H106" s="8">
        <f t="shared" si="14"/>
        <v>100</v>
      </c>
      <c r="I106" s="10"/>
    </row>
    <row r="107" ht="15.75" customHeight="1">
      <c r="A107" s="12"/>
      <c r="B107" s="12"/>
      <c r="C107" s="12"/>
      <c r="D107" s="12"/>
      <c r="E107" s="10"/>
      <c r="F107" s="10"/>
      <c r="G107" s="10"/>
      <c r="H107" s="8">
        <f t="shared" si="14"/>
        <v>100</v>
      </c>
      <c r="I107" s="10"/>
    </row>
    <row r="108" ht="15.75" customHeight="1"/>
    <row r="109" ht="15.75" customHeight="1">
      <c r="A109" s="2" t="s">
        <v>0</v>
      </c>
      <c r="B109" s="2" t="s">
        <v>1</v>
      </c>
      <c r="C109" s="3" t="s">
        <v>2</v>
      </c>
      <c r="D109" s="3" t="s">
        <v>3</v>
      </c>
      <c r="E109" s="3" t="s">
        <v>4</v>
      </c>
      <c r="F109" s="3" t="s">
        <v>5</v>
      </c>
      <c r="G109" s="3" t="s">
        <v>6</v>
      </c>
      <c r="H109" s="3" t="s">
        <v>7</v>
      </c>
      <c r="I109" s="3" t="s">
        <v>8</v>
      </c>
    </row>
    <row r="110" ht="15.75" customHeight="1">
      <c r="A110" s="4" t="s">
        <v>1173</v>
      </c>
      <c r="B110" s="5" t="s">
        <v>3317</v>
      </c>
      <c r="C110" s="6">
        <v>46177.0</v>
      </c>
      <c r="D110" s="7">
        <v>100.0</v>
      </c>
      <c r="E110" s="8" t="s">
        <v>3279</v>
      </c>
      <c r="F110" s="9"/>
      <c r="G110" s="10"/>
      <c r="H110" s="8">
        <f>D110-G110</f>
        <v>100</v>
      </c>
      <c r="I110" s="10"/>
    </row>
    <row r="111" ht="15.75" customHeight="1">
      <c r="A111" s="11"/>
      <c r="B111" s="11"/>
      <c r="C111" s="11"/>
      <c r="D111" s="11"/>
      <c r="E111" s="8"/>
      <c r="F111" s="9"/>
      <c r="G111" s="10"/>
      <c r="H111" s="8">
        <f t="shared" ref="H111:H115" si="15">H110-G111</f>
        <v>100</v>
      </c>
      <c r="I111" s="10"/>
    </row>
    <row r="112" ht="15.75" customHeight="1">
      <c r="A112" s="11"/>
      <c r="B112" s="11"/>
      <c r="C112" s="11"/>
      <c r="D112" s="11"/>
      <c r="E112" s="8"/>
      <c r="F112" s="10"/>
      <c r="G112" s="10"/>
      <c r="H112" s="8">
        <f t="shared" si="15"/>
        <v>100</v>
      </c>
      <c r="I112" s="10"/>
    </row>
    <row r="113" ht="15.75" customHeight="1">
      <c r="A113" s="11"/>
      <c r="B113" s="11"/>
      <c r="C113" s="11"/>
      <c r="D113" s="11"/>
      <c r="E113" s="8"/>
      <c r="F113" s="10"/>
      <c r="G113" s="10"/>
      <c r="H113" s="8">
        <f t="shared" si="15"/>
        <v>100</v>
      </c>
      <c r="I113" s="10"/>
    </row>
    <row r="114" ht="15.75" customHeight="1">
      <c r="A114" s="11"/>
      <c r="B114" s="11"/>
      <c r="C114" s="11"/>
      <c r="D114" s="11"/>
      <c r="E114" s="10"/>
      <c r="F114" s="10"/>
      <c r="G114" s="10"/>
      <c r="H114" s="8">
        <f t="shared" si="15"/>
        <v>100</v>
      </c>
      <c r="I114" s="10"/>
    </row>
    <row r="115" ht="15.75" customHeight="1">
      <c r="A115" s="12"/>
      <c r="B115" s="12"/>
      <c r="C115" s="12"/>
      <c r="D115" s="12"/>
      <c r="E115" s="10"/>
      <c r="F115" s="10"/>
      <c r="G115" s="10"/>
      <c r="H115" s="8">
        <f t="shared" si="15"/>
        <v>100</v>
      </c>
      <c r="I115" s="10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1:G1"/>
    <mergeCell ref="A10:A15"/>
    <mergeCell ref="B10:B15"/>
    <mergeCell ref="C10:C15"/>
    <mergeCell ref="D10:D15"/>
    <mergeCell ref="A18:A23"/>
    <mergeCell ref="B18:B23"/>
    <mergeCell ref="C18:C23"/>
    <mergeCell ref="D18:D23"/>
    <mergeCell ref="A27:A32"/>
    <mergeCell ref="B27:B32"/>
    <mergeCell ref="C27:C32"/>
    <mergeCell ref="D27:D32"/>
    <mergeCell ref="A36:A41"/>
    <mergeCell ref="D36:D41"/>
    <mergeCell ref="B36:B41"/>
    <mergeCell ref="C36:C41"/>
    <mergeCell ref="A45:A50"/>
    <mergeCell ref="B45:B50"/>
    <mergeCell ref="C45:C50"/>
    <mergeCell ref="D45:D50"/>
    <mergeCell ref="A54:A59"/>
    <mergeCell ref="D54:D59"/>
    <mergeCell ref="B54:B59"/>
    <mergeCell ref="C54:C59"/>
    <mergeCell ref="A62:A67"/>
    <mergeCell ref="B62:B67"/>
    <mergeCell ref="C62:C67"/>
    <mergeCell ref="D62:D67"/>
    <mergeCell ref="A70:A75"/>
    <mergeCell ref="D70:D75"/>
    <mergeCell ref="B70:B75"/>
    <mergeCell ref="C70:C75"/>
    <mergeCell ref="A78:A83"/>
    <mergeCell ref="B78:B83"/>
    <mergeCell ref="C78:C83"/>
    <mergeCell ref="D78:D83"/>
    <mergeCell ref="A86:A91"/>
    <mergeCell ref="D86:D91"/>
    <mergeCell ref="B102:B107"/>
    <mergeCell ref="C102:C107"/>
    <mergeCell ref="A110:A115"/>
    <mergeCell ref="B110:B115"/>
    <mergeCell ref="C110:C115"/>
    <mergeCell ref="D110:D115"/>
    <mergeCell ref="B86:B91"/>
    <mergeCell ref="C86:C91"/>
    <mergeCell ref="A94:A99"/>
    <mergeCell ref="B94:B99"/>
    <mergeCell ref="C94:C99"/>
    <mergeCell ref="D94:D99"/>
    <mergeCell ref="A102:A107"/>
    <mergeCell ref="D102:D107"/>
  </mergeCells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4" width="8.71"/>
    <col customWidth="1" min="5" max="5" width="11.29"/>
    <col customWidth="1" min="6" max="6" width="10.71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3318</v>
      </c>
      <c r="B2" s="189" t="s">
        <v>3319</v>
      </c>
      <c r="C2" s="6">
        <v>45945.0</v>
      </c>
      <c r="D2" s="7">
        <v>30.0</v>
      </c>
      <c r="E2" s="8" t="s">
        <v>3320</v>
      </c>
      <c r="F2" s="9">
        <v>45958.0</v>
      </c>
      <c r="G2" s="10">
        <v>1.0</v>
      </c>
      <c r="H2" s="8">
        <f>D2-G2</f>
        <v>29</v>
      </c>
      <c r="I2" s="10"/>
    </row>
    <row r="3">
      <c r="A3" s="11"/>
      <c r="B3" s="11"/>
      <c r="C3" s="11"/>
      <c r="D3" s="11"/>
      <c r="E3" s="8" t="s">
        <v>3321</v>
      </c>
      <c r="F3" s="9">
        <v>45971.0</v>
      </c>
      <c r="G3" s="10">
        <v>10.0</v>
      </c>
      <c r="H3" s="8">
        <f t="shared" ref="H3:H7" si="1">H2-G3</f>
        <v>19</v>
      </c>
      <c r="I3" s="10"/>
    </row>
    <row r="4">
      <c r="A4" s="11"/>
      <c r="B4" s="11"/>
      <c r="C4" s="11"/>
      <c r="D4" s="11"/>
      <c r="E4" s="8" t="s">
        <v>3322</v>
      </c>
      <c r="F4" s="9">
        <v>45985.0</v>
      </c>
      <c r="G4" s="10">
        <v>6.0</v>
      </c>
      <c r="H4" s="8">
        <f t="shared" si="1"/>
        <v>13</v>
      </c>
      <c r="I4" s="10"/>
    </row>
    <row r="5">
      <c r="A5" s="11"/>
      <c r="B5" s="11"/>
      <c r="C5" s="11"/>
      <c r="D5" s="11"/>
      <c r="E5" s="8" t="s">
        <v>3323</v>
      </c>
      <c r="F5" s="57">
        <v>45986.0</v>
      </c>
      <c r="G5" s="10">
        <v>13.0</v>
      </c>
      <c r="H5" s="8">
        <f t="shared" si="1"/>
        <v>0</v>
      </c>
      <c r="I5" s="10"/>
    </row>
    <row r="6">
      <c r="A6" s="11"/>
      <c r="B6" s="11"/>
      <c r="C6" s="11"/>
      <c r="D6" s="11"/>
      <c r="E6" s="8"/>
      <c r="F6" s="57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7"/>
    <mergeCell ref="B2:B7"/>
    <mergeCell ref="C2:C7"/>
    <mergeCell ref="D2:D7"/>
  </mergeCells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8.71"/>
    <col customWidth="1" min="4" max="4" width="16.14"/>
    <col customWidth="1" min="5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150.0</v>
      </c>
      <c r="H2" s="63"/>
    </row>
    <row r="3">
      <c r="A3" s="19" t="s">
        <v>3324</v>
      </c>
      <c r="B3" s="18">
        <v>44489.0</v>
      </c>
      <c r="C3" s="36">
        <v>81.0</v>
      </c>
      <c r="D3" s="19">
        <f>G2-C3</f>
        <v>69</v>
      </c>
      <c r="E3" s="19"/>
      <c r="F3" s="10"/>
      <c r="G3" s="63" t="s">
        <v>3325</v>
      </c>
      <c r="H3" s="63"/>
    </row>
    <row r="4">
      <c r="A4" s="19" t="s">
        <v>3324</v>
      </c>
      <c r="B4" s="18">
        <v>44494.0</v>
      </c>
      <c r="C4" s="36">
        <v>67.0</v>
      </c>
      <c r="D4" s="19">
        <f t="shared" ref="D4:D19" si="1">D3-C4</f>
        <v>2</v>
      </c>
      <c r="E4" s="19"/>
      <c r="F4" s="10"/>
      <c r="G4" s="64"/>
      <c r="H4" s="63"/>
    </row>
    <row r="5">
      <c r="A5" s="19" t="s">
        <v>3324</v>
      </c>
      <c r="B5" s="18">
        <v>44502.0</v>
      </c>
      <c r="C5" s="36">
        <v>2.0</v>
      </c>
      <c r="D5" s="19">
        <f t="shared" si="1"/>
        <v>0</v>
      </c>
      <c r="E5" s="19"/>
      <c r="F5" s="10"/>
      <c r="G5" s="63" t="s">
        <v>1267</v>
      </c>
      <c r="H5" s="63"/>
    </row>
    <row r="6">
      <c r="A6" s="19" t="s">
        <v>3324</v>
      </c>
      <c r="B6" s="18"/>
      <c r="C6" s="36"/>
      <c r="D6" s="19">
        <f t="shared" si="1"/>
        <v>0</v>
      </c>
      <c r="E6" s="19"/>
      <c r="F6" s="10"/>
      <c r="G6" s="77" t="s">
        <v>3326</v>
      </c>
    </row>
    <row r="7">
      <c r="A7" s="19" t="s">
        <v>3324</v>
      </c>
      <c r="B7" s="18"/>
      <c r="C7" s="36"/>
      <c r="D7" s="19">
        <f t="shared" si="1"/>
        <v>0</v>
      </c>
      <c r="E7" s="19"/>
      <c r="F7" s="10"/>
      <c r="G7" s="30"/>
    </row>
    <row r="8">
      <c r="A8" s="19" t="s">
        <v>3324</v>
      </c>
      <c r="B8" s="18"/>
      <c r="C8" s="36"/>
      <c r="D8" s="19">
        <f t="shared" si="1"/>
        <v>0</v>
      </c>
      <c r="E8" s="19"/>
      <c r="F8" s="10"/>
      <c r="G8" s="30"/>
    </row>
    <row r="9">
      <c r="A9" s="19" t="s">
        <v>3324</v>
      </c>
      <c r="B9" s="18"/>
      <c r="C9" s="36"/>
      <c r="D9" s="19">
        <f t="shared" si="1"/>
        <v>0</v>
      </c>
      <c r="E9" s="19"/>
      <c r="F9" s="10"/>
      <c r="G9" s="30"/>
    </row>
    <row r="10">
      <c r="A10" s="19" t="s">
        <v>3324</v>
      </c>
      <c r="B10" s="18"/>
      <c r="C10" s="36"/>
      <c r="D10" s="19">
        <f t="shared" si="1"/>
        <v>0</v>
      </c>
      <c r="E10" s="19"/>
      <c r="F10" s="10"/>
      <c r="G10" s="30"/>
    </row>
    <row r="11">
      <c r="A11" s="19" t="s">
        <v>3324</v>
      </c>
      <c r="B11" s="18"/>
      <c r="C11" s="36"/>
      <c r="D11" s="19">
        <f t="shared" si="1"/>
        <v>0</v>
      </c>
      <c r="E11" s="19"/>
      <c r="F11" s="10"/>
    </row>
    <row r="12">
      <c r="A12" s="19" t="s">
        <v>3324</v>
      </c>
      <c r="B12" s="18"/>
      <c r="C12" s="36"/>
      <c r="D12" s="19">
        <f t="shared" si="1"/>
        <v>0</v>
      </c>
      <c r="E12" s="19"/>
      <c r="F12" s="10"/>
    </row>
    <row r="13">
      <c r="A13" s="19" t="s">
        <v>3324</v>
      </c>
      <c r="B13" s="18"/>
      <c r="C13" s="36"/>
      <c r="D13" s="19">
        <f t="shared" si="1"/>
        <v>0</v>
      </c>
      <c r="E13" s="19"/>
      <c r="F13" s="10"/>
    </row>
    <row r="14">
      <c r="A14" s="19" t="s">
        <v>3324</v>
      </c>
      <c r="B14" s="18"/>
      <c r="C14" s="36"/>
      <c r="D14" s="19">
        <f t="shared" si="1"/>
        <v>0</v>
      </c>
      <c r="E14" s="19"/>
      <c r="F14" s="10"/>
    </row>
    <row r="15">
      <c r="A15" s="19" t="s">
        <v>3324</v>
      </c>
      <c r="B15" s="18"/>
      <c r="C15" s="36"/>
      <c r="D15" s="19">
        <f t="shared" si="1"/>
        <v>0</v>
      </c>
      <c r="E15" s="19"/>
      <c r="F15" s="10"/>
    </row>
    <row r="16">
      <c r="A16" s="19" t="s">
        <v>3324</v>
      </c>
      <c r="B16" s="18"/>
      <c r="C16" s="36"/>
      <c r="D16" s="19">
        <f t="shared" si="1"/>
        <v>0</v>
      </c>
      <c r="E16" s="19"/>
      <c r="F16" s="10"/>
    </row>
    <row r="17">
      <c r="A17" s="19" t="s">
        <v>3324</v>
      </c>
      <c r="B17" s="18"/>
      <c r="C17" s="36"/>
      <c r="D17" s="19">
        <f t="shared" si="1"/>
        <v>0</v>
      </c>
      <c r="E17" s="19"/>
      <c r="F17" s="10"/>
    </row>
    <row r="18">
      <c r="A18" s="19" t="s">
        <v>3324</v>
      </c>
      <c r="B18" s="18"/>
      <c r="C18" s="36"/>
      <c r="D18" s="19">
        <f t="shared" si="1"/>
        <v>0</v>
      </c>
      <c r="E18" s="19"/>
      <c r="F18" s="10"/>
    </row>
    <row r="19">
      <c r="A19" s="19" t="s">
        <v>3324</v>
      </c>
      <c r="B19" s="18"/>
      <c r="C19" s="36"/>
      <c r="D19" s="19">
        <f t="shared" si="1"/>
        <v>0</v>
      </c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F21" s="54" t="s">
        <v>738</v>
      </c>
    </row>
    <row r="22" ht="15.75" customHeight="1"/>
    <row r="23" ht="15.75" customHeight="1">
      <c r="A23" s="50" t="s">
        <v>718</v>
      </c>
      <c r="B23" s="51"/>
      <c r="C23" s="51"/>
      <c r="D23" s="51"/>
      <c r="E23" s="51"/>
      <c r="F23" s="51"/>
      <c r="G23" s="52"/>
    </row>
    <row r="24" ht="15.75" customHeight="1">
      <c r="A24" s="14" t="s">
        <v>15</v>
      </c>
      <c r="B24" s="14" t="s">
        <v>16</v>
      </c>
      <c r="C24" s="2" t="s">
        <v>17</v>
      </c>
      <c r="D24" s="14" t="s">
        <v>18</v>
      </c>
      <c r="E24" s="14" t="s">
        <v>19</v>
      </c>
      <c r="F24" s="34" t="s">
        <v>20</v>
      </c>
      <c r="G24" s="120">
        <v>200.0</v>
      </c>
      <c r="H24" s="63"/>
    </row>
    <row r="25" ht="15.75" customHeight="1">
      <c r="A25" s="19" t="s">
        <v>3327</v>
      </c>
      <c r="B25" s="18">
        <v>44585.0</v>
      </c>
      <c r="C25" s="36">
        <v>100.0</v>
      </c>
      <c r="D25" s="19">
        <f>G24-C25</f>
        <v>100</v>
      </c>
      <c r="E25" s="19"/>
      <c r="F25" s="10"/>
      <c r="G25" s="63" t="s">
        <v>3328</v>
      </c>
      <c r="H25" s="63"/>
    </row>
    <row r="26" ht="15.75" customHeight="1">
      <c r="A26" s="19" t="s">
        <v>3327</v>
      </c>
      <c r="B26" s="18">
        <v>44587.0</v>
      </c>
      <c r="C26" s="36">
        <v>100.0</v>
      </c>
      <c r="D26" s="19">
        <f t="shared" ref="D26:D41" si="2">D25-C26</f>
        <v>0</v>
      </c>
      <c r="E26" s="19"/>
      <c r="F26" s="10"/>
      <c r="G26" s="64"/>
      <c r="H26" s="63"/>
    </row>
    <row r="27" ht="15.75" customHeight="1">
      <c r="A27" s="19" t="s">
        <v>3327</v>
      </c>
      <c r="B27" s="18"/>
      <c r="C27" s="36"/>
      <c r="D27" s="19">
        <f t="shared" si="2"/>
        <v>0</v>
      </c>
      <c r="E27" s="19"/>
      <c r="F27" s="10"/>
      <c r="G27" s="63" t="s">
        <v>1267</v>
      </c>
      <c r="H27" s="63"/>
    </row>
    <row r="28" ht="15.75" customHeight="1">
      <c r="A28" s="19" t="s">
        <v>3327</v>
      </c>
      <c r="B28" s="18"/>
      <c r="C28" s="36"/>
      <c r="D28" s="19">
        <f t="shared" si="2"/>
        <v>0</v>
      </c>
      <c r="E28" s="19"/>
      <c r="F28" s="10"/>
      <c r="G28" s="77" t="s">
        <v>3329</v>
      </c>
    </row>
    <row r="29" ht="15.75" customHeight="1">
      <c r="A29" s="19" t="s">
        <v>3327</v>
      </c>
      <c r="B29" s="18"/>
      <c r="C29" s="36"/>
      <c r="D29" s="19">
        <f t="shared" si="2"/>
        <v>0</v>
      </c>
      <c r="E29" s="19"/>
      <c r="F29" s="10"/>
      <c r="G29" s="30"/>
    </row>
    <row r="30" ht="15.75" customHeight="1">
      <c r="A30" s="19" t="s">
        <v>3327</v>
      </c>
      <c r="B30" s="18"/>
      <c r="C30" s="36"/>
      <c r="D30" s="19">
        <f t="shared" si="2"/>
        <v>0</v>
      </c>
      <c r="E30" s="19"/>
      <c r="F30" s="10"/>
      <c r="G30" s="30"/>
    </row>
    <row r="31" ht="15.75" customHeight="1">
      <c r="A31" s="19" t="s">
        <v>3327</v>
      </c>
      <c r="B31" s="18"/>
      <c r="C31" s="36"/>
      <c r="D31" s="19">
        <f t="shared" si="2"/>
        <v>0</v>
      </c>
      <c r="E31" s="19"/>
      <c r="F31" s="10"/>
      <c r="G31" s="30"/>
    </row>
    <row r="32" ht="15.75" customHeight="1">
      <c r="A32" s="19" t="s">
        <v>3327</v>
      </c>
      <c r="B32" s="18"/>
      <c r="C32" s="36"/>
      <c r="D32" s="19">
        <f t="shared" si="2"/>
        <v>0</v>
      </c>
      <c r="E32" s="19"/>
      <c r="F32" s="10"/>
      <c r="G32" s="30"/>
    </row>
    <row r="33" ht="15.75" customHeight="1">
      <c r="A33" s="19" t="s">
        <v>3327</v>
      </c>
      <c r="B33" s="18"/>
      <c r="C33" s="36"/>
      <c r="D33" s="19">
        <f t="shared" si="2"/>
        <v>0</v>
      </c>
      <c r="E33" s="19"/>
      <c r="F33" s="10"/>
    </row>
    <row r="34" ht="15.75" customHeight="1">
      <c r="A34" s="19" t="s">
        <v>3327</v>
      </c>
      <c r="B34" s="18"/>
      <c r="C34" s="36"/>
      <c r="D34" s="19">
        <f t="shared" si="2"/>
        <v>0</v>
      </c>
      <c r="E34" s="19"/>
      <c r="F34" s="10"/>
    </row>
    <row r="35" ht="15.75" customHeight="1">
      <c r="A35" s="19" t="s">
        <v>3327</v>
      </c>
      <c r="B35" s="18"/>
      <c r="C35" s="36"/>
      <c r="D35" s="19">
        <f t="shared" si="2"/>
        <v>0</v>
      </c>
      <c r="E35" s="19"/>
      <c r="F35" s="10"/>
    </row>
    <row r="36" ht="15.75" customHeight="1">
      <c r="A36" s="19" t="s">
        <v>3327</v>
      </c>
      <c r="B36" s="18"/>
      <c r="C36" s="36"/>
      <c r="D36" s="19">
        <f t="shared" si="2"/>
        <v>0</v>
      </c>
      <c r="E36" s="19"/>
      <c r="F36" s="10"/>
    </row>
    <row r="37" ht="15.75" customHeight="1">
      <c r="A37" s="19" t="s">
        <v>3327</v>
      </c>
      <c r="B37" s="18"/>
      <c r="C37" s="36"/>
      <c r="D37" s="19">
        <f t="shared" si="2"/>
        <v>0</v>
      </c>
      <c r="E37" s="19"/>
      <c r="F37" s="10"/>
    </row>
    <row r="38" ht="15.75" customHeight="1">
      <c r="A38" s="19" t="s">
        <v>3327</v>
      </c>
      <c r="B38" s="18"/>
      <c r="C38" s="36"/>
      <c r="D38" s="19">
        <f t="shared" si="2"/>
        <v>0</v>
      </c>
      <c r="E38" s="19"/>
      <c r="F38" s="10"/>
    </row>
    <row r="39" ht="15.75" customHeight="1">
      <c r="A39" s="19" t="s">
        <v>3327</v>
      </c>
      <c r="B39" s="18"/>
      <c r="C39" s="36"/>
      <c r="D39" s="19">
        <f t="shared" si="2"/>
        <v>0</v>
      </c>
      <c r="E39" s="19"/>
      <c r="F39" s="10"/>
    </row>
    <row r="40" ht="15.75" customHeight="1">
      <c r="A40" s="19" t="s">
        <v>3327</v>
      </c>
      <c r="B40" s="18"/>
      <c r="C40" s="36"/>
      <c r="D40" s="19">
        <f t="shared" si="2"/>
        <v>0</v>
      </c>
      <c r="E40" s="19"/>
      <c r="F40" s="10"/>
    </row>
    <row r="41" ht="15.75" customHeight="1">
      <c r="A41" s="19" t="s">
        <v>3327</v>
      </c>
      <c r="B41" s="18"/>
      <c r="C41" s="36"/>
      <c r="D41" s="19">
        <f t="shared" si="2"/>
        <v>0</v>
      </c>
      <c r="E41" s="19"/>
      <c r="F41" s="10"/>
    </row>
    <row r="42" ht="15.75" customHeight="1">
      <c r="A42" s="10"/>
      <c r="B42" s="19"/>
      <c r="C42" s="10"/>
      <c r="D42" s="10"/>
      <c r="E42" s="19"/>
      <c r="F42" s="10"/>
    </row>
    <row r="43" ht="15.75" customHeight="1">
      <c r="F43" s="54" t="s">
        <v>738</v>
      </c>
    </row>
    <row r="44" ht="15.75" customHeight="1"/>
    <row r="45" ht="15.75" customHeight="1">
      <c r="A45" s="14" t="s">
        <v>15</v>
      </c>
      <c r="B45" s="14" t="s">
        <v>16</v>
      </c>
      <c r="C45" s="2" t="s">
        <v>17</v>
      </c>
      <c r="D45" s="14" t="s">
        <v>18</v>
      </c>
      <c r="E45" s="14" t="s">
        <v>19</v>
      </c>
      <c r="F45" s="34" t="s">
        <v>20</v>
      </c>
      <c r="G45" s="120">
        <v>85.0</v>
      </c>
      <c r="H45" s="63"/>
    </row>
    <row r="46" ht="15.75" customHeight="1">
      <c r="A46" s="19" t="s">
        <v>3330</v>
      </c>
      <c r="B46" s="18">
        <v>44816.0</v>
      </c>
      <c r="C46" s="36">
        <v>85.0</v>
      </c>
      <c r="D46" s="19">
        <f>G45-C46</f>
        <v>0</v>
      </c>
      <c r="E46" s="19"/>
      <c r="F46" s="10"/>
      <c r="G46" s="63" t="s">
        <v>3331</v>
      </c>
      <c r="H46" s="63"/>
    </row>
    <row r="47" ht="15.75" customHeight="1">
      <c r="A47" s="19" t="str">
        <f t="shared" ref="A47:A54" si="3">A46</f>
        <v>011/PO/TKP/092022</v>
      </c>
      <c r="B47" s="18"/>
      <c r="C47" s="36"/>
      <c r="D47" s="19">
        <f t="shared" ref="D47:D54" si="4">D46-C47</f>
        <v>0</v>
      </c>
      <c r="E47" s="19"/>
      <c r="F47" s="10"/>
      <c r="G47" s="64"/>
      <c r="H47" s="63"/>
    </row>
    <row r="48" ht="15.75" customHeight="1">
      <c r="A48" s="19" t="str">
        <f t="shared" si="3"/>
        <v>011/PO/TKP/092022</v>
      </c>
      <c r="B48" s="18"/>
      <c r="C48" s="36"/>
      <c r="D48" s="19">
        <f t="shared" si="4"/>
        <v>0</v>
      </c>
      <c r="E48" s="19"/>
      <c r="F48" s="10"/>
      <c r="G48" s="63" t="s">
        <v>1267</v>
      </c>
      <c r="H48" s="63"/>
    </row>
    <row r="49" ht="15.75" customHeight="1">
      <c r="A49" s="19" t="str">
        <f t="shared" si="3"/>
        <v>011/PO/TKP/092022</v>
      </c>
      <c r="B49" s="18"/>
      <c r="C49" s="36"/>
      <c r="D49" s="19">
        <f t="shared" si="4"/>
        <v>0</v>
      </c>
      <c r="E49" s="19"/>
      <c r="F49" s="10"/>
      <c r="G49" s="30"/>
    </row>
    <row r="50" ht="15.75" customHeight="1">
      <c r="A50" s="19" t="str">
        <f t="shared" si="3"/>
        <v>011/PO/TKP/092022</v>
      </c>
      <c r="B50" s="18"/>
      <c r="C50" s="36"/>
      <c r="D50" s="19">
        <f t="shared" si="4"/>
        <v>0</v>
      </c>
      <c r="E50" s="19"/>
      <c r="F50" s="10"/>
      <c r="G50" s="30"/>
    </row>
    <row r="51" ht="15.75" customHeight="1">
      <c r="A51" s="19" t="str">
        <f t="shared" si="3"/>
        <v>011/PO/TKP/092022</v>
      </c>
      <c r="B51" s="18"/>
      <c r="C51" s="36"/>
      <c r="D51" s="19">
        <f t="shared" si="4"/>
        <v>0</v>
      </c>
      <c r="E51" s="19"/>
      <c r="F51" s="10"/>
      <c r="G51" s="30"/>
    </row>
    <row r="52" ht="15.75" customHeight="1">
      <c r="A52" s="19" t="str">
        <f t="shared" si="3"/>
        <v>011/PO/TKP/092022</v>
      </c>
      <c r="B52" s="18"/>
      <c r="C52" s="36"/>
      <c r="D52" s="19">
        <f t="shared" si="4"/>
        <v>0</v>
      </c>
      <c r="E52" s="19"/>
      <c r="F52" s="10"/>
      <c r="G52" s="30"/>
    </row>
    <row r="53" ht="15.75" customHeight="1">
      <c r="A53" s="19" t="str">
        <f t="shared" si="3"/>
        <v>011/PO/TKP/092022</v>
      </c>
      <c r="B53" s="18"/>
      <c r="C53" s="36"/>
      <c r="D53" s="19">
        <f t="shared" si="4"/>
        <v>0</v>
      </c>
      <c r="E53" s="19"/>
      <c r="F53" s="10"/>
      <c r="G53" s="30"/>
    </row>
    <row r="54" ht="15.75" customHeight="1">
      <c r="A54" s="19" t="str">
        <f t="shared" si="3"/>
        <v>011/PO/TKP/092022</v>
      </c>
      <c r="B54" s="18"/>
      <c r="C54" s="36"/>
      <c r="D54" s="19">
        <f t="shared" si="4"/>
        <v>0</v>
      </c>
      <c r="E54" s="19"/>
      <c r="F54" s="10"/>
    </row>
    <row r="55" ht="15.75" customHeight="1">
      <c r="F55" s="54" t="s">
        <v>738</v>
      </c>
    </row>
    <row r="56" ht="15.75" customHeight="1"/>
    <row r="57" ht="15.75" customHeight="1">
      <c r="A57" s="14" t="s">
        <v>15</v>
      </c>
      <c r="B57" s="14" t="s">
        <v>16</v>
      </c>
      <c r="C57" s="2" t="s">
        <v>17</v>
      </c>
      <c r="D57" s="14" t="s">
        <v>18</v>
      </c>
      <c r="E57" s="14" t="s">
        <v>19</v>
      </c>
      <c r="F57" s="34" t="s">
        <v>20</v>
      </c>
      <c r="G57" s="120">
        <v>85.0</v>
      </c>
      <c r="H57" s="63"/>
    </row>
    <row r="58" ht="15.75" customHeight="1">
      <c r="A58" s="19" t="s">
        <v>3332</v>
      </c>
      <c r="B58" s="18">
        <v>44865.0</v>
      </c>
      <c r="C58" s="36">
        <v>85.0</v>
      </c>
      <c r="D58" s="19">
        <f>G57-C58</f>
        <v>0</v>
      </c>
      <c r="E58" s="19"/>
      <c r="F58" s="10"/>
      <c r="G58" s="63" t="s">
        <v>3333</v>
      </c>
      <c r="H58" s="63"/>
    </row>
    <row r="59" ht="15.75" customHeight="1">
      <c r="A59" s="19" t="str">
        <f t="shared" ref="A59:A63" si="5">A58</f>
        <v>047/PO/TKP/102022</v>
      </c>
      <c r="B59" s="18"/>
      <c r="C59" s="36"/>
      <c r="D59" s="19">
        <f t="shared" ref="D59:D63" si="6">D58-C59</f>
        <v>0</v>
      </c>
      <c r="E59" s="19"/>
      <c r="F59" s="10"/>
      <c r="G59" s="64"/>
      <c r="H59" s="63"/>
    </row>
    <row r="60" ht="15.75" customHeight="1">
      <c r="A60" s="19" t="str">
        <f t="shared" si="5"/>
        <v>047/PO/TKP/102022</v>
      </c>
      <c r="B60" s="18"/>
      <c r="C60" s="36"/>
      <c r="D60" s="19">
        <f t="shared" si="6"/>
        <v>0</v>
      </c>
      <c r="E60" s="19"/>
      <c r="F60" s="10"/>
      <c r="G60" s="63" t="s">
        <v>1267</v>
      </c>
      <c r="H60" s="63"/>
    </row>
    <row r="61" ht="15.75" customHeight="1">
      <c r="A61" s="19" t="str">
        <f t="shared" si="5"/>
        <v>047/PO/TKP/102022</v>
      </c>
      <c r="B61" s="18"/>
      <c r="C61" s="36"/>
      <c r="D61" s="19">
        <f t="shared" si="6"/>
        <v>0</v>
      </c>
      <c r="E61" s="19"/>
      <c r="F61" s="10"/>
      <c r="G61" s="30"/>
    </row>
    <row r="62" ht="15.75" customHeight="1">
      <c r="A62" s="19" t="str">
        <f t="shared" si="5"/>
        <v>047/PO/TKP/102022</v>
      </c>
      <c r="B62" s="18"/>
      <c r="C62" s="36"/>
      <c r="D62" s="19">
        <f t="shared" si="6"/>
        <v>0</v>
      </c>
      <c r="E62" s="19"/>
      <c r="F62" s="10"/>
      <c r="G62" s="30"/>
    </row>
    <row r="63" ht="15.75" customHeight="1">
      <c r="A63" s="19" t="str">
        <f t="shared" si="5"/>
        <v>047/PO/TKP/102022</v>
      </c>
      <c r="B63" s="18"/>
      <c r="C63" s="36"/>
      <c r="D63" s="19">
        <f t="shared" si="6"/>
        <v>0</v>
      </c>
      <c r="E63" s="19"/>
      <c r="F63" s="10"/>
      <c r="G63" s="30"/>
    </row>
    <row r="64" ht="15.75" customHeight="1">
      <c r="F64" s="54" t="s">
        <v>738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3:G23"/>
  </mergeCell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11.0"/>
    <col customWidth="1" min="4" max="4" width="9.86"/>
    <col customWidth="1" min="5" max="5" width="15.71"/>
    <col customWidth="1" min="6" max="6" width="14.57"/>
    <col customWidth="1" min="7" max="7" width="17.43"/>
    <col customWidth="1" min="8" max="10" width="8.71"/>
    <col customWidth="1" min="11" max="11" width="9.86"/>
    <col customWidth="1" min="12" max="26" width="8.71"/>
  </cols>
  <sheetData>
    <row r="1">
      <c r="A1" s="50" t="s">
        <v>811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120">
        <v>100.0</v>
      </c>
      <c r="H2" s="63"/>
      <c r="K2" s="20" t="s">
        <v>2598</v>
      </c>
    </row>
    <row r="3">
      <c r="A3" s="61" t="s">
        <v>3334</v>
      </c>
      <c r="B3" s="18">
        <v>44981.0</v>
      </c>
      <c r="C3" s="36">
        <v>100.0</v>
      </c>
      <c r="D3" s="19">
        <f>G2-C3</f>
        <v>0</v>
      </c>
      <c r="E3" s="19"/>
      <c r="F3" s="10"/>
      <c r="G3" s="63" t="s">
        <v>3335</v>
      </c>
      <c r="H3" s="63"/>
      <c r="K3" s="56">
        <v>45013.0</v>
      </c>
      <c r="L3" s="20">
        <v>32.0</v>
      </c>
    </row>
    <row r="4">
      <c r="A4" s="19" t="str">
        <f t="shared" ref="A4:A5" si="1">A3</f>
        <v>4000003840</v>
      </c>
      <c r="B4" s="18"/>
      <c r="C4" s="36"/>
      <c r="D4" s="19"/>
      <c r="E4" s="19"/>
      <c r="F4" s="10"/>
      <c r="G4" s="64"/>
      <c r="H4" s="63"/>
      <c r="K4" s="56">
        <v>45006.0</v>
      </c>
      <c r="L4" s="20">
        <v>30.0</v>
      </c>
    </row>
    <row r="5">
      <c r="A5" s="19" t="str">
        <f t="shared" si="1"/>
        <v>4000003840</v>
      </c>
      <c r="B5" s="18"/>
      <c r="C5" s="36"/>
      <c r="D5" s="19"/>
      <c r="E5" s="19"/>
      <c r="F5" s="10"/>
      <c r="G5" s="63" t="s">
        <v>2095</v>
      </c>
      <c r="H5" s="63"/>
    </row>
    <row r="6">
      <c r="A6" s="10"/>
      <c r="B6" s="19"/>
      <c r="C6" s="10"/>
      <c r="D6" s="10"/>
      <c r="E6" s="19"/>
      <c r="F6" s="10"/>
    </row>
    <row r="7">
      <c r="F7" s="62" t="s">
        <v>14</v>
      </c>
    </row>
    <row r="9">
      <c r="A9" s="14" t="s">
        <v>15</v>
      </c>
      <c r="B9" s="14" t="s">
        <v>16</v>
      </c>
      <c r="C9" s="2" t="s">
        <v>17</v>
      </c>
      <c r="D9" s="14" t="s">
        <v>18</v>
      </c>
      <c r="E9" s="14" t="s">
        <v>19</v>
      </c>
      <c r="F9" s="34" t="s">
        <v>20</v>
      </c>
      <c r="G9" s="120">
        <v>100.0</v>
      </c>
      <c r="H9" s="63"/>
    </row>
    <row r="10">
      <c r="A10" s="61" t="s">
        <v>3336</v>
      </c>
      <c r="B10" s="18">
        <v>44987.0</v>
      </c>
      <c r="C10" s="36">
        <v>100.0</v>
      </c>
      <c r="D10" s="19">
        <f>G9-C10</f>
        <v>0</v>
      </c>
      <c r="E10" s="19"/>
      <c r="F10" s="10"/>
      <c r="G10" s="63" t="s">
        <v>3337</v>
      </c>
      <c r="H10" s="63"/>
    </row>
    <row r="11">
      <c r="A11" s="19" t="str">
        <f t="shared" ref="A11:A17" si="2">A10</f>
        <v>4000003855</v>
      </c>
      <c r="B11" s="18">
        <v>44998.0</v>
      </c>
      <c r="C11" s="36">
        <v>51.0</v>
      </c>
      <c r="D11" s="19" t="s">
        <v>3338</v>
      </c>
      <c r="E11" s="19"/>
      <c r="F11" s="10"/>
      <c r="G11" s="64"/>
      <c r="H11" s="63"/>
    </row>
    <row r="12">
      <c r="A12" s="19" t="str">
        <f t="shared" si="2"/>
        <v>4000003855</v>
      </c>
      <c r="B12" s="18"/>
      <c r="C12" s="36"/>
      <c r="D12" s="19"/>
      <c r="E12" s="19"/>
      <c r="F12" s="10"/>
      <c r="G12" s="63" t="s">
        <v>814</v>
      </c>
      <c r="H12" s="63"/>
    </row>
    <row r="13">
      <c r="A13" s="19" t="str">
        <f t="shared" si="2"/>
        <v>4000003855</v>
      </c>
      <c r="B13" s="18"/>
      <c r="C13" s="36"/>
      <c r="D13" s="19"/>
      <c r="E13" s="19"/>
      <c r="F13" s="10"/>
      <c r="G13" s="30"/>
    </row>
    <row r="14">
      <c r="A14" s="19" t="str">
        <f t="shared" si="2"/>
        <v>4000003855</v>
      </c>
      <c r="B14" s="18"/>
      <c r="C14" s="36"/>
      <c r="D14" s="19"/>
      <c r="E14" s="19"/>
      <c r="F14" s="10"/>
      <c r="G14" s="30"/>
    </row>
    <row r="15">
      <c r="A15" s="19" t="str">
        <f t="shared" si="2"/>
        <v>4000003855</v>
      </c>
      <c r="B15" s="18"/>
      <c r="C15" s="36"/>
      <c r="D15" s="19"/>
      <c r="E15" s="19"/>
      <c r="F15" s="10"/>
      <c r="G15" s="30"/>
    </row>
    <row r="16">
      <c r="A16" s="19" t="str">
        <f t="shared" si="2"/>
        <v>4000003855</v>
      </c>
      <c r="B16" s="18"/>
      <c r="C16" s="36"/>
      <c r="D16" s="19"/>
      <c r="E16" s="19"/>
      <c r="F16" s="10"/>
      <c r="G16" s="30"/>
    </row>
    <row r="17">
      <c r="A17" s="19" t="str">
        <f t="shared" si="2"/>
        <v>4000003855</v>
      </c>
      <c r="B17" s="18"/>
      <c r="C17" s="36"/>
      <c r="D17" s="19"/>
      <c r="E17" s="19"/>
      <c r="F17" s="10"/>
      <c r="G17" s="30"/>
    </row>
    <row r="18">
      <c r="F18" s="62" t="s">
        <v>14</v>
      </c>
    </row>
    <row r="20">
      <c r="A20" s="14" t="s">
        <v>15</v>
      </c>
      <c r="B20" s="14" t="s">
        <v>16</v>
      </c>
      <c r="C20" s="2" t="s">
        <v>17</v>
      </c>
      <c r="D20" s="14" t="s">
        <v>18</v>
      </c>
      <c r="E20" s="14" t="s">
        <v>19</v>
      </c>
      <c r="F20" s="34" t="s">
        <v>20</v>
      </c>
      <c r="G20" s="120">
        <v>200.0</v>
      </c>
    </row>
    <row r="21" ht="15.75" customHeight="1">
      <c r="A21" s="61" t="s">
        <v>3339</v>
      </c>
      <c r="B21" s="14" t="s">
        <v>16</v>
      </c>
      <c r="C21" s="36">
        <v>21.0</v>
      </c>
      <c r="D21" s="19">
        <f>G20-C21</f>
        <v>179</v>
      </c>
      <c r="E21" s="19"/>
      <c r="F21" s="10"/>
      <c r="G21" s="63" t="s">
        <v>3340</v>
      </c>
    </row>
    <row r="22" ht="15.75" customHeight="1">
      <c r="A22" s="19" t="str">
        <f t="shared" ref="A22:A28" si="3">A21</f>
        <v>4000003877</v>
      </c>
      <c r="B22" s="18">
        <v>45013.0</v>
      </c>
      <c r="C22" s="36">
        <v>38.0</v>
      </c>
      <c r="D22" s="19">
        <f t="shared" ref="D22:D27" si="4">D21-C22</f>
        <v>141</v>
      </c>
      <c r="E22" s="19"/>
      <c r="F22" s="10"/>
      <c r="G22" s="64"/>
    </row>
    <row r="23" ht="15.75" customHeight="1">
      <c r="A23" s="19" t="str">
        <f t="shared" si="3"/>
        <v>4000003877</v>
      </c>
      <c r="B23" s="18">
        <v>45022.0</v>
      </c>
      <c r="C23" s="36">
        <v>56.0</v>
      </c>
      <c r="D23" s="19">
        <f t="shared" si="4"/>
        <v>85</v>
      </c>
      <c r="E23" s="19"/>
      <c r="F23" s="10"/>
      <c r="G23" s="63" t="s">
        <v>814</v>
      </c>
    </row>
    <row r="24" ht="15.75" customHeight="1">
      <c r="A24" s="19" t="str">
        <f t="shared" si="3"/>
        <v>4000003877</v>
      </c>
      <c r="B24" s="18">
        <v>45027.0</v>
      </c>
      <c r="C24" s="36">
        <v>65.0</v>
      </c>
      <c r="D24" s="19">
        <f t="shared" si="4"/>
        <v>20</v>
      </c>
      <c r="E24" s="19"/>
      <c r="F24" s="10"/>
      <c r="G24" s="30"/>
    </row>
    <row r="25" ht="15.75" customHeight="1">
      <c r="A25" s="19" t="str">
        <f t="shared" si="3"/>
        <v>4000003877</v>
      </c>
      <c r="B25" s="18"/>
      <c r="C25" s="36"/>
      <c r="D25" s="19">
        <f t="shared" si="4"/>
        <v>20</v>
      </c>
      <c r="E25" s="19"/>
      <c r="F25" s="10"/>
      <c r="G25" s="30"/>
    </row>
    <row r="26" ht="15.75" customHeight="1">
      <c r="A26" s="19" t="str">
        <f t="shared" si="3"/>
        <v>4000003877</v>
      </c>
      <c r="B26" s="18"/>
      <c r="C26" s="36"/>
      <c r="D26" s="19">
        <f t="shared" si="4"/>
        <v>20</v>
      </c>
      <c r="E26" s="19"/>
      <c r="F26" s="10"/>
      <c r="G26" s="30"/>
    </row>
    <row r="27" ht="15.75" customHeight="1">
      <c r="A27" s="19" t="str">
        <f t="shared" si="3"/>
        <v>4000003877</v>
      </c>
      <c r="B27" s="18"/>
      <c r="C27" s="36"/>
      <c r="D27" s="19">
        <f t="shared" si="4"/>
        <v>20</v>
      </c>
      <c r="E27" s="19"/>
      <c r="F27" s="10"/>
      <c r="G27" s="30"/>
    </row>
    <row r="28" ht="15.75" customHeight="1">
      <c r="A28" s="19" t="str">
        <f t="shared" si="3"/>
        <v>4000003877</v>
      </c>
      <c r="B28" s="18"/>
      <c r="C28" s="36"/>
      <c r="D28" s="19"/>
      <c r="E28" s="19"/>
      <c r="F28" s="10"/>
      <c r="G28" s="30"/>
    </row>
    <row r="29" ht="15.75" customHeight="1"/>
    <row r="30" ht="15.75" customHeight="1"/>
    <row r="31" ht="15.75" customHeight="1">
      <c r="A31" s="14" t="s">
        <v>15</v>
      </c>
      <c r="B31" s="14" t="s">
        <v>16</v>
      </c>
      <c r="C31" s="2" t="s">
        <v>17</v>
      </c>
      <c r="D31" s="14" t="s">
        <v>18</v>
      </c>
      <c r="E31" s="14" t="s">
        <v>19</v>
      </c>
      <c r="F31" s="34" t="s">
        <v>20</v>
      </c>
      <c r="G31" s="120">
        <v>100.0</v>
      </c>
    </row>
    <row r="32" ht="15.75" customHeight="1">
      <c r="A32" s="61" t="s">
        <v>3341</v>
      </c>
      <c r="B32" s="85">
        <v>45056.0</v>
      </c>
      <c r="C32" s="36">
        <v>100.0</v>
      </c>
      <c r="D32" s="19">
        <f>G31-C32</f>
        <v>0</v>
      </c>
      <c r="E32" s="19"/>
      <c r="F32" s="10"/>
      <c r="G32" s="63" t="s">
        <v>3342</v>
      </c>
    </row>
    <row r="33" ht="15.75" customHeight="1">
      <c r="A33" s="19" t="str">
        <f t="shared" ref="A33:A39" si="5">A32</f>
        <v>4000004168</v>
      </c>
      <c r="B33" s="18"/>
      <c r="C33" s="36"/>
      <c r="D33" s="19">
        <f t="shared" ref="D33:D38" si="6">D32-C33</f>
        <v>0</v>
      </c>
      <c r="E33" s="19"/>
      <c r="F33" s="10"/>
      <c r="G33" s="64"/>
    </row>
    <row r="34" ht="15.75" customHeight="1">
      <c r="A34" s="19" t="str">
        <f t="shared" si="5"/>
        <v>4000004168</v>
      </c>
      <c r="B34" s="18"/>
      <c r="C34" s="36"/>
      <c r="D34" s="19">
        <f t="shared" si="6"/>
        <v>0</v>
      </c>
      <c r="E34" s="19"/>
      <c r="F34" s="10"/>
      <c r="G34" s="63" t="s">
        <v>3343</v>
      </c>
    </row>
    <row r="35" ht="15.75" customHeight="1">
      <c r="A35" s="19" t="str">
        <f t="shared" si="5"/>
        <v>4000004168</v>
      </c>
      <c r="B35" s="18"/>
      <c r="C35" s="36"/>
      <c r="D35" s="19">
        <f t="shared" si="6"/>
        <v>0</v>
      </c>
      <c r="E35" s="19"/>
      <c r="F35" s="10"/>
      <c r="G35" s="20" t="s">
        <v>3273</v>
      </c>
    </row>
    <row r="36" ht="15.75" customHeight="1">
      <c r="A36" s="19" t="str">
        <f t="shared" si="5"/>
        <v>4000004168</v>
      </c>
      <c r="B36" s="18"/>
      <c r="C36" s="36"/>
      <c r="D36" s="19">
        <f t="shared" si="6"/>
        <v>0</v>
      </c>
      <c r="E36" s="19"/>
      <c r="F36" s="10"/>
      <c r="G36" s="30"/>
    </row>
    <row r="37" ht="15.75" customHeight="1">
      <c r="A37" s="19" t="str">
        <f t="shared" si="5"/>
        <v>4000004168</v>
      </c>
      <c r="B37" s="18"/>
      <c r="C37" s="36"/>
      <c r="D37" s="19">
        <f t="shared" si="6"/>
        <v>0</v>
      </c>
      <c r="E37" s="19"/>
      <c r="F37" s="10"/>
      <c r="G37" s="30"/>
    </row>
    <row r="38" ht="15.75" customHeight="1">
      <c r="A38" s="19" t="str">
        <f t="shared" si="5"/>
        <v>4000004168</v>
      </c>
      <c r="B38" s="18"/>
      <c r="C38" s="36"/>
      <c r="D38" s="19">
        <f t="shared" si="6"/>
        <v>0</v>
      </c>
      <c r="E38" s="19"/>
      <c r="F38" s="10"/>
      <c r="G38" s="30"/>
    </row>
    <row r="39" ht="15.75" customHeight="1">
      <c r="A39" s="19" t="str">
        <f t="shared" si="5"/>
        <v>4000004168</v>
      </c>
      <c r="B39" s="18"/>
      <c r="C39" s="36"/>
      <c r="D39" s="19"/>
      <c r="E39" s="19"/>
      <c r="F39" s="10"/>
      <c r="G39" s="30"/>
    </row>
    <row r="40" ht="15.75" customHeight="1">
      <c r="F40" s="62" t="s">
        <v>14</v>
      </c>
    </row>
    <row r="41" ht="15.75" customHeight="1"/>
    <row r="42" ht="15.75" customHeight="1">
      <c r="A42" s="14" t="s">
        <v>15</v>
      </c>
      <c r="B42" s="14" t="s">
        <v>16</v>
      </c>
      <c r="C42" s="2" t="s">
        <v>17</v>
      </c>
      <c r="D42" s="14" t="s">
        <v>18</v>
      </c>
      <c r="E42" s="14" t="s">
        <v>19</v>
      </c>
      <c r="F42" s="34" t="s">
        <v>20</v>
      </c>
      <c r="G42" s="120">
        <v>200.0</v>
      </c>
    </row>
    <row r="43" ht="15.75" customHeight="1">
      <c r="A43" s="61" t="s">
        <v>3344</v>
      </c>
      <c r="B43" s="85">
        <v>45079.0</v>
      </c>
      <c r="C43" s="36">
        <v>90.0</v>
      </c>
      <c r="D43" s="19">
        <f>G42-C43</f>
        <v>110</v>
      </c>
      <c r="E43" s="19"/>
      <c r="F43" s="10"/>
      <c r="G43" s="63" t="s">
        <v>3345</v>
      </c>
    </row>
    <row r="44" ht="15.75" customHeight="1">
      <c r="A44" s="190" t="str">
        <f t="shared" ref="A44:A50" si="7">A43</f>
        <v>4000004253</v>
      </c>
      <c r="B44" s="18">
        <v>45084.0</v>
      </c>
      <c r="C44" s="36">
        <v>30.0</v>
      </c>
      <c r="D44" s="19">
        <f t="shared" ref="D44:D49" si="8">D43-C44</f>
        <v>80</v>
      </c>
      <c r="E44" s="19"/>
      <c r="F44" s="10"/>
      <c r="G44" s="64"/>
    </row>
    <row r="45" ht="15.75" customHeight="1">
      <c r="A45" s="19" t="str">
        <f t="shared" si="7"/>
        <v>4000004253</v>
      </c>
      <c r="B45" s="18">
        <v>45086.0</v>
      </c>
      <c r="C45" s="36">
        <v>23.0</v>
      </c>
      <c r="D45" s="19">
        <f t="shared" si="8"/>
        <v>57</v>
      </c>
      <c r="E45" s="19"/>
      <c r="F45" s="10"/>
      <c r="G45" s="63" t="s">
        <v>3343</v>
      </c>
    </row>
    <row r="46" ht="15.75" customHeight="1">
      <c r="A46" s="19" t="str">
        <f t="shared" si="7"/>
        <v>4000004253</v>
      </c>
      <c r="B46" s="18">
        <v>45097.0</v>
      </c>
      <c r="C46" s="36">
        <v>57.0</v>
      </c>
      <c r="D46" s="19">
        <f t="shared" si="8"/>
        <v>0</v>
      </c>
      <c r="E46" s="19"/>
      <c r="F46" s="10"/>
      <c r="G46" s="20" t="s">
        <v>3273</v>
      </c>
    </row>
    <row r="47" ht="15.75" customHeight="1">
      <c r="A47" s="19" t="str">
        <f t="shared" si="7"/>
        <v>4000004253</v>
      </c>
      <c r="B47" s="18"/>
      <c r="C47" s="36"/>
      <c r="D47" s="19">
        <f t="shared" si="8"/>
        <v>0</v>
      </c>
      <c r="E47" s="19"/>
      <c r="F47" s="10"/>
      <c r="G47" s="30"/>
    </row>
    <row r="48" ht="15.75" customHeight="1">
      <c r="A48" s="19" t="str">
        <f t="shared" si="7"/>
        <v>4000004253</v>
      </c>
      <c r="B48" s="18"/>
      <c r="C48" s="36"/>
      <c r="D48" s="19">
        <f t="shared" si="8"/>
        <v>0</v>
      </c>
      <c r="E48" s="19"/>
      <c r="F48" s="10"/>
      <c r="G48" s="30"/>
    </row>
    <row r="49" ht="15.75" customHeight="1">
      <c r="A49" s="19" t="str">
        <f t="shared" si="7"/>
        <v>4000004253</v>
      </c>
      <c r="B49" s="18"/>
      <c r="C49" s="36"/>
      <c r="D49" s="19">
        <f t="shared" si="8"/>
        <v>0</v>
      </c>
      <c r="E49" s="19"/>
      <c r="F49" s="10"/>
      <c r="G49" s="30"/>
    </row>
    <row r="50" ht="15.75" customHeight="1">
      <c r="A50" s="19" t="str">
        <f t="shared" si="7"/>
        <v>4000004253</v>
      </c>
      <c r="B50" s="18"/>
      <c r="C50" s="36"/>
      <c r="D50" s="19"/>
      <c r="E50" s="19"/>
      <c r="F50" s="10"/>
      <c r="G50" s="30"/>
    </row>
    <row r="51" ht="15.75" customHeight="1">
      <c r="F51" s="62" t="s">
        <v>14</v>
      </c>
    </row>
    <row r="52" ht="15.75" customHeight="1"/>
    <row r="53" ht="15.75" customHeight="1">
      <c r="A53" s="14" t="s">
        <v>15</v>
      </c>
      <c r="B53" s="14" t="s">
        <v>16</v>
      </c>
      <c r="C53" s="2" t="s">
        <v>17</v>
      </c>
      <c r="D53" s="14" t="s">
        <v>18</v>
      </c>
      <c r="E53" s="14" t="s">
        <v>19</v>
      </c>
      <c r="F53" s="34" t="s">
        <v>20</v>
      </c>
      <c r="G53" s="120">
        <v>200.0</v>
      </c>
    </row>
    <row r="54" ht="15.75" customHeight="1">
      <c r="A54" s="61" t="s">
        <v>3346</v>
      </c>
      <c r="B54" s="85">
        <v>45084.0</v>
      </c>
      <c r="C54" s="36">
        <v>40.0</v>
      </c>
      <c r="D54" s="19">
        <f>G53-C54</f>
        <v>160</v>
      </c>
      <c r="E54" s="19"/>
      <c r="F54" s="10"/>
      <c r="G54" s="63" t="s">
        <v>3347</v>
      </c>
    </row>
    <row r="55" ht="15.75" customHeight="1">
      <c r="A55" s="190" t="str">
        <f t="shared" ref="A55:A61" si="9">A54</f>
        <v>4000004305</v>
      </c>
      <c r="B55" s="18">
        <v>45086.0</v>
      </c>
      <c r="C55" s="36">
        <v>17.0</v>
      </c>
      <c r="D55" s="19">
        <f t="shared" ref="D55:D60" si="10">D54-C55</f>
        <v>143</v>
      </c>
      <c r="E55" s="19"/>
      <c r="F55" s="10"/>
      <c r="G55" s="64"/>
    </row>
    <row r="56" ht="15.75" customHeight="1">
      <c r="A56" s="19" t="str">
        <f t="shared" si="9"/>
        <v>4000004305</v>
      </c>
      <c r="B56" s="18">
        <v>45097.0</v>
      </c>
      <c r="C56" s="36">
        <v>43.0</v>
      </c>
      <c r="D56" s="19">
        <f t="shared" si="10"/>
        <v>100</v>
      </c>
      <c r="E56" s="19"/>
      <c r="F56" s="10"/>
      <c r="G56" s="63" t="s">
        <v>3348</v>
      </c>
    </row>
    <row r="57" ht="15.75" customHeight="1">
      <c r="A57" s="19" t="str">
        <f t="shared" si="9"/>
        <v>4000004305</v>
      </c>
      <c r="B57" s="18">
        <v>45100.0</v>
      </c>
      <c r="C57" s="36">
        <v>70.0</v>
      </c>
      <c r="D57" s="19">
        <f t="shared" si="10"/>
        <v>30</v>
      </c>
      <c r="E57" s="19"/>
      <c r="F57" s="10"/>
      <c r="G57" s="20" t="s">
        <v>3271</v>
      </c>
    </row>
    <row r="58" ht="15.75" customHeight="1">
      <c r="A58" s="19" t="str">
        <f t="shared" si="9"/>
        <v>4000004305</v>
      </c>
      <c r="B58" s="18">
        <v>45103.0</v>
      </c>
      <c r="C58" s="36">
        <v>30.0</v>
      </c>
      <c r="D58" s="19">
        <f t="shared" si="10"/>
        <v>0</v>
      </c>
      <c r="E58" s="19"/>
      <c r="F58" s="10"/>
      <c r="G58" s="30"/>
    </row>
    <row r="59" ht="15.75" customHeight="1">
      <c r="A59" s="19" t="str">
        <f t="shared" si="9"/>
        <v>4000004305</v>
      </c>
      <c r="B59" s="18"/>
      <c r="C59" s="36"/>
      <c r="D59" s="19">
        <f t="shared" si="10"/>
        <v>0</v>
      </c>
      <c r="E59" s="19"/>
      <c r="F59" s="10"/>
      <c r="G59" s="30"/>
    </row>
    <row r="60" ht="15.75" customHeight="1">
      <c r="A60" s="19" t="str">
        <f t="shared" si="9"/>
        <v>4000004305</v>
      </c>
      <c r="B60" s="18"/>
      <c r="C60" s="36"/>
      <c r="D60" s="19">
        <f t="shared" si="10"/>
        <v>0</v>
      </c>
      <c r="E60" s="19"/>
      <c r="F60" s="10"/>
      <c r="G60" s="30"/>
    </row>
    <row r="61" ht="15.75" customHeight="1">
      <c r="A61" s="19" t="str">
        <f t="shared" si="9"/>
        <v>4000004305</v>
      </c>
      <c r="B61" s="18"/>
      <c r="C61" s="36"/>
      <c r="D61" s="19"/>
      <c r="E61" s="19"/>
      <c r="F61" s="10"/>
      <c r="G61" s="30"/>
    </row>
    <row r="62" ht="15.75" customHeight="1">
      <c r="F62" s="62" t="s">
        <v>14</v>
      </c>
    </row>
    <row r="63" ht="15.75" customHeight="1"/>
    <row r="64" ht="15.75" customHeight="1">
      <c r="A64" s="14" t="s">
        <v>15</v>
      </c>
      <c r="B64" s="14" t="s">
        <v>16</v>
      </c>
      <c r="C64" s="2" t="s">
        <v>17</v>
      </c>
      <c r="D64" s="14" t="s">
        <v>18</v>
      </c>
      <c r="E64" s="14" t="s">
        <v>19</v>
      </c>
      <c r="F64" s="34" t="s">
        <v>20</v>
      </c>
      <c r="G64" s="120">
        <v>200.0</v>
      </c>
    </row>
    <row r="65" ht="15.75" customHeight="1">
      <c r="A65" s="61" t="s">
        <v>3349</v>
      </c>
      <c r="B65" s="85">
        <v>45117.0</v>
      </c>
      <c r="C65" s="36">
        <v>50.0</v>
      </c>
      <c r="D65" s="19">
        <f>G64-C65</f>
        <v>150</v>
      </c>
      <c r="E65" s="19"/>
      <c r="F65" s="10"/>
      <c r="G65" s="63" t="s">
        <v>3350</v>
      </c>
    </row>
    <row r="66" ht="15.75" customHeight="1">
      <c r="A66" s="190" t="str">
        <f t="shared" ref="A66:A72" si="11">A65</f>
        <v>4000004458</v>
      </c>
      <c r="B66" s="18">
        <v>45119.0</v>
      </c>
      <c r="C66" s="36">
        <v>50.0</v>
      </c>
      <c r="D66" s="19">
        <f t="shared" ref="D66:D71" si="12">D65-C66</f>
        <v>100</v>
      </c>
      <c r="E66" s="19"/>
      <c r="F66" s="10"/>
      <c r="G66" s="64"/>
    </row>
    <row r="67" ht="15.75" customHeight="1">
      <c r="A67" s="19" t="str">
        <f t="shared" si="11"/>
        <v>4000004458</v>
      </c>
      <c r="B67" s="18">
        <v>45121.0</v>
      </c>
      <c r="C67" s="36">
        <v>100.0</v>
      </c>
      <c r="D67" s="19">
        <f t="shared" si="12"/>
        <v>0</v>
      </c>
      <c r="E67" s="19"/>
      <c r="F67" s="10"/>
      <c r="G67" s="63" t="s">
        <v>3348</v>
      </c>
    </row>
    <row r="68" ht="15.75" customHeight="1">
      <c r="A68" s="19" t="str">
        <f t="shared" si="11"/>
        <v>4000004458</v>
      </c>
      <c r="B68" s="18"/>
      <c r="C68" s="36"/>
      <c r="D68" s="19">
        <f t="shared" si="12"/>
        <v>0</v>
      </c>
      <c r="E68" s="19"/>
      <c r="F68" s="10"/>
      <c r="G68" s="20" t="s">
        <v>3271</v>
      </c>
    </row>
    <row r="69" ht="15.75" customHeight="1">
      <c r="A69" s="19" t="str">
        <f t="shared" si="11"/>
        <v>4000004458</v>
      </c>
      <c r="B69" s="18"/>
      <c r="C69" s="36"/>
      <c r="D69" s="19">
        <f t="shared" si="12"/>
        <v>0</v>
      </c>
      <c r="E69" s="19"/>
      <c r="F69" s="10"/>
      <c r="G69" s="30"/>
    </row>
    <row r="70" ht="15.75" customHeight="1">
      <c r="A70" s="19" t="str">
        <f t="shared" si="11"/>
        <v>4000004458</v>
      </c>
      <c r="B70" s="18"/>
      <c r="C70" s="36"/>
      <c r="D70" s="19">
        <f t="shared" si="12"/>
        <v>0</v>
      </c>
      <c r="E70" s="19"/>
      <c r="F70" s="10"/>
      <c r="G70" s="30"/>
    </row>
    <row r="71" ht="15.75" customHeight="1">
      <c r="A71" s="19" t="str">
        <f t="shared" si="11"/>
        <v>4000004458</v>
      </c>
      <c r="B71" s="18"/>
      <c r="C71" s="36"/>
      <c r="D71" s="19">
        <f t="shared" si="12"/>
        <v>0</v>
      </c>
      <c r="E71" s="19"/>
      <c r="F71" s="10"/>
      <c r="G71" s="30"/>
    </row>
    <row r="72" ht="15.75" customHeight="1">
      <c r="A72" s="19" t="str">
        <f t="shared" si="11"/>
        <v>4000004458</v>
      </c>
      <c r="B72" s="18"/>
      <c r="C72" s="36"/>
      <c r="D72" s="19"/>
      <c r="E72" s="19"/>
      <c r="F72" s="10"/>
      <c r="G72" s="30"/>
    </row>
    <row r="73" ht="15.75" customHeight="1">
      <c r="F73" s="62" t="s">
        <v>14</v>
      </c>
    </row>
    <row r="74" ht="15.75" customHeight="1"/>
    <row r="75" ht="15.75" customHeight="1">
      <c r="A75" s="14" t="s">
        <v>15</v>
      </c>
      <c r="B75" s="14" t="s">
        <v>16</v>
      </c>
      <c r="C75" s="2" t="s">
        <v>17</v>
      </c>
      <c r="D75" s="14" t="s">
        <v>18</v>
      </c>
      <c r="E75" s="14" t="s">
        <v>19</v>
      </c>
      <c r="F75" s="34" t="s">
        <v>20</v>
      </c>
      <c r="G75" s="120">
        <v>100.0</v>
      </c>
    </row>
    <row r="76" ht="15.75" customHeight="1">
      <c r="A76" s="61" t="s">
        <v>3349</v>
      </c>
      <c r="B76" s="85">
        <v>45131.0</v>
      </c>
      <c r="C76" s="36">
        <v>100.0</v>
      </c>
      <c r="D76" s="19">
        <f>G75-C76</f>
        <v>0</v>
      </c>
      <c r="E76" s="19"/>
      <c r="F76" s="10"/>
      <c r="G76" s="63" t="s">
        <v>3350</v>
      </c>
    </row>
    <row r="77" ht="15.75" customHeight="1">
      <c r="A77" s="190" t="str">
        <f t="shared" ref="A77:A83" si="13">A76</f>
        <v>4000004458</v>
      </c>
      <c r="B77" s="18"/>
      <c r="C77" s="36"/>
      <c r="D77" s="19">
        <f t="shared" ref="D77:D82" si="14">D76-C77</f>
        <v>0</v>
      </c>
      <c r="E77" s="19"/>
      <c r="F77" s="10"/>
      <c r="G77" s="64"/>
    </row>
    <row r="78" ht="15.75" customHeight="1">
      <c r="A78" s="19" t="str">
        <f t="shared" si="13"/>
        <v>4000004458</v>
      </c>
      <c r="B78" s="18"/>
      <c r="C78" s="36"/>
      <c r="D78" s="19">
        <f t="shared" si="14"/>
        <v>0</v>
      </c>
      <c r="E78" s="19"/>
      <c r="F78" s="10"/>
      <c r="G78" s="63" t="s">
        <v>3343</v>
      </c>
    </row>
    <row r="79" ht="15.75" customHeight="1">
      <c r="A79" s="19" t="str">
        <f t="shared" si="13"/>
        <v>4000004458</v>
      </c>
      <c r="B79" s="18"/>
      <c r="C79" s="36"/>
      <c r="D79" s="19">
        <f t="shared" si="14"/>
        <v>0</v>
      </c>
      <c r="E79" s="19"/>
      <c r="F79" s="10"/>
      <c r="G79" s="20" t="s">
        <v>3273</v>
      </c>
    </row>
    <row r="80" ht="15.75" customHeight="1">
      <c r="A80" s="19" t="str">
        <f t="shared" si="13"/>
        <v>4000004458</v>
      </c>
      <c r="B80" s="18"/>
      <c r="C80" s="36"/>
      <c r="D80" s="19">
        <f t="shared" si="14"/>
        <v>0</v>
      </c>
      <c r="E80" s="19"/>
      <c r="F80" s="10"/>
      <c r="G80" s="30"/>
    </row>
    <row r="81" ht="15.75" customHeight="1">
      <c r="A81" s="19" t="str">
        <f t="shared" si="13"/>
        <v>4000004458</v>
      </c>
      <c r="B81" s="18"/>
      <c r="C81" s="36"/>
      <c r="D81" s="19">
        <f t="shared" si="14"/>
        <v>0</v>
      </c>
      <c r="E81" s="19"/>
      <c r="F81" s="10"/>
      <c r="G81" s="30"/>
    </row>
    <row r="82" ht="15.75" customHeight="1">
      <c r="A82" s="19" t="str">
        <f t="shared" si="13"/>
        <v>4000004458</v>
      </c>
      <c r="B82" s="18"/>
      <c r="C82" s="36"/>
      <c r="D82" s="19">
        <f t="shared" si="14"/>
        <v>0</v>
      </c>
      <c r="E82" s="19"/>
      <c r="F82" s="10"/>
      <c r="G82" s="30"/>
    </row>
    <row r="83" ht="15.75" customHeight="1">
      <c r="A83" s="19" t="str">
        <f t="shared" si="13"/>
        <v>4000004458</v>
      </c>
      <c r="B83" s="18"/>
      <c r="C83" s="36"/>
      <c r="D83" s="19"/>
      <c r="E83" s="19"/>
      <c r="F83" s="10"/>
      <c r="G83" s="30"/>
    </row>
    <row r="84" ht="15.75" customHeight="1">
      <c r="F84" s="62" t="s">
        <v>14</v>
      </c>
    </row>
    <row r="85" ht="15.75" customHeight="1"/>
    <row r="86" ht="15.75" customHeight="1">
      <c r="A86" s="14" t="s">
        <v>15</v>
      </c>
      <c r="B86" s="14" t="s">
        <v>16</v>
      </c>
      <c r="C86" s="2" t="s">
        <v>17</v>
      </c>
      <c r="D86" s="14" t="s">
        <v>18</v>
      </c>
      <c r="E86" s="14" t="s">
        <v>19</v>
      </c>
      <c r="F86" s="34" t="s">
        <v>20</v>
      </c>
      <c r="G86" s="120">
        <v>200.0</v>
      </c>
    </row>
    <row r="87" ht="15.75" customHeight="1">
      <c r="A87" s="61" t="s">
        <v>3351</v>
      </c>
      <c r="B87" s="85">
        <v>45145.0</v>
      </c>
      <c r="C87" s="36">
        <v>200.0</v>
      </c>
      <c r="D87" s="19">
        <f>G86-C87</f>
        <v>0</v>
      </c>
      <c r="E87" s="19"/>
      <c r="F87" s="10"/>
      <c r="G87" s="63" t="s">
        <v>3352</v>
      </c>
    </row>
    <row r="88" ht="15.75" customHeight="1">
      <c r="A88" s="190" t="str">
        <f t="shared" ref="A88:A94" si="15">A87</f>
        <v>4000004542</v>
      </c>
      <c r="B88" s="18"/>
      <c r="C88" s="36"/>
      <c r="D88" s="19">
        <f t="shared" ref="D88:D93" si="16">D87-C88</f>
        <v>0</v>
      </c>
      <c r="E88" s="19"/>
      <c r="F88" s="10"/>
      <c r="G88" s="64"/>
    </row>
    <row r="89" ht="15.75" customHeight="1">
      <c r="A89" s="19" t="str">
        <f t="shared" si="15"/>
        <v>4000004542</v>
      </c>
      <c r="B89" s="18"/>
      <c r="C89" s="36"/>
      <c r="D89" s="19">
        <f t="shared" si="16"/>
        <v>0</v>
      </c>
      <c r="E89" s="19"/>
      <c r="F89" s="10"/>
      <c r="G89" s="63" t="s">
        <v>3348</v>
      </c>
    </row>
    <row r="90" ht="15.75" customHeight="1">
      <c r="A90" s="19" t="str">
        <f t="shared" si="15"/>
        <v>4000004542</v>
      </c>
      <c r="B90" s="18"/>
      <c r="C90" s="36"/>
      <c r="D90" s="19">
        <f t="shared" si="16"/>
        <v>0</v>
      </c>
      <c r="E90" s="19"/>
      <c r="F90" s="10"/>
      <c r="G90" s="20" t="s">
        <v>3271</v>
      </c>
    </row>
    <row r="91" ht="15.75" customHeight="1">
      <c r="A91" s="19" t="str">
        <f t="shared" si="15"/>
        <v>4000004542</v>
      </c>
      <c r="B91" s="18"/>
      <c r="C91" s="36"/>
      <c r="D91" s="19">
        <f t="shared" si="16"/>
        <v>0</v>
      </c>
      <c r="E91" s="19"/>
      <c r="F91" s="10"/>
      <c r="G91" s="30"/>
    </row>
    <row r="92" ht="15.75" customHeight="1">
      <c r="A92" s="19" t="str">
        <f t="shared" si="15"/>
        <v>4000004542</v>
      </c>
      <c r="B92" s="18"/>
      <c r="C92" s="36"/>
      <c r="D92" s="19">
        <f t="shared" si="16"/>
        <v>0</v>
      </c>
      <c r="E92" s="19"/>
      <c r="F92" s="10"/>
      <c r="G92" s="30"/>
    </row>
    <row r="93" ht="15.75" customHeight="1">
      <c r="A93" s="19" t="str">
        <f t="shared" si="15"/>
        <v>4000004542</v>
      </c>
      <c r="B93" s="18"/>
      <c r="C93" s="36"/>
      <c r="D93" s="19">
        <f t="shared" si="16"/>
        <v>0</v>
      </c>
      <c r="E93" s="19"/>
      <c r="F93" s="10"/>
      <c r="G93" s="30"/>
    </row>
    <row r="94" ht="15.75" customHeight="1">
      <c r="A94" s="19" t="str">
        <f t="shared" si="15"/>
        <v>4000004542</v>
      </c>
      <c r="B94" s="18"/>
      <c r="C94" s="36"/>
      <c r="D94" s="19"/>
      <c r="E94" s="19"/>
      <c r="F94" s="10"/>
      <c r="G94" s="30"/>
    </row>
    <row r="95" ht="15.75" customHeight="1">
      <c r="F95" s="62" t="s">
        <v>14</v>
      </c>
    </row>
    <row r="96" ht="15.75" customHeight="1"/>
    <row r="97" ht="15.75" customHeight="1">
      <c r="A97" s="14" t="s">
        <v>15</v>
      </c>
      <c r="B97" s="14" t="s">
        <v>16</v>
      </c>
      <c r="C97" s="2" t="s">
        <v>17</v>
      </c>
      <c r="D97" s="14" t="s">
        <v>18</v>
      </c>
      <c r="E97" s="14" t="s">
        <v>19</v>
      </c>
      <c r="F97" s="34" t="s">
        <v>20</v>
      </c>
      <c r="G97" s="120">
        <v>200.0</v>
      </c>
    </row>
    <row r="98" ht="15.75" customHeight="1">
      <c r="A98" s="61" t="s">
        <v>3351</v>
      </c>
      <c r="B98" s="85">
        <v>45152.0</v>
      </c>
      <c r="C98" s="36">
        <v>100.0</v>
      </c>
      <c r="D98" s="19">
        <f>G97-C98</f>
        <v>100</v>
      </c>
      <c r="E98" s="19"/>
      <c r="F98" s="10"/>
      <c r="G98" s="63" t="s">
        <v>3352</v>
      </c>
    </row>
    <row r="99" ht="15.75" customHeight="1">
      <c r="A99" s="190" t="str">
        <f t="shared" ref="A99:A105" si="17">A98</f>
        <v>4000004542</v>
      </c>
      <c r="B99" s="18">
        <v>45153.0</v>
      </c>
      <c r="C99" s="36">
        <v>100.0</v>
      </c>
      <c r="D99" s="19">
        <f t="shared" ref="D99:D104" si="18">D98-C99</f>
        <v>0</v>
      </c>
      <c r="E99" s="19"/>
      <c r="F99" s="10"/>
      <c r="G99" s="64"/>
    </row>
    <row r="100" ht="15.75" customHeight="1">
      <c r="A100" s="19" t="str">
        <f t="shared" si="17"/>
        <v>4000004542</v>
      </c>
      <c r="B100" s="18"/>
      <c r="C100" s="36"/>
      <c r="D100" s="19">
        <f t="shared" si="18"/>
        <v>0</v>
      </c>
      <c r="E100" s="19"/>
      <c r="F100" s="10"/>
      <c r="G100" s="63" t="s">
        <v>3343</v>
      </c>
    </row>
    <row r="101" ht="15.75" customHeight="1">
      <c r="A101" s="19" t="str">
        <f t="shared" si="17"/>
        <v>4000004542</v>
      </c>
      <c r="B101" s="18"/>
      <c r="C101" s="36"/>
      <c r="D101" s="19">
        <f t="shared" si="18"/>
        <v>0</v>
      </c>
      <c r="E101" s="19"/>
      <c r="F101" s="10"/>
      <c r="G101" s="20" t="s">
        <v>3273</v>
      </c>
    </row>
    <row r="102" ht="15.75" customHeight="1">
      <c r="A102" s="19" t="str">
        <f t="shared" si="17"/>
        <v>4000004542</v>
      </c>
      <c r="B102" s="18"/>
      <c r="C102" s="36"/>
      <c r="D102" s="19">
        <f t="shared" si="18"/>
        <v>0</v>
      </c>
      <c r="E102" s="19"/>
      <c r="F102" s="10"/>
      <c r="G102" s="30"/>
    </row>
    <row r="103" ht="15.75" customHeight="1">
      <c r="A103" s="19" t="str">
        <f t="shared" si="17"/>
        <v>4000004542</v>
      </c>
      <c r="B103" s="18"/>
      <c r="C103" s="36"/>
      <c r="D103" s="19">
        <f t="shared" si="18"/>
        <v>0</v>
      </c>
      <c r="E103" s="19"/>
      <c r="F103" s="10"/>
      <c r="G103" s="30"/>
    </row>
    <row r="104" ht="15.75" customHeight="1">
      <c r="A104" s="19" t="str">
        <f t="shared" si="17"/>
        <v>4000004542</v>
      </c>
      <c r="B104" s="18"/>
      <c r="C104" s="36"/>
      <c r="D104" s="19">
        <f t="shared" si="18"/>
        <v>0</v>
      </c>
      <c r="E104" s="19"/>
      <c r="F104" s="10"/>
      <c r="G104" s="30"/>
    </row>
    <row r="105" ht="15.75" customHeight="1">
      <c r="A105" s="19" t="str">
        <f t="shared" si="17"/>
        <v>4000004542</v>
      </c>
      <c r="B105" s="18"/>
      <c r="C105" s="36"/>
      <c r="D105" s="19"/>
      <c r="E105" s="19"/>
      <c r="F105" s="10"/>
      <c r="G105" s="30"/>
    </row>
    <row r="106" ht="15.75" customHeight="1">
      <c r="F106" s="62" t="s">
        <v>14</v>
      </c>
    </row>
    <row r="107" ht="15.75" customHeight="1"/>
    <row r="108" ht="15.75" customHeight="1">
      <c r="A108" s="14" t="s">
        <v>15</v>
      </c>
      <c r="B108" s="14" t="s">
        <v>16</v>
      </c>
      <c r="C108" s="2" t="s">
        <v>17</v>
      </c>
      <c r="D108" s="14" t="s">
        <v>18</v>
      </c>
      <c r="E108" s="14" t="s">
        <v>19</v>
      </c>
      <c r="F108" s="34" t="s">
        <v>20</v>
      </c>
      <c r="G108" s="120">
        <v>300.0</v>
      </c>
    </row>
    <row r="109" ht="15.75" customHeight="1">
      <c r="A109" s="61" t="s">
        <v>3353</v>
      </c>
      <c r="B109" s="85">
        <v>45175.0</v>
      </c>
      <c r="C109" s="36">
        <v>100.0</v>
      </c>
      <c r="D109" s="19">
        <f>G108-C109</f>
        <v>200</v>
      </c>
      <c r="E109" s="19"/>
      <c r="F109" s="10"/>
      <c r="G109" s="63" t="s">
        <v>3354</v>
      </c>
    </row>
    <row r="110" ht="15.75" customHeight="1">
      <c r="A110" s="190" t="str">
        <f t="shared" ref="A110:A112" si="19">A109</f>
        <v>4000004686</v>
      </c>
      <c r="B110" s="18">
        <v>45182.0</v>
      </c>
      <c r="C110" s="36">
        <v>100.0</v>
      </c>
      <c r="D110" s="19">
        <f t="shared" ref="D110:D112" si="20">D109-C110</f>
        <v>100</v>
      </c>
      <c r="E110" s="19"/>
      <c r="F110" s="10"/>
      <c r="G110" s="64"/>
    </row>
    <row r="111" ht="15.75" customHeight="1">
      <c r="A111" s="19" t="str">
        <f t="shared" si="19"/>
        <v>4000004686</v>
      </c>
      <c r="B111" s="18">
        <v>45187.0</v>
      </c>
      <c r="C111" s="36">
        <v>100.0</v>
      </c>
      <c r="D111" s="19">
        <f t="shared" si="20"/>
        <v>0</v>
      </c>
      <c r="E111" s="19"/>
      <c r="F111" s="10"/>
      <c r="G111" s="63" t="s">
        <v>3343</v>
      </c>
    </row>
    <row r="112" ht="15.75" customHeight="1">
      <c r="A112" s="19" t="str">
        <f t="shared" si="19"/>
        <v>4000004686</v>
      </c>
      <c r="B112" s="18"/>
      <c r="C112" s="36"/>
      <c r="D112" s="19">
        <f t="shared" si="20"/>
        <v>0</v>
      </c>
      <c r="E112" s="19"/>
      <c r="F112" s="10"/>
      <c r="G112" s="20" t="s">
        <v>3273</v>
      </c>
    </row>
    <row r="113" ht="15.75" customHeight="1">
      <c r="F113" s="62" t="s">
        <v>14</v>
      </c>
    </row>
    <row r="114" ht="15.75" customHeight="1"/>
    <row r="115" ht="15.75" customHeight="1">
      <c r="A115" s="14" t="s">
        <v>15</v>
      </c>
      <c r="B115" s="14" t="s">
        <v>16</v>
      </c>
      <c r="C115" s="2" t="s">
        <v>17</v>
      </c>
      <c r="D115" s="14" t="s">
        <v>18</v>
      </c>
      <c r="E115" s="14" t="s">
        <v>19</v>
      </c>
      <c r="F115" s="34" t="s">
        <v>20</v>
      </c>
      <c r="G115" s="120">
        <v>300.0</v>
      </c>
    </row>
    <row r="116" ht="15.75" customHeight="1">
      <c r="A116" s="61" t="s">
        <v>3353</v>
      </c>
      <c r="B116" s="85">
        <v>45169.0</v>
      </c>
      <c r="C116" s="36">
        <v>100.0</v>
      </c>
      <c r="D116" s="19">
        <f>G115-C116</f>
        <v>200</v>
      </c>
      <c r="E116" s="19"/>
      <c r="F116" s="10"/>
      <c r="G116" s="63" t="s">
        <v>3354</v>
      </c>
    </row>
    <row r="117" ht="15.75" customHeight="1">
      <c r="A117" s="190" t="str">
        <f t="shared" ref="A117:A119" si="21">A116</f>
        <v>4000004686</v>
      </c>
      <c r="B117" s="18">
        <v>45180.0</v>
      </c>
      <c r="C117" s="36">
        <v>100.0</v>
      </c>
      <c r="D117" s="19">
        <f t="shared" ref="D117:D119" si="22">D116-C117</f>
        <v>100</v>
      </c>
      <c r="E117" s="19"/>
      <c r="F117" s="10"/>
      <c r="G117" s="64"/>
    </row>
    <row r="118" ht="15.75" customHeight="1">
      <c r="A118" s="19" t="str">
        <f t="shared" si="21"/>
        <v>4000004686</v>
      </c>
      <c r="B118" s="18">
        <v>45183.0</v>
      </c>
      <c r="C118" s="36">
        <v>100.0</v>
      </c>
      <c r="D118" s="19">
        <f t="shared" si="22"/>
        <v>0</v>
      </c>
      <c r="E118" s="19"/>
      <c r="F118" s="10"/>
      <c r="G118" s="63" t="s">
        <v>3348</v>
      </c>
    </row>
    <row r="119" ht="15.75" customHeight="1">
      <c r="A119" s="19" t="str">
        <f t="shared" si="21"/>
        <v>4000004686</v>
      </c>
      <c r="B119" s="18"/>
      <c r="C119" s="36"/>
      <c r="D119" s="19">
        <f t="shared" si="22"/>
        <v>0</v>
      </c>
      <c r="E119" s="19"/>
      <c r="F119" s="10"/>
      <c r="G119" s="20" t="s">
        <v>3271</v>
      </c>
    </row>
    <row r="120" ht="15.75" customHeight="1">
      <c r="F120" s="62" t="s">
        <v>14</v>
      </c>
    </row>
    <row r="121" ht="15.75" customHeight="1"/>
    <row r="122" ht="15.75" customHeight="1">
      <c r="A122" s="14" t="s">
        <v>15</v>
      </c>
      <c r="B122" s="14" t="s">
        <v>16</v>
      </c>
      <c r="C122" s="2" t="s">
        <v>17</v>
      </c>
      <c r="D122" s="14" t="s">
        <v>18</v>
      </c>
      <c r="E122" s="14" t="s">
        <v>19</v>
      </c>
      <c r="F122" s="34" t="s">
        <v>20</v>
      </c>
      <c r="G122" s="120">
        <v>200.0</v>
      </c>
    </row>
    <row r="123" ht="15.75" customHeight="1">
      <c r="A123" s="61" t="s">
        <v>3355</v>
      </c>
      <c r="B123" s="85">
        <v>45184.0</v>
      </c>
      <c r="C123" s="36">
        <v>100.0</v>
      </c>
      <c r="D123" s="19">
        <f>G122-C123</f>
        <v>100</v>
      </c>
      <c r="E123" s="19"/>
      <c r="F123" s="10"/>
      <c r="G123" s="63" t="s">
        <v>3356</v>
      </c>
    </row>
    <row r="124" ht="15.75" customHeight="1">
      <c r="A124" s="190" t="str">
        <f t="shared" ref="A124:A126" si="23">A123</f>
        <v>4000004737</v>
      </c>
      <c r="B124" s="18">
        <v>45188.0</v>
      </c>
      <c r="C124" s="36">
        <v>100.0</v>
      </c>
      <c r="D124" s="19">
        <f t="shared" ref="D124:D126" si="24">D123-C124</f>
        <v>0</v>
      </c>
      <c r="E124" s="19"/>
      <c r="F124" s="10"/>
      <c r="G124" s="64"/>
    </row>
    <row r="125" ht="15.75" customHeight="1">
      <c r="A125" s="19" t="str">
        <f t="shared" si="23"/>
        <v>4000004737</v>
      </c>
      <c r="B125" s="18"/>
      <c r="C125" s="36"/>
      <c r="D125" s="19">
        <f t="shared" si="24"/>
        <v>0</v>
      </c>
      <c r="E125" s="19"/>
      <c r="F125" s="10"/>
      <c r="G125" s="63" t="s">
        <v>3348</v>
      </c>
    </row>
    <row r="126" ht="15.75" customHeight="1">
      <c r="A126" s="19" t="str">
        <f t="shared" si="23"/>
        <v>4000004737</v>
      </c>
      <c r="B126" s="18"/>
      <c r="C126" s="36"/>
      <c r="D126" s="19">
        <f t="shared" si="24"/>
        <v>0</v>
      </c>
      <c r="E126" s="19"/>
      <c r="F126" s="10"/>
      <c r="G126" s="20" t="s">
        <v>3271</v>
      </c>
    </row>
    <row r="127" ht="15.75" customHeight="1">
      <c r="F127" s="62" t="s">
        <v>14</v>
      </c>
    </row>
    <row r="128" ht="15.75" customHeight="1"/>
    <row r="129" ht="15.75" customHeight="1">
      <c r="A129" s="14" t="s">
        <v>15</v>
      </c>
      <c r="B129" s="14" t="s">
        <v>16</v>
      </c>
      <c r="C129" s="2" t="s">
        <v>17</v>
      </c>
      <c r="D129" s="14" t="s">
        <v>18</v>
      </c>
      <c r="E129" s="14" t="s">
        <v>19</v>
      </c>
      <c r="F129" s="34" t="s">
        <v>20</v>
      </c>
      <c r="G129" s="120">
        <v>100.0</v>
      </c>
    </row>
    <row r="130" ht="15.75" customHeight="1">
      <c r="A130" s="61" t="s">
        <v>3357</v>
      </c>
      <c r="B130" s="85">
        <v>45189.0</v>
      </c>
      <c r="C130" s="36">
        <v>100.0</v>
      </c>
      <c r="D130" s="19">
        <f>G129-C130</f>
        <v>0</v>
      </c>
      <c r="E130" s="19"/>
      <c r="F130" s="10"/>
      <c r="G130" s="63" t="s">
        <v>3358</v>
      </c>
    </row>
    <row r="131" ht="15.75" customHeight="1">
      <c r="A131" s="190" t="str">
        <f t="shared" ref="A131:A133" si="25">A130</f>
        <v>4000004770</v>
      </c>
      <c r="B131" s="18"/>
      <c r="C131" s="36"/>
      <c r="D131" s="19">
        <f t="shared" ref="D131:D133" si="26">D130-C131</f>
        <v>0</v>
      </c>
      <c r="E131" s="19"/>
      <c r="F131" s="10"/>
      <c r="G131" s="64"/>
    </row>
    <row r="132" ht="15.75" customHeight="1">
      <c r="A132" s="19" t="str">
        <f t="shared" si="25"/>
        <v>4000004770</v>
      </c>
      <c r="B132" s="18"/>
      <c r="C132" s="36"/>
      <c r="D132" s="19">
        <f t="shared" si="26"/>
        <v>0</v>
      </c>
      <c r="E132" s="19"/>
      <c r="F132" s="10"/>
      <c r="G132" s="63" t="s">
        <v>3348</v>
      </c>
    </row>
    <row r="133" ht="15.75" customHeight="1">
      <c r="A133" s="19" t="str">
        <f t="shared" si="25"/>
        <v>4000004770</v>
      </c>
      <c r="B133" s="18"/>
      <c r="C133" s="36"/>
      <c r="D133" s="19">
        <f t="shared" si="26"/>
        <v>0</v>
      </c>
      <c r="E133" s="19"/>
      <c r="F133" s="10"/>
      <c r="G133" s="20" t="s">
        <v>3271</v>
      </c>
    </row>
    <row r="134" ht="15.75" customHeight="1">
      <c r="F134" s="62" t="s">
        <v>14</v>
      </c>
    </row>
    <row r="135" ht="15.75" customHeight="1"/>
    <row r="136" ht="15.75" customHeight="1">
      <c r="A136" s="14" t="s">
        <v>15</v>
      </c>
      <c r="B136" s="14" t="s">
        <v>16</v>
      </c>
      <c r="C136" s="2" t="s">
        <v>17</v>
      </c>
      <c r="D136" s="14" t="s">
        <v>18</v>
      </c>
      <c r="E136" s="14" t="s">
        <v>19</v>
      </c>
      <c r="F136" s="14" t="s">
        <v>20</v>
      </c>
      <c r="G136" s="191">
        <v>500.0</v>
      </c>
    </row>
    <row r="137" ht="15.75" customHeight="1">
      <c r="A137" s="61" t="s">
        <v>3359</v>
      </c>
      <c r="B137" s="85">
        <v>45198.0</v>
      </c>
      <c r="C137" s="36">
        <v>75.0</v>
      </c>
      <c r="D137" s="19">
        <f>G136-C137</f>
        <v>425</v>
      </c>
      <c r="E137" s="19"/>
      <c r="F137" s="10"/>
      <c r="G137" s="63" t="s">
        <v>3360</v>
      </c>
    </row>
    <row r="138" ht="15.75" customHeight="1">
      <c r="A138" s="190" t="str">
        <f t="shared" ref="A138:A140" si="27">A137</f>
        <v>4000004876</v>
      </c>
      <c r="B138" s="18">
        <v>45205.0</v>
      </c>
      <c r="C138" s="36">
        <v>50.0</v>
      </c>
      <c r="D138" s="19">
        <f t="shared" ref="D138:D144" si="28">D137-C138</f>
        <v>375</v>
      </c>
      <c r="E138" s="19"/>
      <c r="F138" s="10"/>
      <c r="G138" s="64"/>
    </row>
    <row r="139" ht="15.75" customHeight="1">
      <c r="A139" s="19" t="str">
        <f t="shared" si="27"/>
        <v>4000004876</v>
      </c>
      <c r="B139" s="18">
        <v>45205.0</v>
      </c>
      <c r="C139" s="36">
        <v>50.0</v>
      </c>
      <c r="D139" s="19">
        <f t="shared" si="28"/>
        <v>325</v>
      </c>
      <c r="E139" s="19"/>
      <c r="F139" s="10"/>
      <c r="G139" s="63" t="s">
        <v>3348</v>
      </c>
    </row>
    <row r="140" ht="15.75" customHeight="1">
      <c r="A140" s="19" t="str">
        <f t="shared" si="27"/>
        <v>4000004876</v>
      </c>
      <c r="B140" s="18">
        <v>45208.0</v>
      </c>
      <c r="C140" s="36">
        <v>100.0</v>
      </c>
      <c r="D140" s="19">
        <f t="shared" si="28"/>
        <v>225</v>
      </c>
      <c r="E140" s="19"/>
      <c r="F140" s="10"/>
      <c r="G140" s="20" t="s">
        <v>3271</v>
      </c>
    </row>
    <row r="141" ht="15.75" customHeight="1">
      <c r="A141" s="10"/>
      <c r="B141" s="9">
        <v>45209.0</v>
      </c>
      <c r="C141" s="36">
        <v>60.0</v>
      </c>
      <c r="D141" s="19">
        <f t="shared" si="28"/>
        <v>165</v>
      </c>
      <c r="E141" s="10"/>
      <c r="F141" s="10"/>
    </row>
    <row r="142" ht="15.75" customHeight="1">
      <c r="A142" s="10"/>
      <c r="B142" s="9">
        <v>45210.0</v>
      </c>
      <c r="C142" s="36">
        <v>50.0</v>
      </c>
      <c r="D142" s="19">
        <f t="shared" si="28"/>
        <v>115</v>
      </c>
      <c r="E142" s="10"/>
      <c r="F142" s="10"/>
    </row>
    <row r="143" ht="15.75" customHeight="1">
      <c r="A143" s="10"/>
      <c r="B143" s="9">
        <v>45211.0</v>
      </c>
      <c r="C143" s="36">
        <v>82.0</v>
      </c>
      <c r="D143" s="19">
        <f t="shared" si="28"/>
        <v>33</v>
      </c>
      <c r="E143" s="10"/>
      <c r="F143" s="10"/>
    </row>
    <row r="144" ht="15.75" customHeight="1">
      <c r="A144" s="10"/>
      <c r="B144" s="9">
        <v>45216.0</v>
      </c>
      <c r="C144" s="36">
        <v>33.0</v>
      </c>
      <c r="D144" s="19">
        <f t="shared" si="28"/>
        <v>0</v>
      </c>
      <c r="E144" s="10"/>
      <c r="F144" s="10"/>
    </row>
    <row r="145" ht="15.75" customHeight="1">
      <c r="F145" s="62" t="s">
        <v>14</v>
      </c>
    </row>
    <row r="146" ht="15.75" customHeight="1">
      <c r="A146" s="14" t="s">
        <v>15</v>
      </c>
      <c r="B146" s="14" t="s">
        <v>16</v>
      </c>
      <c r="C146" s="2" t="s">
        <v>17</v>
      </c>
      <c r="D146" s="14" t="s">
        <v>18</v>
      </c>
      <c r="E146" s="14" t="s">
        <v>19</v>
      </c>
      <c r="F146" s="34" t="s">
        <v>20</v>
      </c>
      <c r="G146" s="120">
        <v>200.0</v>
      </c>
    </row>
    <row r="147" ht="15.75" customHeight="1">
      <c r="A147" s="61" t="s">
        <v>3359</v>
      </c>
      <c r="B147" s="85">
        <v>45198.0</v>
      </c>
      <c r="C147" s="36">
        <v>25.0</v>
      </c>
      <c r="D147" s="19">
        <f>G146-C147</f>
        <v>175</v>
      </c>
      <c r="E147" s="19"/>
      <c r="F147" s="10"/>
      <c r="G147" s="63" t="s">
        <v>3360</v>
      </c>
    </row>
    <row r="148" ht="15.75" customHeight="1">
      <c r="A148" s="190" t="str">
        <f t="shared" ref="A148:A150" si="29">A147</f>
        <v>4000004876</v>
      </c>
      <c r="B148" s="18">
        <v>45202.0</v>
      </c>
      <c r="C148" s="36">
        <v>85.0</v>
      </c>
      <c r="D148" s="19">
        <f t="shared" ref="D148:D150" si="30">D147-C148</f>
        <v>90</v>
      </c>
      <c r="E148" s="19"/>
      <c r="F148" s="10"/>
      <c r="G148" s="64"/>
    </row>
    <row r="149" ht="15.75" customHeight="1">
      <c r="A149" s="19" t="str">
        <f t="shared" si="29"/>
        <v>4000004876</v>
      </c>
      <c r="B149" s="18">
        <v>45212.0</v>
      </c>
      <c r="C149" s="36">
        <v>50.0</v>
      </c>
      <c r="D149" s="19">
        <f t="shared" si="30"/>
        <v>40</v>
      </c>
      <c r="E149" s="19"/>
      <c r="F149" s="10"/>
      <c r="G149" s="63" t="s">
        <v>3343</v>
      </c>
    </row>
    <row r="150" ht="15.75" customHeight="1">
      <c r="A150" s="19" t="str">
        <f t="shared" si="29"/>
        <v>4000004876</v>
      </c>
      <c r="B150" s="18">
        <v>45216.0</v>
      </c>
      <c r="C150" s="36">
        <v>40.0</v>
      </c>
      <c r="D150" s="19">
        <f t="shared" si="30"/>
        <v>0</v>
      </c>
      <c r="E150" s="19"/>
      <c r="F150" s="10"/>
      <c r="G150" s="20" t="s">
        <v>3273</v>
      </c>
    </row>
    <row r="151" ht="15.75" customHeight="1">
      <c r="F151" s="62" t="s">
        <v>14</v>
      </c>
    </row>
    <row r="152" ht="15.75" customHeight="1"/>
    <row r="153" ht="15.75" customHeight="1">
      <c r="A153" s="14" t="s">
        <v>15</v>
      </c>
      <c r="B153" s="14" t="s">
        <v>16</v>
      </c>
      <c r="C153" s="2" t="s">
        <v>17</v>
      </c>
      <c r="D153" s="14" t="s">
        <v>18</v>
      </c>
      <c r="E153" s="14" t="s">
        <v>19</v>
      </c>
      <c r="F153" s="14" t="s">
        <v>20</v>
      </c>
      <c r="G153" s="191">
        <v>450.0</v>
      </c>
    </row>
    <row r="154" ht="15.75" customHeight="1">
      <c r="A154" s="61" t="s">
        <v>3361</v>
      </c>
      <c r="B154" s="85">
        <v>45223.0</v>
      </c>
      <c r="C154" s="36">
        <v>100.0</v>
      </c>
      <c r="D154" s="19">
        <f>G153-C154</f>
        <v>350</v>
      </c>
      <c r="E154" s="19"/>
      <c r="F154" s="10"/>
      <c r="G154" s="63" t="s">
        <v>3362</v>
      </c>
    </row>
    <row r="155" ht="15.75" customHeight="1">
      <c r="A155" s="190" t="str">
        <f t="shared" ref="A155:A161" si="31">A154</f>
        <v>4000004994</v>
      </c>
      <c r="B155" s="18">
        <v>45225.0</v>
      </c>
      <c r="C155" s="36">
        <v>50.0</v>
      </c>
      <c r="D155" s="19">
        <f t="shared" ref="D155:D161" si="32">D154-C155</f>
        <v>300</v>
      </c>
      <c r="E155" s="19"/>
      <c r="F155" s="10"/>
      <c r="G155" s="64"/>
    </row>
    <row r="156" ht="15.75" customHeight="1">
      <c r="A156" s="19" t="str">
        <f t="shared" si="31"/>
        <v>4000004994</v>
      </c>
      <c r="B156" s="18">
        <v>45226.0</v>
      </c>
      <c r="C156" s="36">
        <v>50.0</v>
      </c>
      <c r="D156" s="19">
        <f t="shared" si="32"/>
        <v>250</v>
      </c>
      <c r="E156" s="19"/>
      <c r="F156" s="10"/>
      <c r="G156" s="63" t="s">
        <v>3348</v>
      </c>
    </row>
    <row r="157" ht="15.75" customHeight="1">
      <c r="A157" s="19" t="str">
        <f t="shared" si="31"/>
        <v>4000004994</v>
      </c>
      <c r="B157" s="18">
        <v>45229.0</v>
      </c>
      <c r="C157" s="36">
        <v>40.0</v>
      </c>
      <c r="D157" s="19">
        <f t="shared" si="32"/>
        <v>210</v>
      </c>
      <c r="E157" s="19"/>
      <c r="F157" s="10"/>
      <c r="G157" s="20" t="s">
        <v>3271</v>
      </c>
    </row>
    <row r="158" ht="15.75" customHeight="1">
      <c r="A158" s="19" t="str">
        <f t="shared" si="31"/>
        <v>4000004994</v>
      </c>
      <c r="B158" s="18">
        <v>45230.0</v>
      </c>
      <c r="C158" s="36">
        <v>75.0</v>
      </c>
      <c r="D158" s="19">
        <f t="shared" si="32"/>
        <v>135</v>
      </c>
      <c r="E158" s="10"/>
      <c r="F158" s="10"/>
    </row>
    <row r="159" ht="15.75" customHeight="1">
      <c r="A159" s="19" t="str">
        <f t="shared" si="31"/>
        <v>4000004994</v>
      </c>
      <c r="B159" s="18">
        <v>45232.0</v>
      </c>
      <c r="C159" s="36">
        <v>40.0</v>
      </c>
      <c r="D159" s="19">
        <f t="shared" si="32"/>
        <v>95</v>
      </c>
      <c r="E159" s="10"/>
      <c r="F159" s="10"/>
    </row>
    <row r="160" ht="15.75" customHeight="1">
      <c r="A160" s="19" t="str">
        <f t="shared" si="31"/>
        <v>4000004994</v>
      </c>
      <c r="B160" s="9">
        <v>45238.0</v>
      </c>
      <c r="C160" s="36">
        <v>86.0</v>
      </c>
      <c r="D160" s="19">
        <f t="shared" si="32"/>
        <v>9</v>
      </c>
      <c r="E160" s="10"/>
      <c r="F160" s="10"/>
    </row>
    <row r="161" ht="15.75" customHeight="1">
      <c r="A161" s="19" t="str">
        <f t="shared" si="31"/>
        <v>4000004994</v>
      </c>
      <c r="B161" s="9">
        <v>45239.0</v>
      </c>
      <c r="C161" s="36">
        <v>9.0</v>
      </c>
      <c r="D161" s="19">
        <f t="shared" si="32"/>
        <v>0</v>
      </c>
      <c r="E161" s="10"/>
      <c r="F161" s="10"/>
    </row>
    <row r="162" ht="15.75" customHeight="1">
      <c r="F162" s="62" t="s">
        <v>14</v>
      </c>
    </row>
    <row r="163" ht="15.75" customHeight="1">
      <c r="A163" s="14" t="s">
        <v>15</v>
      </c>
      <c r="B163" s="14" t="s">
        <v>16</v>
      </c>
      <c r="C163" s="2" t="s">
        <v>17</v>
      </c>
      <c r="D163" s="14" t="s">
        <v>18</v>
      </c>
      <c r="E163" s="14" t="s">
        <v>19</v>
      </c>
      <c r="F163" s="14" t="s">
        <v>20</v>
      </c>
      <c r="G163" s="191">
        <v>500.0</v>
      </c>
    </row>
    <row r="164" ht="15.75" customHeight="1">
      <c r="A164" s="61" t="s">
        <v>3361</v>
      </c>
      <c r="B164" s="85">
        <v>45224.0</v>
      </c>
      <c r="C164" s="36">
        <v>88.0</v>
      </c>
      <c r="D164" s="19">
        <f>G163-C164</f>
        <v>412</v>
      </c>
      <c r="E164" s="19"/>
      <c r="F164" s="10"/>
      <c r="G164" s="63" t="s">
        <v>3362</v>
      </c>
    </row>
    <row r="165" ht="15.75" customHeight="1">
      <c r="A165" s="190" t="str">
        <f t="shared" ref="A165:A171" si="33">A164</f>
        <v>4000004994</v>
      </c>
      <c r="B165" s="18">
        <v>45229.0</v>
      </c>
      <c r="C165" s="36">
        <v>62.0</v>
      </c>
      <c r="D165" s="19">
        <f t="shared" ref="D165:D171" si="34">D164-C165</f>
        <v>350</v>
      </c>
      <c r="E165" s="19"/>
      <c r="F165" s="10"/>
      <c r="G165" s="64"/>
    </row>
    <row r="166" ht="15.75" customHeight="1">
      <c r="A166" s="19" t="str">
        <f t="shared" si="33"/>
        <v>4000004994</v>
      </c>
      <c r="B166" s="18">
        <v>45230.0</v>
      </c>
      <c r="C166" s="36">
        <v>25.0</v>
      </c>
      <c r="D166" s="19">
        <f t="shared" si="34"/>
        <v>325</v>
      </c>
      <c r="E166" s="19"/>
      <c r="F166" s="10"/>
      <c r="G166" s="63" t="s">
        <v>3343</v>
      </c>
    </row>
    <row r="167" ht="15.75" customHeight="1">
      <c r="A167" s="19" t="str">
        <f t="shared" si="33"/>
        <v>4000004994</v>
      </c>
      <c r="B167" s="18">
        <v>45232.0</v>
      </c>
      <c r="C167" s="36">
        <v>70.0</v>
      </c>
      <c r="D167" s="19">
        <f t="shared" si="34"/>
        <v>255</v>
      </c>
      <c r="E167" s="19"/>
      <c r="F167" s="10"/>
      <c r="G167" s="20" t="s">
        <v>3273</v>
      </c>
    </row>
    <row r="168" ht="15.75" customHeight="1">
      <c r="A168" s="19" t="str">
        <f t="shared" si="33"/>
        <v>4000004994</v>
      </c>
      <c r="B168" s="9">
        <v>45236.0</v>
      </c>
      <c r="C168" s="36">
        <v>100.0</v>
      </c>
      <c r="D168" s="19">
        <f t="shared" si="34"/>
        <v>155</v>
      </c>
      <c r="E168" s="10"/>
      <c r="F168" s="10"/>
    </row>
    <row r="169" ht="15.75" customHeight="1">
      <c r="A169" s="19" t="str">
        <f t="shared" si="33"/>
        <v>4000004994</v>
      </c>
      <c r="B169" s="9">
        <v>45239.0</v>
      </c>
      <c r="C169" s="36">
        <v>55.0</v>
      </c>
      <c r="D169" s="19">
        <f t="shared" si="34"/>
        <v>100</v>
      </c>
      <c r="E169" s="10"/>
      <c r="F169" s="10"/>
    </row>
    <row r="170" ht="15.75" customHeight="1">
      <c r="A170" s="19" t="str">
        <f t="shared" si="33"/>
        <v>4000004994</v>
      </c>
      <c r="B170" s="9">
        <v>45240.0</v>
      </c>
      <c r="C170" s="36">
        <v>64.0</v>
      </c>
      <c r="D170" s="19">
        <f t="shared" si="34"/>
        <v>36</v>
      </c>
      <c r="E170" s="10"/>
      <c r="F170" s="10"/>
    </row>
    <row r="171" ht="15.75" customHeight="1">
      <c r="A171" s="19" t="str">
        <f t="shared" si="33"/>
        <v>4000004994</v>
      </c>
      <c r="B171" s="9">
        <v>45244.0</v>
      </c>
      <c r="C171" s="36">
        <v>36.0</v>
      </c>
      <c r="D171" s="19">
        <f t="shared" si="34"/>
        <v>0</v>
      </c>
      <c r="E171" s="10"/>
      <c r="F171" s="10"/>
    </row>
    <row r="172" ht="15.75" customHeight="1">
      <c r="F172" s="62" t="s">
        <v>14</v>
      </c>
    </row>
    <row r="173" ht="15.75" customHeight="1"/>
    <row r="174" ht="15.75" customHeight="1">
      <c r="A174" s="14" t="s">
        <v>15</v>
      </c>
      <c r="B174" s="14" t="s">
        <v>16</v>
      </c>
      <c r="C174" s="2" t="s">
        <v>17</v>
      </c>
      <c r="D174" s="14" t="s">
        <v>18</v>
      </c>
      <c r="E174" s="14" t="s">
        <v>19</v>
      </c>
      <c r="F174" s="14" t="s">
        <v>20</v>
      </c>
      <c r="G174" s="191">
        <v>500.0</v>
      </c>
    </row>
    <row r="175" ht="15.75" customHeight="1">
      <c r="A175" s="61" t="s">
        <v>3363</v>
      </c>
      <c r="B175" s="85">
        <v>45253.0</v>
      </c>
      <c r="C175" s="36">
        <v>100.0</v>
      </c>
      <c r="D175" s="19">
        <f>G174-C175</f>
        <v>400</v>
      </c>
      <c r="E175" s="19"/>
      <c r="F175" s="10" t="s">
        <v>3364</v>
      </c>
      <c r="G175" s="63" t="s">
        <v>3365</v>
      </c>
    </row>
    <row r="176" ht="15.75" customHeight="1">
      <c r="A176" s="190" t="str">
        <f t="shared" ref="A176:A182" si="35">A175</f>
        <v>4000005144</v>
      </c>
      <c r="B176" s="18">
        <v>45258.0</v>
      </c>
      <c r="C176" s="36">
        <v>100.0</v>
      </c>
      <c r="D176" s="19">
        <f t="shared" ref="D176:D182" si="36">D175-C176</f>
        <v>300</v>
      </c>
      <c r="E176" s="19"/>
      <c r="F176" s="10" t="s">
        <v>3366</v>
      </c>
      <c r="G176" s="64"/>
    </row>
    <row r="177" ht="15.75" customHeight="1">
      <c r="A177" s="19" t="str">
        <f t="shared" si="35"/>
        <v>4000005144</v>
      </c>
      <c r="B177" s="18">
        <v>45267.0</v>
      </c>
      <c r="C177" s="36">
        <v>100.0</v>
      </c>
      <c r="D177" s="19">
        <f t="shared" si="36"/>
        <v>200</v>
      </c>
      <c r="E177" s="19"/>
      <c r="F177" s="10" t="s">
        <v>3367</v>
      </c>
      <c r="G177" s="63" t="s">
        <v>3348</v>
      </c>
    </row>
    <row r="178" ht="15.75" customHeight="1">
      <c r="A178" s="19" t="str">
        <f t="shared" si="35"/>
        <v>4000005144</v>
      </c>
      <c r="B178" s="18">
        <v>45271.0</v>
      </c>
      <c r="C178" s="36">
        <v>100.0</v>
      </c>
      <c r="D178" s="19">
        <f t="shared" si="36"/>
        <v>100</v>
      </c>
      <c r="E178" s="19"/>
      <c r="F178" s="10" t="s">
        <v>3368</v>
      </c>
      <c r="G178" s="20" t="s">
        <v>3271</v>
      </c>
    </row>
    <row r="179" ht="15.75" customHeight="1">
      <c r="A179" s="19" t="str">
        <f t="shared" si="35"/>
        <v>4000005144</v>
      </c>
      <c r="B179" s="18">
        <v>45272.0</v>
      </c>
      <c r="C179" s="36">
        <v>60.0</v>
      </c>
      <c r="D179" s="19">
        <f t="shared" si="36"/>
        <v>40</v>
      </c>
      <c r="E179" s="10"/>
      <c r="F179" s="10" t="s">
        <v>3369</v>
      </c>
    </row>
    <row r="180" ht="15.75" customHeight="1">
      <c r="A180" s="19" t="str">
        <f t="shared" si="35"/>
        <v>4000005144</v>
      </c>
      <c r="B180" s="18">
        <v>45278.0</v>
      </c>
      <c r="C180" s="36">
        <v>40.0</v>
      </c>
      <c r="D180" s="19">
        <f t="shared" si="36"/>
        <v>0</v>
      </c>
      <c r="E180" s="10"/>
      <c r="F180" s="10" t="s">
        <v>3370</v>
      </c>
    </row>
    <row r="181" ht="15.75" customHeight="1">
      <c r="A181" s="19" t="str">
        <f t="shared" si="35"/>
        <v>4000005144</v>
      </c>
      <c r="B181" s="9"/>
      <c r="C181" s="36"/>
      <c r="D181" s="19">
        <f t="shared" si="36"/>
        <v>0</v>
      </c>
      <c r="E181" s="10"/>
      <c r="F181" s="10"/>
    </row>
    <row r="182" ht="15.75" customHeight="1">
      <c r="A182" s="19" t="str">
        <f t="shared" si="35"/>
        <v>4000005144</v>
      </c>
      <c r="B182" s="9"/>
      <c r="C182" s="36"/>
      <c r="D182" s="19">
        <f t="shared" si="36"/>
        <v>0</v>
      </c>
      <c r="E182" s="10"/>
      <c r="F182" s="10"/>
    </row>
    <row r="183" ht="15.75" customHeight="1">
      <c r="F183" s="62" t="s">
        <v>14</v>
      </c>
    </row>
    <row r="184" ht="15.75" customHeight="1"/>
    <row r="185" ht="15.75" customHeight="1">
      <c r="A185" s="14" t="s">
        <v>15</v>
      </c>
      <c r="B185" s="14" t="s">
        <v>16</v>
      </c>
      <c r="C185" s="2" t="s">
        <v>17</v>
      </c>
      <c r="D185" s="14" t="s">
        <v>18</v>
      </c>
      <c r="E185" s="14" t="s">
        <v>19</v>
      </c>
      <c r="F185" s="14" t="s">
        <v>20</v>
      </c>
      <c r="G185" s="191">
        <v>300.0</v>
      </c>
    </row>
    <row r="186" ht="15.75" customHeight="1">
      <c r="A186" s="61" t="s">
        <v>3371</v>
      </c>
      <c r="B186" s="18">
        <v>45278.0</v>
      </c>
      <c r="C186" s="36">
        <v>30.0</v>
      </c>
      <c r="D186" s="19">
        <f>G185-C186</f>
        <v>270</v>
      </c>
      <c r="E186" s="19"/>
      <c r="F186" s="10" t="s">
        <v>3364</v>
      </c>
      <c r="G186" s="63" t="s">
        <v>3372</v>
      </c>
    </row>
    <row r="187" ht="15.75" customHeight="1">
      <c r="A187" s="190" t="str">
        <f t="shared" ref="A187:A193" si="37">A186</f>
        <v>4000005233</v>
      </c>
      <c r="B187" s="18">
        <v>45280.0</v>
      </c>
      <c r="C187" s="36">
        <v>53.0</v>
      </c>
      <c r="D187" s="19">
        <f t="shared" ref="D187:D193" si="38">D186-C187</f>
        <v>217</v>
      </c>
      <c r="E187" s="19"/>
      <c r="F187" s="10" t="s">
        <v>3366</v>
      </c>
      <c r="G187" s="64"/>
    </row>
    <row r="188" ht="15.75" customHeight="1">
      <c r="A188" s="19" t="str">
        <f t="shared" si="37"/>
        <v>4000005233</v>
      </c>
      <c r="B188" s="18">
        <v>45282.0</v>
      </c>
      <c r="C188" s="36">
        <v>50.0</v>
      </c>
      <c r="D188" s="19">
        <f t="shared" si="38"/>
        <v>167</v>
      </c>
      <c r="E188" s="19"/>
      <c r="F188" s="10" t="s">
        <v>3367</v>
      </c>
      <c r="G188" s="63" t="s">
        <v>3348</v>
      </c>
    </row>
    <row r="189" ht="15.75" customHeight="1">
      <c r="A189" s="19" t="str">
        <f t="shared" si="37"/>
        <v>4000005233</v>
      </c>
      <c r="B189" s="18">
        <v>45286.0</v>
      </c>
      <c r="C189" s="36">
        <v>100.0</v>
      </c>
      <c r="D189" s="19">
        <f t="shared" si="38"/>
        <v>67</v>
      </c>
      <c r="E189" s="19"/>
      <c r="F189" s="10" t="s">
        <v>3368</v>
      </c>
      <c r="G189" s="20" t="s">
        <v>3271</v>
      </c>
    </row>
    <row r="190" ht="15.75" customHeight="1">
      <c r="A190" s="19" t="str">
        <f t="shared" si="37"/>
        <v>4000005233</v>
      </c>
      <c r="B190" s="18">
        <v>45288.0</v>
      </c>
      <c r="C190" s="36">
        <v>67.0</v>
      </c>
      <c r="D190" s="19">
        <f t="shared" si="38"/>
        <v>0</v>
      </c>
      <c r="E190" s="10"/>
      <c r="F190" s="10" t="s">
        <v>3369</v>
      </c>
    </row>
    <row r="191" ht="15.75" customHeight="1">
      <c r="A191" s="19" t="str">
        <f t="shared" si="37"/>
        <v>4000005233</v>
      </c>
      <c r="B191" s="18"/>
      <c r="C191" s="36"/>
      <c r="D191" s="19">
        <f t="shared" si="38"/>
        <v>0</v>
      </c>
      <c r="E191" s="10"/>
      <c r="F191" s="10" t="s">
        <v>3370</v>
      </c>
    </row>
    <row r="192" ht="15.75" customHeight="1">
      <c r="A192" s="19" t="str">
        <f t="shared" si="37"/>
        <v>4000005233</v>
      </c>
      <c r="B192" s="9"/>
      <c r="C192" s="36"/>
      <c r="D192" s="19">
        <f t="shared" si="38"/>
        <v>0</v>
      </c>
      <c r="E192" s="10"/>
      <c r="F192" s="10" t="s">
        <v>3373</v>
      </c>
    </row>
    <row r="193" ht="15.75" customHeight="1">
      <c r="A193" s="19" t="str">
        <f t="shared" si="37"/>
        <v>4000005233</v>
      </c>
      <c r="B193" s="9"/>
      <c r="C193" s="36"/>
      <c r="D193" s="19">
        <f t="shared" si="38"/>
        <v>0</v>
      </c>
      <c r="E193" s="10"/>
      <c r="F193" s="10" t="s">
        <v>3374</v>
      </c>
    </row>
    <row r="194" ht="15.75" customHeight="1">
      <c r="F194" s="62" t="s">
        <v>14</v>
      </c>
    </row>
    <row r="195" ht="15.75" customHeight="1"/>
    <row r="196" ht="15.75" customHeight="1">
      <c r="A196" s="14" t="s">
        <v>15</v>
      </c>
      <c r="B196" s="14" t="s">
        <v>16</v>
      </c>
      <c r="C196" s="2" t="s">
        <v>17</v>
      </c>
      <c r="D196" s="14" t="s">
        <v>18</v>
      </c>
      <c r="E196" s="14" t="s">
        <v>19</v>
      </c>
      <c r="F196" s="14" t="s">
        <v>20</v>
      </c>
      <c r="G196" s="191">
        <v>300.0</v>
      </c>
    </row>
    <row r="197" ht="15.75" customHeight="1">
      <c r="A197" s="61" t="s">
        <v>3375</v>
      </c>
      <c r="B197" s="192">
        <v>45296.0</v>
      </c>
      <c r="C197" s="36">
        <v>50.0</v>
      </c>
      <c r="D197" s="19">
        <f>G196-C197</f>
        <v>250</v>
      </c>
      <c r="E197" s="193"/>
      <c r="F197" s="10" t="s">
        <v>3364</v>
      </c>
      <c r="G197" s="63" t="s">
        <v>3376</v>
      </c>
    </row>
    <row r="198" ht="15.75" customHeight="1">
      <c r="A198" s="190" t="str">
        <f t="shared" ref="A198:A204" si="39">A197</f>
        <v>4000005335</v>
      </c>
      <c r="B198" s="192">
        <v>45299.0</v>
      </c>
      <c r="C198" s="36">
        <v>40.0</v>
      </c>
      <c r="D198" s="19">
        <f t="shared" ref="D198:D204" si="40">D197-C198</f>
        <v>210</v>
      </c>
      <c r="E198" s="194"/>
      <c r="F198" s="10" t="s">
        <v>3366</v>
      </c>
      <c r="G198" s="64"/>
    </row>
    <row r="199" ht="15.75" customHeight="1">
      <c r="A199" s="19" t="str">
        <f t="shared" si="39"/>
        <v>4000005335</v>
      </c>
      <c r="B199" s="195">
        <v>45306.0</v>
      </c>
      <c r="C199" s="20">
        <v>95.0</v>
      </c>
      <c r="D199" s="19">
        <f t="shared" si="40"/>
        <v>115</v>
      </c>
      <c r="E199" s="93"/>
      <c r="F199" s="10" t="s">
        <v>3367</v>
      </c>
      <c r="G199" s="63" t="s">
        <v>3348</v>
      </c>
    </row>
    <row r="200" ht="15.75" customHeight="1">
      <c r="A200" s="19" t="str">
        <f t="shared" si="39"/>
        <v>4000005335</v>
      </c>
      <c r="B200" s="195">
        <v>45308.0</v>
      </c>
      <c r="C200" s="36">
        <v>60.0</v>
      </c>
      <c r="D200" s="19">
        <f t="shared" si="40"/>
        <v>55</v>
      </c>
      <c r="E200" s="93"/>
      <c r="F200" s="10" t="s">
        <v>3369</v>
      </c>
      <c r="G200" s="20" t="s">
        <v>3271</v>
      </c>
    </row>
    <row r="201" ht="15.75" customHeight="1">
      <c r="A201" s="19" t="str">
        <f t="shared" si="39"/>
        <v>4000005335</v>
      </c>
      <c r="B201" s="195">
        <v>45309.0</v>
      </c>
      <c r="C201" s="36">
        <v>55.0</v>
      </c>
      <c r="D201" s="19">
        <f t="shared" si="40"/>
        <v>0</v>
      </c>
      <c r="E201" s="93"/>
      <c r="F201" s="10" t="s">
        <v>3369</v>
      </c>
    </row>
    <row r="202" ht="15.75" customHeight="1">
      <c r="A202" s="19" t="str">
        <f t="shared" si="39"/>
        <v>4000005335</v>
      </c>
      <c r="B202" s="18"/>
      <c r="C202" s="36"/>
      <c r="D202" s="19">
        <f t="shared" si="40"/>
        <v>0</v>
      </c>
      <c r="E202" s="10"/>
      <c r="F202" s="10" t="s">
        <v>3370</v>
      </c>
    </row>
    <row r="203" ht="15.75" customHeight="1">
      <c r="A203" s="19" t="str">
        <f t="shared" si="39"/>
        <v>4000005335</v>
      </c>
      <c r="B203" s="9"/>
      <c r="C203" s="36"/>
      <c r="D203" s="19">
        <f t="shared" si="40"/>
        <v>0</v>
      </c>
      <c r="E203" s="10"/>
      <c r="F203" s="10" t="s">
        <v>3373</v>
      </c>
      <c r="I203" s="18"/>
      <c r="J203" s="36"/>
    </row>
    <row r="204" ht="15.75" customHeight="1">
      <c r="A204" s="19" t="str">
        <f t="shared" si="39"/>
        <v>4000005335</v>
      </c>
      <c r="B204" s="9"/>
      <c r="C204" s="36"/>
      <c r="D204" s="19">
        <f t="shared" si="40"/>
        <v>0</v>
      </c>
      <c r="E204" s="10"/>
      <c r="F204" s="10" t="s">
        <v>3374</v>
      </c>
    </row>
    <row r="205" ht="15.75" customHeight="1">
      <c r="F205" s="62" t="s">
        <v>14</v>
      </c>
    </row>
    <row r="206" ht="15.75" customHeight="1"/>
    <row r="207" ht="15.75" customHeight="1">
      <c r="A207" s="14" t="s">
        <v>15</v>
      </c>
      <c r="B207" s="14" t="s">
        <v>16</v>
      </c>
      <c r="C207" s="2" t="s">
        <v>17</v>
      </c>
      <c r="D207" s="14" t="s">
        <v>18</v>
      </c>
      <c r="E207" s="14" t="s">
        <v>19</v>
      </c>
      <c r="F207" s="14" t="s">
        <v>20</v>
      </c>
      <c r="G207" s="191">
        <v>300.0</v>
      </c>
    </row>
    <row r="208" ht="15.75" customHeight="1">
      <c r="A208" s="61" t="s">
        <v>3375</v>
      </c>
      <c r="B208" s="196">
        <v>45296.0</v>
      </c>
      <c r="C208" s="10">
        <v>50.0</v>
      </c>
      <c r="D208" s="19">
        <f>G207-C208</f>
        <v>250</v>
      </c>
      <c r="E208" s="19"/>
      <c r="F208" s="10" t="s">
        <v>3364</v>
      </c>
      <c r="G208" s="63" t="s">
        <v>3376</v>
      </c>
    </row>
    <row r="209" ht="15.75" customHeight="1">
      <c r="A209" s="190" t="str">
        <f t="shared" ref="A209:A215" si="41">A208</f>
        <v>4000005335</v>
      </c>
      <c r="B209" s="196">
        <v>45299.0</v>
      </c>
      <c r="C209" s="10">
        <v>20.0</v>
      </c>
      <c r="D209" s="19">
        <f t="shared" ref="D209:D215" si="42">D208-C209</f>
        <v>230</v>
      </c>
      <c r="E209" s="19"/>
      <c r="F209" s="10" t="s">
        <v>3366</v>
      </c>
      <c r="G209" s="64"/>
    </row>
    <row r="210" ht="15.75" customHeight="1">
      <c r="A210" s="19" t="str">
        <f t="shared" si="41"/>
        <v>4000005335</v>
      </c>
      <c r="B210" s="196">
        <v>45301.0</v>
      </c>
      <c r="C210" s="10">
        <v>55.0</v>
      </c>
      <c r="D210" s="19">
        <f t="shared" si="42"/>
        <v>175</v>
      </c>
      <c r="E210" s="19"/>
      <c r="F210" s="10" t="s">
        <v>3367</v>
      </c>
      <c r="G210" s="63" t="s">
        <v>3343</v>
      </c>
    </row>
    <row r="211" ht="15.75" customHeight="1">
      <c r="A211" s="19" t="str">
        <f t="shared" si="41"/>
        <v>4000005335</v>
      </c>
      <c r="B211" s="196">
        <v>45303.0</v>
      </c>
      <c r="C211" s="10">
        <v>75.0</v>
      </c>
      <c r="D211" s="19">
        <f t="shared" si="42"/>
        <v>100</v>
      </c>
      <c r="E211" s="19"/>
      <c r="F211" s="10" t="s">
        <v>3369</v>
      </c>
      <c r="G211" s="20" t="s">
        <v>3273</v>
      </c>
    </row>
    <row r="212" ht="15.75" customHeight="1">
      <c r="A212" s="19" t="str">
        <f t="shared" si="41"/>
        <v>4000005335</v>
      </c>
      <c r="B212" s="196">
        <v>45306.0</v>
      </c>
      <c r="C212" s="10">
        <v>80.0</v>
      </c>
      <c r="D212" s="19">
        <f t="shared" si="42"/>
        <v>20</v>
      </c>
      <c r="E212" s="10"/>
      <c r="F212" s="10" t="s">
        <v>3369</v>
      </c>
    </row>
    <row r="213" ht="15.75" customHeight="1">
      <c r="A213" s="19" t="str">
        <f t="shared" si="41"/>
        <v>4000005335</v>
      </c>
      <c r="B213" s="196">
        <v>45308.0</v>
      </c>
      <c r="C213" s="10">
        <v>20.0</v>
      </c>
      <c r="D213" s="19">
        <f t="shared" si="42"/>
        <v>0</v>
      </c>
      <c r="E213" s="10"/>
      <c r="F213" s="10" t="s">
        <v>3370</v>
      </c>
    </row>
    <row r="214" ht="15.75" customHeight="1">
      <c r="A214" s="19" t="str">
        <f t="shared" si="41"/>
        <v>4000005335</v>
      </c>
      <c r="B214" s="9"/>
      <c r="C214" s="36"/>
      <c r="D214" s="19">
        <f t="shared" si="42"/>
        <v>0</v>
      </c>
      <c r="E214" s="10"/>
      <c r="F214" s="10" t="s">
        <v>3373</v>
      </c>
    </row>
    <row r="215" ht="15.75" customHeight="1">
      <c r="A215" s="19" t="str">
        <f t="shared" si="41"/>
        <v>4000005335</v>
      </c>
      <c r="B215" s="9"/>
      <c r="C215" s="36"/>
      <c r="D215" s="19">
        <f t="shared" si="42"/>
        <v>0</v>
      </c>
      <c r="E215" s="10"/>
      <c r="F215" s="10" t="s">
        <v>3374</v>
      </c>
    </row>
    <row r="216" ht="15.75" customHeight="1">
      <c r="F216" s="62" t="s">
        <v>14</v>
      </c>
    </row>
    <row r="217" ht="15.75" customHeight="1"/>
    <row r="218" ht="15.75" customHeight="1">
      <c r="A218" s="14" t="s">
        <v>15</v>
      </c>
      <c r="B218" s="14" t="s">
        <v>16</v>
      </c>
      <c r="C218" s="2" t="s">
        <v>17</v>
      </c>
      <c r="D218" s="14" t="s">
        <v>18</v>
      </c>
      <c r="E218" s="14" t="s">
        <v>19</v>
      </c>
      <c r="F218" s="14" t="s">
        <v>20</v>
      </c>
      <c r="G218" s="191">
        <v>400.0</v>
      </c>
    </row>
    <row r="219" ht="15.75" customHeight="1">
      <c r="A219" s="61" t="s">
        <v>3377</v>
      </c>
      <c r="B219" s="18">
        <v>45315.0</v>
      </c>
      <c r="C219" s="36">
        <v>60.0</v>
      </c>
      <c r="D219" s="19">
        <f>G218-C219</f>
        <v>340</v>
      </c>
      <c r="E219" s="19"/>
      <c r="F219" s="10" t="s">
        <v>3364</v>
      </c>
      <c r="G219" s="63" t="s">
        <v>3378</v>
      </c>
    </row>
    <row r="220" ht="15.75" customHeight="1">
      <c r="A220" s="190" t="str">
        <f t="shared" ref="A220:A226" si="43">A219</f>
        <v>4000005421</v>
      </c>
      <c r="B220" s="18">
        <v>45317.0</v>
      </c>
      <c r="C220" s="36">
        <v>40.0</v>
      </c>
      <c r="D220" s="19">
        <f t="shared" ref="D220:D227" si="44">D219-C220</f>
        <v>300</v>
      </c>
      <c r="E220" s="19"/>
      <c r="F220" s="10" t="s">
        <v>3366</v>
      </c>
      <c r="G220" s="64"/>
    </row>
    <row r="221" ht="15.75" customHeight="1">
      <c r="A221" s="19" t="str">
        <f t="shared" si="43"/>
        <v>4000005421</v>
      </c>
      <c r="B221" s="18">
        <v>45320.0</v>
      </c>
      <c r="C221" s="36">
        <v>50.0</v>
      </c>
      <c r="D221" s="19">
        <f t="shared" si="44"/>
        <v>250</v>
      </c>
      <c r="E221" s="19"/>
      <c r="F221" s="10" t="s">
        <v>3367</v>
      </c>
      <c r="G221" s="63" t="s">
        <v>3343</v>
      </c>
    </row>
    <row r="222" ht="15.75" customHeight="1">
      <c r="A222" s="19" t="str">
        <f t="shared" si="43"/>
        <v>4000005421</v>
      </c>
      <c r="B222" s="18">
        <v>45331.0</v>
      </c>
      <c r="C222" s="36">
        <v>40.0</v>
      </c>
      <c r="D222" s="19">
        <f t="shared" si="44"/>
        <v>210</v>
      </c>
      <c r="E222" s="19"/>
      <c r="F222" s="10" t="s">
        <v>3370</v>
      </c>
      <c r="G222" s="20" t="s">
        <v>3273</v>
      </c>
    </row>
    <row r="223" ht="15.75" customHeight="1">
      <c r="A223" s="19" t="str">
        <f t="shared" si="43"/>
        <v>4000005421</v>
      </c>
      <c r="B223" s="18">
        <v>45327.0</v>
      </c>
      <c r="C223" s="36">
        <v>45.0</v>
      </c>
      <c r="D223" s="19">
        <f t="shared" si="44"/>
        <v>165</v>
      </c>
      <c r="E223" s="10"/>
      <c r="F223" s="10" t="s">
        <v>3369</v>
      </c>
    </row>
    <row r="224" ht="15.75" customHeight="1">
      <c r="A224" s="19" t="str">
        <f t="shared" si="43"/>
        <v>4000005421</v>
      </c>
      <c r="B224" s="18">
        <v>45328.0</v>
      </c>
      <c r="C224" s="36">
        <v>40.0</v>
      </c>
      <c r="D224" s="19">
        <f t="shared" si="44"/>
        <v>125</v>
      </c>
      <c r="E224" s="10"/>
      <c r="F224" s="10" t="s">
        <v>3370</v>
      </c>
    </row>
    <row r="225" ht="15.75" customHeight="1">
      <c r="A225" s="19" t="str">
        <f t="shared" si="43"/>
        <v>4000005421</v>
      </c>
      <c r="B225" s="9">
        <v>45337.0</v>
      </c>
      <c r="C225" s="36">
        <v>75.0</v>
      </c>
      <c r="D225" s="19">
        <f t="shared" si="44"/>
        <v>50</v>
      </c>
      <c r="E225" s="10"/>
      <c r="F225" s="10" t="s">
        <v>3374</v>
      </c>
    </row>
    <row r="226" ht="15.75" customHeight="1">
      <c r="A226" s="19" t="str">
        <f t="shared" si="43"/>
        <v>4000005421</v>
      </c>
      <c r="B226" s="9">
        <v>45338.0</v>
      </c>
      <c r="C226" s="36">
        <v>10.0</v>
      </c>
      <c r="D226" s="19">
        <f t="shared" si="44"/>
        <v>40</v>
      </c>
      <c r="E226" s="10"/>
      <c r="F226" s="10" t="s">
        <v>3379</v>
      </c>
    </row>
    <row r="227" ht="15.75" customHeight="1">
      <c r="B227" s="56">
        <v>45335.0</v>
      </c>
      <c r="C227" s="69">
        <v>40.0</v>
      </c>
      <c r="D227" s="19">
        <f t="shared" si="44"/>
        <v>0</v>
      </c>
      <c r="F227" s="60" t="s">
        <v>3373</v>
      </c>
    </row>
    <row r="228" ht="15.75" customHeight="1">
      <c r="F228" s="62" t="s">
        <v>14</v>
      </c>
    </row>
    <row r="229" ht="15.75" customHeight="1">
      <c r="A229" s="14" t="s">
        <v>15</v>
      </c>
      <c r="B229" s="14" t="s">
        <v>16</v>
      </c>
      <c r="C229" s="2" t="s">
        <v>17</v>
      </c>
      <c r="D229" s="14" t="s">
        <v>18</v>
      </c>
      <c r="E229" s="14" t="s">
        <v>19</v>
      </c>
      <c r="F229" s="14" t="s">
        <v>20</v>
      </c>
      <c r="G229" s="191">
        <v>500.0</v>
      </c>
    </row>
    <row r="230" ht="15.75" customHeight="1">
      <c r="A230" s="61" t="s">
        <v>3380</v>
      </c>
      <c r="B230" s="18">
        <v>45321.0</v>
      </c>
      <c r="C230" s="36">
        <v>55.0</v>
      </c>
      <c r="D230" s="19">
        <f>G229-C230</f>
        <v>445</v>
      </c>
      <c r="E230" s="19"/>
      <c r="F230" s="10" t="s">
        <v>3364</v>
      </c>
      <c r="G230" s="63" t="s">
        <v>3381</v>
      </c>
    </row>
    <row r="231" ht="15.75" customHeight="1">
      <c r="A231" s="190" t="str">
        <f t="shared" ref="A231:A240" si="45">A230</f>
        <v>4000005471</v>
      </c>
      <c r="B231" s="18">
        <v>45328.0</v>
      </c>
      <c r="C231" s="36">
        <v>20.0</v>
      </c>
      <c r="D231" s="19">
        <f t="shared" ref="D231:D240" si="46">D230-C231</f>
        <v>425</v>
      </c>
      <c r="E231" s="19"/>
      <c r="F231" s="10" t="s">
        <v>3367</v>
      </c>
      <c r="G231" s="64"/>
    </row>
    <row r="232" ht="15.75" customHeight="1">
      <c r="A232" s="19" t="str">
        <f t="shared" si="45"/>
        <v>4000005471</v>
      </c>
      <c r="B232" s="18">
        <v>45329.0</v>
      </c>
      <c r="C232" s="36">
        <v>30.0</v>
      </c>
      <c r="D232" s="19">
        <f t="shared" si="46"/>
        <v>395</v>
      </c>
      <c r="E232" s="19"/>
      <c r="F232" s="10" t="s">
        <v>3368</v>
      </c>
      <c r="G232" s="63" t="s">
        <v>3348</v>
      </c>
    </row>
    <row r="233" ht="15.75" customHeight="1">
      <c r="A233" s="19" t="str">
        <f t="shared" si="45"/>
        <v>4000005471</v>
      </c>
      <c r="B233" s="18">
        <v>45327.0</v>
      </c>
      <c r="C233" s="36">
        <v>25.0</v>
      </c>
      <c r="D233" s="19">
        <f t="shared" si="46"/>
        <v>370</v>
      </c>
      <c r="E233" s="19"/>
      <c r="F233" s="10" t="s">
        <v>3366</v>
      </c>
      <c r="G233" s="20" t="s">
        <v>3271</v>
      </c>
    </row>
    <row r="234" ht="15.75" customHeight="1">
      <c r="A234" s="19" t="str">
        <f t="shared" si="45"/>
        <v>4000005471</v>
      </c>
      <c r="B234" s="18">
        <v>45331.0</v>
      </c>
      <c r="C234" s="36">
        <v>35.0</v>
      </c>
      <c r="D234" s="19">
        <f t="shared" si="46"/>
        <v>335</v>
      </c>
      <c r="E234" s="10"/>
      <c r="F234" s="10" t="s">
        <v>3369</v>
      </c>
    </row>
    <row r="235" ht="15.75" customHeight="1">
      <c r="A235" s="19" t="str">
        <f t="shared" si="45"/>
        <v>4000005471</v>
      </c>
      <c r="B235" s="18">
        <v>45342.0</v>
      </c>
      <c r="C235" s="36">
        <v>75.0</v>
      </c>
      <c r="D235" s="19">
        <f t="shared" si="46"/>
        <v>260</v>
      </c>
      <c r="E235" s="10"/>
      <c r="F235" s="10" t="s">
        <v>3370</v>
      </c>
    </row>
    <row r="236" ht="15.75" customHeight="1">
      <c r="A236" s="19" t="str">
        <f t="shared" si="45"/>
        <v>4000005471</v>
      </c>
      <c r="B236" s="9">
        <v>45345.0</v>
      </c>
      <c r="C236" s="36">
        <v>50.0</v>
      </c>
      <c r="D236" s="19">
        <f t="shared" si="46"/>
        <v>210</v>
      </c>
      <c r="E236" s="10"/>
      <c r="F236" s="10" t="s">
        <v>3373</v>
      </c>
    </row>
    <row r="237" ht="15.75" customHeight="1">
      <c r="A237" s="19" t="str">
        <f t="shared" si="45"/>
        <v>4000005471</v>
      </c>
      <c r="B237" s="9">
        <v>45348.0</v>
      </c>
      <c r="C237" s="36">
        <v>50.0</v>
      </c>
      <c r="D237" s="19">
        <f t="shared" si="46"/>
        <v>160</v>
      </c>
      <c r="E237" s="10"/>
      <c r="F237" s="10" t="s">
        <v>3374</v>
      </c>
    </row>
    <row r="238" ht="15.75" customHeight="1">
      <c r="A238" s="19" t="str">
        <f t="shared" si="45"/>
        <v>4000005471</v>
      </c>
      <c r="B238" s="9">
        <v>45349.0</v>
      </c>
      <c r="C238" s="10">
        <v>42.0</v>
      </c>
      <c r="D238" s="19">
        <f t="shared" si="46"/>
        <v>118</v>
      </c>
      <c r="E238" s="10"/>
      <c r="F238" s="10" t="s">
        <v>3379</v>
      </c>
    </row>
    <row r="239" ht="15.75" customHeight="1">
      <c r="A239" s="19" t="str">
        <f t="shared" si="45"/>
        <v>4000005471</v>
      </c>
      <c r="B239" s="9">
        <v>45355.0</v>
      </c>
      <c r="C239" s="10">
        <v>100.0</v>
      </c>
      <c r="D239" s="19">
        <f t="shared" si="46"/>
        <v>18</v>
      </c>
      <c r="E239" s="10"/>
      <c r="F239" s="10" t="s">
        <v>3382</v>
      </c>
    </row>
    <row r="240" ht="15.75" customHeight="1">
      <c r="A240" s="19" t="str">
        <f t="shared" si="45"/>
        <v>4000005471</v>
      </c>
      <c r="B240" s="9">
        <v>45358.0</v>
      </c>
      <c r="C240" s="10">
        <v>18.0</v>
      </c>
      <c r="D240" s="19">
        <f t="shared" si="46"/>
        <v>0</v>
      </c>
      <c r="E240" s="10"/>
      <c r="F240" s="10" t="s">
        <v>3383</v>
      </c>
    </row>
    <row r="241" ht="15.75" customHeight="1">
      <c r="F241" s="62" t="s">
        <v>14</v>
      </c>
    </row>
    <row r="242" ht="15.75" customHeight="1"/>
    <row r="243" ht="15.75" customHeight="1"/>
    <row r="244" ht="15.75" customHeight="1"/>
    <row r="245" ht="15.75" customHeight="1">
      <c r="A245" s="14" t="s">
        <v>15</v>
      </c>
      <c r="B245" s="14" t="s">
        <v>16</v>
      </c>
      <c r="C245" s="2" t="s">
        <v>17</v>
      </c>
      <c r="D245" s="14" t="s">
        <v>18</v>
      </c>
      <c r="E245" s="14" t="s">
        <v>19</v>
      </c>
      <c r="F245" s="14" t="s">
        <v>20</v>
      </c>
      <c r="G245" s="191">
        <v>300.0</v>
      </c>
    </row>
    <row r="246" ht="15.75" customHeight="1">
      <c r="A246" s="61" t="s">
        <v>3384</v>
      </c>
      <c r="B246" s="18">
        <v>45338.0</v>
      </c>
      <c r="C246" s="36">
        <v>40.0</v>
      </c>
      <c r="D246" s="19">
        <f>G245-C246</f>
        <v>260</v>
      </c>
      <c r="E246" s="19"/>
      <c r="F246" s="10" t="s">
        <v>3364</v>
      </c>
      <c r="G246" s="63" t="s">
        <v>3385</v>
      </c>
    </row>
    <row r="247" ht="15.75" customHeight="1">
      <c r="A247" s="190" t="str">
        <f t="shared" ref="A247:A253" si="47">A246</f>
        <v>4000005520</v>
      </c>
      <c r="B247" s="18">
        <v>45341.0</v>
      </c>
      <c r="C247" s="36">
        <v>75.0</v>
      </c>
      <c r="D247" s="19">
        <f t="shared" ref="D247:D253" si="48">D246-C247</f>
        <v>185</v>
      </c>
      <c r="E247" s="19"/>
      <c r="F247" s="10" t="s">
        <v>3366</v>
      </c>
      <c r="G247" s="64"/>
    </row>
    <row r="248" ht="15.75" customHeight="1">
      <c r="A248" s="19" t="str">
        <f t="shared" si="47"/>
        <v>4000005520</v>
      </c>
      <c r="B248" s="18">
        <v>45343.0</v>
      </c>
      <c r="C248" s="36">
        <v>50.0</v>
      </c>
      <c r="D248" s="19">
        <f t="shared" si="48"/>
        <v>135</v>
      </c>
      <c r="E248" s="19"/>
      <c r="F248" s="10" t="s">
        <v>3367</v>
      </c>
      <c r="G248" s="63" t="s">
        <v>3343</v>
      </c>
    </row>
    <row r="249" ht="15.75" customHeight="1">
      <c r="A249" s="19" t="str">
        <f t="shared" si="47"/>
        <v>4000005520</v>
      </c>
      <c r="B249" s="18">
        <v>45345.0</v>
      </c>
      <c r="C249" s="36">
        <v>30.0</v>
      </c>
      <c r="D249" s="19">
        <f t="shared" si="48"/>
        <v>105</v>
      </c>
      <c r="E249" s="19"/>
      <c r="F249" s="10" t="s">
        <v>3368</v>
      </c>
      <c r="G249" s="20" t="s">
        <v>3273</v>
      </c>
    </row>
    <row r="250" ht="15.75" customHeight="1">
      <c r="A250" s="19" t="str">
        <f t="shared" si="47"/>
        <v>4000005520</v>
      </c>
      <c r="B250" s="18">
        <v>45348.0</v>
      </c>
      <c r="C250" s="36">
        <v>50.0</v>
      </c>
      <c r="D250" s="19">
        <f t="shared" si="48"/>
        <v>55</v>
      </c>
      <c r="E250" s="10"/>
      <c r="F250" s="10" t="s">
        <v>3369</v>
      </c>
    </row>
    <row r="251" ht="15.75" customHeight="1">
      <c r="A251" s="19" t="str">
        <f t="shared" si="47"/>
        <v>4000005520</v>
      </c>
      <c r="B251" s="18">
        <v>45349.0</v>
      </c>
      <c r="C251" s="36">
        <v>45.0</v>
      </c>
      <c r="D251" s="19">
        <f t="shared" si="48"/>
        <v>10</v>
      </c>
      <c r="E251" s="10"/>
      <c r="F251" s="10" t="s">
        <v>3370</v>
      </c>
    </row>
    <row r="252" ht="15.75" customHeight="1">
      <c r="A252" s="19" t="str">
        <f t="shared" si="47"/>
        <v>4000005520</v>
      </c>
      <c r="B252" s="9">
        <v>45355.0</v>
      </c>
      <c r="C252" s="36">
        <v>10.0</v>
      </c>
      <c r="D252" s="19">
        <f t="shared" si="48"/>
        <v>0</v>
      </c>
      <c r="E252" s="10"/>
      <c r="F252" s="10" t="s">
        <v>3373</v>
      </c>
    </row>
    <row r="253" ht="15.75" customHeight="1">
      <c r="A253" s="19" t="str">
        <f t="shared" si="47"/>
        <v>4000005520</v>
      </c>
      <c r="B253" s="9"/>
      <c r="C253" s="36"/>
      <c r="D253" s="19">
        <f t="shared" si="48"/>
        <v>0</v>
      </c>
      <c r="E253" s="10"/>
      <c r="F253" s="10" t="s">
        <v>3374</v>
      </c>
    </row>
    <row r="254" ht="15.75" customHeight="1">
      <c r="F254" s="62" t="s">
        <v>14</v>
      </c>
    </row>
    <row r="255" ht="15.75" customHeight="1"/>
    <row r="256" ht="15.75" customHeight="1">
      <c r="A256" s="14" t="s">
        <v>15</v>
      </c>
      <c r="B256" s="14" t="s">
        <v>16</v>
      </c>
      <c r="C256" s="2" t="s">
        <v>17</v>
      </c>
      <c r="D256" s="14" t="s">
        <v>18</v>
      </c>
      <c r="E256" s="14" t="s">
        <v>19</v>
      </c>
      <c r="F256" s="14" t="s">
        <v>20</v>
      </c>
      <c r="G256" s="191">
        <v>600.0</v>
      </c>
    </row>
    <row r="257" ht="15.75" customHeight="1">
      <c r="A257" s="61" t="s">
        <v>3386</v>
      </c>
      <c r="B257" s="18">
        <v>45358.0</v>
      </c>
      <c r="C257" s="36">
        <v>50.0</v>
      </c>
      <c r="D257" s="19">
        <f>G256-C257</f>
        <v>550</v>
      </c>
      <c r="E257" s="19"/>
      <c r="F257" s="10" t="s">
        <v>3364</v>
      </c>
      <c r="G257" s="63" t="s">
        <v>3387</v>
      </c>
    </row>
    <row r="258" ht="15.75" customHeight="1">
      <c r="A258" s="190" t="str">
        <f t="shared" ref="A258:A267" si="49">A257</f>
        <v>4000005647</v>
      </c>
      <c r="B258" s="18">
        <v>45363.0</v>
      </c>
      <c r="C258" s="36">
        <v>100.0</v>
      </c>
      <c r="D258" s="19">
        <f t="shared" ref="D258:D267" si="50">D257-C258</f>
        <v>450</v>
      </c>
      <c r="E258" s="19"/>
      <c r="F258" s="10" t="s">
        <v>3366</v>
      </c>
      <c r="G258" s="64"/>
    </row>
    <row r="259" ht="15.75" customHeight="1">
      <c r="A259" s="19" t="str">
        <f t="shared" si="49"/>
        <v>4000005647</v>
      </c>
      <c r="B259" s="18">
        <v>45364.0</v>
      </c>
      <c r="C259" s="36">
        <v>55.0</v>
      </c>
      <c r="D259" s="19">
        <f t="shared" si="50"/>
        <v>395</v>
      </c>
      <c r="E259" s="19"/>
      <c r="F259" s="10" t="s">
        <v>3367</v>
      </c>
      <c r="G259" s="63" t="s">
        <v>3348</v>
      </c>
    </row>
    <row r="260" ht="15.75" customHeight="1">
      <c r="A260" s="19" t="str">
        <f t="shared" si="49"/>
        <v>4000005647</v>
      </c>
      <c r="B260" s="18">
        <v>45365.0</v>
      </c>
      <c r="C260" s="36">
        <v>60.0</v>
      </c>
      <c r="D260" s="19">
        <f t="shared" si="50"/>
        <v>335</v>
      </c>
      <c r="E260" s="19"/>
      <c r="F260" s="10" t="s">
        <v>3368</v>
      </c>
      <c r="G260" s="20" t="s">
        <v>3271</v>
      </c>
    </row>
    <row r="261" ht="15.75" customHeight="1">
      <c r="A261" s="19" t="str">
        <f t="shared" si="49"/>
        <v>4000005647</v>
      </c>
      <c r="B261" s="18">
        <v>45371.0</v>
      </c>
      <c r="C261" s="36">
        <v>100.0</v>
      </c>
      <c r="D261" s="19">
        <f t="shared" si="50"/>
        <v>235</v>
      </c>
      <c r="E261" s="10"/>
      <c r="F261" s="10" t="s">
        <v>3373</v>
      </c>
    </row>
    <row r="262" ht="15.75" customHeight="1">
      <c r="A262" s="19" t="str">
        <f t="shared" si="49"/>
        <v>4000005647</v>
      </c>
      <c r="B262" s="18">
        <v>45390.0</v>
      </c>
      <c r="C262" s="36">
        <v>50.0</v>
      </c>
      <c r="D262" s="19">
        <f t="shared" si="50"/>
        <v>185</v>
      </c>
      <c r="E262" s="10"/>
      <c r="F262" s="10" t="s">
        <v>3379</v>
      </c>
    </row>
    <row r="263" ht="15.75" customHeight="1">
      <c r="A263" s="19" t="str">
        <f t="shared" si="49"/>
        <v>4000005647</v>
      </c>
      <c r="B263" s="9">
        <v>45398.0</v>
      </c>
      <c r="C263" s="36">
        <v>70.0</v>
      </c>
      <c r="D263" s="19">
        <f t="shared" si="50"/>
        <v>115</v>
      </c>
      <c r="E263" s="10"/>
      <c r="F263" s="10" t="s">
        <v>3382</v>
      </c>
    </row>
    <row r="264" ht="15.75" customHeight="1">
      <c r="A264" s="19" t="str">
        <f t="shared" si="49"/>
        <v>4000005647</v>
      </c>
      <c r="B264" s="9">
        <v>45399.0</v>
      </c>
      <c r="C264" s="36">
        <v>60.0</v>
      </c>
      <c r="D264" s="19">
        <f t="shared" si="50"/>
        <v>55</v>
      </c>
      <c r="E264" s="10"/>
      <c r="F264" s="10" t="s">
        <v>3383</v>
      </c>
    </row>
    <row r="265" ht="15.75" customHeight="1">
      <c r="A265" s="19" t="str">
        <f t="shared" si="49"/>
        <v>4000005647</v>
      </c>
      <c r="B265" s="9">
        <v>45401.0</v>
      </c>
      <c r="C265" s="10">
        <v>40.0</v>
      </c>
      <c r="D265" s="19">
        <f t="shared" si="50"/>
        <v>15</v>
      </c>
      <c r="E265" s="10"/>
      <c r="F265" s="10" t="s">
        <v>3379</v>
      </c>
    </row>
    <row r="266" ht="15.75" customHeight="1">
      <c r="A266" s="19" t="str">
        <f t="shared" si="49"/>
        <v>4000005647</v>
      </c>
      <c r="B266" s="9">
        <v>45402.0</v>
      </c>
      <c r="C266" s="10">
        <v>15.0</v>
      </c>
      <c r="D266" s="19">
        <f t="shared" si="50"/>
        <v>0</v>
      </c>
      <c r="E266" s="10"/>
      <c r="F266" s="10" t="s">
        <v>3382</v>
      </c>
    </row>
    <row r="267" ht="15.75" customHeight="1">
      <c r="A267" s="19" t="str">
        <f t="shared" si="49"/>
        <v>4000005647</v>
      </c>
      <c r="B267" s="10"/>
      <c r="C267" s="10"/>
      <c r="D267" s="19">
        <f t="shared" si="50"/>
        <v>0</v>
      </c>
      <c r="E267" s="10"/>
      <c r="F267" s="10" t="s">
        <v>3383</v>
      </c>
    </row>
    <row r="268" ht="15.75" customHeight="1">
      <c r="F268" s="62" t="s">
        <v>14</v>
      </c>
    </row>
    <row r="269" ht="15.75" customHeight="1"/>
    <row r="270" ht="15.75" customHeight="1">
      <c r="A270" s="14" t="s">
        <v>15</v>
      </c>
      <c r="B270" s="14" t="s">
        <v>16</v>
      </c>
      <c r="C270" s="2" t="s">
        <v>17</v>
      </c>
      <c r="D270" s="14" t="s">
        <v>18</v>
      </c>
      <c r="E270" s="14" t="s">
        <v>19</v>
      </c>
      <c r="F270" s="14" t="s">
        <v>20</v>
      </c>
      <c r="G270" s="191">
        <v>600.0</v>
      </c>
    </row>
    <row r="271" ht="15.75" customHeight="1">
      <c r="A271" s="61" t="s">
        <v>3386</v>
      </c>
      <c r="B271" s="18">
        <v>45358.0</v>
      </c>
      <c r="C271" s="36">
        <v>50.0</v>
      </c>
      <c r="D271" s="19">
        <f>G270-C271</f>
        <v>550</v>
      </c>
      <c r="E271" s="19"/>
      <c r="F271" s="10" t="s">
        <v>3364</v>
      </c>
      <c r="G271" s="63" t="s">
        <v>3387</v>
      </c>
    </row>
    <row r="272" ht="15.75" customHeight="1">
      <c r="A272" s="190" t="str">
        <f t="shared" ref="A272:A281" si="51">A271</f>
        <v>4000005647</v>
      </c>
      <c r="B272" s="18">
        <v>45366.0</v>
      </c>
      <c r="C272" s="36">
        <v>40.0</v>
      </c>
      <c r="D272" s="19">
        <f t="shared" ref="D272:D281" si="52">D271-C272</f>
        <v>510</v>
      </c>
      <c r="E272" s="19"/>
      <c r="F272" s="10" t="s">
        <v>3369</v>
      </c>
      <c r="G272" s="64"/>
    </row>
    <row r="273" ht="15.75" customHeight="1">
      <c r="A273" s="19" t="str">
        <f t="shared" si="51"/>
        <v>4000005647</v>
      </c>
      <c r="B273" s="18">
        <v>45369.0</v>
      </c>
      <c r="C273" s="36">
        <v>100.0</v>
      </c>
      <c r="D273" s="19">
        <f t="shared" si="52"/>
        <v>410</v>
      </c>
      <c r="E273" s="19"/>
      <c r="F273" s="10" t="s">
        <v>3370</v>
      </c>
      <c r="G273" s="63" t="s">
        <v>3343</v>
      </c>
    </row>
    <row r="274" ht="15.75" customHeight="1">
      <c r="A274" s="19" t="str">
        <f t="shared" si="51"/>
        <v>4000005647</v>
      </c>
      <c r="B274" s="18">
        <v>45385.0</v>
      </c>
      <c r="C274" s="36">
        <v>64.0</v>
      </c>
      <c r="D274" s="19">
        <f t="shared" si="52"/>
        <v>346</v>
      </c>
      <c r="E274" s="19"/>
      <c r="F274" s="10" t="s">
        <v>3374</v>
      </c>
      <c r="G274" s="20" t="s">
        <v>3273</v>
      </c>
    </row>
    <row r="275" ht="15.75" customHeight="1">
      <c r="A275" s="19" t="str">
        <f t="shared" si="51"/>
        <v>4000005647</v>
      </c>
      <c r="B275" s="18">
        <v>45390.0</v>
      </c>
      <c r="C275" s="36">
        <v>50.0</v>
      </c>
      <c r="D275" s="19">
        <f t="shared" si="52"/>
        <v>296</v>
      </c>
      <c r="E275" s="10"/>
      <c r="F275" s="10" t="s">
        <v>3379</v>
      </c>
    </row>
    <row r="276" ht="15.75" customHeight="1">
      <c r="A276" s="19" t="str">
        <f t="shared" si="51"/>
        <v>4000005647</v>
      </c>
      <c r="B276" s="18">
        <v>45398.0</v>
      </c>
      <c r="C276" s="36">
        <v>80.0</v>
      </c>
      <c r="D276" s="19">
        <f t="shared" si="52"/>
        <v>216</v>
      </c>
      <c r="E276" s="10"/>
      <c r="F276" s="10" t="s">
        <v>3382</v>
      </c>
    </row>
    <row r="277" ht="15.75" customHeight="1">
      <c r="A277" s="19" t="str">
        <f t="shared" si="51"/>
        <v>4000005647</v>
      </c>
      <c r="B277" s="9">
        <v>45428.0</v>
      </c>
      <c r="C277" s="36">
        <v>100.0</v>
      </c>
      <c r="D277" s="19">
        <f t="shared" si="52"/>
        <v>116</v>
      </c>
      <c r="E277" s="10"/>
      <c r="F277" s="10" t="s">
        <v>3388</v>
      </c>
    </row>
    <row r="278" ht="15.75" customHeight="1">
      <c r="A278" s="19" t="str">
        <f t="shared" si="51"/>
        <v>4000005647</v>
      </c>
      <c r="B278" s="9">
        <v>45436.0</v>
      </c>
      <c r="C278" s="36">
        <v>60.0</v>
      </c>
      <c r="D278" s="19">
        <f t="shared" si="52"/>
        <v>56</v>
      </c>
      <c r="E278" s="10"/>
      <c r="F278" s="10" t="s">
        <v>3389</v>
      </c>
    </row>
    <row r="279" ht="15.75" customHeight="1">
      <c r="A279" s="19" t="str">
        <f t="shared" si="51"/>
        <v>4000005647</v>
      </c>
      <c r="B279" s="9">
        <v>45439.0</v>
      </c>
      <c r="C279" s="10">
        <v>56.0</v>
      </c>
      <c r="D279" s="19">
        <f t="shared" si="52"/>
        <v>0</v>
      </c>
      <c r="E279" s="10"/>
      <c r="F279" s="10" t="s">
        <v>3390</v>
      </c>
    </row>
    <row r="280" ht="15.75" customHeight="1">
      <c r="A280" s="19" t="str">
        <f t="shared" si="51"/>
        <v>4000005647</v>
      </c>
      <c r="B280" s="10"/>
      <c r="C280" s="10"/>
      <c r="D280" s="19">
        <f t="shared" si="52"/>
        <v>0</v>
      </c>
      <c r="E280" s="10"/>
      <c r="F280" s="10" t="s">
        <v>3382</v>
      </c>
    </row>
    <row r="281" ht="15.75" customHeight="1">
      <c r="A281" s="19" t="str">
        <f t="shared" si="51"/>
        <v>4000005647</v>
      </c>
      <c r="B281" s="10"/>
      <c r="C281" s="10"/>
      <c r="D281" s="19">
        <f t="shared" si="52"/>
        <v>0</v>
      </c>
      <c r="E281" s="10"/>
      <c r="F281" s="10" t="s">
        <v>3383</v>
      </c>
    </row>
    <row r="282" ht="15.75" customHeight="1">
      <c r="F282" s="62" t="s">
        <v>14</v>
      </c>
    </row>
    <row r="283" ht="15.75" customHeight="1">
      <c r="A283" s="14" t="s">
        <v>15</v>
      </c>
      <c r="B283" s="14" t="s">
        <v>16</v>
      </c>
      <c r="C283" s="2" t="s">
        <v>17</v>
      </c>
      <c r="D283" s="14" t="s">
        <v>18</v>
      </c>
      <c r="E283" s="14" t="s">
        <v>19</v>
      </c>
      <c r="F283" s="14" t="s">
        <v>20</v>
      </c>
      <c r="G283" s="191">
        <v>1000.0</v>
      </c>
    </row>
    <row r="284" ht="15.75" customHeight="1">
      <c r="A284" s="61" t="s">
        <v>3391</v>
      </c>
      <c r="B284" s="18">
        <v>45402.0</v>
      </c>
      <c r="C284" s="36">
        <v>45.0</v>
      </c>
      <c r="D284" s="19">
        <f>G283-C284</f>
        <v>955</v>
      </c>
      <c r="E284" s="19"/>
      <c r="F284" s="10" t="s">
        <v>3364</v>
      </c>
      <c r="G284" s="63" t="s">
        <v>3392</v>
      </c>
    </row>
    <row r="285" ht="15.75" customHeight="1">
      <c r="A285" s="190" t="str">
        <f t="shared" ref="A285:A294" si="53">A284</f>
        <v>4000005682</v>
      </c>
      <c r="B285" s="18">
        <v>45404.0</v>
      </c>
      <c r="C285" s="36">
        <v>60.0</v>
      </c>
      <c r="D285" s="19">
        <f t="shared" ref="D285:D299" si="54">D284-C285</f>
        <v>895</v>
      </c>
      <c r="E285" s="19"/>
      <c r="F285" s="10" t="s">
        <v>3366</v>
      </c>
      <c r="G285" s="64"/>
    </row>
    <row r="286" ht="15.75" customHeight="1">
      <c r="A286" s="19" t="str">
        <f t="shared" si="53"/>
        <v>4000005682</v>
      </c>
      <c r="B286" s="18">
        <v>45405.0</v>
      </c>
      <c r="C286" s="36">
        <v>55.0</v>
      </c>
      <c r="D286" s="19">
        <f t="shared" si="54"/>
        <v>840</v>
      </c>
      <c r="E286" s="19"/>
      <c r="F286" s="10" t="s">
        <v>3367</v>
      </c>
      <c r="G286" s="63" t="s">
        <v>3348</v>
      </c>
    </row>
    <row r="287" ht="15.75" customHeight="1">
      <c r="A287" s="19" t="str">
        <f t="shared" si="53"/>
        <v>4000005682</v>
      </c>
      <c r="B287" s="18">
        <v>45408.0</v>
      </c>
      <c r="C287" s="36">
        <v>100.0</v>
      </c>
      <c r="D287" s="19">
        <f t="shared" si="54"/>
        <v>740</v>
      </c>
      <c r="E287" s="19"/>
      <c r="F287" s="10" t="s">
        <v>3369</v>
      </c>
      <c r="G287" s="20" t="s">
        <v>3271</v>
      </c>
    </row>
    <row r="288" ht="15.75" customHeight="1">
      <c r="A288" s="19" t="str">
        <f t="shared" si="53"/>
        <v>4000005682</v>
      </c>
      <c r="B288" s="18">
        <v>45406.0</v>
      </c>
      <c r="C288" s="36">
        <v>41.0</v>
      </c>
      <c r="D288" s="19">
        <f t="shared" si="54"/>
        <v>699</v>
      </c>
      <c r="E288" s="10"/>
      <c r="F288" s="10" t="s">
        <v>3368</v>
      </c>
    </row>
    <row r="289" ht="15.75" customHeight="1">
      <c r="A289" s="19" t="str">
        <f t="shared" si="53"/>
        <v>4000005682</v>
      </c>
      <c r="B289" s="18">
        <v>45411.0</v>
      </c>
      <c r="C289" s="36">
        <v>100.0</v>
      </c>
      <c r="D289" s="19">
        <f t="shared" si="54"/>
        <v>599</v>
      </c>
      <c r="E289" s="10"/>
      <c r="F289" s="10" t="s">
        <v>3370</v>
      </c>
    </row>
    <row r="290" ht="15.75" customHeight="1">
      <c r="A290" s="19" t="str">
        <f t="shared" si="53"/>
        <v>4000005682</v>
      </c>
      <c r="B290" s="9">
        <v>45412.0</v>
      </c>
      <c r="C290" s="36">
        <v>50.0</v>
      </c>
      <c r="D290" s="19">
        <f t="shared" si="54"/>
        <v>549</v>
      </c>
      <c r="E290" s="10"/>
      <c r="F290" s="10" t="s">
        <v>3373</v>
      </c>
    </row>
    <row r="291" ht="15.75" customHeight="1">
      <c r="A291" s="19" t="str">
        <f t="shared" si="53"/>
        <v>4000005682</v>
      </c>
      <c r="B291" s="9">
        <v>45414.0</v>
      </c>
      <c r="C291" s="36">
        <v>43.0</v>
      </c>
      <c r="D291" s="19">
        <f t="shared" si="54"/>
        <v>506</v>
      </c>
      <c r="E291" s="10"/>
      <c r="F291" s="10" t="s">
        <v>3374</v>
      </c>
    </row>
    <row r="292" ht="15.75" customHeight="1">
      <c r="A292" s="19" t="str">
        <f t="shared" si="53"/>
        <v>4000005682</v>
      </c>
      <c r="B292" s="9">
        <v>45418.0</v>
      </c>
      <c r="C292" s="10">
        <v>100.0</v>
      </c>
      <c r="D292" s="19">
        <f t="shared" si="54"/>
        <v>406</v>
      </c>
      <c r="E292" s="10"/>
      <c r="F292" s="10" t="s">
        <v>3379</v>
      </c>
    </row>
    <row r="293" ht="15.75" customHeight="1">
      <c r="A293" s="19" t="str">
        <f t="shared" si="53"/>
        <v>4000005682</v>
      </c>
      <c r="B293" s="9">
        <v>45422.0</v>
      </c>
      <c r="C293" s="10">
        <v>33.0</v>
      </c>
      <c r="D293" s="19">
        <f t="shared" si="54"/>
        <v>373</v>
      </c>
      <c r="E293" s="10"/>
      <c r="F293" s="10" t="s">
        <v>3383</v>
      </c>
    </row>
    <row r="294" ht="15.75" customHeight="1">
      <c r="A294" s="19" t="str">
        <f t="shared" si="53"/>
        <v>4000005682</v>
      </c>
      <c r="B294" s="9">
        <v>45419.0</v>
      </c>
      <c r="C294" s="10">
        <v>60.0</v>
      </c>
      <c r="D294" s="19">
        <f t="shared" si="54"/>
        <v>313</v>
      </c>
      <c r="E294" s="10"/>
      <c r="F294" s="10" t="s">
        <v>3382</v>
      </c>
    </row>
    <row r="295" ht="15.75" customHeight="1">
      <c r="B295" s="56">
        <v>45425.0</v>
      </c>
      <c r="C295" s="60">
        <v>100.0</v>
      </c>
      <c r="D295" s="19">
        <f t="shared" si="54"/>
        <v>213</v>
      </c>
      <c r="F295" s="60" t="s">
        <v>3393</v>
      </c>
    </row>
    <row r="296" ht="15.75" customHeight="1">
      <c r="B296" s="56">
        <v>45428.0</v>
      </c>
      <c r="C296" s="60">
        <v>40.0</v>
      </c>
      <c r="D296" s="19">
        <f t="shared" si="54"/>
        <v>173</v>
      </c>
      <c r="F296" s="60" t="s">
        <v>3388</v>
      </c>
    </row>
    <row r="297" ht="15.75" customHeight="1">
      <c r="B297" s="56">
        <v>45427.0</v>
      </c>
      <c r="C297" s="60">
        <v>55.0</v>
      </c>
      <c r="D297" s="19">
        <f t="shared" si="54"/>
        <v>118</v>
      </c>
      <c r="F297" s="60" t="s">
        <v>3394</v>
      </c>
    </row>
    <row r="298" ht="15.75" customHeight="1">
      <c r="B298" s="56">
        <v>45432.0</v>
      </c>
      <c r="C298" s="60">
        <v>100.0</v>
      </c>
      <c r="D298" s="19">
        <f t="shared" si="54"/>
        <v>18</v>
      </c>
      <c r="F298" s="60" t="s">
        <v>3389</v>
      </c>
    </row>
    <row r="299" ht="15.75" customHeight="1">
      <c r="B299" s="56">
        <v>45436.0</v>
      </c>
      <c r="C299" s="60">
        <v>18.0</v>
      </c>
      <c r="D299" s="19">
        <f t="shared" si="54"/>
        <v>0</v>
      </c>
      <c r="F299" s="60" t="s">
        <v>3390</v>
      </c>
    </row>
    <row r="300" ht="15.75" customHeight="1">
      <c r="F300" s="62" t="s">
        <v>14</v>
      </c>
    </row>
    <row r="301" ht="15.75" customHeight="1">
      <c r="A301" s="14" t="s">
        <v>15</v>
      </c>
      <c r="B301" s="14" t="s">
        <v>16</v>
      </c>
      <c r="C301" s="2" t="s">
        <v>17</v>
      </c>
      <c r="D301" s="14" t="s">
        <v>18</v>
      </c>
      <c r="E301" s="14" t="s">
        <v>19</v>
      </c>
      <c r="F301" s="14" t="s">
        <v>20</v>
      </c>
      <c r="G301" s="191">
        <v>300.0</v>
      </c>
    </row>
    <row r="302" ht="15.75" customHeight="1">
      <c r="A302" s="61" t="s">
        <v>3395</v>
      </c>
      <c r="B302" s="18"/>
      <c r="C302" s="36"/>
      <c r="D302" s="19">
        <f>G301-C302</f>
        <v>300</v>
      </c>
      <c r="E302" s="19"/>
      <c r="F302" s="10" t="s">
        <v>3364</v>
      </c>
      <c r="G302" s="63" t="s">
        <v>3392</v>
      </c>
    </row>
    <row r="303" ht="15.75" customHeight="1">
      <c r="A303" s="190" t="str">
        <f t="shared" ref="A303:A312" si="55">A302</f>
        <v>40000056482</v>
      </c>
      <c r="B303" s="18">
        <v>45441.0</v>
      </c>
      <c r="C303" s="36">
        <v>33.0</v>
      </c>
      <c r="D303" s="19">
        <f t="shared" ref="D303:D312" si="56">D302-C303</f>
        <v>267</v>
      </c>
      <c r="E303" s="19"/>
      <c r="F303" s="10" t="s">
        <v>3396</v>
      </c>
      <c r="G303" s="64"/>
    </row>
    <row r="304" ht="15.75" customHeight="1">
      <c r="A304" s="19" t="str">
        <f t="shared" si="55"/>
        <v>40000056482</v>
      </c>
      <c r="B304" s="18">
        <v>45446.0</v>
      </c>
      <c r="C304" s="36">
        <v>40.0</v>
      </c>
      <c r="D304" s="19">
        <f t="shared" si="56"/>
        <v>227</v>
      </c>
      <c r="E304" s="19"/>
      <c r="F304" s="10" t="s">
        <v>3397</v>
      </c>
      <c r="G304" s="63" t="s">
        <v>3343</v>
      </c>
    </row>
    <row r="305" ht="15.75" customHeight="1">
      <c r="A305" s="19" t="str">
        <f t="shared" si="55"/>
        <v>40000056482</v>
      </c>
      <c r="B305" s="18">
        <v>45449.0</v>
      </c>
      <c r="C305" s="36">
        <v>16.0</v>
      </c>
      <c r="D305" s="19">
        <f t="shared" si="56"/>
        <v>211</v>
      </c>
      <c r="E305" s="19"/>
      <c r="F305" s="10" t="s">
        <v>3398</v>
      </c>
      <c r="G305" s="20" t="s">
        <v>3273</v>
      </c>
    </row>
    <row r="306" ht="15.75" customHeight="1">
      <c r="A306" s="19" t="str">
        <f t="shared" si="55"/>
        <v>40000056482</v>
      </c>
      <c r="B306" s="18">
        <v>45537.0</v>
      </c>
      <c r="C306" s="36">
        <v>150.0</v>
      </c>
      <c r="D306" s="19">
        <f t="shared" si="56"/>
        <v>61</v>
      </c>
      <c r="E306" s="10"/>
      <c r="F306" s="10" t="s">
        <v>3399</v>
      </c>
    </row>
    <row r="307" ht="15.75" customHeight="1">
      <c r="A307" s="19" t="str">
        <f t="shared" si="55"/>
        <v>40000056482</v>
      </c>
      <c r="B307" s="18">
        <v>45541.0</v>
      </c>
      <c r="C307" s="36">
        <v>61.0</v>
      </c>
      <c r="D307" s="19">
        <f t="shared" si="56"/>
        <v>0</v>
      </c>
      <c r="E307" s="10"/>
      <c r="F307" s="10" t="s">
        <v>3400</v>
      </c>
    </row>
    <row r="308" ht="15.75" customHeight="1">
      <c r="A308" s="19" t="str">
        <f t="shared" si="55"/>
        <v>40000056482</v>
      </c>
      <c r="B308" s="9"/>
      <c r="C308" s="36"/>
      <c r="D308" s="19">
        <f t="shared" si="56"/>
        <v>0</v>
      </c>
      <c r="E308" s="10"/>
      <c r="F308" s="10" t="s">
        <v>3373</v>
      </c>
    </row>
    <row r="309" ht="15.75" customHeight="1">
      <c r="A309" s="19" t="str">
        <f t="shared" si="55"/>
        <v>40000056482</v>
      </c>
      <c r="B309" s="9"/>
      <c r="C309" s="36"/>
      <c r="D309" s="19">
        <f t="shared" si="56"/>
        <v>0</v>
      </c>
      <c r="E309" s="10"/>
      <c r="F309" s="10" t="s">
        <v>3374</v>
      </c>
    </row>
    <row r="310" ht="15.75" customHeight="1">
      <c r="A310" s="19" t="str">
        <f t="shared" si="55"/>
        <v>40000056482</v>
      </c>
      <c r="B310" s="9"/>
      <c r="C310" s="10"/>
      <c r="D310" s="19">
        <f t="shared" si="56"/>
        <v>0</v>
      </c>
      <c r="E310" s="10"/>
      <c r="F310" s="10" t="s">
        <v>3379</v>
      </c>
    </row>
    <row r="311" ht="15.75" customHeight="1">
      <c r="A311" s="19" t="str">
        <f t="shared" si="55"/>
        <v>40000056482</v>
      </c>
      <c r="B311" s="10"/>
      <c r="C311" s="10"/>
      <c r="D311" s="19">
        <f t="shared" si="56"/>
        <v>0</v>
      </c>
      <c r="E311" s="10"/>
      <c r="F311" s="10" t="s">
        <v>3382</v>
      </c>
    </row>
    <row r="312" ht="15.75" customHeight="1">
      <c r="A312" s="19" t="str">
        <f t="shared" si="55"/>
        <v>40000056482</v>
      </c>
      <c r="B312" s="10"/>
      <c r="C312" s="10"/>
      <c r="D312" s="19">
        <f t="shared" si="56"/>
        <v>0</v>
      </c>
      <c r="E312" s="10"/>
      <c r="F312" s="10" t="s">
        <v>3383</v>
      </c>
    </row>
    <row r="313" ht="15.75" customHeight="1"/>
    <row r="314" ht="15.75" customHeight="1">
      <c r="A314" s="14" t="s">
        <v>15</v>
      </c>
      <c r="B314" s="14" t="s">
        <v>16</v>
      </c>
      <c r="C314" s="2" t="s">
        <v>17</v>
      </c>
      <c r="D314" s="14" t="s">
        <v>18</v>
      </c>
      <c r="E314" s="14" t="s">
        <v>19</v>
      </c>
      <c r="F314" s="14" t="s">
        <v>20</v>
      </c>
      <c r="G314" s="191">
        <v>200.0</v>
      </c>
    </row>
    <row r="315" ht="15.75" customHeight="1">
      <c r="A315" s="61" t="s">
        <v>3401</v>
      </c>
      <c r="B315" s="18">
        <v>45439.0</v>
      </c>
      <c r="C315" s="36">
        <v>100.0</v>
      </c>
      <c r="D315" s="19">
        <f>G314-C315</f>
        <v>100</v>
      </c>
      <c r="E315" s="19"/>
      <c r="F315" s="10" t="s">
        <v>3364</v>
      </c>
      <c r="G315" s="63" t="s">
        <v>3402</v>
      </c>
    </row>
    <row r="316" ht="15.75" customHeight="1">
      <c r="A316" s="190" t="str">
        <f t="shared" ref="A316:A318" si="57">A315</f>
        <v>4000005175</v>
      </c>
      <c r="B316" s="18">
        <v>45441.0</v>
      </c>
      <c r="C316" s="36">
        <v>100.0</v>
      </c>
      <c r="D316" s="19">
        <f t="shared" ref="D316:D318" si="58">D315-C316</f>
        <v>0</v>
      </c>
      <c r="E316" s="19"/>
      <c r="F316" s="10" t="s">
        <v>3366</v>
      </c>
      <c r="G316" s="64"/>
    </row>
    <row r="317" ht="15.75" customHeight="1">
      <c r="A317" s="19" t="str">
        <f t="shared" si="57"/>
        <v>4000005175</v>
      </c>
      <c r="B317" s="18"/>
      <c r="C317" s="36"/>
      <c r="D317" s="19">
        <f t="shared" si="58"/>
        <v>0</v>
      </c>
      <c r="E317" s="19"/>
      <c r="F317" s="10" t="s">
        <v>3367</v>
      </c>
      <c r="G317" s="63" t="s">
        <v>3348</v>
      </c>
    </row>
    <row r="318" ht="15.75" customHeight="1">
      <c r="A318" s="19" t="str">
        <f t="shared" si="57"/>
        <v>4000005175</v>
      </c>
      <c r="B318" s="18"/>
      <c r="C318" s="36"/>
      <c r="D318" s="19">
        <f t="shared" si="58"/>
        <v>0</v>
      </c>
      <c r="E318" s="19"/>
      <c r="F318" s="10" t="s">
        <v>3366</v>
      </c>
      <c r="G318" s="20" t="s">
        <v>3271</v>
      </c>
    </row>
    <row r="319" ht="15.75" customHeight="1">
      <c r="F319" s="62" t="s">
        <v>14</v>
      </c>
    </row>
    <row r="320" ht="15.75" customHeight="1"/>
    <row r="321" ht="15.75" customHeight="1">
      <c r="A321" s="14" t="s">
        <v>15</v>
      </c>
      <c r="B321" s="14" t="s">
        <v>16</v>
      </c>
      <c r="C321" s="2" t="s">
        <v>17</v>
      </c>
      <c r="D321" s="14" t="s">
        <v>18</v>
      </c>
      <c r="E321" s="14" t="s">
        <v>19</v>
      </c>
      <c r="F321" s="14" t="s">
        <v>20</v>
      </c>
      <c r="G321" s="191">
        <v>200.0</v>
      </c>
    </row>
    <row r="322" ht="15.75" customHeight="1">
      <c r="A322" s="61" t="s">
        <v>3403</v>
      </c>
      <c r="B322" s="18">
        <v>45449.0</v>
      </c>
      <c r="C322" s="36">
        <v>37.0</v>
      </c>
      <c r="D322" s="19">
        <f>G321-C322</f>
        <v>163</v>
      </c>
      <c r="E322" s="19"/>
      <c r="F322" s="10" t="s">
        <v>3364</v>
      </c>
      <c r="G322" s="63" t="s">
        <v>3404</v>
      </c>
    </row>
    <row r="323" ht="15.75" customHeight="1">
      <c r="A323" s="190" t="str">
        <f t="shared" ref="A323:A325" si="59">A322</f>
        <v>4300005239</v>
      </c>
      <c r="B323" s="18">
        <v>45453.0</v>
      </c>
      <c r="C323" s="36">
        <v>70.0</v>
      </c>
      <c r="D323" s="19">
        <f t="shared" ref="D323:D325" si="60">D322-C323</f>
        <v>93</v>
      </c>
      <c r="E323" s="19"/>
      <c r="F323" s="10" t="s">
        <v>3366</v>
      </c>
      <c r="G323" s="64"/>
    </row>
    <row r="324" ht="15.75" customHeight="1">
      <c r="A324" s="19" t="str">
        <f t="shared" si="59"/>
        <v>4300005239</v>
      </c>
      <c r="B324" s="18">
        <v>45456.0</v>
      </c>
      <c r="C324" s="36">
        <v>70.0</v>
      </c>
      <c r="D324" s="19">
        <f t="shared" si="60"/>
        <v>23</v>
      </c>
      <c r="E324" s="19"/>
      <c r="F324" s="10" t="s">
        <v>3367</v>
      </c>
      <c r="G324" s="63" t="s">
        <v>3348</v>
      </c>
    </row>
    <row r="325" ht="15.75" customHeight="1">
      <c r="A325" s="19" t="str">
        <f t="shared" si="59"/>
        <v>4300005239</v>
      </c>
      <c r="B325" s="18">
        <v>45461.0</v>
      </c>
      <c r="C325" s="36">
        <v>23.0</v>
      </c>
      <c r="D325" s="19">
        <f t="shared" si="60"/>
        <v>0</v>
      </c>
      <c r="E325" s="19"/>
      <c r="F325" s="10" t="s">
        <v>3368</v>
      </c>
      <c r="G325" s="20" t="s">
        <v>3271</v>
      </c>
    </row>
    <row r="326" ht="15.75" customHeight="1">
      <c r="F326" s="62" t="s">
        <v>14</v>
      </c>
    </row>
    <row r="327" ht="15.75" customHeight="1">
      <c r="A327" s="14" t="s">
        <v>15</v>
      </c>
      <c r="B327" s="14" t="s">
        <v>16</v>
      </c>
      <c r="C327" s="2" t="s">
        <v>17</v>
      </c>
      <c r="D327" s="14" t="s">
        <v>18</v>
      </c>
      <c r="E327" s="14" t="s">
        <v>19</v>
      </c>
      <c r="F327" s="14" t="s">
        <v>20</v>
      </c>
      <c r="G327" s="191">
        <v>100.0</v>
      </c>
    </row>
    <row r="328" ht="15.75" customHeight="1">
      <c r="A328" s="61" t="s">
        <v>3405</v>
      </c>
      <c r="B328" s="18">
        <v>45453.0</v>
      </c>
      <c r="C328" s="36">
        <v>40.0</v>
      </c>
      <c r="D328" s="19">
        <f>G327-C328</f>
        <v>60</v>
      </c>
      <c r="E328" s="19"/>
      <c r="F328" s="10" t="s">
        <v>3364</v>
      </c>
      <c r="G328" s="63" t="s">
        <v>3406</v>
      </c>
    </row>
    <row r="329" ht="15.75" customHeight="1">
      <c r="A329" s="190" t="str">
        <f t="shared" ref="A329:A331" si="61">A328</f>
        <v>4300005243</v>
      </c>
      <c r="B329" s="18">
        <v>45456.0</v>
      </c>
      <c r="C329" s="36">
        <v>11.0</v>
      </c>
      <c r="D329" s="19">
        <f t="shared" ref="D329:D331" si="62">D328-C329</f>
        <v>49</v>
      </c>
      <c r="E329" s="19"/>
      <c r="F329" s="10" t="s">
        <v>3366</v>
      </c>
      <c r="G329" s="64"/>
    </row>
    <row r="330" ht="15.75" customHeight="1">
      <c r="A330" s="19" t="str">
        <f t="shared" si="61"/>
        <v>4300005243</v>
      </c>
      <c r="B330" s="18">
        <v>45461.0</v>
      </c>
      <c r="C330" s="36">
        <v>49.0</v>
      </c>
      <c r="D330" s="19">
        <f t="shared" si="62"/>
        <v>0</v>
      </c>
      <c r="E330" s="19"/>
      <c r="F330" s="10" t="s">
        <v>3367</v>
      </c>
      <c r="G330" s="63" t="s">
        <v>2095</v>
      </c>
    </row>
    <row r="331" ht="15.75" customHeight="1">
      <c r="A331" s="19" t="str">
        <f t="shared" si="61"/>
        <v>4300005243</v>
      </c>
      <c r="B331" s="18"/>
      <c r="C331" s="36"/>
      <c r="D331" s="19">
        <f t="shared" si="62"/>
        <v>0</v>
      </c>
      <c r="E331" s="19"/>
      <c r="F331" s="10" t="s">
        <v>3366</v>
      </c>
      <c r="G331" s="20" t="s">
        <v>3269</v>
      </c>
    </row>
    <row r="332" ht="15.75" customHeight="1">
      <c r="F332" s="62" t="s">
        <v>14</v>
      </c>
    </row>
    <row r="333" ht="15.75" customHeight="1"/>
    <row r="334" ht="15.75" customHeight="1">
      <c r="A334" s="14" t="s">
        <v>15</v>
      </c>
      <c r="B334" s="14" t="s">
        <v>16</v>
      </c>
      <c r="C334" s="2" t="s">
        <v>17</v>
      </c>
      <c r="D334" s="14" t="s">
        <v>18</v>
      </c>
      <c r="E334" s="14" t="s">
        <v>19</v>
      </c>
      <c r="F334" s="14" t="s">
        <v>20</v>
      </c>
      <c r="G334" s="191">
        <v>470.0</v>
      </c>
    </row>
    <row r="335" ht="15.75" customHeight="1">
      <c r="A335" s="61" t="s">
        <v>3407</v>
      </c>
      <c r="B335" s="18">
        <v>45475.0</v>
      </c>
      <c r="C335" s="36">
        <v>75.0</v>
      </c>
      <c r="D335" s="19">
        <f>G334-C335</f>
        <v>395</v>
      </c>
      <c r="E335" s="19"/>
      <c r="F335" s="10" t="s">
        <v>3364</v>
      </c>
      <c r="G335" s="63" t="s">
        <v>3408</v>
      </c>
    </row>
    <row r="336" ht="15.75" customHeight="1">
      <c r="A336" s="190" t="str">
        <f t="shared" ref="A336:A338" si="63">A335</f>
        <v>4300005325</v>
      </c>
      <c r="B336" s="18">
        <v>45476.0</v>
      </c>
      <c r="C336" s="36">
        <v>84.0</v>
      </c>
      <c r="D336" s="19">
        <f t="shared" ref="D336:D339" si="64">D335-C336</f>
        <v>311</v>
      </c>
      <c r="E336" s="19"/>
      <c r="F336" s="10" t="s">
        <v>3366</v>
      </c>
      <c r="G336" s="64"/>
    </row>
    <row r="337" ht="15.75" customHeight="1">
      <c r="A337" s="19" t="str">
        <f t="shared" si="63"/>
        <v>4300005325</v>
      </c>
      <c r="B337" s="18">
        <v>45488.0</v>
      </c>
      <c r="C337" s="36">
        <v>100.0</v>
      </c>
      <c r="D337" s="19">
        <f t="shared" si="64"/>
        <v>211</v>
      </c>
      <c r="E337" s="19"/>
      <c r="F337" s="10" t="s">
        <v>3367</v>
      </c>
      <c r="G337" s="63" t="s">
        <v>3348</v>
      </c>
    </row>
    <row r="338" ht="15.75" customHeight="1">
      <c r="A338" s="19" t="str">
        <f t="shared" si="63"/>
        <v>4300005325</v>
      </c>
      <c r="B338" s="18">
        <v>45489.0</v>
      </c>
      <c r="C338" s="36">
        <v>100.0</v>
      </c>
      <c r="D338" s="19">
        <f t="shared" si="64"/>
        <v>111</v>
      </c>
      <c r="E338" s="19"/>
      <c r="F338" s="10" t="s">
        <v>3368</v>
      </c>
      <c r="G338" s="20" t="s">
        <v>3271</v>
      </c>
    </row>
    <row r="339" ht="15.75" customHeight="1">
      <c r="B339" s="56">
        <v>45503.0</v>
      </c>
      <c r="C339" s="69">
        <v>111.0</v>
      </c>
      <c r="D339" s="19">
        <f t="shared" si="64"/>
        <v>0</v>
      </c>
      <c r="F339" s="60" t="s">
        <v>3369</v>
      </c>
    </row>
    <row r="340" ht="15.75" customHeight="1">
      <c r="F340" s="62" t="s">
        <v>14</v>
      </c>
    </row>
    <row r="341" ht="15.75" customHeight="1">
      <c r="A341" s="14" t="s">
        <v>15</v>
      </c>
      <c r="B341" s="14" t="s">
        <v>16</v>
      </c>
      <c r="C341" s="2" t="s">
        <v>17</v>
      </c>
      <c r="D341" s="14" t="s">
        <v>18</v>
      </c>
      <c r="E341" s="14" t="s">
        <v>19</v>
      </c>
      <c r="F341" s="14" t="s">
        <v>20</v>
      </c>
      <c r="G341" s="191">
        <v>100.0</v>
      </c>
    </row>
    <row r="342" ht="15.75" customHeight="1">
      <c r="A342" s="61" t="s">
        <v>3409</v>
      </c>
      <c r="B342" s="18">
        <v>45520.0</v>
      </c>
      <c r="C342" s="36">
        <v>100.0</v>
      </c>
      <c r="D342" s="19">
        <f>G341-C342</f>
        <v>0</v>
      </c>
      <c r="E342" s="19"/>
      <c r="F342" s="10" t="s">
        <v>3364</v>
      </c>
      <c r="G342" s="63" t="s">
        <v>3410</v>
      </c>
    </row>
    <row r="343" ht="15.75" customHeight="1">
      <c r="A343" s="190" t="str">
        <f t="shared" ref="A343:A345" si="65">A342</f>
        <v>4300005485</v>
      </c>
      <c r="B343" s="18"/>
      <c r="C343" s="36"/>
      <c r="D343" s="19">
        <f t="shared" ref="D343:D345" si="66">D342-C343</f>
        <v>0</v>
      </c>
      <c r="E343" s="19"/>
      <c r="F343" s="10" t="s">
        <v>3366</v>
      </c>
      <c r="G343" s="64"/>
    </row>
    <row r="344" ht="15.75" customHeight="1">
      <c r="A344" s="19" t="str">
        <f t="shared" si="65"/>
        <v>4300005485</v>
      </c>
      <c r="B344" s="18"/>
      <c r="C344" s="36"/>
      <c r="D344" s="19">
        <f t="shared" si="66"/>
        <v>0</v>
      </c>
      <c r="E344" s="19"/>
      <c r="F344" s="10" t="s">
        <v>3367</v>
      </c>
      <c r="G344" s="63" t="s">
        <v>2095</v>
      </c>
    </row>
    <row r="345" ht="15.75" customHeight="1">
      <c r="A345" s="19" t="str">
        <f t="shared" si="65"/>
        <v>4300005485</v>
      </c>
      <c r="B345" s="18"/>
      <c r="C345" s="36"/>
      <c r="D345" s="19">
        <f t="shared" si="66"/>
        <v>0</v>
      </c>
      <c r="E345" s="19"/>
      <c r="F345" s="10" t="s">
        <v>3368</v>
      </c>
      <c r="G345" s="20" t="s">
        <v>3269</v>
      </c>
    </row>
    <row r="346" ht="15.75" customHeight="1">
      <c r="F346" s="62" t="s">
        <v>14</v>
      </c>
    </row>
    <row r="347" ht="15.75" customHeight="1">
      <c r="A347" s="14" t="s">
        <v>15</v>
      </c>
      <c r="B347" s="14" t="s">
        <v>16</v>
      </c>
      <c r="C347" s="2" t="s">
        <v>17</v>
      </c>
      <c r="D347" s="14" t="s">
        <v>18</v>
      </c>
      <c r="E347" s="14" t="s">
        <v>19</v>
      </c>
      <c r="F347" s="14" t="s">
        <v>20</v>
      </c>
      <c r="G347" s="191">
        <v>350.0</v>
      </c>
    </row>
    <row r="348" ht="15.75" customHeight="1">
      <c r="A348" s="61" t="s">
        <v>3411</v>
      </c>
      <c r="B348" s="18">
        <v>45506.0</v>
      </c>
      <c r="C348" s="36">
        <v>100.0</v>
      </c>
      <c r="D348" s="19">
        <f>G347-C348</f>
        <v>250</v>
      </c>
      <c r="E348" s="19"/>
      <c r="F348" s="10" t="s">
        <v>3364</v>
      </c>
      <c r="G348" s="63" t="s">
        <v>3412</v>
      </c>
    </row>
    <row r="349" ht="15.75" customHeight="1">
      <c r="A349" s="190" t="str">
        <f t="shared" ref="A349:A351" si="67">A348</f>
        <v>4300005493</v>
      </c>
      <c r="B349" s="18">
        <v>45511.0</v>
      </c>
      <c r="C349" s="36">
        <v>150.0</v>
      </c>
      <c r="D349" s="19">
        <f t="shared" ref="D349:D351" si="68">D348-C349</f>
        <v>100</v>
      </c>
      <c r="E349" s="19"/>
      <c r="F349" s="10" t="s">
        <v>3366</v>
      </c>
      <c r="G349" s="64"/>
    </row>
    <row r="350" ht="15.75" customHeight="1">
      <c r="A350" s="19" t="str">
        <f t="shared" si="67"/>
        <v>4300005493</v>
      </c>
      <c r="B350" s="18">
        <v>45513.0</v>
      </c>
      <c r="C350" s="36">
        <v>67.0</v>
      </c>
      <c r="D350" s="19">
        <f t="shared" si="68"/>
        <v>33</v>
      </c>
      <c r="E350" s="19"/>
      <c r="F350" s="10" t="s">
        <v>3367</v>
      </c>
      <c r="G350" s="63" t="s">
        <v>3413</v>
      </c>
    </row>
    <row r="351" ht="15.75" customHeight="1">
      <c r="A351" s="19" t="str">
        <f t="shared" si="67"/>
        <v>4300005493</v>
      </c>
      <c r="B351" s="18">
        <v>45519.0</v>
      </c>
      <c r="C351" s="36">
        <v>33.0</v>
      </c>
      <c r="D351" s="19">
        <f t="shared" si="68"/>
        <v>0</v>
      </c>
      <c r="E351" s="19"/>
      <c r="F351" s="10" t="s">
        <v>3368</v>
      </c>
      <c r="G351" s="20" t="s">
        <v>3271</v>
      </c>
    </row>
    <row r="352" ht="15.75" customHeight="1">
      <c r="F352" s="62" t="s">
        <v>14</v>
      </c>
    </row>
    <row r="353" ht="15.75" customHeight="1">
      <c r="A353" s="14" t="s">
        <v>15</v>
      </c>
      <c r="B353" s="14" t="s">
        <v>16</v>
      </c>
      <c r="C353" s="2" t="s">
        <v>17</v>
      </c>
      <c r="D353" s="14" t="s">
        <v>18</v>
      </c>
      <c r="E353" s="14" t="s">
        <v>19</v>
      </c>
      <c r="F353" s="14" t="s">
        <v>20</v>
      </c>
      <c r="G353" s="191">
        <v>200.0</v>
      </c>
    </row>
    <row r="354" ht="15.75" customHeight="1">
      <c r="A354" s="61" t="s">
        <v>3414</v>
      </c>
      <c r="B354" s="18">
        <v>45519.0</v>
      </c>
      <c r="C354" s="36">
        <v>100.0</v>
      </c>
      <c r="D354" s="19">
        <f>G353-C354</f>
        <v>100</v>
      </c>
      <c r="E354" s="19"/>
      <c r="F354" s="10" t="s">
        <v>3364</v>
      </c>
      <c r="G354" s="63" t="s">
        <v>3415</v>
      </c>
    </row>
    <row r="355" ht="15.75" customHeight="1">
      <c r="A355" s="190" t="str">
        <f t="shared" ref="A355:A357" si="69">A354</f>
        <v>4300005515</v>
      </c>
      <c r="B355" s="18">
        <v>45525.0</v>
      </c>
      <c r="C355" s="36">
        <v>60.0</v>
      </c>
      <c r="D355" s="19">
        <f t="shared" ref="D355:D357" si="70">D354-C355</f>
        <v>40</v>
      </c>
      <c r="E355" s="19"/>
      <c r="F355" s="10" t="s">
        <v>3366</v>
      </c>
      <c r="G355" s="64"/>
    </row>
    <row r="356" ht="15.75" customHeight="1">
      <c r="A356" s="19" t="str">
        <f t="shared" si="69"/>
        <v>4300005515</v>
      </c>
      <c r="B356" s="18">
        <v>45531.0</v>
      </c>
      <c r="C356" s="36">
        <v>40.0</v>
      </c>
      <c r="D356" s="19">
        <f t="shared" si="70"/>
        <v>0</v>
      </c>
      <c r="E356" s="19"/>
      <c r="F356" s="10" t="s">
        <v>3367</v>
      </c>
      <c r="G356" s="63" t="s">
        <v>3413</v>
      </c>
    </row>
    <row r="357" ht="15.75" customHeight="1">
      <c r="A357" s="19" t="str">
        <f t="shared" si="69"/>
        <v>4300005515</v>
      </c>
      <c r="B357" s="18"/>
      <c r="C357" s="36"/>
      <c r="D357" s="19">
        <f t="shared" si="70"/>
        <v>0</v>
      </c>
      <c r="E357" s="19"/>
      <c r="F357" s="10" t="s">
        <v>3368</v>
      </c>
      <c r="G357" s="20" t="s">
        <v>3271</v>
      </c>
    </row>
    <row r="358" ht="15.75" customHeight="1">
      <c r="F358" s="62" t="s">
        <v>14</v>
      </c>
    </row>
    <row r="359" ht="15.75" customHeight="1"/>
    <row r="360" ht="15.75" customHeight="1">
      <c r="A360" s="14" t="s">
        <v>15</v>
      </c>
      <c r="B360" s="14" t="s">
        <v>16</v>
      </c>
      <c r="C360" s="2" t="s">
        <v>17</v>
      </c>
      <c r="D360" s="14" t="s">
        <v>18</v>
      </c>
      <c r="E360" s="14" t="s">
        <v>19</v>
      </c>
      <c r="F360" s="14" t="s">
        <v>20</v>
      </c>
      <c r="G360" s="191">
        <v>400.0</v>
      </c>
    </row>
    <row r="361" ht="15.75" customHeight="1">
      <c r="A361" s="61" t="s">
        <v>3416</v>
      </c>
      <c r="B361" s="18">
        <v>45541.0</v>
      </c>
      <c r="C361" s="36">
        <v>7.0</v>
      </c>
      <c r="D361" s="19">
        <f>G360-C361</f>
        <v>393</v>
      </c>
      <c r="E361" s="19"/>
      <c r="F361" s="10" t="s">
        <v>3364</v>
      </c>
      <c r="G361" s="63" t="s">
        <v>3417</v>
      </c>
    </row>
    <row r="362" ht="15.75" customHeight="1">
      <c r="A362" s="190" t="str">
        <f t="shared" ref="A362:A364" si="71">A361</f>
        <v>4300005626</v>
      </c>
      <c r="B362" s="18">
        <v>45545.0</v>
      </c>
      <c r="C362" s="36">
        <v>40.0</v>
      </c>
      <c r="D362" s="19">
        <f t="shared" ref="D362:D371" si="72">D361-C362</f>
        <v>353</v>
      </c>
      <c r="E362" s="19"/>
      <c r="F362" s="10" t="s">
        <v>3366</v>
      </c>
      <c r="G362" s="64"/>
    </row>
    <row r="363" ht="15.75" customHeight="1">
      <c r="A363" s="19" t="str">
        <f t="shared" si="71"/>
        <v>4300005626</v>
      </c>
      <c r="B363" s="18">
        <v>45548.0</v>
      </c>
      <c r="C363" s="36">
        <v>60.0</v>
      </c>
      <c r="D363" s="19">
        <f t="shared" si="72"/>
        <v>293</v>
      </c>
      <c r="E363" s="19"/>
      <c r="F363" s="10" t="s">
        <v>3367</v>
      </c>
      <c r="G363" s="63" t="s">
        <v>1151</v>
      </c>
    </row>
    <row r="364" ht="15.75" customHeight="1">
      <c r="A364" s="19" t="str">
        <f t="shared" si="71"/>
        <v>4300005626</v>
      </c>
      <c r="B364" s="18">
        <v>45553.0</v>
      </c>
      <c r="C364" s="36">
        <v>100.0</v>
      </c>
      <c r="D364" s="19">
        <f t="shared" si="72"/>
        <v>193</v>
      </c>
      <c r="E364" s="19"/>
      <c r="F364" s="10" t="s">
        <v>3368</v>
      </c>
      <c r="G364" s="20" t="s">
        <v>3273</v>
      </c>
    </row>
    <row r="365" ht="15.75" customHeight="1">
      <c r="B365" s="56">
        <v>45562.0</v>
      </c>
      <c r="C365" s="69">
        <v>55.0</v>
      </c>
      <c r="D365" s="19">
        <f t="shared" si="72"/>
        <v>138</v>
      </c>
      <c r="F365" s="60" t="s">
        <v>3369</v>
      </c>
    </row>
    <row r="366" ht="15.75" customHeight="1">
      <c r="B366" s="56">
        <v>45565.0</v>
      </c>
      <c r="C366" s="69">
        <v>40.0</v>
      </c>
      <c r="D366" s="19">
        <f t="shared" si="72"/>
        <v>98</v>
      </c>
      <c r="F366" s="60" t="s">
        <v>3370</v>
      </c>
    </row>
    <row r="367" ht="15.75" customHeight="1">
      <c r="B367" s="56">
        <v>45579.0</v>
      </c>
      <c r="C367" s="69">
        <v>20.0</v>
      </c>
      <c r="D367" s="19">
        <f t="shared" si="72"/>
        <v>78</v>
      </c>
      <c r="F367" s="60" t="s">
        <v>3374</v>
      </c>
    </row>
    <row r="368" ht="15.75" customHeight="1">
      <c r="B368" s="56">
        <v>45586.0</v>
      </c>
      <c r="C368" s="69">
        <v>21.0</v>
      </c>
      <c r="D368" s="19">
        <f t="shared" si="72"/>
        <v>57</v>
      </c>
      <c r="F368" s="60" t="s">
        <v>3379</v>
      </c>
    </row>
    <row r="369" ht="15.75" customHeight="1">
      <c r="B369" s="56">
        <v>45587.0</v>
      </c>
      <c r="C369" s="69">
        <v>3.0</v>
      </c>
      <c r="D369" s="19">
        <f t="shared" si="72"/>
        <v>54</v>
      </c>
      <c r="F369" s="60" t="s">
        <v>3382</v>
      </c>
    </row>
    <row r="370" ht="15.75" customHeight="1">
      <c r="B370" s="56">
        <v>45576.0</v>
      </c>
      <c r="C370" s="69">
        <v>50.0</v>
      </c>
      <c r="D370" s="19">
        <f t="shared" si="72"/>
        <v>4</v>
      </c>
      <c r="F370" s="60" t="s">
        <v>3373</v>
      </c>
    </row>
    <row r="371" ht="15.75" customHeight="1">
      <c r="D371" s="19">
        <f t="shared" si="72"/>
        <v>4</v>
      </c>
    </row>
    <row r="372" ht="15.75" customHeight="1"/>
    <row r="373" ht="15.75" customHeight="1">
      <c r="A373" s="14" t="s">
        <v>15</v>
      </c>
      <c r="B373" s="14" t="s">
        <v>16</v>
      </c>
      <c r="C373" s="2" t="s">
        <v>17</v>
      </c>
      <c r="D373" s="14" t="s">
        <v>18</v>
      </c>
      <c r="E373" s="14" t="s">
        <v>19</v>
      </c>
      <c r="F373" s="14" t="s">
        <v>20</v>
      </c>
      <c r="G373" s="191">
        <v>100.0</v>
      </c>
    </row>
    <row r="374" ht="15.75" customHeight="1">
      <c r="A374" s="61" t="s">
        <v>3418</v>
      </c>
      <c r="B374" s="18">
        <v>45558.0</v>
      </c>
      <c r="C374" s="36">
        <v>65.0</v>
      </c>
      <c r="D374" s="19">
        <f>G373-C374</f>
        <v>35</v>
      </c>
      <c r="E374" s="19"/>
      <c r="F374" s="10" t="s">
        <v>3364</v>
      </c>
      <c r="G374" s="63" t="s">
        <v>3419</v>
      </c>
    </row>
    <row r="375" ht="15.75" customHeight="1">
      <c r="A375" s="190" t="str">
        <f t="shared" ref="A375:A377" si="73">A374</f>
        <v>4300005693</v>
      </c>
      <c r="B375" s="18">
        <v>45559.0</v>
      </c>
      <c r="C375" s="36">
        <v>35.0</v>
      </c>
      <c r="D375" s="19">
        <f t="shared" ref="D375:D377" si="74">D374-C375</f>
        <v>0</v>
      </c>
      <c r="E375" s="19"/>
      <c r="F375" s="10" t="s">
        <v>3366</v>
      </c>
      <c r="G375" s="64"/>
    </row>
    <row r="376" ht="15.75" customHeight="1">
      <c r="A376" s="19" t="str">
        <f t="shared" si="73"/>
        <v>4300005693</v>
      </c>
      <c r="B376" s="18"/>
      <c r="C376" s="36"/>
      <c r="D376" s="19">
        <f t="shared" si="74"/>
        <v>0</v>
      </c>
      <c r="E376" s="19"/>
      <c r="F376" s="10" t="s">
        <v>3367</v>
      </c>
      <c r="G376" s="63" t="s">
        <v>2095</v>
      </c>
    </row>
    <row r="377" ht="15.75" customHeight="1">
      <c r="A377" s="19" t="str">
        <f t="shared" si="73"/>
        <v>4300005693</v>
      </c>
      <c r="B377" s="18"/>
      <c r="C377" s="36"/>
      <c r="D377" s="19">
        <f t="shared" si="74"/>
        <v>0</v>
      </c>
      <c r="E377" s="19"/>
      <c r="F377" s="10" t="s">
        <v>3368</v>
      </c>
      <c r="G377" s="20" t="s">
        <v>3269</v>
      </c>
    </row>
    <row r="378" ht="15.75" customHeight="1"/>
    <row r="379" ht="15.75" customHeight="1">
      <c r="A379" s="14" t="s">
        <v>15</v>
      </c>
      <c r="B379" s="14" t="s">
        <v>16</v>
      </c>
      <c r="C379" s="2" t="s">
        <v>17</v>
      </c>
      <c r="D379" s="14" t="s">
        <v>18</v>
      </c>
      <c r="E379" s="14" t="s">
        <v>19</v>
      </c>
      <c r="F379" s="14" t="s">
        <v>20</v>
      </c>
      <c r="G379" s="191">
        <v>300.0</v>
      </c>
    </row>
    <row r="380" ht="15.75" customHeight="1">
      <c r="A380" s="61" t="s">
        <v>3420</v>
      </c>
      <c r="B380" s="18">
        <v>45565.0</v>
      </c>
      <c r="C380" s="36">
        <v>60.0</v>
      </c>
      <c r="D380" s="19">
        <f>G379-C380</f>
        <v>240</v>
      </c>
      <c r="E380" s="19"/>
      <c r="F380" s="10" t="s">
        <v>3364</v>
      </c>
      <c r="G380" s="63" t="s">
        <v>3421</v>
      </c>
    </row>
    <row r="381" ht="15.75" customHeight="1">
      <c r="A381" s="190" t="str">
        <f t="shared" ref="A381:A383" si="75">A380</f>
        <v>4300005762</v>
      </c>
      <c r="B381" s="18">
        <v>45566.0</v>
      </c>
      <c r="C381" s="36">
        <v>60.0</v>
      </c>
      <c r="D381" s="19">
        <f t="shared" ref="D381:D387" si="76">D380-C381</f>
        <v>180</v>
      </c>
      <c r="E381" s="19"/>
      <c r="F381" s="10" t="s">
        <v>3366</v>
      </c>
      <c r="G381" s="64"/>
    </row>
    <row r="382" ht="15.75" customHeight="1">
      <c r="A382" s="19" t="str">
        <f t="shared" si="75"/>
        <v>4300005762</v>
      </c>
      <c r="B382" s="18">
        <v>45569.0</v>
      </c>
      <c r="C382" s="36">
        <v>22.0</v>
      </c>
      <c r="D382" s="19">
        <f t="shared" si="76"/>
        <v>158</v>
      </c>
      <c r="E382" s="19"/>
      <c r="F382" s="10" t="s">
        <v>3367</v>
      </c>
      <c r="G382" s="63" t="s">
        <v>3413</v>
      </c>
    </row>
    <row r="383" ht="15.75" customHeight="1">
      <c r="A383" s="19" t="str">
        <f t="shared" si="75"/>
        <v>4300005762</v>
      </c>
      <c r="B383" s="18">
        <v>45574.0</v>
      </c>
      <c r="C383" s="36">
        <v>50.0</v>
      </c>
      <c r="D383" s="19">
        <f t="shared" si="76"/>
        <v>108</v>
      </c>
      <c r="E383" s="19"/>
      <c r="F383" s="10" t="s">
        <v>3368</v>
      </c>
      <c r="G383" s="20" t="s">
        <v>3271</v>
      </c>
    </row>
    <row r="384" ht="15.75" customHeight="1">
      <c r="B384" s="56">
        <v>45579.0</v>
      </c>
      <c r="C384" s="69">
        <v>43.0</v>
      </c>
      <c r="D384" s="19">
        <f t="shared" si="76"/>
        <v>65</v>
      </c>
      <c r="F384" s="60" t="s">
        <v>3369</v>
      </c>
    </row>
    <row r="385" ht="15.75" customHeight="1">
      <c r="B385" s="56">
        <v>45582.0</v>
      </c>
      <c r="C385" s="69">
        <v>42.0</v>
      </c>
      <c r="D385" s="19">
        <f t="shared" si="76"/>
        <v>23</v>
      </c>
      <c r="F385" s="60" t="s">
        <v>3370</v>
      </c>
    </row>
    <row r="386" ht="15.75" customHeight="1">
      <c r="B386" s="56">
        <v>45629.0</v>
      </c>
      <c r="C386" s="69">
        <v>22.0</v>
      </c>
      <c r="D386" s="19">
        <f t="shared" si="76"/>
        <v>1</v>
      </c>
      <c r="F386" s="60" t="s">
        <v>3373</v>
      </c>
    </row>
    <row r="387" ht="15.75" customHeight="1">
      <c r="B387" s="56">
        <v>45663.0</v>
      </c>
      <c r="C387" s="69">
        <v>1.0</v>
      </c>
      <c r="D387" s="19">
        <f t="shared" si="76"/>
        <v>0</v>
      </c>
      <c r="F387" s="60" t="s">
        <v>3374</v>
      </c>
    </row>
    <row r="388" ht="15.75" customHeight="1">
      <c r="D388" s="19"/>
    </row>
    <row r="389" ht="15.75" customHeight="1">
      <c r="D389" s="19"/>
    </row>
    <row r="390" ht="15.75" customHeight="1">
      <c r="A390" s="14" t="s">
        <v>15</v>
      </c>
      <c r="B390" s="14" t="s">
        <v>16</v>
      </c>
      <c r="C390" s="2" t="s">
        <v>17</v>
      </c>
      <c r="D390" s="14" t="s">
        <v>18</v>
      </c>
      <c r="E390" s="14" t="s">
        <v>19</v>
      </c>
      <c r="F390" s="14" t="s">
        <v>20</v>
      </c>
      <c r="G390" s="191">
        <v>300.0</v>
      </c>
    </row>
    <row r="391" ht="15.75" customHeight="1">
      <c r="A391" s="61" t="s">
        <v>3420</v>
      </c>
      <c r="B391" s="18">
        <v>45587.0</v>
      </c>
      <c r="C391" s="36">
        <v>22.0</v>
      </c>
      <c r="D391" s="19">
        <f>G390-C391</f>
        <v>278</v>
      </c>
      <c r="E391" s="19"/>
      <c r="F391" s="10" t="s">
        <v>3364</v>
      </c>
      <c r="G391" s="63" t="s">
        <v>3421</v>
      </c>
    </row>
    <row r="392" ht="15.75" customHeight="1">
      <c r="A392" s="190" t="str">
        <f t="shared" ref="A392:A394" si="77">A391</f>
        <v>4300005762</v>
      </c>
      <c r="B392" s="18">
        <v>45593.0</v>
      </c>
      <c r="C392" s="36">
        <v>75.0</v>
      </c>
      <c r="D392" s="19">
        <f t="shared" ref="D392:D397" si="78">D391-C392</f>
        <v>203</v>
      </c>
      <c r="E392" s="19"/>
      <c r="F392" s="10" t="s">
        <v>3366</v>
      </c>
      <c r="G392" s="64"/>
    </row>
    <row r="393" ht="15.75" customHeight="1">
      <c r="A393" s="19" t="str">
        <f t="shared" si="77"/>
        <v>4300005762</v>
      </c>
      <c r="B393" s="18">
        <v>45600.0</v>
      </c>
      <c r="C393" s="36">
        <v>40.0</v>
      </c>
      <c r="D393" s="19">
        <f t="shared" si="78"/>
        <v>163</v>
      </c>
      <c r="E393" s="19"/>
      <c r="F393" s="10" t="s">
        <v>3367</v>
      </c>
      <c r="G393" s="63" t="s">
        <v>3343</v>
      </c>
    </row>
    <row r="394" ht="15.75" customHeight="1">
      <c r="A394" s="19" t="str">
        <f t="shared" si="77"/>
        <v>4300005762</v>
      </c>
      <c r="B394" s="18">
        <v>45604.0</v>
      </c>
      <c r="C394" s="36">
        <v>60.0</v>
      </c>
      <c r="D394" s="19">
        <f t="shared" si="78"/>
        <v>103</v>
      </c>
      <c r="E394" s="19"/>
      <c r="F394" s="10" t="s">
        <v>3368</v>
      </c>
      <c r="G394" s="20" t="s">
        <v>3273</v>
      </c>
    </row>
    <row r="395" ht="15.75" customHeight="1">
      <c r="B395" s="56">
        <v>45609.0</v>
      </c>
      <c r="C395" s="69">
        <v>40.0</v>
      </c>
      <c r="D395" s="19">
        <f t="shared" si="78"/>
        <v>63</v>
      </c>
      <c r="F395" s="60" t="s">
        <v>3369</v>
      </c>
    </row>
    <row r="396" ht="15.75" customHeight="1">
      <c r="B396" s="56">
        <v>45617.0</v>
      </c>
      <c r="C396" s="69">
        <v>50.0</v>
      </c>
      <c r="D396" s="19">
        <f t="shared" si="78"/>
        <v>13</v>
      </c>
      <c r="F396" s="60" t="s">
        <v>3370</v>
      </c>
    </row>
    <row r="397" ht="15.75" customHeight="1">
      <c r="B397" s="56">
        <v>45629.0</v>
      </c>
      <c r="C397" s="69">
        <v>13.0</v>
      </c>
      <c r="D397" s="19">
        <f t="shared" si="78"/>
        <v>0</v>
      </c>
      <c r="F397" s="60" t="s">
        <v>3373</v>
      </c>
    </row>
    <row r="398" ht="15.75" customHeight="1"/>
    <row r="399" ht="15.75" customHeight="1">
      <c r="A399" s="14" t="s">
        <v>15</v>
      </c>
      <c r="B399" s="14" t="s">
        <v>16</v>
      </c>
      <c r="C399" s="2" t="s">
        <v>17</v>
      </c>
      <c r="D399" s="14" t="s">
        <v>18</v>
      </c>
      <c r="E399" s="14" t="s">
        <v>19</v>
      </c>
      <c r="F399" s="14" t="s">
        <v>20</v>
      </c>
      <c r="G399" s="191">
        <v>300.0</v>
      </c>
    </row>
    <row r="400" ht="15.75" customHeight="1">
      <c r="A400" s="61" t="s">
        <v>3422</v>
      </c>
      <c r="B400" s="18"/>
      <c r="C400" s="36"/>
      <c r="D400" s="19">
        <f>G399-C400</f>
        <v>300</v>
      </c>
      <c r="E400" s="19"/>
      <c r="F400" s="10" t="s">
        <v>3364</v>
      </c>
      <c r="G400" s="63" t="s">
        <v>3423</v>
      </c>
    </row>
    <row r="401" ht="15.75" customHeight="1">
      <c r="A401" s="190" t="str">
        <f t="shared" ref="A401:A403" si="79">A400</f>
        <v>4300005771</v>
      </c>
      <c r="B401" s="18"/>
      <c r="C401" s="36"/>
      <c r="D401" s="19">
        <f t="shared" ref="D401:D403" si="80">D400-C401</f>
        <v>300</v>
      </c>
      <c r="E401" s="19"/>
      <c r="F401" s="10" t="s">
        <v>3366</v>
      </c>
      <c r="G401" s="64"/>
    </row>
    <row r="402" ht="15.75" customHeight="1">
      <c r="A402" s="19" t="str">
        <f t="shared" si="79"/>
        <v>4300005771</v>
      </c>
      <c r="B402" s="18"/>
      <c r="C402" s="36"/>
      <c r="D402" s="19">
        <f t="shared" si="80"/>
        <v>300</v>
      </c>
      <c r="E402" s="19"/>
      <c r="F402" s="10" t="s">
        <v>3367</v>
      </c>
      <c r="G402" s="63" t="s">
        <v>3343</v>
      </c>
    </row>
    <row r="403" ht="15.75" customHeight="1">
      <c r="A403" s="19" t="str">
        <f t="shared" si="79"/>
        <v>4300005771</v>
      </c>
      <c r="B403" s="18"/>
      <c r="C403" s="36"/>
      <c r="D403" s="19">
        <f t="shared" si="80"/>
        <v>300</v>
      </c>
      <c r="E403" s="19"/>
      <c r="F403" s="10" t="s">
        <v>3368</v>
      </c>
      <c r="G403" s="20" t="s">
        <v>3273</v>
      </c>
    </row>
    <row r="404" ht="15.75" customHeight="1"/>
    <row r="405" ht="15.75" customHeight="1">
      <c r="A405" s="14" t="s">
        <v>15</v>
      </c>
      <c r="B405" s="14" t="s">
        <v>16</v>
      </c>
      <c r="C405" s="2" t="s">
        <v>17</v>
      </c>
      <c r="D405" s="14" t="s">
        <v>18</v>
      </c>
      <c r="E405" s="14" t="s">
        <v>19</v>
      </c>
      <c r="F405" s="14" t="s">
        <v>20</v>
      </c>
      <c r="G405" s="191">
        <v>300.0</v>
      </c>
    </row>
    <row r="406" ht="15.75" customHeight="1">
      <c r="A406" s="61" t="s">
        <v>3424</v>
      </c>
      <c r="B406" s="18"/>
      <c r="C406" s="36"/>
      <c r="D406" s="19">
        <f>G405-C406</f>
        <v>300</v>
      </c>
      <c r="E406" s="19"/>
      <c r="F406" s="10" t="s">
        <v>3364</v>
      </c>
      <c r="G406" s="63" t="s">
        <v>3425</v>
      </c>
    </row>
    <row r="407" ht="15.75" customHeight="1">
      <c r="A407" s="190" t="str">
        <f t="shared" ref="A407:A409" si="81">A406</f>
        <v>4300005811</v>
      </c>
      <c r="B407" s="18"/>
      <c r="C407" s="36"/>
      <c r="D407" s="19">
        <f t="shared" ref="D407:D409" si="82">D406-C407</f>
        <v>300</v>
      </c>
      <c r="E407" s="19"/>
      <c r="F407" s="10" t="s">
        <v>3366</v>
      </c>
      <c r="G407" s="64"/>
    </row>
    <row r="408" ht="15.75" customHeight="1">
      <c r="A408" s="19" t="str">
        <f t="shared" si="81"/>
        <v>4300005811</v>
      </c>
      <c r="B408" s="18"/>
      <c r="C408" s="36"/>
      <c r="D408" s="19">
        <f t="shared" si="82"/>
        <v>300</v>
      </c>
      <c r="E408" s="19"/>
      <c r="F408" s="10" t="s">
        <v>3367</v>
      </c>
      <c r="G408" s="63" t="s">
        <v>3343</v>
      </c>
    </row>
    <row r="409" ht="15.75" customHeight="1">
      <c r="A409" s="19" t="str">
        <f t="shared" si="81"/>
        <v>4300005811</v>
      </c>
      <c r="B409" s="18"/>
      <c r="C409" s="36"/>
      <c r="D409" s="19">
        <f t="shared" si="82"/>
        <v>300</v>
      </c>
      <c r="E409" s="19"/>
      <c r="F409" s="10" t="s">
        <v>3368</v>
      </c>
      <c r="G409" s="20" t="s">
        <v>3273</v>
      </c>
    </row>
    <row r="410" ht="15.75" customHeight="1"/>
    <row r="411" ht="15.75" customHeight="1">
      <c r="A411" s="14" t="s">
        <v>15</v>
      </c>
      <c r="B411" s="14" t="s">
        <v>16</v>
      </c>
      <c r="C411" s="2" t="s">
        <v>17</v>
      </c>
      <c r="D411" s="14" t="s">
        <v>18</v>
      </c>
      <c r="E411" s="14" t="s">
        <v>19</v>
      </c>
      <c r="F411" s="14" t="s">
        <v>20</v>
      </c>
      <c r="G411" s="191">
        <v>100.0</v>
      </c>
    </row>
    <row r="412" ht="15.75" customHeight="1">
      <c r="A412" s="61" t="s">
        <v>3424</v>
      </c>
      <c r="B412" s="18"/>
      <c r="C412" s="36"/>
      <c r="D412" s="19">
        <f>G411-C412</f>
        <v>100</v>
      </c>
      <c r="E412" s="19"/>
      <c r="F412" s="10" t="s">
        <v>3364</v>
      </c>
      <c r="G412" s="63" t="s">
        <v>3425</v>
      </c>
    </row>
    <row r="413" ht="15.75" customHeight="1">
      <c r="A413" s="190" t="str">
        <f t="shared" ref="A413:A415" si="83">A412</f>
        <v>4300005811</v>
      </c>
      <c r="B413" s="18"/>
      <c r="C413" s="36"/>
      <c r="D413" s="19">
        <f t="shared" ref="D413:D415" si="84">D412-C413</f>
        <v>100</v>
      </c>
      <c r="E413" s="19"/>
      <c r="F413" s="10" t="s">
        <v>3366</v>
      </c>
      <c r="G413" s="64"/>
    </row>
    <row r="414" ht="15.75" customHeight="1">
      <c r="A414" s="19" t="str">
        <f t="shared" si="83"/>
        <v>4300005811</v>
      </c>
      <c r="B414" s="18"/>
      <c r="C414" s="36"/>
      <c r="D414" s="19">
        <f t="shared" si="84"/>
        <v>100</v>
      </c>
      <c r="E414" s="19"/>
      <c r="F414" s="10" t="s">
        <v>3367</v>
      </c>
      <c r="G414" s="63" t="s">
        <v>2095</v>
      </c>
    </row>
    <row r="415" ht="15.75" customHeight="1">
      <c r="A415" s="19" t="str">
        <f t="shared" si="83"/>
        <v>4300005811</v>
      </c>
      <c r="B415" s="18"/>
      <c r="C415" s="36"/>
      <c r="D415" s="19">
        <f t="shared" si="84"/>
        <v>100</v>
      </c>
      <c r="E415" s="19"/>
      <c r="F415" s="10" t="s">
        <v>3368</v>
      </c>
      <c r="G415" s="20" t="s">
        <v>3269</v>
      </c>
    </row>
    <row r="416" ht="15.75" customHeight="1"/>
    <row r="417" ht="15.75" customHeight="1">
      <c r="A417" s="14" t="s">
        <v>15</v>
      </c>
      <c r="B417" s="14" t="s">
        <v>16</v>
      </c>
      <c r="C417" s="2" t="s">
        <v>17</v>
      </c>
      <c r="D417" s="14" t="s">
        <v>18</v>
      </c>
      <c r="E417" s="14" t="s">
        <v>19</v>
      </c>
      <c r="F417" s="14" t="s">
        <v>20</v>
      </c>
      <c r="G417" s="191">
        <v>200.0</v>
      </c>
    </row>
    <row r="418" ht="15.75" customHeight="1">
      <c r="A418" s="61" t="s">
        <v>3424</v>
      </c>
      <c r="B418" s="18"/>
      <c r="C418" s="36"/>
      <c r="D418" s="19">
        <f>G417-C418</f>
        <v>200</v>
      </c>
      <c r="E418" s="19"/>
      <c r="F418" s="10" t="s">
        <v>3364</v>
      </c>
      <c r="G418" s="63" t="s">
        <v>3425</v>
      </c>
    </row>
    <row r="419" ht="15.75" customHeight="1">
      <c r="A419" s="190" t="str">
        <f t="shared" ref="A419:A421" si="85">A418</f>
        <v>4300005811</v>
      </c>
      <c r="B419" s="18"/>
      <c r="C419" s="36"/>
      <c r="D419" s="19">
        <f t="shared" ref="D419:D421" si="86">D418-C419</f>
        <v>200</v>
      </c>
      <c r="E419" s="19"/>
      <c r="F419" s="10" t="s">
        <v>3366</v>
      </c>
      <c r="G419" s="64"/>
    </row>
    <row r="420" ht="15.75" customHeight="1">
      <c r="A420" s="19" t="str">
        <f t="shared" si="85"/>
        <v>4300005811</v>
      </c>
      <c r="B420" s="18"/>
      <c r="C420" s="36"/>
      <c r="D420" s="19">
        <f t="shared" si="86"/>
        <v>200</v>
      </c>
      <c r="E420" s="19"/>
      <c r="F420" s="10" t="s">
        <v>3367</v>
      </c>
      <c r="G420" s="63" t="s">
        <v>3413</v>
      </c>
    </row>
    <row r="421" ht="15.75" customHeight="1">
      <c r="A421" s="19" t="str">
        <f t="shared" si="85"/>
        <v>4300005811</v>
      </c>
      <c r="B421" s="18"/>
      <c r="C421" s="36"/>
      <c r="D421" s="19">
        <f t="shared" si="86"/>
        <v>200</v>
      </c>
      <c r="E421" s="19"/>
      <c r="F421" s="10" t="s">
        <v>3368</v>
      </c>
      <c r="G421" s="20" t="s">
        <v>3271</v>
      </c>
    </row>
    <row r="422" ht="15.75" customHeight="1"/>
    <row r="423" ht="15.75" customHeight="1">
      <c r="A423" s="14" t="s">
        <v>15</v>
      </c>
      <c r="B423" s="14" t="s">
        <v>16</v>
      </c>
      <c r="C423" s="2" t="s">
        <v>17</v>
      </c>
      <c r="D423" s="14" t="s">
        <v>18</v>
      </c>
      <c r="E423" s="14" t="s">
        <v>19</v>
      </c>
      <c r="F423" s="14" t="s">
        <v>20</v>
      </c>
      <c r="G423" s="191">
        <v>200.0</v>
      </c>
    </row>
    <row r="424" ht="15.75" customHeight="1">
      <c r="A424" s="19">
        <v>4.300005946E9</v>
      </c>
      <c r="B424" s="18">
        <v>45629.0</v>
      </c>
      <c r="C424" s="36">
        <v>24.0</v>
      </c>
      <c r="D424" s="19">
        <f>G423-C424</f>
        <v>176</v>
      </c>
      <c r="E424" s="19"/>
      <c r="F424" s="10" t="s">
        <v>3364</v>
      </c>
      <c r="G424" s="63" t="s">
        <v>3426</v>
      </c>
    </row>
    <row r="425" ht="15.75" customHeight="1">
      <c r="A425" s="190">
        <f t="shared" ref="A425:A427" si="87">A424</f>
        <v>4300005946</v>
      </c>
      <c r="B425" s="18">
        <v>45637.0</v>
      </c>
      <c r="C425" s="36">
        <v>78.0</v>
      </c>
      <c r="D425" s="19">
        <f t="shared" ref="D425:D430" si="88">D424-C425</f>
        <v>98</v>
      </c>
      <c r="E425" s="19"/>
      <c r="F425" s="10" t="s">
        <v>3366</v>
      </c>
      <c r="G425" s="64"/>
    </row>
    <row r="426" ht="15.75" customHeight="1">
      <c r="A426" s="19">
        <f t="shared" si="87"/>
        <v>4300005946</v>
      </c>
      <c r="B426" s="18">
        <v>45677.0</v>
      </c>
      <c r="C426" s="36">
        <v>98.0</v>
      </c>
      <c r="D426" s="19">
        <f t="shared" si="88"/>
        <v>0</v>
      </c>
      <c r="E426" s="19"/>
      <c r="F426" s="10" t="s">
        <v>3367</v>
      </c>
      <c r="G426" s="63" t="s">
        <v>3343</v>
      </c>
    </row>
    <row r="427" ht="15.75" customHeight="1">
      <c r="A427" s="19">
        <f t="shared" si="87"/>
        <v>4300005946</v>
      </c>
      <c r="B427" s="18"/>
      <c r="C427" s="36"/>
      <c r="D427" s="19">
        <f t="shared" si="88"/>
        <v>0</v>
      </c>
      <c r="E427" s="19"/>
      <c r="F427" s="10" t="s">
        <v>3368</v>
      </c>
      <c r="G427" s="20" t="s">
        <v>3273</v>
      </c>
    </row>
    <row r="428" ht="15.75" customHeight="1">
      <c r="A428" s="10"/>
      <c r="B428" s="9"/>
      <c r="C428" s="36"/>
      <c r="D428" s="19">
        <f t="shared" si="88"/>
        <v>0</v>
      </c>
      <c r="E428" s="10"/>
      <c r="F428" s="10" t="s">
        <v>3369</v>
      </c>
    </row>
    <row r="429" ht="15.75" customHeight="1">
      <c r="A429" s="10"/>
      <c r="B429" s="9"/>
      <c r="C429" s="36"/>
      <c r="D429" s="19">
        <f t="shared" si="88"/>
        <v>0</v>
      </c>
      <c r="E429" s="10"/>
      <c r="F429" s="10" t="s">
        <v>3370</v>
      </c>
    </row>
    <row r="430" ht="15.75" customHeight="1">
      <c r="A430" s="10"/>
      <c r="B430" s="10"/>
      <c r="C430" s="10"/>
      <c r="D430" s="19">
        <f t="shared" si="88"/>
        <v>0</v>
      </c>
      <c r="E430" s="10"/>
      <c r="F430" s="10"/>
    </row>
    <row r="431" ht="15.75" customHeight="1">
      <c r="D431" s="62" t="s">
        <v>14</v>
      </c>
    </row>
    <row r="432" ht="15.75" customHeight="1"/>
    <row r="433" ht="15.75" customHeight="1">
      <c r="A433" s="14" t="s">
        <v>0</v>
      </c>
      <c r="B433" s="3" t="s">
        <v>2589</v>
      </c>
      <c r="C433" s="14" t="s">
        <v>1024</v>
      </c>
      <c r="D433" s="14" t="s">
        <v>3</v>
      </c>
      <c r="E433" s="2" t="s">
        <v>1025</v>
      </c>
      <c r="F433" s="2" t="s">
        <v>1026</v>
      </c>
      <c r="G433" s="14" t="s">
        <v>18</v>
      </c>
      <c r="H433" s="14" t="s">
        <v>19</v>
      </c>
      <c r="I433" s="14" t="s">
        <v>1027</v>
      </c>
    </row>
    <row r="434" ht="15.75" customHeight="1">
      <c r="A434" s="37" t="s">
        <v>3427</v>
      </c>
      <c r="B434" s="37" t="s">
        <v>3428</v>
      </c>
      <c r="C434" s="19">
        <v>4.300006017E9</v>
      </c>
      <c r="D434" s="19">
        <v>400.0</v>
      </c>
      <c r="E434" s="72">
        <v>45663.0</v>
      </c>
      <c r="F434" s="36">
        <v>79.0</v>
      </c>
      <c r="G434" s="19">
        <f>D434-F434</f>
        <v>321</v>
      </c>
      <c r="H434" s="19"/>
      <c r="I434" s="10" t="s">
        <v>3429</v>
      </c>
    </row>
    <row r="435" ht="15.75" customHeight="1">
      <c r="A435" s="11"/>
      <c r="B435" s="11"/>
      <c r="C435" s="19">
        <f t="shared" ref="C435:C436" si="89">C434</f>
        <v>4300006017</v>
      </c>
      <c r="D435" s="18"/>
      <c r="E435" s="72">
        <v>45665.0</v>
      </c>
      <c r="F435" s="36">
        <v>52.0</v>
      </c>
      <c r="G435" s="19">
        <f t="shared" ref="G435:G438" si="90">G434-F435</f>
        <v>269</v>
      </c>
      <c r="H435" s="19"/>
      <c r="I435" s="10" t="s">
        <v>3430</v>
      </c>
    </row>
    <row r="436" ht="15.75" customHeight="1">
      <c r="A436" s="12"/>
      <c r="B436" s="12"/>
      <c r="C436" s="19">
        <f t="shared" si="89"/>
        <v>4300006017</v>
      </c>
      <c r="D436" s="18"/>
      <c r="E436" s="72">
        <v>45667.0</v>
      </c>
      <c r="F436" s="36">
        <v>100.0</v>
      </c>
      <c r="G436" s="19">
        <f t="shared" si="90"/>
        <v>169</v>
      </c>
      <c r="H436" s="19"/>
      <c r="I436" s="10" t="s">
        <v>3431</v>
      </c>
    </row>
    <row r="437" ht="15.75" customHeight="1">
      <c r="A437" s="10"/>
      <c r="B437" s="10"/>
      <c r="C437" s="10"/>
      <c r="D437" s="10"/>
      <c r="E437" s="9">
        <v>45670.0</v>
      </c>
      <c r="F437" s="36">
        <v>100.0</v>
      </c>
      <c r="G437" s="19">
        <f t="shared" si="90"/>
        <v>69</v>
      </c>
      <c r="H437" s="10"/>
      <c r="I437" s="10" t="s">
        <v>3432</v>
      </c>
    </row>
    <row r="438" ht="15.75" customHeight="1">
      <c r="A438" s="10"/>
      <c r="B438" s="10"/>
      <c r="C438" s="10"/>
      <c r="D438" s="10"/>
      <c r="E438" s="9">
        <v>45672.0</v>
      </c>
      <c r="F438" s="10">
        <v>69.0</v>
      </c>
      <c r="G438" s="19">
        <f t="shared" si="90"/>
        <v>0</v>
      </c>
      <c r="H438" s="10"/>
      <c r="I438" s="10" t="s">
        <v>3433</v>
      </c>
    </row>
    <row r="439" ht="15.75" customHeight="1">
      <c r="G439" s="62" t="s">
        <v>14</v>
      </c>
    </row>
    <row r="440" ht="15.75" customHeight="1">
      <c r="A440" s="2" t="s">
        <v>0</v>
      </c>
      <c r="B440" s="2" t="s">
        <v>1</v>
      </c>
      <c r="C440" s="3" t="s">
        <v>2</v>
      </c>
      <c r="D440" s="3" t="s">
        <v>3</v>
      </c>
      <c r="E440" s="3" t="s">
        <v>4</v>
      </c>
      <c r="F440" s="3" t="s">
        <v>5</v>
      </c>
      <c r="G440" s="3" t="s">
        <v>6</v>
      </c>
      <c r="H440" s="3" t="s">
        <v>7</v>
      </c>
      <c r="I440" s="3" t="s">
        <v>8</v>
      </c>
    </row>
    <row r="441" ht="15.75" customHeight="1">
      <c r="A441" s="4" t="s">
        <v>3434</v>
      </c>
      <c r="B441" s="5">
        <v>4.300006051E9</v>
      </c>
      <c r="C441" s="6">
        <v>45673.0</v>
      </c>
      <c r="D441" s="7">
        <v>150.0</v>
      </c>
      <c r="E441" s="8" t="s">
        <v>3435</v>
      </c>
      <c r="F441" s="9">
        <v>45677.0</v>
      </c>
      <c r="G441" s="10">
        <v>100.0</v>
      </c>
      <c r="H441" s="8">
        <f>D441-G441</f>
        <v>50</v>
      </c>
      <c r="I441" s="10"/>
    </row>
    <row r="442" ht="15.75" customHeight="1">
      <c r="A442" s="11"/>
      <c r="B442" s="11"/>
      <c r="C442" s="11"/>
      <c r="D442" s="11"/>
      <c r="E442" s="8" t="s">
        <v>3436</v>
      </c>
      <c r="F442" s="9">
        <v>45687.0</v>
      </c>
      <c r="G442" s="10">
        <v>50.0</v>
      </c>
      <c r="H442" s="8">
        <f t="shared" ref="H442:H446" si="91">H441-G442</f>
        <v>0</v>
      </c>
      <c r="I442" s="10"/>
    </row>
    <row r="443" ht="15.75" customHeight="1">
      <c r="A443" s="11"/>
      <c r="B443" s="11"/>
      <c r="C443" s="11"/>
      <c r="D443" s="11"/>
      <c r="E443" s="8" t="s">
        <v>3437</v>
      </c>
      <c r="F443" s="10"/>
      <c r="G443" s="10"/>
      <c r="H443" s="8">
        <f t="shared" si="91"/>
        <v>0</v>
      </c>
      <c r="I443" s="10"/>
    </row>
    <row r="444" ht="15.75" customHeight="1">
      <c r="A444" s="11"/>
      <c r="B444" s="11"/>
      <c r="C444" s="11"/>
      <c r="D444" s="11"/>
      <c r="E444" s="8"/>
      <c r="F444" s="10"/>
      <c r="G444" s="10"/>
      <c r="H444" s="8">
        <f t="shared" si="91"/>
        <v>0</v>
      </c>
      <c r="I444" s="10"/>
    </row>
    <row r="445" ht="15.75" customHeight="1">
      <c r="A445" s="11"/>
      <c r="B445" s="11"/>
      <c r="C445" s="11"/>
      <c r="D445" s="11"/>
      <c r="E445" s="10"/>
      <c r="F445" s="10"/>
      <c r="G445" s="10"/>
      <c r="H445" s="8">
        <f t="shared" si="91"/>
        <v>0</v>
      </c>
      <c r="I445" s="10"/>
    </row>
    <row r="446" ht="15.75" customHeight="1">
      <c r="A446" s="12"/>
      <c r="B446" s="12"/>
      <c r="C446" s="12"/>
      <c r="D446" s="12"/>
      <c r="E446" s="10"/>
      <c r="F446" s="10"/>
      <c r="G446" s="10"/>
      <c r="H446" s="8">
        <f t="shared" si="91"/>
        <v>0</v>
      </c>
      <c r="I446" s="10"/>
    </row>
    <row r="447" ht="15.75" customHeight="1">
      <c r="H447" s="62" t="s">
        <v>14</v>
      </c>
    </row>
    <row r="448" ht="15.75" customHeight="1">
      <c r="A448" s="2" t="s">
        <v>0</v>
      </c>
      <c r="B448" s="2" t="s">
        <v>1</v>
      </c>
      <c r="C448" s="3" t="s">
        <v>2</v>
      </c>
      <c r="D448" s="3" t="s">
        <v>3</v>
      </c>
      <c r="E448" s="3" t="s">
        <v>4</v>
      </c>
      <c r="F448" s="3" t="s">
        <v>5</v>
      </c>
      <c r="G448" s="3" t="s">
        <v>6</v>
      </c>
      <c r="H448" s="3" t="s">
        <v>7</v>
      </c>
      <c r="I448" s="3" t="s">
        <v>8</v>
      </c>
    </row>
    <row r="449" ht="15.75" customHeight="1">
      <c r="A449" s="4" t="s">
        <v>3434</v>
      </c>
      <c r="B449" s="5">
        <v>4.300006101E9</v>
      </c>
      <c r="C449" s="6">
        <v>45668.0</v>
      </c>
      <c r="D449" s="7">
        <v>100.0</v>
      </c>
      <c r="E449" s="8" t="s">
        <v>1929</v>
      </c>
      <c r="F449" s="9">
        <v>45701.0</v>
      </c>
      <c r="G449" s="10">
        <v>82.0</v>
      </c>
      <c r="H449" s="8">
        <f>D449-G449</f>
        <v>18</v>
      </c>
      <c r="I449" s="10">
        <v>17.0</v>
      </c>
    </row>
    <row r="450" ht="15.75" customHeight="1">
      <c r="A450" s="11"/>
      <c r="B450" s="11"/>
      <c r="C450" s="11"/>
      <c r="D450" s="11"/>
      <c r="E450" s="8" t="s">
        <v>1930</v>
      </c>
      <c r="F450" s="9">
        <v>45709.0</v>
      </c>
      <c r="G450" s="10">
        <v>18.0</v>
      </c>
      <c r="H450" s="8">
        <f t="shared" ref="H450:H451" si="92">H449-G450</f>
        <v>0</v>
      </c>
      <c r="I450" s="10"/>
    </row>
    <row r="451" ht="15.75" customHeight="1">
      <c r="A451" s="11"/>
      <c r="B451" s="11"/>
      <c r="C451" s="11"/>
      <c r="D451" s="11"/>
      <c r="E451" s="8" t="s">
        <v>1931</v>
      </c>
      <c r="F451" s="10"/>
      <c r="G451" s="10"/>
      <c r="H451" s="8">
        <f t="shared" si="92"/>
        <v>0</v>
      </c>
      <c r="I451" s="10"/>
    </row>
    <row r="452" ht="15.75" customHeight="1">
      <c r="H452" s="62" t="s">
        <v>14</v>
      </c>
    </row>
    <row r="453" ht="15.75" customHeight="1">
      <c r="A453" s="2" t="s">
        <v>0</v>
      </c>
      <c r="B453" s="2" t="s">
        <v>1</v>
      </c>
      <c r="C453" s="3" t="s">
        <v>2</v>
      </c>
      <c r="D453" s="3" t="s">
        <v>3</v>
      </c>
      <c r="E453" s="3" t="s">
        <v>4</v>
      </c>
      <c r="F453" s="3" t="s">
        <v>5</v>
      </c>
      <c r="G453" s="3" t="s">
        <v>6</v>
      </c>
      <c r="H453" s="3" t="s">
        <v>7</v>
      </c>
      <c r="I453" s="3" t="s">
        <v>8</v>
      </c>
    </row>
    <row r="454" ht="15.75" customHeight="1">
      <c r="A454" s="4" t="s">
        <v>3434</v>
      </c>
      <c r="B454" s="5">
        <v>4.300006121E9</v>
      </c>
      <c r="C454" s="6">
        <v>45706.0</v>
      </c>
      <c r="D454" s="7">
        <v>150.0</v>
      </c>
      <c r="E454" s="8" t="s">
        <v>3438</v>
      </c>
      <c r="F454" s="9">
        <v>45709.0</v>
      </c>
      <c r="G454" s="10">
        <v>50.0</v>
      </c>
      <c r="H454" s="8">
        <f>D454-G454</f>
        <v>100</v>
      </c>
      <c r="I454" s="10"/>
    </row>
    <row r="455" ht="15.75" customHeight="1">
      <c r="A455" s="11"/>
      <c r="B455" s="11"/>
      <c r="C455" s="11"/>
      <c r="D455" s="11"/>
      <c r="E455" s="8" t="s">
        <v>3439</v>
      </c>
      <c r="F455" s="9">
        <v>45713.0</v>
      </c>
      <c r="G455" s="10">
        <v>44.0</v>
      </c>
      <c r="H455" s="8">
        <f t="shared" ref="H455:H459" si="93">H454-G455</f>
        <v>56</v>
      </c>
      <c r="I455" s="10"/>
    </row>
    <row r="456" ht="15.75" customHeight="1">
      <c r="A456" s="11"/>
      <c r="B456" s="11"/>
      <c r="C456" s="11"/>
      <c r="D456" s="11"/>
      <c r="E456" s="8" t="s">
        <v>3440</v>
      </c>
      <c r="F456" s="57">
        <v>45721.0</v>
      </c>
      <c r="G456" s="10">
        <v>40.0</v>
      </c>
      <c r="H456" s="8">
        <f t="shared" si="93"/>
        <v>16</v>
      </c>
      <c r="I456" s="10"/>
    </row>
    <row r="457" ht="15.75" customHeight="1">
      <c r="A457" s="11"/>
      <c r="B457" s="11"/>
      <c r="C457" s="11"/>
      <c r="D457" s="11"/>
      <c r="E457" s="8" t="s">
        <v>3441</v>
      </c>
      <c r="F457" s="57">
        <v>45723.0</v>
      </c>
      <c r="G457" s="10">
        <v>16.0</v>
      </c>
      <c r="H457" s="8">
        <f t="shared" si="93"/>
        <v>0</v>
      </c>
      <c r="I457" s="10"/>
    </row>
    <row r="458" ht="15.75" customHeight="1">
      <c r="A458" s="11"/>
      <c r="B458" s="11"/>
      <c r="C458" s="11"/>
      <c r="D458" s="11"/>
      <c r="E458" s="10"/>
      <c r="F458" s="10"/>
      <c r="G458" s="10"/>
      <c r="H458" s="8">
        <f t="shared" si="93"/>
        <v>0</v>
      </c>
      <c r="I458" s="10"/>
      <c r="K458" s="53"/>
    </row>
    <row r="459" ht="15.75" customHeight="1">
      <c r="A459" s="12"/>
      <c r="B459" s="12"/>
      <c r="C459" s="12"/>
      <c r="D459" s="12"/>
      <c r="E459" s="10"/>
      <c r="F459" s="10"/>
      <c r="G459" s="10"/>
      <c r="H459" s="8">
        <f t="shared" si="93"/>
        <v>0</v>
      </c>
      <c r="I459" s="10"/>
    </row>
    <row r="460" ht="15.75" customHeight="1">
      <c r="H460" s="62" t="s">
        <v>14</v>
      </c>
    </row>
    <row r="461" ht="15.75" customHeight="1">
      <c r="A461" s="2" t="s">
        <v>0</v>
      </c>
      <c r="B461" s="2" t="s">
        <v>1</v>
      </c>
      <c r="C461" s="3" t="s">
        <v>2</v>
      </c>
      <c r="D461" s="3" t="s">
        <v>3</v>
      </c>
      <c r="E461" s="3" t="s">
        <v>4</v>
      </c>
      <c r="F461" s="3" t="s">
        <v>5</v>
      </c>
      <c r="G461" s="3" t="s">
        <v>6</v>
      </c>
      <c r="H461" s="3" t="s">
        <v>7</v>
      </c>
      <c r="I461" s="3" t="s">
        <v>8</v>
      </c>
    </row>
    <row r="462" ht="15.75" customHeight="1">
      <c r="A462" s="4" t="s">
        <v>3434</v>
      </c>
      <c r="B462" s="5">
        <v>4.300006135E9</v>
      </c>
      <c r="C462" s="6">
        <v>45712.0</v>
      </c>
      <c r="D462" s="7">
        <v>100.0</v>
      </c>
      <c r="E462" s="8" t="s">
        <v>3442</v>
      </c>
      <c r="F462" s="9">
        <v>45723.0</v>
      </c>
      <c r="G462" s="10">
        <v>51.0</v>
      </c>
      <c r="H462" s="8">
        <f>D462-G462</f>
        <v>49</v>
      </c>
      <c r="I462" s="10"/>
    </row>
    <row r="463" ht="15.75" customHeight="1">
      <c r="A463" s="11"/>
      <c r="B463" s="11"/>
      <c r="C463" s="11"/>
      <c r="D463" s="11"/>
      <c r="E463" s="8" t="s">
        <v>3443</v>
      </c>
      <c r="F463" s="9">
        <v>45733.0</v>
      </c>
      <c r="G463" s="10">
        <v>49.0</v>
      </c>
      <c r="H463" s="8">
        <f t="shared" ref="H463:H467" si="94">H462-G463</f>
        <v>0</v>
      </c>
      <c r="I463" s="10"/>
    </row>
    <row r="464" ht="15.75" customHeight="1">
      <c r="A464" s="11"/>
      <c r="B464" s="11"/>
      <c r="C464" s="11"/>
      <c r="D464" s="11"/>
      <c r="E464" s="8" t="s">
        <v>3444</v>
      </c>
      <c r="F464" s="10"/>
      <c r="G464" s="10"/>
      <c r="H464" s="8">
        <f t="shared" si="94"/>
        <v>0</v>
      </c>
      <c r="I464" s="10"/>
    </row>
    <row r="465" ht="15.75" customHeight="1">
      <c r="A465" s="11"/>
      <c r="B465" s="11"/>
      <c r="C465" s="11"/>
      <c r="D465" s="11"/>
      <c r="E465" s="8"/>
      <c r="F465" s="10"/>
      <c r="G465" s="10"/>
      <c r="H465" s="8">
        <f t="shared" si="94"/>
        <v>0</v>
      </c>
      <c r="I465" s="10"/>
    </row>
    <row r="466" ht="15.75" customHeight="1">
      <c r="A466" s="11"/>
      <c r="B466" s="11"/>
      <c r="C466" s="11"/>
      <c r="D466" s="11"/>
      <c r="E466" s="10"/>
      <c r="F466" s="10"/>
      <c r="G466" s="10"/>
      <c r="H466" s="8">
        <f t="shared" si="94"/>
        <v>0</v>
      </c>
      <c r="I466" s="10"/>
    </row>
    <row r="467" ht="15.75" customHeight="1">
      <c r="A467" s="12"/>
      <c r="B467" s="12"/>
      <c r="C467" s="12"/>
      <c r="D467" s="12"/>
      <c r="E467" s="10"/>
      <c r="F467" s="10"/>
      <c r="G467" s="10"/>
      <c r="H467" s="8">
        <f t="shared" si="94"/>
        <v>0</v>
      </c>
      <c r="I467" s="10"/>
    </row>
    <row r="468" ht="15.75" customHeight="1">
      <c r="H468" s="62" t="s">
        <v>14</v>
      </c>
    </row>
    <row r="469" ht="15.75" customHeight="1">
      <c r="A469" s="2" t="s">
        <v>0</v>
      </c>
      <c r="B469" s="2" t="s">
        <v>1</v>
      </c>
      <c r="C469" s="3" t="s">
        <v>2</v>
      </c>
      <c r="D469" s="3" t="s">
        <v>3</v>
      </c>
      <c r="E469" s="3" t="s">
        <v>4</v>
      </c>
      <c r="F469" s="3" t="s">
        <v>5</v>
      </c>
      <c r="G469" s="3" t="s">
        <v>6</v>
      </c>
      <c r="H469" s="3" t="s">
        <v>7</v>
      </c>
      <c r="I469" s="3" t="s">
        <v>8</v>
      </c>
    </row>
    <row r="470" ht="15.75" customHeight="1">
      <c r="A470" s="4" t="s">
        <v>3434</v>
      </c>
      <c r="B470" s="5">
        <v>4.300006163E9</v>
      </c>
      <c r="C470" s="6"/>
      <c r="D470" s="7">
        <v>300.0</v>
      </c>
      <c r="E470" s="8" t="s">
        <v>1187</v>
      </c>
      <c r="F470" s="9">
        <v>45737.0</v>
      </c>
      <c r="G470" s="10">
        <v>60.0</v>
      </c>
      <c r="H470" s="8">
        <f>D470-G470</f>
        <v>240</v>
      </c>
      <c r="I470" s="10"/>
    </row>
    <row r="471" ht="15.75" customHeight="1">
      <c r="A471" s="11"/>
      <c r="B471" s="11"/>
      <c r="C471" s="11"/>
      <c r="D471" s="11"/>
      <c r="E471" s="8" t="s">
        <v>1188</v>
      </c>
      <c r="F471" s="9">
        <v>45741.0</v>
      </c>
      <c r="G471" s="10">
        <v>70.0</v>
      </c>
      <c r="H471" s="8">
        <f t="shared" ref="H471:H475" si="95">H470-G471</f>
        <v>170</v>
      </c>
      <c r="I471" s="10"/>
    </row>
    <row r="472" ht="15.75" customHeight="1">
      <c r="A472" s="11"/>
      <c r="B472" s="11"/>
      <c r="C472" s="11"/>
      <c r="D472" s="11"/>
      <c r="E472" s="8" t="s">
        <v>1189</v>
      </c>
      <c r="F472" s="57">
        <v>45755.0</v>
      </c>
      <c r="G472" s="10">
        <v>78.0</v>
      </c>
      <c r="H472" s="8">
        <f t="shared" si="95"/>
        <v>92</v>
      </c>
      <c r="I472" s="10"/>
    </row>
    <row r="473" ht="15.75" customHeight="1">
      <c r="A473" s="11"/>
      <c r="B473" s="11"/>
      <c r="C473" s="11"/>
      <c r="D473" s="11"/>
      <c r="E473" s="8" t="s">
        <v>3445</v>
      </c>
      <c r="F473" s="57">
        <v>45761.0</v>
      </c>
      <c r="G473" s="10">
        <v>50.0</v>
      </c>
      <c r="H473" s="8">
        <f t="shared" si="95"/>
        <v>42</v>
      </c>
      <c r="I473" s="10"/>
    </row>
    <row r="474" ht="15.75" customHeight="1">
      <c r="A474" s="11"/>
      <c r="B474" s="11"/>
      <c r="C474" s="11"/>
      <c r="D474" s="11"/>
      <c r="E474" s="8" t="s">
        <v>3446</v>
      </c>
      <c r="F474" s="57">
        <v>45764.0</v>
      </c>
      <c r="G474" s="10">
        <v>21.0</v>
      </c>
      <c r="H474" s="8">
        <f t="shared" si="95"/>
        <v>21</v>
      </c>
      <c r="I474" s="10"/>
    </row>
    <row r="475" ht="15.75" customHeight="1">
      <c r="A475" s="12"/>
      <c r="B475" s="12"/>
      <c r="C475" s="12"/>
      <c r="D475" s="12"/>
      <c r="E475" s="8" t="s">
        <v>3447</v>
      </c>
      <c r="F475" s="57">
        <v>45769.0</v>
      </c>
      <c r="G475" s="10">
        <v>21.0</v>
      </c>
      <c r="H475" s="8">
        <f t="shared" si="95"/>
        <v>0</v>
      </c>
      <c r="I475" s="10"/>
    </row>
    <row r="476" ht="15.75" customHeight="1">
      <c r="H476" s="62" t="s">
        <v>14</v>
      </c>
    </row>
    <row r="477" ht="15.75" customHeight="1">
      <c r="A477" s="2" t="s">
        <v>0</v>
      </c>
      <c r="B477" s="2" t="s">
        <v>1</v>
      </c>
      <c r="C477" s="3" t="s">
        <v>2</v>
      </c>
      <c r="D477" s="3" t="s">
        <v>3</v>
      </c>
      <c r="E477" s="3" t="s">
        <v>4</v>
      </c>
      <c r="F477" s="3" t="s">
        <v>5</v>
      </c>
      <c r="G477" s="3" t="s">
        <v>6</v>
      </c>
      <c r="H477" s="3" t="s">
        <v>7</v>
      </c>
      <c r="I477" s="3" t="s">
        <v>8</v>
      </c>
    </row>
    <row r="478" ht="15.75" customHeight="1">
      <c r="A478" s="4" t="s">
        <v>3448</v>
      </c>
      <c r="B478" s="5">
        <v>4.300006163E9</v>
      </c>
      <c r="C478" s="6"/>
      <c r="D478" s="7">
        <v>100.0</v>
      </c>
      <c r="E478" s="8" t="s">
        <v>1187</v>
      </c>
      <c r="F478" s="9">
        <v>45733.0</v>
      </c>
      <c r="G478" s="10">
        <v>50.0</v>
      </c>
      <c r="H478" s="8">
        <f>D478-G478</f>
        <v>50</v>
      </c>
      <c r="I478" s="10"/>
    </row>
    <row r="479" ht="15.75" customHeight="1">
      <c r="A479" s="11"/>
      <c r="B479" s="11"/>
      <c r="C479" s="11"/>
      <c r="D479" s="11"/>
      <c r="E479" s="8" t="s">
        <v>1188</v>
      </c>
      <c r="F479" s="9">
        <v>45735.0</v>
      </c>
      <c r="G479" s="10">
        <v>42.0</v>
      </c>
      <c r="H479" s="8">
        <f t="shared" ref="H479:H483" si="96">H478-G479</f>
        <v>8</v>
      </c>
      <c r="I479" s="10"/>
    </row>
    <row r="480" ht="15.75" customHeight="1">
      <c r="A480" s="11"/>
      <c r="B480" s="11"/>
      <c r="C480" s="11"/>
      <c r="D480" s="11"/>
      <c r="E480" s="8" t="s">
        <v>3446</v>
      </c>
      <c r="F480" s="57">
        <v>45764.0</v>
      </c>
      <c r="G480" s="10">
        <v>4.0</v>
      </c>
      <c r="H480" s="8">
        <f t="shared" si="96"/>
        <v>4</v>
      </c>
      <c r="I480" s="10"/>
    </row>
    <row r="481" ht="15.75" customHeight="1">
      <c r="A481" s="11"/>
      <c r="B481" s="11"/>
      <c r="C481" s="11"/>
      <c r="D481" s="11"/>
      <c r="E481" s="8" t="s">
        <v>3447</v>
      </c>
      <c r="F481" s="57">
        <v>45776.0</v>
      </c>
      <c r="G481" s="10">
        <v>4.0</v>
      </c>
      <c r="H481" s="8">
        <f t="shared" si="96"/>
        <v>0</v>
      </c>
      <c r="I481" s="10"/>
    </row>
    <row r="482" ht="15.75" customHeight="1">
      <c r="A482" s="11"/>
      <c r="B482" s="11"/>
      <c r="C482" s="11"/>
      <c r="D482" s="11"/>
      <c r="E482" s="10"/>
      <c r="F482" s="10"/>
      <c r="G482" s="10"/>
      <c r="H482" s="8">
        <f t="shared" si="96"/>
        <v>0</v>
      </c>
      <c r="I482" s="10"/>
    </row>
    <row r="483" ht="15.75" customHeight="1">
      <c r="A483" s="12"/>
      <c r="B483" s="12"/>
      <c r="C483" s="12"/>
      <c r="D483" s="12"/>
      <c r="E483" s="10"/>
      <c r="F483" s="10"/>
      <c r="G483" s="10"/>
      <c r="H483" s="8">
        <f t="shared" si="96"/>
        <v>0</v>
      </c>
      <c r="I483" s="10"/>
    </row>
    <row r="484" ht="15.75" customHeight="1">
      <c r="H484" s="62" t="s">
        <v>14</v>
      </c>
    </row>
    <row r="485" ht="15.75" customHeight="1">
      <c r="A485" s="2" t="s">
        <v>0</v>
      </c>
      <c r="B485" s="2" t="s">
        <v>1</v>
      </c>
      <c r="C485" s="3" t="s">
        <v>2</v>
      </c>
      <c r="D485" s="3" t="s">
        <v>3</v>
      </c>
      <c r="E485" s="3" t="s">
        <v>4</v>
      </c>
      <c r="F485" s="3" t="s">
        <v>5</v>
      </c>
      <c r="G485" s="3" t="s">
        <v>6</v>
      </c>
      <c r="H485" s="3" t="s">
        <v>7</v>
      </c>
      <c r="I485" s="3" t="s">
        <v>8</v>
      </c>
    </row>
    <row r="486" ht="15.75" customHeight="1">
      <c r="A486" s="4" t="s">
        <v>3434</v>
      </c>
      <c r="B486" s="5">
        <v>4.300006203E9</v>
      </c>
      <c r="C486" s="6"/>
      <c r="D486" s="7">
        <v>100.0</v>
      </c>
      <c r="E486" s="8" t="s">
        <v>1628</v>
      </c>
      <c r="F486" s="9">
        <v>45769.0</v>
      </c>
      <c r="G486" s="10">
        <v>39.0</v>
      </c>
      <c r="H486" s="8">
        <f>D486-G486</f>
        <v>61</v>
      </c>
      <c r="I486" s="10"/>
    </row>
    <row r="487" ht="15.75" customHeight="1">
      <c r="A487" s="11"/>
      <c r="B487" s="11"/>
      <c r="C487" s="11"/>
      <c r="D487" s="11"/>
      <c r="E487" s="8" t="s">
        <v>3449</v>
      </c>
      <c r="F487" s="9">
        <v>45776.0</v>
      </c>
      <c r="G487" s="10">
        <v>50.0</v>
      </c>
      <c r="H487" s="8">
        <f t="shared" ref="H487:H491" si="97">H486-G487</f>
        <v>11</v>
      </c>
      <c r="I487" s="10"/>
    </row>
    <row r="488" ht="15.75" customHeight="1">
      <c r="A488" s="11"/>
      <c r="B488" s="11"/>
      <c r="C488" s="11"/>
      <c r="D488" s="11"/>
      <c r="E488" s="8" t="s">
        <v>1629</v>
      </c>
      <c r="F488" s="57">
        <v>45782.0</v>
      </c>
      <c r="G488" s="10">
        <v>11.0</v>
      </c>
      <c r="H488" s="8">
        <f t="shared" si="97"/>
        <v>0</v>
      </c>
      <c r="I488" s="10"/>
    </row>
    <row r="489" ht="15.75" customHeight="1">
      <c r="A489" s="11"/>
      <c r="B489" s="11"/>
      <c r="C489" s="11"/>
      <c r="D489" s="11"/>
      <c r="E489" s="8"/>
      <c r="F489" s="10"/>
      <c r="G489" s="10"/>
      <c r="H489" s="8">
        <f t="shared" si="97"/>
        <v>0</v>
      </c>
      <c r="I489" s="10"/>
    </row>
    <row r="490" ht="15.75" customHeight="1">
      <c r="A490" s="11"/>
      <c r="B490" s="11"/>
      <c r="C490" s="11"/>
      <c r="D490" s="11"/>
      <c r="E490" s="10"/>
      <c r="F490" s="10"/>
      <c r="G490" s="10"/>
      <c r="H490" s="8">
        <f t="shared" si="97"/>
        <v>0</v>
      </c>
      <c r="I490" s="10"/>
    </row>
    <row r="491" ht="15.75" customHeight="1">
      <c r="A491" s="12"/>
      <c r="B491" s="12"/>
      <c r="C491" s="12"/>
      <c r="D491" s="12"/>
      <c r="E491" s="10"/>
      <c r="F491" s="10"/>
      <c r="G491" s="10"/>
      <c r="H491" s="8">
        <f t="shared" si="97"/>
        <v>0</v>
      </c>
      <c r="I491" s="10"/>
    </row>
    <row r="492" ht="15.75" customHeight="1">
      <c r="H492" s="62" t="s">
        <v>14</v>
      </c>
    </row>
    <row r="493" ht="15.75" customHeight="1">
      <c r="H493" s="62"/>
    </row>
    <row r="494" ht="15.75" customHeight="1">
      <c r="A494" s="2" t="s">
        <v>0</v>
      </c>
      <c r="B494" s="2" t="s">
        <v>1</v>
      </c>
      <c r="C494" s="3" t="s">
        <v>2</v>
      </c>
      <c r="D494" s="3" t="s">
        <v>3</v>
      </c>
      <c r="E494" s="3" t="s">
        <v>4</v>
      </c>
      <c r="F494" s="3" t="s">
        <v>5</v>
      </c>
      <c r="G494" s="3" t="s">
        <v>6</v>
      </c>
      <c r="H494" s="3" t="s">
        <v>7</v>
      </c>
      <c r="I494" s="3" t="s">
        <v>8</v>
      </c>
    </row>
    <row r="495" ht="15.75" customHeight="1">
      <c r="A495" s="4" t="s">
        <v>3450</v>
      </c>
      <c r="B495" s="5">
        <v>4.300006203E9</v>
      </c>
      <c r="C495" s="6"/>
      <c r="D495" s="7">
        <v>100.0</v>
      </c>
      <c r="E495" s="8" t="s">
        <v>3451</v>
      </c>
      <c r="F495" s="9">
        <v>45803.0</v>
      </c>
      <c r="G495" s="10">
        <v>40.0</v>
      </c>
      <c r="H495" s="8">
        <f>D495-G495</f>
        <v>60</v>
      </c>
      <c r="I495" s="10"/>
    </row>
    <row r="496" ht="15.75" customHeight="1">
      <c r="A496" s="11"/>
      <c r="B496" s="11"/>
      <c r="C496" s="11"/>
      <c r="D496" s="11"/>
      <c r="E496" s="8" t="s">
        <v>1630</v>
      </c>
      <c r="F496" s="9">
        <v>45811.0</v>
      </c>
      <c r="G496" s="10">
        <v>10.0</v>
      </c>
      <c r="H496" s="8">
        <f t="shared" ref="H496:H500" si="98">H495-G496</f>
        <v>50</v>
      </c>
      <c r="I496" s="170">
        <v>1.0</v>
      </c>
      <c r="J496" s="20" t="s">
        <v>3452</v>
      </c>
    </row>
    <row r="497" ht="15.75" customHeight="1">
      <c r="A497" s="11"/>
      <c r="B497" s="11"/>
      <c r="C497" s="11"/>
      <c r="D497" s="11"/>
      <c r="E497" s="8" t="s">
        <v>1631</v>
      </c>
      <c r="F497" s="57">
        <v>45825.0</v>
      </c>
      <c r="G497" s="10">
        <v>1.0</v>
      </c>
      <c r="H497" s="8">
        <f t="shared" si="98"/>
        <v>49</v>
      </c>
      <c r="I497" s="10"/>
    </row>
    <row r="498" ht="15.75" customHeight="1">
      <c r="A498" s="11"/>
      <c r="B498" s="11"/>
      <c r="C498" s="11"/>
      <c r="D498" s="11"/>
      <c r="E498" s="8" t="s">
        <v>1632</v>
      </c>
      <c r="F498" s="57">
        <v>45841.0</v>
      </c>
      <c r="G498" s="10">
        <v>21.0</v>
      </c>
      <c r="H498" s="8">
        <f t="shared" si="98"/>
        <v>28</v>
      </c>
      <c r="I498" s="10"/>
      <c r="J498" s="20" t="s">
        <v>3453</v>
      </c>
    </row>
    <row r="499" ht="15.75" customHeight="1">
      <c r="A499" s="11"/>
      <c r="B499" s="11"/>
      <c r="C499" s="11"/>
      <c r="D499" s="11"/>
      <c r="E499" s="8" t="s">
        <v>1633</v>
      </c>
      <c r="F499" s="57">
        <v>45845.0</v>
      </c>
      <c r="G499" s="10">
        <v>27.0</v>
      </c>
      <c r="H499" s="8">
        <f t="shared" si="98"/>
        <v>1</v>
      </c>
      <c r="I499" s="10"/>
    </row>
    <row r="500" ht="15.75" customHeight="1">
      <c r="A500" s="12"/>
      <c r="B500" s="12"/>
      <c r="C500" s="12"/>
      <c r="D500" s="12"/>
      <c r="E500" s="8" t="s">
        <v>1634</v>
      </c>
      <c r="F500" s="57">
        <v>45908.0</v>
      </c>
      <c r="G500" s="10">
        <v>1.0</v>
      </c>
      <c r="H500" s="8">
        <f t="shared" si="98"/>
        <v>0</v>
      </c>
      <c r="I500" s="10"/>
    </row>
    <row r="501" ht="15.75" customHeight="1">
      <c r="H501" s="62" t="s">
        <v>14</v>
      </c>
    </row>
    <row r="502" ht="15.75" customHeight="1"/>
    <row r="503" ht="15.75" customHeight="1">
      <c r="A503" s="2" t="s">
        <v>0</v>
      </c>
      <c r="B503" s="2" t="s">
        <v>1</v>
      </c>
      <c r="C503" s="3" t="s">
        <v>2</v>
      </c>
      <c r="D503" s="3" t="s">
        <v>3</v>
      </c>
      <c r="E503" s="3" t="s">
        <v>4</v>
      </c>
      <c r="F503" s="3" t="s">
        <v>5</v>
      </c>
      <c r="G503" s="3" t="s">
        <v>6</v>
      </c>
      <c r="H503" s="3" t="s">
        <v>7</v>
      </c>
      <c r="I503" s="3" t="s">
        <v>8</v>
      </c>
    </row>
    <row r="504" ht="15.75" customHeight="1">
      <c r="A504" s="4" t="s">
        <v>3434</v>
      </c>
      <c r="B504" s="5">
        <v>4.300006269E9</v>
      </c>
      <c r="C504" s="6"/>
      <c r="D504" s="7">
        <v>200.0</v>
      </c>
      <c r="E504" s="8" t="s">
        <v>3454</v>
      </c>
      <c r="F504" s="9">
        <v>45782.0</v>
      </c>
      <c r="G504" s="10">
        <v>30.0</v>
      </c>
      <c r="H504" s="8">
        <f>D504-G504</f>
        <v>170</v>
      </c>
      <c r="I504" s="10"/>
    </row>
    <row r="505" ht="15.75" customHeight="1">
      <c r="A505" s="11"/>
      <c r="B505" s="11"/>
      <c r="C505" s="11"/>
      <c r="D505" s="11"/>
      <c r="E505" s="8" t="s">
        <v>3455</v>
      </c>
      <c r="F505" s="57">
        <v>45786.0</v>
      </c>
      <c r="G505" s="10">
        <v>40.0</v>
      </c>
      <c r="H505" s="8">
        <f t="shared" ref="H505:H510" si="99">H504-G505</f>
        <v>130</v>
      </c>
      <c r="I505" s="10"/>
    </row>
    <row r="506" ht="15.75" customHeight="1">
      <c r="A506" s="11"/>
      <c r="B506" s="11"/>
      <c r="C506" s="11"/>
      <c r="D506" s="11"/>
      <c r="E506" s="8" t="s">
        <v>3456</v>
      </c>
      <c r="F506" s="57">
        <v>45786.0</v>
      </c>
      <c r="G506" s="10">
        <v>10.0</v>
      </c>
      <c r="H506" s="8">
        <f t="shared" si="99"/>
        <v>120</v>
      </c>
      <c r="I506" s="10"/>
    </row>
    <row r="507" ht="15.75" customHeight="1">
      <c r="A507" s="11"/>
      <c r="B507" s="11"/>
      <c r="C507" s="11"/>
      <c r="D507" s="11"/>
      <c r="E507" s="8" t="s">
        <v>3457</v>
      </c>
      <c r="F507" s="57">
        <v>45791.0</v>
      </c>
      <c r="G507" s="10">
        <v>37.0</v>
      </c>
      <c r="H507" s="8">
        <f t="shared" si="99"/>
        <v>83</v>
      </c>
      <c r="I507" s="10"/>
    </row>
    <row r="508" ht="15.75" customHeight="1">
      <c r="A508" s="11"/>
      <c r="B508" s="11"/>
      <c r="C508" s="11"/>
      <c r="D508" s="11"/>
      <c r="E508" s="8" t="s">
        <v>3458</v>
      </c>
      <c r="F508" s="57">
        <v>45792.0</v>
      </c>
      <c r="G508" s="10">
        <v>50.0</v>
      </c>
      <c r="H508" s="8">
        <f t="shared" si="99"/>
        <v>33</v>
      </c>
      <c r="I508" s="10">
        <v>10.0</v>
      </c>
    </row>
    <row r="509" ht="15.75" customHeight="1">
      <c r="A509" s="12"/>
      <c r="B509" s="12"/>
      <c r="C509" s="12"/>
      <c r="D509" s="12"/>
      <c r="E509" s="8" t="s">
        <v>3459</v>
      </c>
      <c r="F509" s="57">
        <v>45793.0</v>
      </c>
      <c r="G509" s="10">
        <v>23.0</v>
      </c>
      <c r="H509" s="8">
        <f t="shared" si="99"/>
        <v>10</v>
      </c>
      <c r="I509" s="10"/>
    </row>
    <row r="510" ht="15.75" customHeight="1">
      <c r="E510" s="8" t="s">
        <v>3460</v>
      </c>
      <c r="F510" s="58">
        <v>45797.0</v>
      </c>
      <c r="G510" s="60">
        <v>10.0</v>
      </c>
      <c r="H510" s="8">
        <f t="shared" si="99"/>
        <v>0</v>
      </c>
    </row>
    <row r="511" ht="15.75" customHeight="1">
      <c r="H511" s="62" t="s">
        <v>14</v>
      </c>
    </row>
    <row r="512" ht="15.75" customHeight="1"/>
    <row r="513" ht="15.75" customHeight="1"/>
    <row r="514" ht="15.75" customHeight="1">
      <c r="A514" s="2" t="s">
        <v>0</v>
      </c>
      <c r="B514" s="2" t="s">
        <v>1</v>
      </c>
      <c r="C514" s="3" t="s">
        <v>2</v>
      </c>
      <c r="D514" s="3" t="s">
        <v>3</v>
      </c>
      <c r="E514" s="3" t="s">
        <v>4</v>
      </c>
      <c r="F514" s="3" t="s">
        <v>5</v>
      </c>
      <c r="G514" s="3" t="s">
        <v>6</v>
      </c>
      <c r="H514" s="3" t="s">
        <v>7</v>
      </c>
      <c r="I514" s="3" t="s">
        <v>8</v>
      </c>
    </row>
    <row r="515" ht="15.75" customHeight="1">
      <c r="A515" s="4" t="s">
        <v>3343</v>
      </c>
      <c r="B515" s="5">
        <v>4.300006269E9</v>
      </c>
      <c r="C515" s="6"/>
      <c r="D515" s="7">
        <v>100.0</v>
      </c>
      <c r="E515" s="8" t="s">
        <v>3461</v>
      </c>
      <c r="F515" s="9">
        <v>45776.0</v>
      </c>
      <c r="G515" s="10">
        <v>29.0</v>
      </c>
      <c r="H515" s="8">
        <f>D515-G515</f>
        <v>71</v>
      </c>
      <c r="I515" s="10"/>
    </row>
    <row r="516" ht="15.75" customHeight="1">
      <c r="A516" s="11"/>
      <c r="B516" s="11"/>
      <c r="C516" s="11"/>
      <c r="D516" s="11"/>
      <c r="E516" s="8" t="s">
        <v>3460</v>
      </c>
      <c r="F516" s="9">
        <v>45797.0</v>
      </c>
      <c r="G516" s="10">
        <v>40.0</v>
      </c>
      <c r="H516" s="8">
        <f t="shared" ref="H516:H520" si="100">H515-G516</f>
        <v>31</v>
      </c>
      <c r="I516" s="10"/>
    </row>
    <row r="517" ht="15.75" customHeight="1">
      <c r="A517" s="11"/>
      <c r="B517" s="11"/>
      <c r="C517" s="11"/>
      <c r="D517" s="11"/>
      <c r="E517" s="8" t="s">
        <v>3462</v>
      </c>
      <c r="F517" s="57">
        <v>45841.0</v>
      </c>
      <c r="G517" s="10">
        <v>31.0</v>
      </c>
      <c r="H517" s="8">
        <f t="shared" si="100"/>
        <v>0</v>
      </c>
      <c r="I517" s="10"/>
    </row>
    <row r="518" ht="15.75" customHeight="1">
      <c r="A518" s="11"/>
      <c r="B518" s="11"/>
      <c r="C518" s="11"/>
      <c r="D518" s="11"/>
      <c r="E518" s="8"/>
      <c r="F518" s="10"/>
      <c r="G518" s="10"/>
      <c r="H518" s="8">
        <f t="shared" si="100"/>
        <v>0</v>
      </c>
      <c r="I518" s="10"/>
    </row>
    <row r="519" ht="15.75" customHeight="1">
      <c r="A519" s="11"/>
      <c r="B519" s="11"/>
      <c r="C519" s="11"/>
      <c r="D519" s="11"/>
      <c r="E519" s="10"/>
      <c r="F519" s="10"/>
      <c r="G519" s="10"/>
      <c r="H519" s="8">
        <f t="shared" si="100"/>
        <v>0</v>
      </c>
      <c r="I519" s="10"/>
    </row>
    <row r="520" ht="15.75" customHeight="1">
      <c r="A520" s="12"/>
      <c r="B520" s="12"/>
      <c r="C520" s="12"/>
      <c r="D520" s="12"/>
      <c r="E520" s="10"/>
      <c r="F520" s="10"/>
      <c r="G520" s="10"/>
      <c r="H520" s="8">
        <f t="shared" si="100"/>
        <v>0</v>
      </c>
      <c r="I520" s="10"/>
    </row>
    <row r="521" ht="15.75" customHeight="1">
      <c r="H521" s="62" t="s">
        <v>14</v>
      </c>
    </row>
    <row r="522" ht="15.75" customHeight="1">
      <c r="A522" s="2" t="s">
        <v>0</v>
      </c>
      <c r="B522" s="2" t="s">
        <v>1</v>
      </c>
      <c r="C522" s="3" t="s">
        <v>2</v>
      </c>
      <c r="D522" s="3" t="s">
        <v>3</v>
      </c>
      <c r="E522" s="3" t="s">
        <v>4</v>
      </c>
      <c r="F522" s="3" t="s">
        <v>5</v>
      </c>
      <c r="G522" s="3" t="s">
        <v>6</v>
      </c>
      <c r="H522" s="3" t="s">
        <v>7</v>
      </c>
      <c r="I522" s="3" t="s">
        <v>8</v>
      </c>
    </row>
    <row r="523" ht="15.75" customHeight="1">
      <c r="A523" s="4" t="s">
        <v>3434</v>
      </c>
      <c r="B523" s="5">
        <v>4.300006329E9</v>
      </c>
      <c r="C523" s="6"/>
      <c r="D523" s="7">
        <v>200.0</v>
      </c>
      <c r="E523" s="8" t="s">
        <v>3463</v>
      </c>
      <c r="F523" s="9">
        <v>45797.0</v>
      </c>
      <c r="G523" s="10">
        <v>10.0</v>
      </c>
      <c r="H523" s="8">
        <f>D523-G523</f>
        <v>190</v>
      </c>
      <c r="I523" s="10"/>
    </row>
    <row r="524" ht="15.75" customHeight="1">
      <c r="A524" s="11"/>
      <c r="B524" s="11"/>
      <c r="C524" s="11"/>
      <c r="D524" s="11"/>
      <c r="E524" s="8" t="s">
        <v>3464</v>
      </c>
      <c r="F524" s="57">
        <v>45803.0</v>
      </c>
      <c r="G524" s="10">
        <v>50.0</v>
      </c>
      <c r="H524" s="8">
        <f t="shared" ref="H524:H530" si="101">H523-G524</f>
        <v>140</v>
      </c>
      <c r="I524" s="182">
        <v>1.0</v>
      </c>
      <c r="J524" s="20" t="s">
        <v>3465</v>
      </c>
    </row>
    <row r="525" ht="15.75" customHeight="1">
      <c r="A525" s="11"/>
      <c r="B525" s="11"/>
      <c r="C525" s="11"/>
      <c r="D525" s="11"/>
      <c r="E525" s="8" t="s">
        <v>3466</v>
      </c>
      <c r="F525" s="57">
        <v>45811.0</v>
      </c>
      <c r="G525" s="10">
        <v>49.0</v>
      </c>
      <c r="H525" s="8">
        <f t="shared" si="101"/>
        <v>91</v>
      </c>
      <c r="I525" s="10"/>
    </row>
    <row r="526" ht="15.75" customHeight="1">
      <c r="A526" s="11"/>
      <c r="B526" s="11"/>
      <c r="C526" s="11"/>
      <c r="D526" s="11"/>
      <c r="E526" s="8" t="s">
        <v>3467</v>
      </c>
      <c r="F526" s="57">
        <v>45820.0</v>
      </c>
      <c r="G526" s="10">
        <v>30.0</v>
      </c>
      <c r="H526" s="8">
        <f t="shared" si="101"/>
        <v>61</v>
      </c>
      <c r="I526" s="10"/>
      <c r="J526" s="145">
        <v>1.0</v>
      </c>
      <c r="K526" s="20" t="s">
        <v>3468</v>
      </c>
    </row>
    <row r="527" ht="15.75" customHeight="1">
      <c r="A527" s="11"/>
      <c r="B527" s="11"/>
      <c r="C527" s="11"/>
      <c r="D527" s="11"/>
      <c r="E527" s="8" t="s">
        <v>3469</v>
      </c>
      <c r="F527" s="57">
        <v>45827.0</v>
      </c>
      <c r="G527" s="10">
        <v>9.0</v>
      </c>
      <c r="H527" s="8">
        <f t="shared" si="101"/>
        <v>52</v>
      </c>
      <c r="I527" s="10"/>
    </row>
    <row r="528" ht="15.75" customHeight="1">
      <c r="A528" s="12"/>
      <c r="B528" s="12"/>
      <c r="C528" s="12"/>
      <c r="D528" s="12"/>
      <c r="E528" s="8" t="s">
        <v>3470</v>
      </c>
      <c r="F528" s="57">
        <v>45831.0</v>
      </c>
      <c r="G528" s="10">
        <v>50.0</v>
      </c>
      <c r="H528" s="8">
        <f t="shared" si="101"/>
        <v>2</v>
      </c>
      <c r="I528" s="10"/>
    </row>
    <row r="529" ht="15.75" customHeight="1">
      <c r="E529" s="8" t="s">
        <v>3471</v>
      </c>
      <c r="F529" s="58">
        <v>45834.0</v>
      </c>
      <c r="G529" s="60">
        <v>2.0</v>
      </c>
      <c r="H529" s="8">
        <f t="shared" si="101"/>
        <v>0</v>
      </c>
      <c r="L529" s="20">
        <f>45-39</f>
        <v>6</v>
      </c>
    </row>
    <row r="530" ht="15.75" customHeight="1">
      <c r="E530" s="8" t="s">
        <v>3472</v>
      </c>
      <c r="F530" s="58">
        <v>45838.0</v>
      </c>
      <c r="G530" s="60">
        <v>30.0</v>
      </c>
      <c r="H530" s="8">
        <f t="shared" si="101"/>
        <v>-30</v>
      </c>
    </row>
    <row r="531" ht="15.75" customHeight="1">
      <c r="A531" s="2" t="s">
        <v>0</v>
      </c>
      <c r="B531" s="2" t="s">
        <v>1</v>
      </c>
      <c r="C531" s="3" t="s">
        <v>2</v>
      </c>
      <c r="D531" s="3" t="s">
        <v>3</v>
      </c>
      <c r="E531" s="3" t="s">
        <v>4</v>
      </c>
      <c r="F531" s="3" t="s">
        <v>5</v>
      </c>
      <c r="G531" s="3" t="s">
        <v>6</v>
      </c>
      <c r="H531" s="3" t="s">
        <v>7</v>
      </c>
      <c r="I531" s="3" t="s">
        <v>8</v>
      </c>
    </row>
    <row r="532" ht="15.75" customHeight="1">
      <c r="A532" s="4" t="s">
        <v>3434</v>
      </c>
      <c r="B532" s="5">
        <v>4.300006348E9</v>
      </c>
      <c r="C532" s="6"/>
      <c r="D532" s="7">
        <v>100.0</v>
      </c>
      <c r="E532" s="8" t="s">
        <v>3473</v>
      </c>
      <c r="F532" s="9">
        <v>45834.0</v>
      </c>
      <c r="G532" s="10">
        <v>48.0</v>
      </c>
      <c r="H532" s="8">
        <f>D532-G532</f>
        <v>52</v>
      </c>
      <c r="I532" s="10"/>
    </row>
    <row r="533" ht="15.75" customHeight="1">
      <c r="A533" s="11"/>
      <c r="B533" s="11"/>
      <c r="C533" s="11"/>
      <c r="D533" s="11"/>
      <c r="E533" s="8" t="s">
        <v>3474</v>
      </c>
      <c r="F533" s="57">
        <v>45841.0</v>
      </c>
      <c r="G533" s="10">
        <v>20.0</v>
      </c>
      <c r="H533" s="8">
        <f t="shared" ref="H533:H537" si="102">H532-G533</f>
        <v>32</v>
      </c>
      <c r="I533" s="10"/>
    </row>
    <row r="534" ht="15.75" customHeight="1">
      <c r="A534" s="11"/>
      <c r="B534" s="11"/>
      <c r="C534" s="11"/>
      <c r="D534" s="11"/>
      <c r="E534" s="8" t="s">
        <v>3475</v>
      </c>
      <c r="F534" s="57">
        <v>45845.0</v>
      </c>
      <c r="G534" s="10">
        <v>17.0</v>
      </c>
      <c r="H534" s="8">
        <f t="shared" si="102"/>
        <v>15</v>
      </c>
      <c r="I534" s="10"/>
    </row>
    <row r="535" ht="15.75" customHeight="1">
      <c r="A535" s="11"/>
      <c r="B535" s="11"/>
      <c r="C535" s="11"/>
      <c r="D535" s="11"/>
      <c r="E535" s="8" t="s">
        <v>3476</v>
      </c>
      <c r="F535" s="57">
        <v>45863.0</v>
      </c>
      <c r="G535" s="10">
        <v>12.0</v>
      </c>
      <c r="H535" s="8">
        <f t="shared" si="102"/>
        <v>3</v>
      </c>
      <c r="I535" s="10"/>
    </row>
    <row r="536" ht="15.75" customHeight="1">
      <c r="A536" s="11"/>
      <c r="B536" s="11"/>
      <c r="C536" s="11"/>
      <c r="D536" s="11"/>
      <c r="E536" s="8" t="s">
        <v>3477</v>
      </c>
      <c r="F536" s="57">
        <v>45880.0</v>
      </c>
      <c r="G536" s="10">
        <v>3.0</v>
      </c>
      <c r="H536" s="8">
        <f t="shared" si="102"/>
        <v>0</v>
      </c>
      <c r="I536" s="10"/>
    </row>
    <row r="537" ht="15.75" customHeight="1">
      <c r="A537" s="12"/>
      <c r="B537" s="12"/>
      <c r="C537" s="12"/>
      <c r="D537" s="12"/>
      <c r="E537" s="10"/>
      <c r="F537" s="10"/>
      <c r="G537" s="10"/>
      <c r="H537" s="8">
        <f t="shared" si="102"/>
        <v>0</v>
      </c>
      <c r="I537" s="10"/>
    </row>
    <row r="538" ht="15.75" customHeight="1">
      <c r="H538" s="46" t="s">
        <v>14</v>
      </c>
    </row>
    <row r="539" ht="15.75" customHeight="1">
      <c r="A539" s="2" t="s">
        <v>0</v>
      </c>
      <c r="B539" s="2" t="s">
        <v>1</v>
      </c>
      <c r="C539" s="3" t="s">
        <v>2</v>
      </c>
      <c r="D539" s="3" t="s">
        <v>3</v>
      </c>
      <c r="E539" s="3" t="s">
        <v>4</v>
      </c>
      <c r="F539" s="3" t="s">
        <v>5</v>
      </c>
      <c r="G539" s="3" t="s">
        <v>6</v>
      </c>
      <c r="H539" s="3" t="s">
        <v>7</v>
      </c>
      <c r="I539" s="3" t="s">
        <v>8</v>
      </c>
    </row>
    <row r="540" ht="15.75" customHeight="1">
      <c r="A540" s="4" t="s">
        <v>3478</v>
      </c>
      <c r="B540" s="5">
        <v>4.300006348E9</v>
      </c>
      <c r="C540" s="6"/>
      <c r="D540" s="7">
        <v>150.0</v>
      </c>
      <c r="E540" s="8" t="s">
        <v>3475</v>
      </c>
      <c r="F540" s="9">
        <v>45841.0</v>
      </c>
      <c r="G540" s="10">
        <v>19.0</v>
      </c>
      <c r="H540" s="8">
        <f>D540-G540</f>
        <v>131</v>
      </c>
      <c r="I540" s="10"/>
    </row>
    <row r="541" ht="15.75" customHeight="1">
      <c r="A541" s="11"/>
      <c r="B541" s="11"/>
      <c r="C541" s="11"/>
      <c r="D541" s="11"/>
      <c r="E541" s="8" t="s">
        <v>3479</v>
      </c>
      <c r="F541" s="57">
        <v>45845.0</v>
      </c>
      <c r="G541" s="10">
        <v>9.0</v>
      </c>
      <c r="H541" s="8">
        <f t="shared" ref="H541:H545" si="103">H540-G541</f>
        <v>122</v>
      </c>
      <c r="I541" s="10"/>
    </row>
    <row r="542" ht="15.75" customHeight="1">
      <c r="A542" s="11"/>
      <c r="B542" s="11"/>
      <c r="C542" s="11"/>
      <c r="D542" s="11"/>
      <c r="E542" s="8" t="s">
        <v>3480</v>
      </c>
      <c r="F542" s="57">
        <v>45852.0</v>
      </c>
      <c r="G542" s="10">
        <v>55.0</v>
      </c>
      <c r="H542" s="8">
        <f t="shared" si="103"/>
        <v>67</v>
      </c>
      <c r="I542" s="10"/>
    </row>
    <row r="543" ht="15.75" customHeight="1">
      <c r="A543" s="11"/>
      <c r="B543" s="11"/>
      <c r="C543" s="11"/>
      <c r="D543" s="11"/>
      <c r="E543" s="8" t="s">
        <v>3481</v>
      </c>
      <c r="F543" s="57">
        <v>45863.0</v>
      </c>
      <c r="G543" s="10">
        <v>50.0</v>
      </c>
      <c r="H543" s="8">
        <f t="shared" si="103"/>
        <v>17</v>
      </c>
      <c r="I543" s="10"/>
    </row>
    <row r="544" ht="15.75" customHeight="1">
      <c r="A544" s="11"/>
      <c r="B544" s="11"/>
      <c r="C544" s="11"/>
      <c r="D544" s="11"/>
      <c r="E544" s="8" t="s">
        <v>3476</v>
      </c>
      <c r="F544" s="57">
        <v>45868.0</v>
      </c>
      <c r="G544" s="10">
        <v>17.0</v>
      </c>
      <c r="H544" s="8">
        <f t="shared" si="103"/>
        <v>0</v>
      </c>
      <c r="I544" s="10"/>
    </row>
    <row r="545" ht="15.75" customHeight="1">
      <c r="A545" s="12"/>
      <c r="B545" s="12"/>
      <c r="C545" s="12"/>
      <c r="D545" s="12"/>
      <c r="E545" s="10"/>
      <c r="F545" s="10"/>
      <c r="G545" s="10"/>
      <c r="H545" s="8">
        <f t="shared" si="103"/>
        <v>0</v>
      </c>
      <c r="I545" s="10"/>
    </row>
    <row r="546" ht="15.75" customHeight="1">
      <c r="H546" s="62" t="s">
        <v>14</v>
      </c>
    </row>
    <row r="547" ht="15.75" customHeight="1">
      <c r="A547" s="2" t="s">
        <v>0</v>
      </c>
      <c r="B547" s="2" t="s">
        <v>1</v>
      </c>
      <c r="C547" s="3" t="s">
        <v>2</v>
      </c>
      <c r="D547" s="3" t="s">
        <v>3</v>
      </c>
      <c r="E547" s="3" t="s">
        <v>4</v>
      </c>
      <c r="F547" s="3" t="s">
        <v>5</v>
      </c>
      <c r="G547" s="3" t="s">
        <v>6</v>
      </c>
      <c r="H547" s="3" t="s">
        <v>7</v>
      </c>
      <c r="I547" s="3" t="s">
        <v>8</v>
      </c>
    </row>
    <row r="548" ht="15.75" customHeight="1">
      <c r="A548" s="4" t="s">
        <v>3478</v>
      </c>
      <c r="B548" s="5">
        <v>4.300006491E9</v>
      </c>
      <c r="C548" s="6"/>
      <c r="D548" s="7">
        <v>200.0</v>
      </c>
      <c r="E548" s="8" t="s">
        <v>3482</v>
      </c>
      <c r="F548" s="9">
        <v>45868.0</v>
      </c>
      <c r="G548" s="10">
        <v>40.0</v>
      </c>
      <c r="H548" s="8">
        <f>D548-G548</f>
        <v>160</v>
      </c>
      <c r="I548" s="10"/>
    </row>
    <row r="549" ht="15.75" customHeight="1">
      <c r="A549" s="11"/>
      <c r="B549" s="11"/>
      <c r="C549" s="11"/>
      <c r="D549" s="11"/>
      <c r="E549" s="8" t="s">
        <v>3483</v>
      </c>
      <c r="F549" s="57">
        <v>45873.0</v>
      </c>
      <c r="G549" s="10">
        <v>55.0</v>
      </c>
      <c r="H549" s="8">
        <f t="shared" ref="H549:H553" si="104">H548-G549</f>
        <v>105</v>
      </c>
      <c r="I549" s="10"/>
    </row>
    <row r="550" ht="15.75" customHeight="1">
      <c r="A550" s="11"/>
      <c r="B550" s="11"/>
      <c r="C550" s="11"/>
      <c r="D550" s="11"/>
      <c r="E550" s="8" t="s">
        <v>3484</v>
      </c>
      <c r="F550" s="57">
        <v>45876.0</v>
      </c>
      <c r="G550" s="10">
        <v>50.0</v>
      </c>
      <c r="H550" s="8">
        <f t="shared" si="104"/>
        <v>55</v>
      </c>
      <c r="I550" s="10"/>
    </row>
    <row r="551" ht="15.75" customHeight="1">
      <c r="A551" s="11"/>
      <c r="B551" s="11"/>
      <c r="C551" s="11"/>
      <c r="D551" s="11"/>
      <c r="E551" s="8" t="s">
        <v>3485</v>
      </c>
      <c r="F551" s="57">
        <v>45880.0</v>
      </c>
      <c r="G551" s="10">
        <v>50.0</v>
      </c>
      <c r="H551" s="8">
        <f t="shared" si="104"/>
        <v>5</v>
      </c>
      <c r="I551" s="10"/>
    </row>
    <row r="552" ht="15.75" customHeight="1">
      <c r="A552" s="11"/>
      <c r="B552" s="11"/>
      <c r="C552" s="11"/>
      <c r="D552" s="11"/>
      <c r="E552" s="8" t="s">
        <v>3486</v>
      </c>
      <c r="F552" s="57">
        <v>45908.0</v>
      </c>
      <c r="G552" s="10">
        <v>5.0</v>
      </c>
      <c r="H552" s="8">
        <f t="shared" si="104"/>
        <v>0</v>
      </c>
      <c r="I552" s="10"/>
    </row>
    <row r="553" ht="15.75" customHeight="1">
      <c r="A553" s="12"/>
      <c r="B553" s="12"/>
      <c r="C553" s="12"/>
      <c r="D553" s="12"/>
      <c r="E553" s="10"/>
      <c r="F553" s="10"/>
      <c r="G553" s="10"/>
      <c r="H553" s="8">
        <f t="shared" si="104"/>
        <v>0</v>
      </c>
      <c r="I553" s="10"/>
    </row>
    <row r="554" ht="15.75" customHeight="1">
      <c r="H554" s="62" t="s">
        <v>14</v>
      </c>
    </row>
    <row r="555" ht="15.75" customHeight="1">
      <c r="A555" s="2" t="s">
        <v>0</v>
      </c>
      <c r="B555" s="2" t="s">
        <v>1</v>
      </c>
      <c r="C555" s="3" t="s">
        <v>2</v>
      </c>
      <c r="D555" s="3" t="s">
        <v>3</v>
      </c>
      <c r="E555" s="3" t="s">
        <v>4</v>
      </c>
      <c r="F555" s="3" t="s">
        <v>5</v>
      </c>
      <c r="G555" s="3" t="s">
        <v>6</v>
      </c>
      <c r="H555" s="3" t="s">
        <v>7</v>
      </c>
      <c r="I555" s="3" t="s">
        <v>8</v>
      </c>
    </row>
    <row r="556" ht="15.75" customHeight="1">
      <c r="A556" s="4" t="s">
        <v>3434</v>
      </c>
      <c r="B556" s="5">
        <v>4.300006573E9</v>
      </c>
      <c r="C556" s="6"/>
      <c r="D556" s="7">
        <v>300.0</v>
      </c>
      <c r="E556" s="8" t="s">
        <v>3487</v>
      </c>
      <c r="F556" s="9">
        <v>45897.0</v>
      </c>
      <c r="G556" s="10">
        <v>114.0</v>
      </c>
      <c r="H556" s="8">
        <f>D556-G556</f>
        <v>186</v>
      </c>
      <c r="I556" s="10"/>
    </row>
    <row r="557" ht="15.75" customHeight="1">
      <c r="A557" s="11"/>
      <c r="B557" s="11"/>
      <c r="C557" s="11"/>
      <c r="D557" s="11"/>
      <c r="E557" s="8" t="s">
        <v>3488</v>
      </c>
      <c r="F557" s="57">
        <v>45898.0</v>
      </c>
      <c r="G557" s="10">
        <v>100.0</v>
      </c>
      <c r="H557" s="8">
        <f t="shared" ref="H557:H561" si="105">H556-G557</f>
        <v>86</v>
      </c>
      <c r="I557" s="10"/>
    </row>
    <row r="558" ht="15.75" customHeight="1">
      <c r="A558" s="11"/>
      <c r="B558" s="11"/>
      <c r="C558" s="11"/>
      <c r="D558" s="11"/>
      <c r="E558" s="8" t="s">
        <v>3489</v>
      </c>
      <c r="F558" s="57">
        <v>45908.0</v>
      </c>
      <c r="G558" s="10">
        <v>86.0</v>
      </c>
      <c r="H558" s="8">
        <f t="shared" si="105"/>
        <v>0</v>
      </c>
      <c r="I558" s="10"/>
    </row>
    <row r="559" ht="15.75" customHeight="1">
      <c r="A559" s="11"/>
      <c r="B559" s="11"/>
      <c r="C559" s="11"/>
      <c r="D559" s="11"/>
      <c r="E559" s="8" t="s">
        <v>3490</v>
      </c>
      <c r="F559" s="57"/>
      <c r="G559" s="10"/>
      <c r="H559" s="8">
        <f t="shared" si="105"/>
        <v>0</v>
      </c>
      <c r="I559" s="10"/>
    </row>
    <row r="560" ht="15.75" customHeight="1">
      <c r="A560" s="11"/>
      <c r="B560" s="11"/>
      <c r="C560" s="11"/>
      <c r="D560" s="11"/>
      <c r="E560" s="8"/>
      <c r="F560" s="57"/>
      <c r="G560" s="10"/>
      <c r="H560" s="8">
        <f t="shared" si="105"/>
        <v>0</v>
      </c>
      <c r="I560" s="10"/>
    </row>
    <row r="561" ht="15.75" customHeight="1">
      <c r="A561" s="12"/>
      <c r="B561" s="12"/>
      <c r="C561" s="12"/>
      <c r="D561" s="12"/>
      <c r="E561" s="10"/>
      <c r="F561" s="10"/>
      <c r="G561" s="10"/>
      <c r="H561" s="8">
        <f t="shared" si="105"/>
        <v>0</v>
      </c>
      <c r="I561" s="10"/>
    </row>
    <row r="562" ht="15.75" customHeight="1">
      <c r="H562" s="62" t="s">
        <v>14</v>
      </c>
    </row>
    <row r="563" ht="15.75" customHeight="1">
      <c r="A563" s="2" t="s">
        <v>0</v>
      </c>
      <c r="B563" s="2" t="s">
        <v>1</v>
      </c>
      <c r="C563" s="3" t="s">
        <v>2</v>
      </c>
      <c r="D563" s="3" t="s">
        <v>3</v>
      </c>
      <c r="E563" s="3" t="s">
        <v>4</v>
      </c>
      <c r="F563" s="3" t="s">
        <v>5</v>
      </c>
      <c r="G563" s="3" t="s">
        <v>6</v>
      </c>
      <c r="H563" s="3" t="s">
        <v>7</v>
      </c>
      <c r="I563" s="3" t="s">
        <v>8</v>
      </c>
    </row>
    <row r="564" ht="15.75" customHeight="1">
      <c r="A564" s="4" t="s">
        <v>3491</v>
      </c>
      <c r="B564" s="5">
        <v>4.300006629E9</v>
      </c>
      <c r="C564" s="6">
        <v>45915.0</v>
      </c>
      <c r="D564" s="7">
        <v>200.0</v>
      </c>
      <c r="E564" s="8" t="s">
        <v>3492</v>
      </c>
      <c r="F564" s="9">
        <v>45933.0</v>
      </c>
      <c r="G564" s="10">
        <v>50.0</v>
      </c>
      <c r="H564" s="8">
        <f>D564-G564</f>
        <v>150</v>
      </c>
      <c r="I564" s="10"/>
    </row>
    <row r="565" ht="15.75" customHeight="1">
      <c r="A565" s="11"/>
      <c r="B565" s="11"/>
      <c r="C565" s="11"/>
      <c r="D565" s="11"/>
      <c r="E565" s="8" t="s">
        <v>3493</v>
      </c>
      <c r="F565" s="9">
        <v>45938.0</v>
      </c>
      <c r="G565" s="10">
        <v>50.0</v>
      </c>
      <c r="H565" s="8">
        <f t="shared" ref="H565:H569" si="106">H564-G565</f>
        <v>100</v>
      </c>
      <c r="I565" s="10"/>
    </row>
    <row r="566" ht="15.75" customHeight="1">
      <c r="A566" s="11"/>
      <c r="B566" s="11"/>
      <c r="C566" s="11"/>
      <c r="D566" s="11"/>
      <c r="E566" s="8" t="s">
        <v>3494</v>
      </c>
      <c r="F566" s="9">
        <v>45943.0</v>
      </c>
      <c r="G566" s="10">
        <v>99.0</v>
      </c>
      <c r="H566" s="8">
        <f t="shared" si="106"/>
        <v>1</v>
      </c>
      <c r="I566" s="10" t="s">
        <v>3495</v>
      </c>
    </row>
    <row r="567" ht="15.75" customHeight="1">
      <c r="A567" s="11"/>
      <c r="B567" s="11"/>
      <c r="C567" s="11"/>
      <c r="D567" s="11"/>
      <c r="E567" s="8" t="s">
        <v>3496</v>
      </c>
      <c r="F567" s="57">
        <v>45945.0</v>
      </c>
      <c r="G567" s="10">
        <v>1.0</v>
      </c>
      <c r="H567" s="8">
        <f t="shared" si="106"/>
        <v>0</v>
      </c>
      <c r="I567" s="10"/>
    </row>
    <row r="568" ht="15.75" customHeight="1">
      <c r="A568" s="197" t="s">
        <v>3497</v>
      </c>
      <c r="B568" s="11"/>
      <c r="C568" s="11"/>
      <c r="D568" s="11"/>
      <c r="E568" s="8"/>
      <c r="F568" s="57"/>
      <c r="G568" s="10"/>
      <c r="H568" s="8">
        <f t="shared" si="106"/>
        <v>0</v>
      </c>
      <c r="I568" s="10"/>
    </row>
    <row r="569" ht="15.75" customHeight="1">
      <c r="A569" s="198" t="s">
        <v>3498</v>
      </c>
      <c r="B569" s="12"/>
      <c r="C569" s="12"/>
      <c r="D569" s="12"/>
      <c r="E569" s="10"/>
      <c r="F569" s="10"/>
      <c r="G569" s="10"/>
      <c r="H569" s="8">
        <f t="shared" si="106"/>
        <v>0</v>
      </c>
      <c r="I569" s="10"/>
    </row>
    <row r="570" ht="15.75" customHeight="1">
      <c r="H570" s="68" t="s">
        <v>14</v>
      </c>
    </row>
    <row r="571" ht="15.75" customHeight="1"/>
    <row r="572" ht="15.75" customHeight="1">
      <c r="A572" s="2" t="s">
        <v>0</v>
      </c>
      <c r="B572" s="2" t="s">
        <v>1</v>
      </c>
      <c r="C572" s="3" t="s">
        <v>2</v>
      </c>
      <c r="D572" s="3" t="s">
        <v>3</v>
      </c>
      <c r="E572" s="3" t="s">
        <v>4</v>
      </c>
      <c r="F572" s="3" t="s">
        <v>5</v>
      </c>
      <c r="G572" s="3" t="s">
        <v>6</v>
      </c>
      <c r="H572" s="3" t="s">
        <v>7</v>
      </c>
      <c r="I572" s="3" t="s">
        <v>8</v>
      </c>
    </row>
    <row r="573" ht="15.75" customHeight="1">
      <c r="A573" s="4" t="s">
        <v>3499</v>
      </c>
      <c r="B573" s="5">
        <v>4.300006629E9</v>
      </c>
      <c r="C573" s="6">
        <v>45915.0</v>
      </c>
      <c r="D573" s="7">
        <v>100.0</v>
      </c>
      <c r="E573" s="8" t="s">
        <v>3500</v>
      </c>
      <c r="F573" s="9">
        <v>45922.0</v>
      </c>
      <c r="G573" s="10">
        <v>100.0</v>
      </c>
      <c r="H573" s="8">
        <f>D573-G573</f>
        <v>0</v>
      </c>
      <c r="I573" s="10"/>
    </row>
    <row r="574" ht="15.75" customHeight="1">
      <c r="A574" s="11"/>
      <c r="B574" s="11"/>
      <c r="C574" s="11"/>
      <c r="D574" s="11"/>
      <c r="E574" s="8"/>
      <c r="F574" s="9"/>
      <c r="G574" s="10"/>
      <c r="H574" s="8">
        <f t="shared" ref="H574:H578" si="107">H573-G574</f>
        <v>0</v>
      </c>
      <c r="I574" s="10"/>
    </row>
    <row r="575" ht="15.75" customHeight="1">
      <c r="A575" s="11"/>
      <c r="B575" s="11"/>
      <c r="C575" s="11"/>
      <c r="D575" s="11"/>
      <c r="E575" s="8"/>
      <c r="F575" s="9"/>
      <c r="G575" s="10"/>
      <c r="H575" s="8">
        <f t="shared" si="107"/>
        <v>0</v>
      </c>
      <c r="I575" s="10"/>
    </row>
    <row r="576" ht="15.75" customHeight="1">
      <c r="A576" s="11"/>
      <c r="B576" s="11"/>
      <c r="C576" s="11"/>
      <c r="D576" s="11"/>
      <c r="E576" s="8"/>
      <c r="F576" s="57"/>
      <c r="G576" s="10"/>
      <c r="H576" s="8">
        <f t="shared" si="107"/>
        <v>0</v>
      </c>
      <c r="I576" s="10"/>
    </row>
    <row r="577" ht="15.75" customHeight="1">
      <c r="A577" s="197" t="s">
        <v>3501</v>
      </c>
      <c r="B577" s="11"/>
      <c r="C577" s="11"/>
      <c r="D577" s="11"/>
      <c r="E577" s="8"/>
      <c r="F577" s="57"/>
      <c r="G577" s="10"/>
      <c r="H577" s="8">
        <f t="shared" si="107"/>
        <v>0</v>
      </c>
      <c r="I577" s="10"/>
    </row>
    <row r="578" ht="15.75" customHeight="1">
      <c r="A578" s="198" t="s">
        <v>3271</v>
      </c>
      <c r="B578" s="12"/>
      <c r="C578" s="12"/>
      <c r="D578" s="12"/>
      <c r="E578" s="10"/>
      <c r="F578" s="10"/>
      <c r="G578" s="10"/>
      <c r="H578" s="8">
        <f t="shared" si="107"/>
        <v>0</v>
      </c>
      <c r="I578" s="10"/>
    </row>
    <row r="579" ht="15.75" customHeight="1">
      <c r="H579" s="68" t="s">
        <v>14</v>
      </c>
    </row>
    <row r="580" ht="15.75" customHeight="1"/>
    <row r="581" ht="15.75" customHeight="1">
      <c r="A581" s="2" t="s">
        <v>0</v>
      </c>
      <c r="B581" s="2" t="s">
        <v>1</v>
      </c>
      <c r="C581" s="3" t="s">
        <v>2</v>
      </c>
      <c r="D581" s="3" t="s">
        <v>3</v>
      </c>
      <c r="E581" s="3" t="s">
        <v>4</v>
      </c>
      <c r="F581" s="3" t="s">
        <v>5</v>
      </c>
      <c r="G581" s="3" t="s">
        <v>6</v>
      </c>
      <c r="H581" s="3" t="s">
        <v>7</v>
      </c>
      <c r="I581" s="3" t="s">
        <v>8</v>
      </c>
    </row>
    <row r="582" ht="15.75" customHeight="1">
      <c r="A582" s="4" t="s">
        <v>3502</v>
      </c>
      <c r="B582" s="5">
        <v>4.300006629E9</v>
      </c>
      <c r="C582" s="6">
        <v>45915.0</v>
      </c>
      <c r="D582" s="7">
        <v>100.0</v>
      </c>
      <c r="E582" s="8" t="s">
        <v>3503</v>
      </c>
      <c r="F582" s="9">
        <v>45929.0</v>
      </c>
      <c r="G582" s="10">
        <v>50.0</v>
      </c>
      <c r="H582" s="8">
        <f>D582-G582</f>
        <v>50</v>
      </c>
      <c r="I582" s="10"/>
    </row>
    <row r="583" ht="15.75" customHeight="1">
      <c r="A583" s="11"/>
      <c r="B583" s="11"/>
      <c r="C583" s="11"/>
      <c r="D583" s="11"/>
      <c r="E583" s="8" t="s">
        <v>3504</v>
      </c>
      <c r="F583" s="9">
        <v>45936.0</v>
      </c>
      <c r="G583" s="10">
        <v>37.0</v>
      </c>
      <c r="H583" s="8">
        <f t="shared" ref="H583:H587" si="108">H582-G583</f>
        <v>13</v>
      </c>
      <c r="I583" s="10"/>
    </row>
    <row r="584" ht="15.75" customHeight="1">
      <c r="A584" s="11"/>
      <c r="B584" s="11"/>
      <c r="C584" s="11"/>
      <c r="D584" s="11"/>
      <c r="E584" s="8" t="s">
        <v>3505</v>
      </c>
      <c r="F584" s="9">
        <v>45938.0</v>
      </c>
      <c r="G584" s="10">
        <v>12.0</v>
      </c>
      <c r="H584" s="8">
        <f t="shared" si="108"/>
        <v>1</v>
      </c>
      <c r="I584" s="10"/>
    </row>
    <row r="585" ht="15.75" customHeight="1">
      <c r="A585" s="11"/>
      <c r="B585" s="11"/>
      <c r="C585" s="11"/>
      <c r="D585" s="11"/>
      <c r="E585" s="8"/>
      <c r="F585" s="57"/>
      <c r="G585" s="10"/>
      <c r="H585" s="8">
        <f t="shared" si="108"/>
        <v>1</v>
      </c>
      <c r="I585" s="10"/>
    </row>
    <row r="586" ht="15.75" customHeight="1">
      <c r="A586" s="197" t="s">
        <v>3506</v>
      </c>
      <c r="B586" s="11"/>
      <c r="C586" s="11"/>
      <c r="D586" s="11"/>
      <c r="E586" s="8"/>
      <c r="F586" s="57"/>
      <c r="G586" s="10"/>
      <c r="H586" s="8">
        <f t="shared" si="108"/>
        <v>1</v>
      </c>
      <c r="I586" s="10"/>
    </row>
    <row r="587" ht="15.75" customHeight="1">
      <c r="A587" s="198" t="s">
        <v>3269</v>
      </c>
      <c r="B587" s="12"/>
      <c r="C587" s="12"/>
      <c r="D587" s="12"/>
      <c r="E587" s="10"/>
      <c r="F587" s="10"/>
      <c r="G587" s="10"/>
      <c r="H587" s="8">
        <f t="shared" si="108"/>
        <v>1</v>
      </c>
      <c r="I587" s="10"/>
    </row>
    <row r="588" ht="15.75" customHeight="1"/>
    <row r="589" ht="15.75" customHeight="1"/>
    <row r="590" ht="15.75" customHeight="1">
      <c r="A590" s="2" t="s">
        <v>0</v>
      </c>
      <c r="B590" s="2" t="s">
        <v>1</v>
      </c>
      <c r="C590" s="3" t="s">
        <v>2</v>
      </c>
      <c r="D590" s="3" t="s">
        <v>3</v>
      </c>
      <c r="E590" s="3" t="s">
        <v>4</v>
      </c>
      <c r="F590" s="3" t="s">
        <v>5</v>
      </c>
      <c r="G590" s="3" t="s">
        <v>6</v>
      </c>
      <c r="H590" s="3" t="s">
        <v>7</v>
      </c>
      <c r="I590" s="3" t="s">
        <v>8</v>
      </c>
    </row>
    <row r="591" ht="15.75" customHeight="1">
      <c r="A591" s="4" t="s">
        <v>3499</v>
      </c>
      <c r="B591" s="5">
        <v>4.300006678E9</v>
      </c>
      <c r="C591" s="6">
        <v>45934.0</v>
      </c>
      <c r="D591" s="7">
        <v>100.0</v>
      </c>
      <c r="E591" s="8" t="s">
        <v>3507</v>
      </c>
      <c r="F591" s="9">
        <v>45945.0</v>
      </c>
      <c r="G591" s="10">
        <v>100.0</v>
      </c>
      <c r="H591" s="8">
        <f>D591-G591</f>
        <v>0</v>
      </c>
      <c r="I591" s="10"/>
    </row>
    <row r="592" ht="15.75" customHeight="1">
      <c r="A592" s="11"/>
      <c r="B592" s="11"/>
      <c r="C592" s="11"/>
      <c r="D592" s="11"/>
      <c r="E592" s="8"/>
      <c r="F592" s="9"/>
      <c r="G592" s="10"/>
      <c r="H592" s="8">
        <f t="shared" ref="H592:H596" si="109">H591-G592</f>
        <v>0</v>
      </c>
      <c r="I592" s="10"/>
    </row>
    <row r="593" ht="15.75" customHeight="1">
      <c r="A593" s="11"/>
      <c r="B593" s="11"/>
      <c r="C593" s="11"/>
      <c r="D593" s="11"/>
      <c r="E593" s="8"/>
      <c r="F593" s="9"/>
      <c r="G593" s="10"/>
      <c r="H593" s="8">
        <f t="shared" si="109"/>
        <v>0</v>
      </c>
      <c r="I593" s="10"/>
    </row>
    <row r="594" ht="15.75" customHeight="1">
      <c r="A594" s="11"/>
      <c r="B594" s="11"/>
      <c r="C594" s="11"/>
      <c r="D594" s="11"/>
      <c r="E594" s="8"/>
      <c r="F594" s="57"/>
      <c r="G594" s="10"/>
      <c r="H594" s="8">
        <f t="shared" si="109"/>
        <v>0</v>
      </c>
      <c r="I594" s="10"/>
    </row>
    <row r="595" ht="15.75" customHeight="1">
      <c r="A595" s="197" t="s">
        <v>3501</v>
      </c>
      <c r="B595" s="11"/>
      <c r="C595" s="11"/>
      <c r="D595" s="11"/>
      <c r="E595" s="8"/>
      <c r="F595" s="57"/>
      <c r="G595" s="10"/>
      <c r="H595" s="8">
        <f t="shared" si="109"/>
        <v>0</v>
      </c>
      <c r="I595" s="10"/>
    </row>
    <row r="596" ht="15.75" customHeight="1">
      <c r="A596" s="198" t="s">
        <v>3271</v>
      </c>
      <c r="B596" s="12"/>
      <c r="C596" s="12"/>
      <c r="D596" s="12"/>
      <c r="E596" s="10"/>
      <c r="F596" s="10"/>
      <c r="G596" s="10"/>
      <c r="H596" s="8">
        <f t="shared" si="109"/>
        <v>0</v>
      </c>
      <c r="I596" s="10"/>
    </row>
    <row r="597" ht="15.75" customHeight="1">
      <c r="H597" s="68" t="s">
        <v>14</v>
      </c>
    </row>
    <row r="598" ht="15.75" customHeight="1">
      <c r="A598" s="2" t="s">
        <v>0</v>
      </c>
      <c r="B598" s="2" t="s">
        <v>1</v>
      </c>
      <c r="C598" s="3" t="s">
        <v>2</v>
      </c>
      <c r="D598" s="3" t="s">
        <v>3</v>
      </c>
      <c r="E598" s="3" t="s">
        <v>4</v>
      </c>
      <c r="F598" s="3" t="s">
        <v>5</v>
      </c>
      <c r="G598" s="3" t="s">
        <v>6</v>
      </c>
      <c r="H598" s="3" t="s">
        <v>7</v>
      </c>
      <c r="I598" s="3" t="s">
        <v>8</v>
      </c>
    </row>
    <row r="599" ht="15.75" customHeight="1">
      <c r="A599" s="4" t="s">
        <v>3499</v>
      </c>
      <c r="B599" s="5">
        <v>4.300006813E9</v>
      </c>
      <c r="C599" s="6">
        <v>45978.0</v>
      </c>
      <c r="D599" s="7">
        <v>300.0</v>
      </c>
      <c r="E599" s="8" t="s">
        <v>3508</v>
      </c>
      <c r="F599" s="9">
        <v>45982.0</v>
      </c>
      <c r="G599" s="10">
        <v>125.0</v>
      </c>
      <c r="H599" s="8">
        <f>D599-G599</f>
        <v>175</v>
      </c>
      <c r="I599" s="10"/>
    </row>
    <row r="600" ht="15.75" customHeight="1">
      <c r="A600" s="11"/>
      <c r="B600" s="11"/>
      <c r="C600" s="11"/>
      <c r="D600" s="11"/>
      <c r="E600" s="8" t="s">
        <v>3509</v>
      </c>
      <c r="F600" s="9">
        <v>45985.0</v>
      </c>
      <c r="G600" s="10">
        <v>100.0</v>
      </c>
      <c r="H600" s="8">
        <f t="shared" ref="H600:H604" si="110">H599-G600</f>
        <v>75</v>
      </c>
      <c r="I600" s="10"/>
    </row>
    <row r="601" ht="15.75" customHeight="1">
      <c r="A601" s="11"/>
      <c r="B601" s="11"/>
      <c r="C601" s="11"/>
      <c r="D601" s="11"/>
      <c r="E601" s="8" t="s">
        <v>3510</v>
      </c>
      <c r="F601" s="9">
        <v>45986.0</v>
      </c>
      <c r="G601" s="10">
        <v>75.0</v>
      </c>
      <c r="H601" s="8">
        <f t="shared" si="110"/>
        <v>0</v>
      </c>
      <c r="I601" s="10"/>
    </row>
    <row r="602" ht="15.75" customHeight="1">
      <c r="A602" s="11"/>
      <c r="B602" s="11"/>
      <c r="C602" s="11"/>
      <c r="D602" s="11"/>
      <c r="E602" s="8"/>
      <c r="F602" s="57"/>
      <c r="G602" s="10"/>
      <c r="H602" s="8">
        <f t="shared" si="110"/>
        <v>0</v>
      </c>
      <c r="I602" s="10"/>
    </row>
    <row r="603" ht="15.75" customHeight="1">
      <c r="A603" s="197" t="s">
        <v>3501</v>
      </c>
      <c r="B603" s="11"/>
      <c r="C603" s="11"/>
      <c r="D603" s="11"/>
      <c r="E603" s="8"/>
      <c r="F603" s="57"/>
      <c r="G603" s="10"/>
      <c r="H603" s="8">
        <f t="shared" si="110"/>
        <v>0</v>
      </c>
      <c r="I603" s="10"/>
    </row>
    <row r="604" ht="15.75" customHeight="1">
      <c r="A604" s="198" t="s">
        <v>3271</v>
      </c>
      <c r="B604" s="12"/>
      <c r="C604" s="12"/>
      <c r="D604" s="12"/>
      <c r="E604" s="10"/>
      <c r="F604" s="10"/>
      <c r="G604" s="10"/>
      <c r="H604" s="8">
        <f t="shared" si="110"/>
        <v>0</v>
      </c>
      <c r="I604" s="10"/>
    </row>
    <row r="605" ht="15.75" customHeight="1">
      <c r="H605" s="68" t="s">
        <v>14</v>
      </c>
    </row>
    <row r="606" ht="15.75" customHeight="1"/>
    <row r="607" ht="15.75" customHeight="1">
      <c r="A607" s="2" t="s">
        <v>0</v>
      </c>
      <c r="B607" s="2" t="s">
        <v>1</v>
      </c>
      <c r="C607" s="3" t="s">
        <v>2</v>
      </c>
      <c r="D607" s="3" t="s">
        <v>3</v>
      </c>
      <c r="E607" s="3" t="s">
        <v>4</v>
      </c>
      <c r="F607" s="3" t="s">
        <v>5</v>
      </c>
      <c r="G607" s="3" t="s">
        <v>6</v>
      </c>
      <c r="H607" s="3" t="s">
        <v>7</v>
      </c>
      <c r="I607" s="3" t="s">
        <v>8</v>
      </c>
    </row>
    <row r="608" ht="15.75" customHeight="1">
      <c r="A608" s="4" t="s">
        <v>3499</v>
      </c>
      <c r="B608" s="5">
        <v>4.300006837E9</v>
      </c>
      <c r="C608" s="6">
        <v>45987.0</v>
      </c>
      <c r="D608" s="7">
        <v>150.0</v>
      </c>
      <c r="E608" s="8" t="s">
        <v>3511</v>
      </c>
      <c r="F608" s="9">
        <v>45996.0</v>
      </c>
      <c r="G608" s="10">
        <v>50.0</v>
      </c>
      <c r="H608" s="8">
        <f>D608-G608</f>
        <v>100</v>
      </c>
      <c r="I608" s="10"/>
    </row>
    <row r="609" ht="15.75" customHeight="1">
      <c r="A609" s="11"/>
      <c r="B609" s="11"/>
      <c r="C609" s="11"/>
      <c r="D609" s="11"/>
      <c r="E609" s="8" t="s">
        <v>3512</v>
      </c>
      <c r="F609" s="9">
        <v>46000.0</v>
      </c>
      <c r="G609" s="10">
        <v>50.0</v>
      </c>
      <c r="H609" s="8">
        <f t="shared" ref="H609:H613" si="111">H608-G609</f>
        <v>50</v>
      </c>
      <c r="I609" s="10"/>
    </row>
    <row r="610" ht="15.75" customHeight="1">
      <c r="A610" s="11"/>
      <c r="B610" s="11"/>
      <c r="C610" s="11"/>
      <c r="D610" s="11"/>
      <c r="E610" s="8" t="s">
        <v>3513</v>
      </c>
      <c r="F610" s="9">
        <v>46010.0</v>
      </c>
      <c r="G610" s="10">
        <v>30.0</v>
      </c>
      <c r="H610" s="8">
        <f t="shared" si="111"/>
        <v>20</v>
      </c>
      <c r="I610" s="10"/>
    </row>
    <row r="611" ht="15.75" customHeight="1">
      <c r="A611" s="11"/>
      <c r="B611" s="11"/>
      <c r="C611" s="11"/>
      <c r="D611" s="11"/>
      <c r="E611" s="8" t="s">
        <v>3514</v>
      </c>
      <c r="F611" s="57">
        <v>46006.0</v>
      </c>
      <c r="G611" s="10">
        <v>20.0</v>
      </c>
      <c r="H611" s="8">
        <f t="shared" si="111"/>
        <v>0</v>
      </c>
      <c r="I611" s="10"/>
    </row>
    <row r="612" ht="15.75" customHeight="1">
      <c r="A612" s="197" t="s">
        <v>3501</v>
      </c>
      <c r="B612" s="11"/>
      <c r="C612" s="11"/>
      <c r="D612" s="11"/>
      <c r="E612" s="8"/>
      <c r="F612" s="57"/>
      <c r="G612" s="10"/>
      <c r="H612" s="8">
        <f t="shared" si="111"/>
        <v>0</v>
      </c>
      <c r="I612" s="10"/>
    </row>
    <row r="613" ht="15.75" customHeight="1">
      <c r="A613" s="198" t="s">
        <v>3271</v>
      </c>
      <c r="B613" s="12"/>
      <c r="C613" s="12"/>
      <c r="D613" s="12"/>
      <c r="E613" s="10"/>
      <c r="F613" s="10"/>
      <c r="G613" s="10"/>
      <c r="H613" s="8">
        <f t="shared" si="111"/>
        <v>0</v>
      </c>
      <c r="I613" s="10"/>
    </row>
    <row r="614" ht="15.75" customHeight="1">
      <c r="H614" s="46" t="s">
        <v>14</v>
      </c>
    </row>
    <row r="615" ht="15.75" customHeight="1">
      <c r="A615" s="2" t="s">
        <v>0</v>
      </c>
      <c r="B615" s="2" t="s">
        <v>1</v>
      </c>
      <c r="C615" s="3" t="s">
        <v>2</v>
      </c>
      <c r="D615" s="3" t="s">
        <v>3</v>
      </c>
      <c r="E615" s="3" t="s">
        <v>4</v>
      </c>
      <c r="F615" s="3" t="s">
        <v>5</v>
      </c>
      <c r="G615" s="3" t="s">
        <v>6</v>
      </c>
      <c r="H615" s="3" t="s">
        <v>7</v>
      </c>
      <c r="I615" s="3" t="s">
        <v>8</v>
      </c>
    </row>
    <row r="616" ht="15.75" customHeight="1">
      <c r="A616" s="4" t="s">
        <v>3499</v>
      </c>
      <c r="B616" s="5">
        <v>4.30000685E9</v>
      </c>
      <c r="C616" s="6">
        <v>45987.0</v>
      </c>
      <c r="D616" s="7">
        <v>200.0</v>
      </c>
      <c r="E616" s="8" t="s">
        <v>3515</v>
      </c>
      <c r="F616" s="9">
        <v>46010.0</v>
      </c>
      <c r="G616" s="10">
        <v>80.0</v>
      </c>
      <c r="H616" s="8">
        <f>D616-G616</f>
        <v>120</v>
      </c>
      <c r="I616" s="10"/>
    </row>
    <row r="617" ht="15.75" customHeight="1">
      <c r="A617" s="11"/>
      <c r="B617" s="11"/>
      <c r="C617" s="11"/>
      <c r="D617" s="11"/>
      <c r="E617" s="8" t="s">
        <v>3516</v>
      </c>
      <c r="F617" s="9">
        <v>46014.0</v>
      </c>
      <c r="G617" s="10">
        <v>75.0</v>
      </c>
      <c r="H617" s="8">
        <f t="shared" ref="H617:H621" si="112">H616-G617</f>
        <v>45</v>
      </c>
      <c r="I617" s="10"/>
    </row>
    <row r="618" ht="15.75" customHeight="1">
      <c r="A618" s="11"/>
      <c r="B618" s="11"/>
      <c r="C618" s="11"/>
      <c r="D618" s="11"/>
      <c r="E618" s="8" t="s">
        <v>3516</v>
      </c>
      <c r="F618" s="9">
        <v>46024.0</v>
      </c>
      <c r="G618" s="10">
        <v>45.0</v>
      </c>
      <c r="H618" s="8">
        <f t="shared" si="112"/>
        <v>0</v>
      </c>
      <c r="I618" s="10"/>
    </row>
    <row r="619" ht="15.75" customHeight="1">
      <c r="A619" s="11"/>
      <c r="B619" s="11"/>
      <c r="C619" s="11"/>
      <c r="D619" s="11"/>
      <c r="E619" s="8"/>
      <c r="F619" s="57"/>
      <c r="G619" s="10"/>
      <c r="H619" s="8">
        <f t="shared" si="112"/>
        <v>0</v>
      </c>
      <c r="I619" s="10"/>
    </row>
    <row r="620" ht="15.75" customHeight="1">
      <c r="A620" s="197" t="s">
        <v>3501</v>
      </c>
      <c r="B620" s="11"/>
      <c r="C620" s="11"/>
      <c r="D620" s="11"/>
      <c r="E620" s="8"/>
      <c r="F620" s="57"/>
      <c r="G620" s="10"/>
      <c r="H620" s="8">
        <f t="shared" si="112"/>
        <v>0</v>
      </c>
      <c r="I620" s="10"/>
    </row>
    <row r="621" ht="15.75" customHeight="1">
      <c r="A621" s="198" t="s">
        <v>3271</v>
      </c>
      <c r="B621" s="12"/>
      <c r="C621" s="12"/>
      <c r="D621" s="12"/>
      <c r="E621" s="10"/>
      <c r="F621" s="10"/>
      <c r="G621" s="10"/>
      <c r="H621" s="8">
        <f t="shared" si="112"/>
        <v>0</v>
      </c>
      <c r="I621" s="10"/>
    </row>
    <row r="622" ht="15.75" customHeight="1">
      <c r="H622" s="46" t="s">
        <v>14</v>
      </c>
    </row>
    <row r="623" ht="15.75" customHeight="1">
      <c r="A623" s="2" t="s">
        <v>0</v>
      </c>
      <c r="B623" s="2" t="s">
        <v>1</v>
      </c>
      <c r="C623" s="3" t="s">
        <v>2</v>
      </c>
      <c r="D623" s="3" t="s">
        <v>3</v>
      </c>
      <c r="E623" s="3" t="s">
        <v>4</v>
      </c>
      <c r="F623" s="3" t="s">
        <v>5</v>
      </c>
      <c r="G623" s="3" t="s">
        <v>6</v>
      </c>
      <c r="H623" s="3" t="s">
        <v>7</v>
      </c>
      <c r="I623" s="3" t="s">
        <v>8</v>
      </c>
    </row>
    <row r="624" ht="15.75" customHeight="1">
      <c r="A624" s="4" t="s">
        <v>3499</v>
      </c>
      <c r="B624" s="5">
        <v>4.300006879E9</v>
      </c>
      <c r="C624" s="6">
        <v>46003.0</v>
      </c>
      <c r="D624" s="7">
        <v>200.0</v>
      </c>
      <c r="E624" s="8" t="s">
        <v>3517</v>
      </c>
      <c r="F624" s="9">
        <v>46024.0</v>
      </c>
      <c r="G624" s="10">
        <v>55.0</v>
      </c>
      <c r="H624" s="8">
        <f>D624-G624</f>
        <v>145</v>
      </c>
      <c r="I624" s="10"/>
    </row>
    <row r="625" ht="15.75" customHeight="1">
      <c r="A625" s="11"/>
      <c r="B625" s="11"/>
      <c r="C625" s="11"/>
      <c r="D625" s="11"/>
      <c r="E625" s="8" t="s">
        <v>3518</v>
      </c>
      <c r="F625" s="9">
        <v>46027.0</v>
      </c>
      <c r="G625" s="10">
        <v>85.0</v>
      </c>
      <c r="H625" s="8">
        <f t="shared" ref="H625:H629" si="113">H624-G625</f>
        <v>60</v>
      </c>
      <c r="I625" s="10"/>
    </row>
    <row r="626" ht="15.75" customHeight="1">
      <c r="A626" s="11"/>
      <c r="B626" s="11"/>
      <c r="C626" s="11"/>
      <c r="D626" s="11"/>
      <c r="E626" s="8" t="s">
        <v>3519</v>
      </c>
      <c r="F626" s="9">
        <v>46029.0</v>
      </c>
      <c r="G626" s="10">
        <v>60.0</v>
      </c>
      <c r="H626" s="8">
        <f t="shared" si="113"/>
        <v>0</v>
      </c>
      <c r="I626" s="10"/>
    </row>
    <row r="627" ht="15.75" customHeight="1">
      <c r="A627" s="11"/>
      <c r="B627" s="11"/>
      <c r="C627" s="11"/>
      <c r="D627" s="11"/>
      <c r="E627" s="8"/>
      <c r="F627" s="57"/>
      <c r="G627" s="10"/>
      <c r="H627" s="8">
        <f t="shared" si="113"/>
        <v>0</v>
      </c>
      <c r="I627" s="10"/>
    </row>
    <row r="628" ht="15.75" customHeight="1">
      <c r="A628" s="197" t="s">
        <v>3501</v>
      </c>
      <c r="B628" s="11"/>
      <c r="C628" s="11"/>
      <c r="D628" s="11"/>
      <c r="E628" s="8"/>
      <c r="F628" s="57"/>
      <c r="G628" s="10"/>
      <c r="H628" s="8">
        <f t="shared" si="113"/>
        <v>0</v>
      </c>
      <c r="I628" s="10"/>
    </row>
    <row r="629" ht="15.75" customHeight="1">
      <c r="A629" s="198" t="s">
        <v>3271</v>
      </c>
      <c r="B629" s="12"/>
      <c r="C629" s="12"/>
      <c r="D629" s="12"/>
      <c r="E629" s="10"/>
      <c r="F629" s="10"/>
      <c r="G629" s="10"/>
      <c r="H629" s="8">
        <f t="shared" si="113"/>
        <v>0</v>
      </c>
      <c r="I629" s="10"/>
    </row>
    <row r="630" ht="15.75" customHeight="1">
      <c r="H630" s="46" t="s">
        <v>14</v>
      </c>
    </row>
    <row r="631" ht="15.75" customHeight="1">
      <c r="A631" s="2" t="s">
        <v>0</v>
      </c>
      <c r="B631" s="2" t="s">
        <v>1</v>
      </c>
      <c r="C631" s="3" t="s">
        <v>2</v>
      </c>
      <c r="D631" s="3" t="s">
        <v>3</v>
      </c>
      <c r="E631" s="3" t="s">
        <v>4</v>
      </c>
      <c r="F631" s="3" t="s">
        <v>5</v>
      </c>
      <c r="G631" s="3" t="s">
        <v>6</v>
      </c>
      <c r="H631" s="3" t="s">
        <v>7</v>
      </c>
      <c r="I631" s="3" t="s">
        <v>8</v>
      </c>
    </row>
    <row r="632" ht="15.75" customHeight="1">
      <c r="A632" s="4" t="s">
        <v>3499</v>
      </c>
      <c r="B632" s="5">
        <v>4.300007014E9</v>
      </c>
      <c r="C632" s="6">
        <v>46041.0</v>
      </c>
      <c r="D632" s="7">
        <v>50.0</v>
      </c>
      <c r="E632" s="8" t="s">
        <v>3520</v>
      </c>
      <c r="F632" s="9">
        <v>46045.0</v>
      </c>
      <c r="G632" s="10">
        <v>50.0</v>
      </c>
      <c r="H632" s="8">
        <f>D632-G632</f>
        <v>0</v>
      </c>
      <c r="I632" s="10"/>
    </row>
    <row r="633" ht="15.75" customHeight="1">
      <c r="A633" s="11"/>
      <c r="B633" s="11"/>
      <c r="C633" s="11"/>
      <c r="D633" s="11"/>
      <c r="E633" s="8" t="s">
        <v>3521</v>
      </c>
      <c r="F633" s="9"/>
      <c r="G633" s="10"/>
      <c r="H633" s="8">
        <f t="shared" ref="H633:H637" si="114">H632-G633</f>
        <v>0</v>
      </c>
      <c r="I633" s="10"/>
    </row>
    <row r="634" ht="15.75" customHeight="1">
      <c r="A634" s="11"/>
      <c r="B634" s="11"/>
      <c r="C634" s="11"/>
      <c r="D634" s="11"/>
      <c r="E634" s="8" t="s">
        <v>3522</v>
      </c>
      <c r="F634" s="9"/>
      <c r="G634" s="10"/>
      <c r="H634" s="8">
        <f t="shared" si="114"/>
        <v>0</v>
      </c>
      <c r="I634" s="10"/>
    </row>
    <row r="635" ht="15.75" customHeight="1">
      <c r="A635" s="11"/>
      <c r="B635" s="11"/>
      <c r="C635" s="11"/>
      <c r="D635" s="11"/>
      <c r="E635" s="8"/>
      <c r="F635" s="57"/>
      <c r="G635" s="10"/>
      <c r="H635" s="8">
        <f t="shared" si="114"/>
        <v>0</v>
      </c>
      <c r="I635" s="10"/>
    </row>
    <row r="636" ht="15.75" customHeight="1">
      <c r="A636" s="197" t="s">
        <v>3501</v>
      </c>
      <c r="B636" s="11"/>
      <c r="C636" s="11"/>
      <c r="D636" s="11"/>
      <c r="E636" s="8"/>
      <c r="F636" s="57"/>
      <c r="G636" s="10"/>
      <c r="H636" s="8">
        <f t="shared" si="114"/>
        <v>0</v>
      </c>
      <c r="I636" s="10"/>
    </row>
    <row r="637" ht="15.75" customHeight="1">
      <c r="A637" s="198" t="s">
        <v>3271</v>
      </c>
      <c r="B637" s="12"/>
      <c r="C637" s="12"/>
      <c r="D637" s="12"/>
      <c r="E637" s="10"/>
      <c r="F637" s="10"/>
      <c r="G637" s="10"/>
      <c r="H637" s="8">
        <f t="shared" si="114"/>
        <v>0</v>
      </c>
      <c r="I637" s="10"/>
    </row>
    <row r="638" ht="15.75" customHeight="1">
      <c r="H638" s="46" t="s">
        <v>14</v>
      </c>
    </row>
    <row r="639" ht="15.75" customHeight="1">
      <c r="A639" s="2" t="s">
        <v>0</v>
      </c>
      <c r="B639" s="2" t="s">
        <v>1</v>
      </c>
      <c r="C639" s="3" t="s">
        <v>2</v>
      </c>
      <c r="D639" s="3" t="s">
        <v>3</v>
      </c>
      <c r="E639" s="3" t="s">
        <v>4</v>
      </c>
      <c r="F639" s="3" t="s">
        <v>5</v>
      </c>
      <c r="G639" s="3" t="s">
        <v>6</v>
      </c>
      <c r="H639" s="3" t="s">
        <v>7</v>
      </c>
      <c r="I639" s="3" t="s">
        <v>8</v>
      </c>
    </row>
    <row r="640" ht="15.75" customHeight="1">
      <c r="A640" s="4" t="s">
        <v>3491</v>
      </c>
      <c r="B640" s="5">
        <v>4.300007033E9</v>
      </c>
      <c r="C640" s="6">
        <v>46049.0</v>
      </c>
      <c r="D640" s="7">
        <v>400.0</v>
      </c>
      <c r="E640" s="8" t="s">
        <v>1983</v>
      </c>
      <c r="F640" s="9">
        <v>46073.0</v>
      </c>
      <c r="G640" s="10">
        <v>67.0</v>
      </c>
      <c r="H640" s="8">
        <f>D640-G640</f>
        <v>333</v>
      </c>
      <c r="I640" s="10"/>
    </row>
    <row r="641" ht="15.75" customHeight="1">
      <c r="A641" s="11"/>
      <c r="B641" s="11"/>
      <c r="C641" s="11"/>
      <c r="D641" s="11"/>
      <c r="E641" s="8" t="s">
        <v>1984</v>
      </c>
      <c r="F641" s="9">
        <v>46076.0</v>
      </c>
      <c r="G641" s="10">
        <v>110.0</v>
      </c>
      <c r="H641" s="8">
        <f t="shared" ref="H641:H648" si="115">H640-G641</f>
        <v>223</v>
      </c>
      <c r="I641" s="10"/>
    </row>
    <row r="642" ht="15.75" customHeight="1">
      <c r="A642" s="11"/>
      <c r="B642" s="11"/>
      <c r="C642" s="11"/>
      <c r="D642" s="11"/>
      <c r="E642" s="8" t="s">
        <v>1985</v>
      </c>
      <c r="F642" s="9">
        <v>46083.0</v>
      </c>
      <c r="G642" s="10">
        <v>15.0</v>
      </c>
      <c r="H642" s="8">
        <f t="shared" si="115"/>
        <v>208</v>
      </c>
      <c r="I642" s="10"/>
    </row>
    <row r="643" ht="15.75" customHeight="1">
      <c r="A643" s="11"/>
      <c r="B643" s="11"/>
      <c r="C643" s="11"/>
      <c r="D643" s="11"/>
      <c r="E643" s="8" t="s">
        <v>3523</v>
      </c>
      <c r="F643" s="57">
        <v>46087.0</v>
      </c>
      <c r="G643" s="10">
        <v>89.0</v>
      </c>
      <c r="H643" s="8">
        <f t="shared" si="115"/>
        <v>119</v>
      </c>
      <c r="I643" s="10"/>
    </row>
    <row r="644" ht="15.75" customHeight="1">
      <c r="A644" s="197" t="s">
        <v>3497</v>
      </c>
      <c r="B644" s="11"/>
      <c r="C644" s="11"/>
      <c r="D644" s="11"/>
      <c r="E644" s="8" t="s">
        <v>3524</v>
      </c>
      <c r="F644" s="57">
        <v>46268.0</v>
      </c>
      <c r="G644" s="10">
        <v>6.0</v>
      </c>
      <c r="H644" s="8">
        <f t="shared" si="115"/>
        <v>113</v>
      </c>
      <c r="I644" s="10"/>
    </row>
    <row r="645" ht="15.75" customHeight="1">
      <c r="A645" s="198" t="s">
        <v>3498</v>
      </c>
      <c r="B645" s="12"/>
      <c r="C645" s="12"/>
      <c r="D645" s="12"/>
      <c r="E645" s="10" t="s">
        <v>3525</v>
      </c>
      <c r="F645" s="44">
        <v>46091.0</v>
      </c>
      <c r="G645" s="10">
        <v>30.0</v>
      </c>
      <c r="H645" s="8">
        <f t="shared" si="115"/>
        <v>83</v>
      </c>
      <c r="I645" s="10"/>
    </row>
    <row r="646" ht="15.75" customHeight="1">
      <c r="E646" s="74" t="s">
        <v>3526</v>
      </c>
      <c r="F646" s="59">
        <v>46107.0</v>
      </c>
      <c r="G646" s="60">
        <v>40.0</v>
      </c>
      <c r="H646" s="8">
        <f t="shared" si="115"/>
        <v>43</v>
      </c>
    </row>
    <row r="647" ht="15.75" customHeight="1">
      <c r="E647" s="74" t="s">
        <v>3527</v>
      </c>
      <c r="F647" s="59">
        <v>46118.0</v>
      </c>
      <c r="G647" s="60">
        <v>28.0</v>
      </c>
      <c r="H647" s="8">
        <f t="shared" si="115"/>
        <v>15</v>
      </c>
    </row>
    <row r="648" ht="15.75" customHeight="1">
      <c r="H648" s="8">
        <f t="shared" si="115"/>
        <v>15</v>
      </c>
    </row>
    <row r="649" ht="15.75" customHeight="1"/>
    <row r="650" ht="15.75" customHeight="1">
      <c r="A650" s="2" t="s">
        <v>0</v>
      </c>
      <c r="B650" s="2" t="s">
        <v>1</v>
      </c>
      <c r="C650" s="3" t="s">
        <v>2</v>
      </c>
      <c r="D650" s="3" t="s">
        <v>3</v>
      </c>
      <c r="E650" s="3" t="s">
        <v>4</v>
      </c>
      <c r="F650" s="3" t="s">
        <v>5</v>
      </c>
      <c r="G650" s="3" t="s">
        <v>6</v>
      </c>
      <c r="H650" s="3" t="s">
        <v>7</v>
      </c>
      <c r="I650" s="3" t="s">
        <v>8</v>
      </c>
    </row>
    <row r="651" ht="15.75" customHeight="1">
      <c r="A651" s="4" t="s">
        <v>3499</v>
      </c>
      <c r="B651" s="5">
        <v>4.300007114E9</v>
      </c>
      <c r="C651" s="6">
        <v>46076.0</v>
      </c>
      <c r="D651" s="7">
        <v>150.0</v>
      </c>
      <c r="E651" s="8" t="s">
        <v>3528</v>
      </c>
      <c r="F651" s="9">
        <v>46083.0</v>
      </c>
      <c r="G651" s="10">
        <v>27.0</v>
      </c>
      <c r="H651" s="8">
        <f>D651-G651</f>
        <v>123</v>
      </c>
      <c r="I651" s="10"/>
    </row>
    <row r="652" ht="15.75" customHeight="1">
      <c r="A652" s="11"/>
      <c r="B652" s="11"/>
      <c r="C652" s="11"/>
      <c r="D652" s="11"/>
      <c r="E652" s="8" t="s">
        <v>3529</v>
      </c>
      <c r="F652" s="9">
        <v>46090.0</v>
      </c>
      <c r="G652" s="10">
        <v>50.0</v>
      </c>
      <c r="H652" s="8">
        <f t="shared" ref="H652:H656" si="116">H651-G652</f>
        <v>73</v>
      </c>
      <c r="I652" s="10"/>
    </row>
    <row r="653" ht="15.75" customHeight="1">
      <c r="A653" s="11"/>
      <c r="B653" s="11"/>
      <c r="C653" s="11"/>
      <c r="D653" s="11"/>
      <c r="E653" s="8" t="s">
        <v>3530</v>
      </c>
      <c r="F653" s="9">
        <v>46093.0</v>
      </c>
      <c r="G653" s="10">
        <v>50.0</v>
      </c>
      <c r="H653" s="8">
        <f t="shared" si="116"/>
        <v>23</v>
      </c>
      <c r="I653" s="10"/>
    </row>
    <row r="654" ht="15.75" customHeight="1">
      <c r="A654" s="11"/>
      <c r="B654" s="11"/>
      <c r="C654" s="11"/>
      <c r="D654" s="11"/>
      <c r="E654" s="8" t="s">
        <v>3531</v>
      </c>
      <c r="F654" s="9">
        <v>46107.0</v>
      </c>
      <c r="G654" s="10">
        <v>17.0</v>
      </c>
      <c r="H654" s="8">
        <f t="shared" si="116"/>
        <v>6</v>
      </c>
      <c r="I654" s="10"/>
    </row>
    <row r="655" ht="15.75" customHeight="1">
      <c r="A655" s="197" t="s">
        <v>3501</v>
      </c>
      <c r="B655" s="11"/>
      <c r="C655" s="11"/>
      <c r="D655" s="11"/>
      <c r="E655" s="8" t="s">
        <v>3532</v>
      </c>
      <c r="F655" s="57">
        <v>46269.0</v>
      </c>
      <c r="G655" s="10">
        <v>6.0</v>
      </c>
      <c r="H655" s="8">
        <f t="shared" si="116"/>
        <v>0</v>
      </c>
      <c r="I655" s="10"/>
    </row>
    <row r="656" ht="15.75" customHeight="1">
      <c r="A656" s="198" t="s">
        <v>3271</v>
      </c>
      <c r="B656" s="12"/>
      <c r="C656" s="12"/>
      <c r="D656" s="12"/>
      <c r="E656" s="10"/>
      <c r="F656" s="10"/>
      <c r="G656" s="10"/>
      <c r="H656" s="8">
        <f t="shared" si="116"/>
        <v>0</v>
      </c>
      <c r="I656" s="10"/>
    </row>
    <row r="657" ht="15.75" customHeight="1">
      <c r="H657" s="68" t="s">
        <v>14</v>
      </c>
    </row>
    <row r="658" ht="15.75" customHeight="1">
      <c r="A658" s="2" t="s">
        <v>0</v>
      </c>
      <c r="B658" s="2" t="s">
        <v>1</v>
      </c>
      <c r="C658" s="3" t="s">
        <v>2</v>
      </c>
      <c r="D658" s="3" t="s">
        <v>3</v>
      </c>
      <c r="E658" s="3" t="s">
        <v>4</v>
      </c>
      <c r="F658" s="3" t="s">
        <v>5</v>
      </c>
      <c r="G658" s="3" t="s">
        <v>6</v>
      </c>
      <c r="H658" s="3" t="s">
        <v>7</v>
      </c>
      <c r="I658" s="3" t="s">
        <v>8</v>
      </c>
    </row>
    <row r="659" ht="15.75" customHeight="1">
      <c r="A659" s="4" t="s">
        <v>3499</v>
      </c>
      <c r="B659" s="5">
        <v>4.300007177E9</v>
      </c>
      <c r="C659" s="6">
        <v>46091.0</v>
      </c>
      <c r="D659" s="7">
        <v>100.0</v>
      </c>
      <c r="E659" s="8" t="s">
        <v>3533</v>
      </c>
      <c r="F659" s="9">
        <v>46121.0</v>
      </c>
      <c r="G659" s="10">
        <v>34.0</v>
      </c>
      <c r="H659" s="8">
        <f>D659-G659</f>
        <v>66</v>
      </c>
      <c r="I659" s="10"/>
    </row>
    <row r="660" ht="15.75" customHeight="1">
      <c r="A660" s="11"/>
      <c r="B660" s="11"/>
      <c r="C660" s="11"/>
      <c r="D660" s="11"/>
      <c r="E660" s="8" t="s">
        <v>3534</v>
      </c>
      <c r="F660" s="9">
        <v>46127.0</v>
      </c>
      <c r="G660" s="10">
        <v>25.0</v>
      </c>
      <c r="H660" s="8">
        <f t="shared" ref="H660:H664" si="117">H659-G660</f>
        <v>41</v>
      </c>
      <c r="I660" s="10"/>
    </row>
    <row r="661" ht="15.75" customHeight="1">
      <c r="A661" s="11"/>
      <c r="B661" s="11"/>
      <c r="C661" s="11"/>
      <c r="D661" s="11"/>
      <c r="E661" s="8" t="s">
        <v>3535</v>
      </c>
      <c r="F661" s="9">
        <v>46133.0</v>
      </c>
      <c r="G661" s="10">
        <v>41.0</v>
      </c>
      <c r="H661" s="8">
        <f t="shared" si="117"/>
        <v>0</v>
      </c>
      <c r="I661" s="10"/>
    </row>
    <row r="662" ht="15.75" customHeight="1">
      <c r="A662" s="11"/>
      <c r="B662" s="11"/>
      <c r="C662" s="11"/>
      <c r="D662" s="11"/>
      <c r="E662" s="8"/>
      <c r="F662" s="57"/>
      <c r="G662" s="10"/>
      <c r="H662" s="8">
        <f t="shared" si="117"/>
        <v>0</v>
      </c>
      <c r="I662" s="10"/>
    </row>
    <row r="663" ht="15.75" customHeight="1">
      <c r="A663" s="197" t="s">
        <v>3501</v>
      </c>
      <c r="B663" s="11"/>
      <c r="C663" s="11"/>
      <c r="D663" s="11"/>
      <c r="E663" s="8"/>
      <c r="F663" s="57"/>
      <c r="G663" s="10"/>
      <c r="H663" s="8">
        <f t="shared" si="117"/>
        <v>0</v>
      </c>
      <c r="I663" s="10"/>
    </row>
    <row r="664" ht="15.75" customHeight="1">
      <c r="A664" s="198" t="s">
        <v>3271</v>
      </c>
      <c r="B664" s="12"/>
      <c r="C664" s="12"/>
      <c r="D664" s="12"/>
      <c r="E664" s="10"/>
      <c r="F664" s="10"/>
      <c r="G664" s="10"/>
      <c r="H664" s="8">
        <f t="shared" si="117"/>
        <v>0</v>
      </c>
      <c r="I664" s="10"/>
    </row>
    <row r="665" ht="15.75" customHeight="1">
      <c r="H665" s="68" t="s">
        <v>14</v>
      </c>
    </row>
    <row r="666" ht="15.75" customHeight="1">
      <c r="A666" s="2" t="s">
        <v>0</v>
      </c>
      <c r="B666" s="2" t="s">
        <v>1</v>
      </c>
      <c r="C666" s="3" t="s">
        <v>2</v>
      </c>
      <c r="D666" s="3" t="s">
        <v>3</v>
      </c>
      <c r="E666" s="3" t="s">
        <v>4</v>
      </c>
      <c r="F666" s="3" t="s">
        <v>5</v>
      </c>
      <c r="G666" s="3" t="s">
        <v>6</v>
      </c>
      <c r="H666" s="3" t="s">
        <v>7</v>
      </c>
      <c r="I666" s="3" t="s">
        <v>8</v>
      </c>
    </row>
    <row r="667" ht="15.75" customHeight="1">
      <c r="A667" s="4" t="s">
        <v>3499</v>
      </c>
      <c r="B667" s="5">
        <v>4.300007264E9</v>
      </c>
      <c r="C667" s="6">
        <v>46125.0</v>
      </c>
      <c r="D667" s="7">
        <v>100.0</v>
      </c>
      <c r="E667" s="8" t="s">
        <v>3536</v>
      </c>
      <c r="F667" s="9">
        <v>46148.0</v>
      </c>
      <c r="G667" s="10"/>
      <c r="H667" s="8">
        <f>D667-G667</f>
        <v>100</v>
      </c>
      <c r="I667" s="10">
        <v>30.0</v>
      </c>
    </row>
    <row r="668" ht="15.75" customHeight="1">
      <c r="A668" s="11"/>
      <c r="B668" s="11"/>
      <c r="C668" s="11"/>
      <c r="D668" s="11"/>
      <c r="E668" s="8" t="s">
        <v>3537</v>
      </c>
      <c r="F668" s="9">
        <v>46155.0</v>
      </c>
      <c r="G668" s="10">
        <v>20.0</v>
      </c>
      <c r="H668" s="8">
        <f t="shared" ref="H668:H672" si="118">H667-G668</f>
        <v>80</v>
      </c>
      <c r="I668" s="10"/>
    </row>
    <row r="669" ht="15.75" customHeight="1">
      <c r="A669" s="11"/>
      <c r="B669" s="11"/>
      <c r="C669" s="11"/>
      <c r="D669" s="11"/>
      <c r="E669" s="8"/>
      <c r="F669" s="9"/>
      <c r="G669" s="10"/>
      <c r="H669" s="8">
        <f t="shared" si="118"/>
        <v>80</v>
      </c>
      <c r="I669" s="10"/>
    </row>
    <row r="670" ht="15.75" customHeight="1">
      <c r="A670" s="11"/>
      <c r="B670" s="11"/>
      <c r="C670" s="11"/>
      <c r="D670" s="11"/>
      <c r="E670" s="8"/>
      <c r="F670" s="57"/>
      <c r="G670" s="10"/>
      <c r="H670" s="8">
        <f t="shared" si="118"/>
        <v>80</v>
      </c>
      <c r="I670" s="10"/>
    </row>
    <row r="671" ht="15.75" customHeight="1">
      <c r="A671" s="197" t="s">
        <v>3501</v>
      </c>
      <c r="B671" s="11"/>
      <c r="C671" s="11"/>
      <c r="D671" s="11"/>
      <c r="E671" s="8"/>
      <c r="F671" s="57"/>
      <c r="G671" s="10"/>
      <c r="H671" s="8">
        <f t="shared" si="118"/>
        <v>80</v>
      </c>
      <c r="I671" s="10"/>
    </row>
    <row r="672" ht="15.75" customHeight="1">
      <c r="A672" s="198" t="s">
        <v>3271</v>
      </c>
      <c r="B672" s="12"/>
      <c r="C672" s="12"/>
      <c r="D672" s="12"/>
      <c r="E672" s="10"/>
      <c r="F672" s="10"/>
      <c r="G672" s="10"/>
      <c r="H672" s="8">
        <f t="shared" si="118"/>
        <v>80</v>
      </c>
      <c r="I672" s="10"/>
    </row>
    <row r="673" ht="15.75" customHeight="1"/>
    <row r="674" ht="15.75" customHeight="1">
      <c r="A674" s="2" t="s">
        <v>575</v>
      </c>
      <c r="B674" s="2" t="s">
        <v>1</v>
      </c>
      <c r="C674" s="3" t="s">
        <v>2</v>
      </c>
      <c r="D674" s="3" t="s">
        <v>3</v>
      </c>
      <c r="E674" s="3" t="s">
        <v>4</v>
      </c>
      <c r="F674" s="3" t="s">
        <v>5</v>
      </c>
      <c r="G674" s="3" t="s">
        <v>6</v>
      </c>
      <c r="H674" s="3" t="s">
        <v>7</v>
      </c>
      <c r="I674" s="3" t="s">
        <v>8</v>
      </c>
    </row>
    <row r="675" ht="15.75" customHeight="1">
      <c r="A675" s="4" t="s">
        <v>3538</v>
      </c>
      <c r="B675" s="5">
        <v>4.300007321E9</v>
      </c>
      <c r="C675" s="6">
        <v>46146.0</v>
      </c>
      <c r="D675" s="7">
        <v>100.0</v>
      </c>
      <c r="E675" s="8" t="s">
        <v>3539</v>
      </c>
      <c r="F675" s="9">
        <v>46175.0</v>
      </c>
      <c r="G675" s="10">
        <v>100.0</v>
      </c>
      <c r="H675" s="8">
        <f>D675-G675</f>
        <v>0</v>
      </c>
      <c r="I675" s="10"/>
    </row>
    <row r="676" ht="15.75" customHeight="1">
      <c r="A676" s="11"/>
      <c r="B676" s="11"/>
      <c r="C676" s="11"/>
      <c r="D676" s="11"/>
      <c r="E676" s="8"/>
      <c r="F676" s="9"/>
      <c r="G676" s="10"/>
      <c r="H676" s="8">
        <f t="shared" ref="H676:H680" si="119">H675-G676</f>
        <v>0</v>
      </c>
      <c r="I676" s="10"/>
    </row>
    <row r="677" ht="15.75" customHeight="1">
      <c r="A677" s="11"/>
      <c r="B677" s="11"/>
      <c r="C677" s="11"/>
      <c r="D677" s="11"/>
      <c r="E677" s="8"/>
      <c r="F677" s="9"/>
      <c r="G677" s="10"/>
      <c r="H677" s="8">
        <f t="shared" si="119"/>
        <v>0</v>
      </c>
      <c r="I677" s="10"/>
    </row>
    <row r="678" ht="15.75" customHeight="1">
      <c r="A678" s="11"/>
      <c r="B678" s="11"/>
      <c r="C678" s="11"/>
      <c r="D678" s="11"/>
      <c r="E678" s="8"/>
      <c r="F678" s="57"/>
      <c r="G678" s="10"/>
      <c r="H678" s="8">
        <f t="shared" si="119"/>
        <v>0</v>
      </c>
      <c r="I678" s="10"/>
    </row>
    <row r="679" ht="15.75" customHeight="1">
      <c r="A679" s="197" t="s">
        <v>3501</v>
      </c>
      <c r="B679" s="11"/>
      <c r="C679" s="11"/>
      <c r="D679" s="11"/>
      <c r="E679" s="8"/>
      <c r="F679" s="57"/>
      <c r="G679" s="10"/>
      <c r="H679" s="8">
        <f t="shared" si="119"/>
        <v>0</v>
      </c>
      <c r="I679" s="10"/>
    </row>
    <row r="680" ht="15.75" customHeight="1">
      <c r="A680" s="198" t="s">
        <v>3271</v>
      </c>
      <c r="B680" s="12"/>
      <c r="C680" s="12"/>
      <c r="D680" s="12"/>
      <c r="E680" s="10"/>
      <c r="F680" s="10"/>
      <c r="G680" s="10"/>
      <c r="H680" s="8">
        <f t="shared" si="119"/>
        <v>0</v>
      </c>
      <c r="I680" s="10"/>
    </row>
    <row r="681" ht="15.75" customHeight="1">
      <c r="H681" s="54" t="s">
        <v>14</v>
      </c>
    </row>
    <row r="682" ht="15.75" customHeight="1">
      <c r="A682" s="2" t="s">
        <v>0</v>
      </c>
      <c r="B682" s="2" t="s">
        <v>1</v>
      </c>
      <c r="C682" s="3" t="s">
        <v>2</v>
      </c>
      <c r="D682" s="3" t="s">
        <v>3</v>
      </c>
      <c r="E682" s="3" t="s">
        <v>4</v>
      </c>
      <c r="F682" s="3" t="s">
        <v>5</v>
      </c>
      <c r="G682" s="3" t="s">
        <v>6</v>
      </c>
      <c r="H682" s="3" t="s">
        <v>7</v>
      </c>
      <c r="I682" s="3" t="s">
        <v>8</v>
      </c>
    </row>
    <row r="683" ht="15.75" customHeight="1">
      <c r="A683" s="4" t="s">
        <v>3478</v>
      </c>
      <c r="B683" s="5">
        <v>4.300007377E9</v>
      </c>
      <c r="C683" s="6">
        <v>46161.0</v>
      </c>
      <c r="D683" s="7">
        <v>100.0</v>
      </c>
      <c r="E683" s="8" t="s">
        <v>3473</v>
      </c>
      <c r="F683" s="9"/>
      <c r="G683" s="10"/>
      <c r="H683" s="8">
        <f>D683-G683</f>
        <v>100</v>
      </c>
      <c r="I683" s="10"/>
    </row>
    <row r="684" ht="15.75" customHeight="1">
      <c r="A684" s="11"/>
      <c r="B684" s="11"/>
      <c r="C684" s="11"/>
      <c r="D684" s="11"/>
      <c r="E684" s="8"/>
      <c r="F684" s="9"/>
      <c r="G684" s="10"/>
      <c r="H684" s="8">
        <f t="shared" ref="H684:H688" si="120">H683-G684</f>
        <v>100</v>
      </c>
      <c r="I684" s="10"/>
    </row>
    <row r="685" ht="15.75" customHeight="1">
      <c r="A685" s="11"/>
      <c r="B685" s="11"/>
      <c r="C685" s="11"/>
      <c r="D685" s="11"/>
      <c r="E685" s="8"/>
      <c r="F685" s="9"/>
      <c r="G685" s="10"/>
      <c r="H685" s="8">
        <f t="shared" si="120"/>
        <v>100</v>
      </c>
      <c r="I685" s="10"/>
    </row>
    <row r="686" ht="15.75" customHeight="1">
      <c r="A686" s="11"/>
      <c r="B686" s="11"/>
      <c r="C686" s="11"/>
      <c r="D686" s="11"/>
      <c r="E686" s="8"/>
      <c r="F686" s="57"/>
      <c r="G686" s="10"/>
      <c r="H686" s="8">
        <f t="shared" si="120"/>
        <v>100</v>
      </c>
      <c r="I686" s="10"/>
    </row>
    <row r="687" ht="15.75" customHeight="1">
      <c r="A687" s="197"/>
      <c r="B687" s="11"/>
      <c r="C687" s="11"/>
      <c r="D687" s="11"/>
      <c r="E687" s="8"/>
      <c r="F687" s="57"/>
      <c r="G687" s="10"/>
      <c r="H687" s="8">
        <f t="shared" si="120"/>
        <v>100</v>
      </c>
      <c r="I687" s="10"/>
    </row>
    <row r="688" ht="15.75" customHeight="1">
      <c r="A688" s="198"/>
      <c r="B688" s="12"/>
      <c r="C688" s="12"/>
      <c r="D688" s="12"/>
      <c r="E688" s="10"/>
      <c r="F688" s="10"/>
      <c r="G688" s="10"/>
      <c r="H688" s="8">
        <f t="shared" si="120"/>
        <v>100</v>
      </c>
      <c r="I688" s="10"/>
    </row>
    <row r="689" ht="15.75" customHeight="1"/>
    <row r="690" ht="15.75" customHeight="1">
      <c r="A690" s="2" t="s">
        <v>0</v>
      </c>
      <c r="B690" s="2" t="s">
        <v>1</v>
      </c>
      <c r="C690" s="3" t="s">
        <v>2</v>
      </c>
      <c r="D690" s="3" t="s">
        <v>3</v>
      </c>
      <c r="E690" s="3" t="s">
        <v>4</v>
      </c>
      <c r="F690" s="3" t="s">
        <v>5</v>
      </c>
      <c r="G690" s="3" t="s">
        <v>6</v>
      </c>
      <c r="H690" s="3" t="s">
        <v>7</v>
      </c>
      <c r="I690" s="3" t="s">
        <v>8</v>
      </c>
    </row>
    <row r="691" ht="15.75" customHeight="1">
      <c r="A691" s="4" t="s">
        <v>3538</v>
      </c>
      <c r="B691" s="5">
        <v>4.300007377E9</v>
      </c>
      <c r="C691" s="6">
        <v>46161.0</v>
      </c>
      <c r="D691" s="7">
        <v>100.0</v>
      </c>
      <c r="E691" s="8" t="s">
        <v>3473</v>
      </c>
      <c r="F691" s="9"/>
      <c r="G691" s="10"/>
      <c r="H691" s="8">
        <f>D691-G691</f>
        <v>100</v>
      </c>
      <c r="I691" s="10"/>
    </row>
    <row r="692" ht="15.75" customHeight="1">
      <c r="A692" s="11"/>
      <c r="B692" s="11"/>
      <c r="C692" s="11"/>
      <c r="D692" s="11"/>
      <c r="E692" s="8"/>
      <c r="F692" s="9"/>
      <c r="G692" s="10"/>
      <c r="H692" s="8">
        <f t="shared" ref="H692:H696" si="121">H691-G692</f>
        <v>100</v>
      </c>
      <c r="I692" s="10"/>
    </row>
    <row r="693" ht="15.75" customHeight="1">
      <c r="A693" s="11"/>
      <c r="B693" s="11"/>
      <c r="C693" s="11"/>
      <c r="D693" s="11"/>
      <c r="E693" s="8"/>
      <c r="F693" s="9"/>
      <c r="G693" s="10"/>
      <c r="H693" s="8">
        <f t="shared" si="121"/>
        <v>100</v>
      </c>
      <c r="I693" s="10"/>
    </row>
    <row r="694" ht="15.75" customHeight="1">
      <c r="A694" s="11"/>
      <c r="B694" s="11"/>
      <c r="C694" s="11"/>
      <c r="D694" s="11"/>
      <c r="E694" s="8"/>
      <c r="F694" s="57"/>
      <c r="G694" s="10"/>
      <c r="H694" s="8">
        <f t="shared" si="121"/>
        <v>100</v>
      </c>
      <c r="I694" s="10"/>
    </row>
    <row r="695" ht="15.75" customHeight="1">
      <c r="A695" s="197" t="s">
        <v>3506</v>
      </c>
      <c r="B695" s="11"/>
      <c r="C695" s="11"/>
      <c r="D695" s="11"/>
      <c r="E695" s="8"/>
      <c r="F695" s="57"/>
      <c r="G695" s="10"/>
      <c r="H695" s="8">
        <f t="shared" si="121"/>
        <v>100</v>
      </c>
      <c r="I695" s="10"/>
    </row>
    <row r="696" ht="15.75" customHeight="1">
      <c r="A696" s="198" t="s">
        <v>3271</v>
      </c>
      <c r="B696" s="12"/>
      <c r="C696" s="12"/>
      <c r="D696" s="12"/>
      <c r="E696" s="10"/>
      <c r="F696" s="10"/>
      <c r="G696" s="10"/>
      <c r="H696" s="8">
        <f t="shared" si="121"/>
        <v>100</v>
      </c>
      <c r="I696" s="10"/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A486:A491"/>
    <mergeCell ref="A495:A500"/>
    <mergeCell ref="B495:B500"/>
    <mergeCell ref="C495:C500"/>
    <mergeCell ref="D495:D500"/>
    <mergeCell ref="A504:A509"/>
    <mergeCell ref="B504:B509"/>
    <mergeCell ref="A515:A520"/>
    <mergeCell ref="B515:B520"/>
    <mergeCell ref="C515:C520"/>
    <mergeCell ref="D515:D520"/>
    <mergeCell ref="B523:B528"/>
    <mergeCell ref="C523:C528"/>
    <mergeCell ref="D523:D528"/>
    <mergeCell ref="C540:C545"/>
    <mergeCell ref="D540:D545"/>
    <mergeCell ref="A523:A528"/>
    <mergeCell ref="A532:A537"/>
    <mergeCell ref="B532:B537"/>
    <mergeCell ref="C532:C537"/>
    <mergeCell ref="D532:D537"/>
    <mergeCell ref="A540:A545"/>
    <mergeCell ref="B540:B545"/>
    <mergeCell ref="A1:G1"/>
    <mergeCell ref="A434:A436"/>
    <mergeCell ref="B434:B436"/>
    <mergeCell ref="A441:A446"/>
    <mergeCell ref="B441:B446"/>
    <mergeCell ref="C441:C446"/>
    <mergeCell ref="D441:D446"/>
    <mergeCell ref="A449:A451"/>
    <mergeCell ref="B449:B451"/>
    <mergeCell ref="C449:C451"/>
    <mergeCell ref="D449:D451"/>
    <mergeCell ref="B454:B459"/>
    <mergeCell ref="C454:C459"/>
    <mergeCell ref="D454:D459"/>
    <mergeCell ref="C470:C475"/>
    <mergeCell ref="D470:D475"/>
    <mergeCell ref="A454:A459"/>
    <mergeCell ref="A462:A467"/>
    <mergeCell ref="B462:B467"/>
    <mergeCell ref="C462:C467"/>
    <mergeCell ref="D462:D467"/>
    <mergeCell ref="A470:A475"/>
    <mergeCell ref="B470:B475"/>
    <mergeCell ref="A478:A483"/>
    <mergeCell ref="B478:B483"/>
    <mergeCell ref="C478:C483"/>
    <mergeCell ref="D478:D483"/>
    <mergeCell ref="B486:B491"/>
    <mergeCell ref="C486:C491"/>
    <mergeCell ref="D486:D491"/>
    <mergeCell ref="C504:C509"/>
    <mergeCell ref="D504:D509"/>
    <mergeCell ref="C573:C578"/>
    <mergeCell ref="D573:D578"/>
    <mergeCell ref="A616:A619"/>
    <mergeCell ref="B616:B621"/>
    <mergeCell ref="C616:C621"/>
    <mergeCell ref="D616:D621"/>
    <mergeCell ref="B624:B629"/>
    <mergeCell ref="C624:C629"/>
    <mergeCell ref="D624:D629"/>
    <mergeCell ref="A624:A627"/>
    <mergeCell ref="A632:A635"/>
    <mergeCell ref="B632:B637"/>
    <mergeCell ref="C632:C637"/>
    <mergeCell ref="D632:D637"/>
    <mergeCell ref="A640:A643"/>
    <mergeCell ref="B640:B645"/>
    <mergeCell ref="A651:A654"/>
    <mergeCell ref="B651:B656"/>
    <mergeCell ref="C651:C656"/>
    <mergeCell ref="D651:D656"/>
    <mergeCell ref="B659:B664"/>
    <mergeCell ref="C659:C664"/>
    <mergeCell ref="D659:D664"/>
    <mergeCell ref="A659:A662"/>
    <mergeCell ref="A667:A670"/>
    <mergeCell ref="B667:B672"/>
    <mergeCell ref="C667:C672"/>
    <mergeCell ref="D667:D672"/>
    <mergeCell ref="A675:A678"/>
    <mergeCell ref="B675:B680"/>
    <mergeCell ref="A548:A553"/>
    <mergeCell ref="B548:B553"/>
    <mergeCell ref="C548:C553"/>
    <mergeCell ref="D548:D553"/>
    <mergeCell ref="B556:B561"/>
    <mergeCell ref="C556:C561"/>
    <mergeCell ref="D556:D561"/>
    <mergeCell ref="A556:A561"/>
    <mergeCell ref="A564:A567"/>
    <mergeCell ref="B564:B569"/>
    <mergeCell ref="C564:C569"/>
    <mergeCell ref="D564:D569"/>
    <mergeCell ref="A573:A576"/>
    <mergeCell ref="B573:B578"/>
    <mergeCell ref="A582:A585"/>
    <mergeCell ref="B582:B587"/>
    <mergeCell ref="C582:C587"/>
    <mergeCell ref="D582:D587"/>
    <mergeCell ref="B591:B596"/>
    <mergeCell ref="C591:C596"/>
    <mergeCell ref="D591:D596"/>
    <mergeCell ref="C608:C613"/>
    <mergeCell ref="D608:D613"/>
    <mergeCell ref="A591:A594"/>
    <mergeCell ref="A599:A602"/>
    <mergeCell ref="B599:B604"/>
    <mergeCell ref="C599:C604"/>
    <mergeCell ref="D599:D604"/>
    <mergeCell ref="A608:A611"/>
    <mergeCell ref="B608:B613"/>
    <mergeCell ref="C640:C645"/>
    <mergeCell ref="D640:D645"/>
    <mergeCell ref="B691:B696"/>
    <mergeCell ref="C691:C696"/>
    <mergeCell ref="D691:D696"/>
    <mergeCell ref="C675:C680"/>
    <mergeCell ref="D675:D680"/>
    <mergeCell ref="A683:A686"/>
    <mergeCell ref="B683:B688"/>
    <mergeCell ref="C683:C688"/>
    <mergeCell ref="D683:D688"/>
    <mergeCell ref="A691:A694"/>
  </mergeCells>
  <printOptions/>
  <pageMargins bottom="0.75" footer="0.0" header="0.0" left="0.7" right="0.7" top="0.75"/>
  <pageSetup orientation="portrait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9.71"/>
    <col customWidth="1" min="4" max="4" width="8.71"/>
    <col customWidth="1" min="5" max="5" width="10.57"/>
    <col customWidth="1" min="6" max="6" width="10.0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3540</v>
      </c>
      <c r="B2" s="5" t="s">
        <v>3541</v>
      </c>
      <c r="C2" s="6">
        <v>46030.0</v>
      </c>
      <c r="D2" s="7">
        <v>20.0</v>
      </c>
      <c r="E2" s="8" t="s">
        <v>1803</v>
      </c>
      <c r="F2" s="9">
        <v>46044.0</v>
      </c>
      <c r="G2" s="10">
        <v>16.0</v>
      </c>
      <c r="H2" s="8">
        <f>D2-G2</f>
        <v>4</v>
      </c>
      <c r="I2" s="10"/>
    </row>
    <row r="3">
      <c r="A3" s="11"/>
      <c r="B3" s="11"/>
      <c r="C3" s="11"/>
      <c r="D3" s="11"/>
      <c r="E3" s="8" t="s">
        <v>1804</v>
      </c>
      <c r="F3" s="9">
        <v>46055.0</v>
      </c>
      <c r="G3" s="10">
        <v>4.0</v>
      </c>
      <c r="H3" s="8">
        <f t="shared" ref="H3:H4" si="1">H2-G3</f>
        <v>0</v>
      </c>
      <c r="I3" s="10"/>
    </row>
    <row r="4">
      <c r="A4" s="12"/>
      <c r="B4" s="12"/>
      <c r="C4" s="12"/>
      <c r="D4" s="12"/>
      <c r="E4" s="8" t="s">
        <v>1805</v>
      </c>
      <c r="F4" s="9"/>
      <c r="G4" s="10"/>
      <c r="H4" s="8">
        <f t="shared" si="1"/>
        <v>0</v>
      </c>
      <c r="I4" s="10"/>
    </row>
    <row r="5">
      <c r="H5" s="62" t="s">
        <v>14</v>
      </c>
    </row>
    <row r="6">
      <c r="A6" s="2" t="s">
        <v>0</v>
      </c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  <row r="7">
      <c r="A7" s="4" t="s">
        <v>3540</v>
      </c>
      <c r="B7" s="5" t="s">
        <v>3542</v>
      </c>
      <c r="C7" s="6">
        <v>46181.0</v>
      </c>
      <c r="D7" s="7">
        <v>20.0</v>
      </c>
      <c r="E7" s="8" t="s">
        <v>3543</v>
      </c>
      <c r="F7" s="9"/>
      <c r="G7" s="10"/>
      <c r="H7" s="8">
        <f>D7-G7</f>
        <v>20</v>
      </c>
      <c r="I7" s="10"/>
    </row>
    <row r="8">
      <c r="A8" s="11"/>
      <c r="B8" s="11"/>
      <c r="C8" s="11"/>
      <c r="D8" s="11"/>
      <c r="E8" s="8"/>
      <c r="F8" s="9"/>
      <c r="G8" s="10"/>
      <c r="H8" s="8">
        <f t="shared" ref="H8:H9" si="2">H7-G8</f>
        <v>20</v>
      </c>
      <c r="I8" s="10"/>
    </row>
    <row r="9">
      <c r="A9" s="12"/>
      <c r="B9" s="12"/>
      <c r="C9" s="12"/>
      <c r="D9" s="12"/>
      <c r="E9" s="8"/>
      <c r="F9" s="9"/>
      <c r="G9" s="10"/>
      <c r="H9" s="8">
        <f t="shared" si="2"/>
        <v>20</v>
      </c>
      <c r="I9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4"/>
    <mergeCell ref="B2:B4"/>
    <mergeCell ref="C2:C4"/>
    <mergeCell ref="D2:D4"/>
    <mergeCell ref="A7:A9"/>
    <mergeCell ref="B7:B9"/>
    <mergeCell ref="C7:C9"/>
    <mergeCell ref="D7:D9"/>
  </mergeCells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0"/>
    <col customWidth="1" min="3" max="3" width="13.57"/>
    <col customWidth="1" min="4" max="4" width="11.43"/>
    <col customWidth="1" min="5" max="5" width="11.71"/>
    <col customWidth="1" min="6" max="6" width="15.0"/>
    <col customWidth="1" min="7" max="7" width="13.29"/>
    <col customWidth="1" min="8" max="11" width="8.71"/>
    <col customWidth="1" min="12" max="12" width="12.29"/>
    <col customWidth="1" min="13" max="26" width="8.71"/>
  </cols>
  <sheetData>
    <row r="1" hidden="1">
      <c r="E1" s="1"/>
    </row>
    <row r="2" hidden="1">
      <c r="E2" s="1"/>
    </row>
    <row r="3" hidden="1">
      <c r="E3" s="1"/>
    </row>
    <row r="4" hidden="1">
      <c r="E4" s="1"/>
    </row>
    <row r="5" hidden="1">
      <c r="E5" s="1"/>
    </row>
    <row r="6" hidden="1">
      <c r="E6" s="1"/>
    </row>
    <row r="7" hidden="1">
      <c r="E7" s="1"/>
    </row>
    <row r="8" hidden="1">
      <c r="E8" s="1"/>
    </row>
    <row r="9" hidden="1">
      <c r="E9" s="1"/>
    </row>
    <row r="10" hidden="1">
      <c r="E10" s="1"/>
    </row>
    <row r="11" hidden="1">
      <c r="E11" s="1"/>
    </row>
    <row r="12" hidden="1">
      <c r="E12" s="1"/>
    </row>
    <row r="13" hidden="1">
      <c r="E13" s="1"/>
    </row>
    <row r="14" hidden="1">
      <c r="E14" s="1"/>
    </row>
    <row r="15" hidden="1">
      <c r="E15" s="1"/>
    </row>
    <row r="16" hidden="1">
      <c r="E16" s="1"/>
    </row>
    <row r="17" hidden="1">
      <c r="E17" s="1"/>
    </row>
    <row r="18" hidden="1">
      <c r="E18" s="1"/>
    </row>
    <row r="19" hidden="1">
      <c r="E19" s="1"/>
    </row>
    <row r="20" hidden="1">
      <c r="E20" s="1"/>
    </row>
    <row r="21" ht="15.75" hidden="1" customHeight="1">
      <c r="E21" s="1"/>
    </row>
    <row r="22" ht="15.75" hidden="1" customHeight="1">
      <c r="E22" s="1"/>
    </row>
    <row r="23" ht="15.75" hidden="1" customHeight="1">
      <c r="E23" s="1"/>
    </row>
    <row r="24" ht="15.75" hidden="1" customHeight="1">
      <c r="E24" s="1"/>
    </row>
    <row r="25" ht="15.75" hidden="1" customHeight="1">
      <c r="E25" s="1"/>
    </row>
    <row r="26" ht="15.75" hidden="1" customHeight="1">
      <c r="E26" s="1"/>
    </row>
    <row r="27" ht="15.75" hidden="1" customHeight="1">
      <c r="E27" s="1"/>
    </row>
    <row r="28" ht="15.75" hidden="1" customHeight="1">
      <c r="E28" s="1"/>
    </row>
    <row r="29" ht="15.75" hidden="1" customHeight="1">
      <c r="E29" s="1"/>
    </row>
    <row r="30" ht="15.75" hidden="1" customHeight="1">
      <c r="E30" s="1"/>
    </row>
    <row r="31" ht="15.75" hidden="1" customHeight="1">
      <c r="E31" s="1"/>
    </row>
    <row r="32" ht="15.75" hidden="1" customHeight="1">
      <c r="E32" s="1"/>
    </row>
    <row r="33" ht="15.75" hidden="1" customHeight="1">
      <c r="E33" s="1"/>
    </row>
    <row r="34" ht="15.75" hidden="1" customHeight="1">
      <c r="E34" s="1"/>
    </row>
    <row r="35" ht="15.75" hidden="1" customHeight="1">
      <c r="E35" s="1"/>
    </row>
    <row r="36" ht="15.75" hidden="1" customHeight="1">
      <c r="E36" s="1"/>
    </row>
    <row r="37" ht="15.75" hidden="1" customHeight="1">
      <c r="E37" s="1"/>
    </row>
    <row r="38" ht="15.0" hidden="1" customHeight="1">
      <c r="E38" s="1"/>
    </row>
    <row r="39" ht="15.75" hidden="1" customHeight="1">
      <c r="E39" s="1"/>
    </row>
    <row r="40" ht="15.75" hidden="1" customHeight="1">
      <c r="E40" s="1"/>
    </row>
    <row r="41" ht="15.75" hidden="1" customHeight="1">
      <c r="E41" s="1"/>
    </row>
    <row r="42" ht="15.75" hidden="1" customHeight="1">
      <c r="E42" s="1"/>
    </row>
    <row r="43" ht="15.75" hidden="1" customHeight="1">
      <c r="E43" s="1"/>
    </row>
    <row r="44" ht="15.75" hidden="1" customHeight="1">
      <c r="E44" s="1"/>
    </row>
    <row r="45" ht="15.75" hidden="1" customHeight="1">
      <c r="E45" s="1"/>
    </row>
    <row r="46" ht="15.75" hidden="1" customHeight="1">
      <c r="E46" s="1"/>
    </row>
    <row r="47" ht="15.75" hidden="1" customHeight="1">
      <c r="E47" s="1"/>
    </row>
    <row r="48" ht="15.75" hidden="1" customHeight="1">
      <c r="E48" s="1"/>
    </row>
    <row r="49" ht="15.75" hidden="1" customHeight="1">
      <c r="E49" s="1"/>
    </row>
    <row r="50" ht="15.75" hidden="1" customHeight="1">
      <c r="E50" s="1"/>
    </row>
    <row r="51" ht="15.75" hidden="1" customHeight="1">
      <c r="E51" s="1"/>
    </row>
    <row r="52" ht="15.75" hidden="1" customHeight="1">
      <c r="E52" s="1"/>
    </row>
    <row r="53" ht="15.75" hidden="1" customHeight="1">
      <c r="E53" s="1"/>
    </row>
    <row r="54" ht="15.75" hidden="1" customHeight="1">
      <c r="E54" s="1"/>
    </row>
    <row r="55" ht="15.75" hidden="1" customHeight="1">
      <c r="E55" s="1"/>
    </row>
    <row r="56" ht="15.75" hidden="1" customHeight="1">
      <c r="E56" s="1"/>
    </row>
    <row r="57" ht="15.75" hidden="1" customHeight="1">
      <c r="E57" s="1"/>
    </row>
    <row r="58" ht="15.75" hidden="1" customHeight="1">
      <c r="E58" s="1"/>
    </row>
    <row r="59" ht="15.75" hidden="1" customHeight="1">
      <c r="E59" s="1"/>
    </row>
    <row r="60" ht="15.75" hidden="1" customHeight="1">
      <c r="E60" s="1"/>
    </row>
    <row r="61" ht="15.75" hidden="1" customHeight="1">
      <c r="E61" s="1"/>
    </row>
    <row r="62" ht="15.75" hidden="1" customHeight="1">
      <c r="E62" s="1"/>
    </row>
    <row r="63" ht="15.75" hidden="1" customHeight="1">
      <c r="E63" s="1"/>
    </row>
    <row r="64" ht="15.75" hidden="1" customHeight="1">
      <c r="E64" s="1"/>
    </row>
    <row r="65" ht="15.75" hidden="1" customHeight="1">
      <c r="E65" s="1"/>
    </row>
    <row r="66" ht="15.75" hidden="1" customHeight="1">
      <c r="E66" s="1"/>
    </row>
    <row r="67" ht="15.75" hidden="1" customHeight="1">
      <c r="E67" s="1"/>
    </row>
    <row r="68" ht="15.75" hidden="1" customHeight="1">
      <c r="E68" s="1"/>
    </row>
    <row r="69" ht="15.75" hidden="1" customHeight="1">
      <c r="E69" s="1"/>
    </row>
    <row r="70" ht="15.75" hidden="1" customHeight="1">
      <c r="E70" s="1"/>
    </row>
    <row r="71" ht="15.75" hidden="1" customHeight="1">
      <c r="E71" s="1"/>
    </row>
    <row r="72" ht="15.75" hidden="1" customHeight="1">
      <c r="E72" s="1"/>
    </row>
    <row r="73" ht="15.75" hidden="1" customHeight="1">
      <c r="E73" s="1"/>
    </row>
    <row r="74" ht="15.75" hidden="1" customHeight="1">
      <c r="E74" s="1"/>
    </row>
    <row r="75" ht="15.75" hidden="1" customHeight="1">
      <c r="E75" s="1"/>
    </row>
    <row r="76" ht="15.75" hidden="1" customHeight="1">
      <c r="E76" s="1"/>
    </row>
    <row r="77" ht="15.75" hidden="1" customHeight="1">
      <c r="E77" s="1"/>
    </row>
    <row r="78" ht="15.75" hidden="1" customHeight="1">
      <c r="E78" s="1"/>
    </row>
    <row r="79" ht="15.75" hidden="1" customHeight="1">
      <c r="E79" s="1"/>
    </row>
    <row r="80" ht="15.75" hidden="1" customHeight="1">
      <c r="E80" s="1"/>
    </row>
    <row r="81" ht="15.75" hidden="1" customHeight="1">
      <c r="E81" s="1"/>
    </row>
    <row r="82" ht="15.75" hidden="1" customHeight="1">
      <c r="E82" s="1"/>
    </row>
    <row r="83" ht="15.75" hidden="1" customHeight="1">
      <c r="E83" s="1"/>
    </row>
    <row r="84" ht="15.75" hidden="1" customHeight="1">
      <c r="E84" s="1"/>
    </row>
    <row r="85" ht="15.75" hidden="1" customHeight="1">
      <c r="E85" s="1"/>
    </row>
    <row r="86" ht="15.75" hidden="1" customHeight="1">
      <c r="E86" s="1"/>
    </row>
    <row r="87" ht="15.75" hidden="1" customHeight="1">
      <c r="E87" s="1"/>
    </row>
    <row r="88" ht="15.75" hidden="1" customHeight="1">
      <c r="E88" s="1"/>
    </row>
    <row r="89" ht="15.75" customHeight="1">
      <c r="E89" s="1"/>
    </row>
    <row r="90" ht="15.75" customHeight="1">
      <c r="A90" s="2" t="s">
        <v>0</v>
      </c>
      <c r="B90" s="2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3" t="s">
        <v>6</v>
      </c>
      <c r="H90" s="3" t="s">
        <v>7</v>
      </c>
      <c r="I90" s="3" t="s">
        <v>8</v>
      </c>
    </row>
    <row r="91" ht="15.75" customHeight="1">
      <c r="A91" s="4" t="s">
        <v>3544</v>
      </c>
      <c r="B91" s="5" t="s">
        <v>3545</v>
      </c>
      <c r="C91" s="6">
        <v>45694.0</v>
      </c>
      <c r="D91" s="7">
        <v>50.0</v>
      </c>
      <c r="E91" s="8" t="s">
        <v>3528</v>
      </c>
      <c r="F91" s="9">
        <v>45728.0</v>
      </c>
      <c r="G91" s="10">
        <v>18.0</v>
      </c>
      <c r="H91" s="8">
        <f>D91-G91</f>
        <v>32</v>
      </c>
      <c r="I91" s="10"/>
    </row>
    <row r="92" ht="15.75" customHeight="1">
      <c r="A92" s="11"/>
      <c r="B92" s="11"/>
      <c r="C92" s="11"/>
      <c r="D92" s="11"/>
      <c r="E92" s="8" t="s">
        <v>3529</v>
      </c>
      <c r="F92" s="9">
        <v>45730.0</v>
      </c>
      <c r="G92" s="10">
        <v>32.0</v>
      </c>
      <c r="H92" s="8">
        <f t="shared" ref="H92:H94" si="1">H91-G92</f>
        <v>0</v>
      </c>
      <c r="I92" s="10"/>
    </row>
    <row r="93" ht="15.75" customHeight="1">
      <c r="A93" s="12"/>
      <c r="B93" s="12"/>
      <c r="C93" s="12"/>
      <c r="D93" s="12"/>
      <c r="E93" s="8" t="s">
        <v>3530</v>
      </c>
      <c r="F93" s="57"/>
      <c r="G93" s="10"/>
      <c r="H93" s="8">
        <f t="shared" si="1"/>
        <v>0</v>
      </c>
      <c r="I93" s="10"/>
    </row>
    <row r="94" ht="15.75" customHeight="1">
      <c r="E94" s="1"/>
      <c r="H94" s="8">
        <f t="shared" si="1"/>
        <v>0</v>
      </c>
    </row>
    <row r="95" ht="15.75" customHeight="1">
      <c r="E95" s="1"/>
      <c r="H95" s="46" t="s">
        <v>14</v>
      </c>
    </row>
    <row r="96" ht="15.75" customHeight="1">
      <c r="A96" s="2" t="s">
        <v>0</v>
      </c>
      <c r="B96" s="2" t="s">
        <v>1</v>
      </c>
      <c r="C96" s="3" t="s">
        <v>2</v>
      </c>
      <c r="D96" s="3" t="s">
        <v>3</v>
      </c>
      <c r="E96" s="3" t="s">
        <v>4</v>
      </c>
      <c r="F96" s="3" t="s">
        <v>5</v>
      </c>
      <c r="G96" s="3" t="s">
        <v>6</v>
      </c>
      <c r="H96" s="3" t="s">
        <v>7</v>
      </c>
      <c r="I96" s="3" t="s">
        <v>8</v>
      </c>
    </row>
    <row r="97" ht="15.75" customHeight="1">
      <c r="A97" s="4" t="s">
        <v>3544</v>
      </c>
      <c r="B97" s="5" t="s">
        <v>3546</v>
      </c>
      <c r="C97" s="6"/>
      <c r="D97" s="7">
        <v>100.0</v>
      </c>
      <c r="E97" s="8" t="s">
        <v>3547</v>
      </c>
      <c r="F97" s="9">
        <v>45764.0</v>
      </c>
      <c r="G97" s="10">
        <v>30.0</v>
      </c>
      <c r="H97" s="8">
        <f>D97-G97</f>
        <v>70</v>
      </c>
      <c r="I97" s="10"/>
    </row>
    <row r="98" ht="15.75" customHeight="1">
      <c r="A98" s="11"/>
      <c r="B98" s="11"/>
      <c r="C98" s="11"/>
      <c r="D98" s="11"/>
      <c r="E98" s="8" t="s">
        <v>3548</v>
      </c>
      <c r="F98" s="9">
        <v>45768.0</v>
      </c>
      <c r="G98" s="10">
        <v>69.0</v>
      </c>
      <c r="H98" s="8">
        <f t="shared" ref="H98:H99" si="2">H97-G98</f>
        <v>1</v>
      </c>
      <c r="I98" s="10"/>
    </row>
    <row r="99" ht="15.75" customHeight="1">
      <c r="A99" s="12"/>
      <c r="B99" s="12"/>
      <c r="C99" s="12"/>
      <c r="D99" s="12"/>
      <c r="E99" s="8" t="s">
        <v>3549</v>
      </c>
      <c r="F99" s="57">
        <v>45770.0</v>
      </c>
      <c r="G99" s="10">
        <v>1.0</v>
      </c>
      <c r="H99" s="8">
        <f t="shared" si="2"/>
        <v>0</v>
      </c>
      <c r="I99" s="10"/>
    </row>
    <row r="100" ht="15.75" customHeight="1">
      <c r="E100" s="1"/>
      <c r="H100" s="46" t="s">
        <v>14</v>
      </c>
    </row>
    <row r="101" ht="15.75" customHeight="1">
      <c r="E101" s="1"/>
    </row>
    <row r="102" ht="15.75" customHeight="1">
      <c r="A102" s="2" t="s">
        <v>0</v>
      </c>
      <c r="B102" s="2" t="s">
        <v>1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  <c r="H102" s="3" t="s">
        <v>7</v>
      </c>
      <c r="I102" s="3" t="s">
        <v>8</v>
      </c>
    </row>
    <row r="103" ht="15.75" customHeight="1">
      <c r="A103" s="4" t="s">
        <v>3544</v>
      </c>
      <c r="B103" s="5" t="s">
        <v>3550</v>
      </c>
      <c r="C103" s="6"/>
      <c r="D103" s="7">
        <v>100.0</v>
      </c>
      <c r="E103" s="8" t="s">
        <v>1197</v>
      </c>
      <c r="F103" s="9">
        <v>45784.0</v>
      </c>
      <c r="G103" s="10">
        <v>40.0</v>
      </c>
      <c r="H103" s="8">
        <f>D103-G103</f>
        <v>60</v>
      </c>
      <c r="I103" s="10"/>
    </row>
    <row r="104" ht="15.75" customHeight="1">
      <c r="A104" s="11"/>
      <c r="B104" s="11"/>
      <c r="C104" s="11"/>
      <c r="D104" s="11"/>
      <c r="E104" s="8" t="s">
        <v>1198</v>
      </c>
      <c r="F104" s="9">
        <v>45786.0</v>
      </c>
      <c r="G104" s="10">
        <v>60.0</v>
      </c>
      <c r="H104" s="8">
        <f t="shared" ref="H104:H105" si="3">H103-G104</f>
        <v>0</v>
      </c>
      <c r="I104" s="10"/>
    </row>
    <row r="105" ht="15.75" customHeight="1">
      <c r="A105" s="12"/>
      <c r="B105" s="12"/>
      <c r="C105" s="12"/>
      <c r="D105" s="12"/>
      <c r="E105" s="8" t="s">
        <v>3551</v>
      </c>
      <c r="F105" s="57"/>
      <c r="G105" s="10"/>
      <c r="H105" s="8">
        <f t="shared" si="3"/>
        <v>0</v>
      </c>
      <c r="I105" s="10"/>
    </row>
    <row r="106" ht="15.75" customHeight="1">
      <c r="E106" s="1"/>
      <c r="H106" s="62" t="s">
        <v>14</v>
      </c>
    </row>
    <row r="107" ht="15.75" customHeight="1">
      <c r="A107" s="2" t="s">
        <v>0</v>
      </c>
      <c r="B107" s="2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s="3" t="s">
        <v>6</v>
      </c>
      <c r="H107" s="3" t="s">
        <v>7</v>
      </c>
      <c r="I107" s="3" t="s">
        <v>8</v>
      </c>
    </row>
    <row r="108" ht="15.75" customHeight="1">
      <c r="A108" s="4" t="s">
        <v>3544</v>
      </c>
      <c r="B108" s="5" t="s">
        <v>3552</v>
      </c>
      <c r="C108" s="6"/>
      <c r="D108" s="7">
        <v>100.0</v>
      </c>
      <c r="E108" s="8" t="s">
        <v>3553</v>
      </c>
      <c r="F108" s="9">
        <v>45798.0</v>
      </c>
      <c r="G108" s="10">
        <v>100.0</v>
      </c>
      <c r="H108" s="8">
        <f>D108-G108</f>
        <v>0</v>
      </c>
      <c r="I108" s="10"/>
    </row>
    <row r="109" ht="15.75" customHeight="1">
      <c r="A109" s="11"/>
      <c r="B109" s="11"/>
      <c r="C109" s="11"/>
      <c r="D109" s="11"/>
      <c r="E109" s="8" t="s">
        <v>3554</v>
      </c>
      <c r="F109" s="9"/>
      <c r="G109" s="10"/>
      <c r="H109" s="8">
        <f t="shared" ref="H109:H110" si="4">H108-G109</f>
        <v>0</v>
      </c>
      <c r="I109" s="10"/>
    </row>
    <row r="110" ht="15.75" customHeight="1">
      <c r="A110" s="12"/>
      <c r="B110" s="12"/>
      <c r="C110" s="12"/>
      <c r="D110" s="12"/>
      <c r="E110" s="8" t="s">
        <v>3555</v>
      </c>
      <c r="F110" s="57"/>
      <c r="G110" s="10"/>
      <c r="H110" s="8">
        <f t="shared" si="4"/>
        <v>0</v>
      </c>
      <c r="I110" s="10"/>
    </row>
    <row r="111" ht="15.75" customHeight="1">
      <c r="E111" s="1"/>
      <c r="H111" s="62" t="s">
        <v>14</v>
      </c>
    </row>
    <row r="112" ht="15.75" customHeight="1">
      <c r="E112" s="1"/>
    </row>
    <row r="113" ht="15.75" customHeight="1">
      <c r="A113" s="2" t="s">
        <v>0</v>
      </c>
      <c r="B113" s="2" t="s">
        <v>1</v>
      </c>
      <c r="C113" s="3" t="s">
        <v>2</v>
      </c>
      <c r="D113" s="3" t="s">
        <v>3</v>
      </c>
      <c r="E113" s="3" t="s">
        <v>4</v>
      </c>
      <c r="F113" s="3" t="s">
        <v>5</v>
      </c>
      <c r="G113" s="3" t="s">
        <v>6</v>
      </c>
      <c r="H113" s="3" t="s">
        <v>7</v>
      </c>
      <c r="I113" s="3" t="s">
        <v>8</v>
      </c>
    </row>
    <row r="114" ht="15.75" customHeight="1">
      <c r="A114" s="4" t="s">
        <v>3544</v>
      </c>
      <c r="B114" s="5" t="s">
        <v>3556</v>
      </c>
      <c r="C114" s="6"/>
      <c r="D114" s="7">
        <v>100.0</v>
      </c>
      <c r="E114" s="8" t="s">
        <v>3557</v>
      </c>
      <c r="F114" s="9">
        <v>45818.0</v>
      </c>
      <c r="G114" s="10">
        <v>80.0</v>
      </c>
      <c r="H114" s="8">
        <f>D114-G114</f>
        <v>20</v>
      </c>
      <c r="I114" s="10"/>
    </row>
    <row r="115" ht="15.75" customHeight="1">
      <c r="A115" s="11"/>
      <c r="B115" s="11"/>
      <c r="C115" s="11"/>
      <c r="D115" s="11"/>
      <c r="E115" s="8" t="s">
        <v>3558</v>
      </c>
      <c r="F115" s="9">
        <v>45821.0</v>
      </c>
      <c r="G115" s="10">
        <v>20.0</v>
      </c>
      <c r="H115" s="8">
        <f t="shared" ref="H115:H116" si="5">H114-G115</f>
        <v>0</v>
      </c>
      <c r="I115" s="10"/>
    </row>
    <row r="116" ht="15.75" customHeight="1">
      <c r="A116" s="12"/>
      <c r="B116" s="12"/>
      <c r="C116" s="12"/>
      <c r="D116" s="12"/>
      <c r="E116" s="8" t="s">
        <v>3559</v>
      </c>
      <c r="F116" s="57"/>
      <c r="G116" s="10"/>
      <c r="H116" s="8">
        <f t="shared" si="5"/>
        <v>0</v>
      </c>
      <c r="I116" s="10"/>
    </row>
    <row r="117" ht="15.75" customHeight="1">
      <c r="E117" s="1"/>
      <c r="H117" s="62" t="s">
        <v>14</v>
      </c>
    </row>
    <row r="118" ht="15.75" customHeight="1">
      <c r="A118" s="2" t="s">
        <v>0</v>
      </c>
      <c r="B118" s="2" t="s">
        <v>1</v>
      </c>
      <c r="C118" s="3" t="s">
        <v>2</v>
      </c>
      <c r="D118" s="3" t="s">
        <v>3</v>
      </c>
      <c r="E118" s="3" t="s">
        <v>4</v>
      </c>
      <c r="F118" s="3" t="s">
        <v>5</v>
      </c>
      <c r="G118" s="3" t="s">
        <v>6</v>
      </c>
      <c r="H118" s="3" t="s">
        <v>7</v>
      </c>
      <c r="I118" s="3" t="s">
        <v>8</v>
      </c>
    </row>
    <row r="119" ht="15.75" customHeight="1">
      <c r="A119" s="4" t="s">
        <v>3544</v>
      </c>
      <c r="B119" s="5" t="s">
        <v>3560</v>
      </c>
      <c r="C119" s="6"/>
      <c r="D119" s="7">
        <v>50.0</v>
      </c>
      <c r="E119" s="8" t="s">
        <v>3561</v>
      </c>
      <c r="F119" s="9">
        <v>45841.0</v>
      </c>
      <c r="G119" s="10">
        <v>50.0</v>
      </c>
      <c r="H119" s="8">
        <f>D119-G119</f>
        <v>0</v>
      </c>
      <c r="I119" s="10"/>
    </row>
    <row r="120" ht="15.75" customHeight="1">
      <c r="A120" s="11"/>
      <c r="B120" s="11"/>
      <c r="C120" s="11"/>
      <c r="D120" s="11"/>
      <c r="E120" s="8" t="s">
        <v>3562</v>
      </c>
      <c r="F120" s="9"/>
      <c r="G120" s="10"/>
      <c r="H120" s="8">
        <f t="shared" ref="H120:H121" si="6">H119-G120</f>
        <v>0</v>
      </c>
      <c r="I120" s="10"/>
    </row>
    <row r="121" ht="15.75" customHeight="1">
      <c r="A121" s="12"/>
      <c r="B121" s="12"/>
      <c r="C121" s="12"/>
      <c r="D121" s="12"/>
      <c r="E121" s="8"/>
      <c r="F121" s="57"/>
      <c r="G121" s="10"/>
      <c r="H121" s="8">
        <f t="shared" si="6"/>
        <v>0</v>
      </c>
      <c r="I121" s="10"/>
    </row>
    <row r="122" ht="15.75" customHeight="1">
      <c r="E122" s="1"/>
      <c r="H122" s="62" t="s">
        <v>14</v>
      </c>
    </row>
    <row r="123" ht="15.75" customHeight="1">
      <c r="A123" s="2" t="s">
        <v>0</v>
      </c>
      <c r="B123" s="2" t="s">
        <v>1</v>
      </c>
      <c r="C123" s="3" t="s">
        <v>2</v>
      </c>
      <c r="D123" s="3" t="s">
        <v>3</v>
      </c>
      <c r="E123" s="3" t="s">
        <v>4</v>
      </c>
      <c r="F123" s="3" t="s">
        <v>5</v>
      </c>
      <c r="G123" s="3" t="s">
        <v>6</v>
      </c>
      <c r="H123" s="3" t="s">
        <v>7</v>
      </c>
      <c r="I123" s="3" t="s">
        <v>8</v>
      </c>
    </row>
    <row r="124" ht="15.75" customHeight="1">
      <c r="A124" s="4" t="s">
        <v>3544</v>
      </c>
      <c r="B124" s="5" t="s">
        <v>3563</v>
      </c>
      <c r="C124" s="6"/>
      <c r="D124" s="7">
        <v>100.0</v>
      </c>
      <c r="E124" s="8" t="s">
        <v>3564</v>
      </c>
      <c r="F124" s="9">
        <v>45873.0</v>
      </c>
      <c r="G124" s="10">
        <v>50.0</v>
      </c>
      <c r="H124" s="8">
        <f>D124-G124</f>
        <v>50</v>
      </c>
      <c r="I124" s="10"/>
    </row>
    <row r="125" ht="15.75" customHeight="1">
      <c r="A125" s="11"/>
      <c r="B125" s="11"/>
      <c r="C125" s="11"/>
      <c r="D125" s="11"/>
      <c r="E125" s="8" t="s">
        <v>3565</v>
      </c>
      <c r="F125" s="9">
        <v>45880.0</v>
      </c>
      <c r="G125" s="10">
        <v>50.0</v>
      </c>
      <c r="H125" s="8">
        <f t="shared" ref="H125:H126" si="7">H124-G125</f>
        <v>0</v>
      </c>
      <c r="I125" s="10"/>
    </row>
    <row r="126" ht="15.75" customHeight="1">
      <c r="A126" s="12"/>
      <c r="B126" s="12"/>
      <c r="C126" s="12"/>
      <c r="D126" s="12"/>
      <c r="E126" s="8"/>
      <c r="F126" s="57"/>
      <c r="G126" s="10"/>
      <c r="H126" s="8">
        <f t="shared" si="7"/>
        <v>0</v>
      </c>
      <c r="I126" s="10"/>
    </row>
    <row r="127" ht="15.75" customHeight="1">
      <c r="E127" s="1"/>
      <c r="H127" s="62" t="s">
        <v>14</v>
      </c>
    </row>
    <row r="128" ht="15.75" customHeight="1">
      <c r="A128" s="2" t="s">
        <v>0</v>
      </c>
      <c r="B128" s="2" t="s">
        <v>1</v>
      </c>
      <c r="C128" s="3" t="s">
        <v>2</v>
      </c>
      <c r="D128" s="3" t="s">
        <v>3</v>
      </c>
      <c r="E128" s="3" t="s">
        <v>4</v>
      </c>
      <c r="F128" s="3" t="s">
        <v>5</v>
      </c>
      <c r="G128" s="3" t="s">
        <v>6</v>
      </c>
      <c r="H128" s="3" t="s">
        <v>7</v>
      </c>
      <c r="I128" s="3" t="s">
        <v>8</v>
      </c>
    </row>
    <row r="129" ht="15.75" customHeight="1">
      <c r="A129" s="4" t="s">
        <v>3544</v>
      </c>
      <c r="B129" s="5" t="s">
        <v>3566</v>
      </c>
      <c r="C129" s="6">
        <v>45926.0</v>
      </c>
      <c r="D129" s="7">
        <v>100.0</v>
      </c>
      <c r="E129" s="8" t="s">
        <v>3567</v>
      </c>
      <c r="F129" s="9">
        <v>45925.0</v>
      </c>
      <c r="G129" s="10">
        <v>30.0</v>
      </c>
      <c r="H129" s="8">
        <f>D129-G129</f>
        <v>70</v>
      </c>
      <c r="I129" s="10"/>
    </row>
    <row r="130" ht="15.75" customHeight="1">
      <c r="A130" s="11"/>
      <c r="B130" s="11"/>
      <c r="C130" s="11"/>
      <c r="D130" s="11"/>
      <c r="E130" s="8" t="s">
        <v>3568</v>
      </c>
      <c r="F130" s="9">
        <v>45936.0</v>
      </c>
      <c r="G130" s="10">
        <v>50.0</v>
      </c>
      <c r="H130" s="8">
        <f t="shared" ref="H130:H131" si="8">H129-G130</f>
        <v>20</v>
      </c>
      <c r="I130" s="10"/>
    </row>
    <row r="131" ht="15.75" customHeight="1">
      <c r="A131" s="12"/>
      <c r="B131" s="12"/>
      <c r="C131" s="12"/>
      <c r="D131" s="12"/>
      <c r="E131" s="8" t="s">
        <v>3569</v>
      </c>
      <c r="F131" s="9">
        <v>45945.0</v>
      </c>
      <c r="G131" s="10">
        <v>20.0</v>
      </c>
      <c r="H131" s="8">
        <f t="shared" si="8"/>
        <v>0</v>
      </c>
      <c r="I131" s="10"/>
    </row>
    <row r="132" ht="15.75" customHeight="1">
      <c r="E132" s="1"/>
      <c r="H132" s="62" t="s">
        <v>14</v>
      </c>
    </row>
    <row r="133" ht="15.75" customHeight="1">
      <c r="A133" s="2" t="s">
        <v>0</v>
      </c>
      <c r="B133" s="2" t="s">
        <v>1</v>
      </c>
      <c r="C133" s="3" t="s">
        <v>2</v>
      </c>
      <c r="D133" s="3" t="s">
        <v>3</v>
      </c>
      <c r="E133" s="3" t="s">
        <v>4</v>
      </c>
      <c r="F133" s="3" t="s">
        <v>5</v>
      </c>
      <c r="G133" s="3" t="s">
        <v>6</v>
      </c>
      <c r="H133" s="3" t="s">
        <v>7</v>
      </c>
      <c r="I133" s="3" t="s">
        <v>8</v>
      </c>
    </row>
    <row r="134" ht="15.75" customHeight="1">
      <c r="A134" s="4" t="s">
        <v>3544</v>
      </c>
      <c r="B134" s="5" t="s">
        <v>3570</v>
      </c>
      <c r="C134" s="6">
        <v>45981.0</v>
      </c>
      <c r="D134" s="7">
        <v>60.0</v>
      </c>
      <c r="E134" s="8" t="s">
        <v>3571</v>
      </c>
      <c r="F134" s="9">
        <v>45982.0</v>
      </c>
      <c r="G134" s="10">
        <v>50.0</v>
      </c>
      <c r="H134" s="8">
        <f>D134-G134</f>
        <v>10</v>
      </c>
      <c r="I134" s="10"/>
    </row>
    <row r="135" ht="15.75" customHeight="1">
      <c r="A135" s="11"/>
      <c r="B135" s="11"/>
      <c r="C135" s="11"/>
      <c r="D135" s="11"/>
      <c r="E135" s="8" t="s">
        <v>3572</v>
      </c>
      <c r="F135" s="9">
        <v>45986.0</v>
      </c>
      <c r="G135" s="10">
        <v>10.0</v>
      </c>
      <c r="H135" s="8">
        <f t="shared" ref="H135:H136" si="9">H134-G135</f>
        <v>0</v>
      </c>
      <c r="I135" s="10"/>
    </row>
    <row r="136" ht="15.75" customHeight="1">
      <c r="A136" s="12"/>
      <c r="B136" s="12"/>
      <c r="C136" s="12"/>
      <c r="D136" s="12"/>
      <c r="E136" s="8" t="s">
        <v>3573</v>
      </c>
      <c r="F136" s="9"/>
      <c r="G136" s="10"/>
      <c r="H136" s="8">
        <f t="shared" si="9"/>
        <v>0</v>
      </c>
      <c r="I136" s="10"/>
    </row>
    <row r="137" ht="15.75" customHeight="1">
      <c r="E137" s="1"/>
      <c r="H137" s="62" t="s">
        <v>14</v>
      </c>
    </row>
    <row r="138" ht="15.75" customHeight="1">
      <c r="A138" s="2" t="s">
        <v>0</v>
      </c>
      <c r="B138" s="2" t="s">
        <v>1</v>
      </c>
      <c r="C138" s="3" t="s">
        <v>2</v>
      </c>
      <c r="D138" s="3" t="s">
        <v>3</v>
      </c>
      <c r="E138" s="3" t="s">
        <v>4</v>
      </c>
      <c r="F138" s="3" t="s">
        <v>5</v>
      </c>
      <c r="G138" s="3" t="s">
        <v>6</v>
      </c>
      <c r="H138" s="3" t="s">
        <v>7</v>
      </c>
      <c r="I138" s="3" t="s">
        <v>8</v>
      </c>
    </row>
    <row r="139" ht="15.75" customHeight="1">
      <c r="A139" s="4" t="s">
        <v>3544</v>
      </c>
      <c r="B139" s="5" t="s">
        <v>3574</v>
      </c>
      <c r="C139" s="6">
        <v>45992.0</v>
      </c>
      <c r="D139" s="7">
        <v>100.0</v>
      </c>
      <c r="E139" s="8" t="s">
        <v>3575</v>
      </c>
      <c r="F139" s="9">
        <v>46001.0</v>
      </c>
      <c r="G139" s="10">
        <v>50.0</v>
      </c>
      <c r="H139" s="8">
        <f>D139-G139</f>
        <v>50</v>
      </c>
      <c r="I139" s="10"/>
    </row>
    <row r="140" ht="15.75" customHeight="1">
      <c r="A140" s="11"/>
      <c r="B140" s="11"/>
      <c r="C140" s="11"/>
      <c r="D140" s="11"/>
      <c r="E140" s="8" t="s">
        <v>3576</v>
      </c>
      <c r="F140" s="9">
        <v>46004.0</v>
      </c>
      <c r="G140" s="10">
        <v>50.0</v>
      </c>
      <c r="H140" s="8">
        <f t="shared" ref="H140:H141" si="10">H139-G140</f>
        <v>0</v>
      </c>
      <c r="I140" s="10"/>
    </row>
    <row r="141" ht="15.75" customHeight="1">
      <c r="A141" s="12"/>
      <c r="B141" s="12"/>
      <c r="C141" s="12"/>
      <c r="D141" s="12"/>
      <c r="E141" s="8" t="s">
        <v>3577</v>
      </c>
      <c r="F141" s="9"/>
      <c r="G141" s="10"/>
      <c r="H141" s="8">
        <f t="shared" si="10"/>
        <v>0</v>
      </c>
      <c r="I141" s="10"/>
    </row>
    <row r="142" ht="15.75" customHeight="1">
      <c r="E142" s="1"/>
      <c r="H142" s="62" t="s">
        <v>14</v>
      </c>
    </row>
    <row r="143" ht="15.75" customHeight="1">
      <c r="A143" s="2" t="s">
        <v>0</v>
      </c>
      <c r="B143" s="2" t="s">
        <v>1</v>
      </c>
      <c r="C143" s="3" t="s">
        <v>2</v>
      </c>
      <c r="D143" s="3" t="s">
        <v>3</v>
      </c>
      <c r="E143" s="3" t="s">
        <v>4</v>
      </c>
      <c r="F143" s="3" t="s">
        <v>5</v>
      </c>
      <c r="G143" s="3" t="s">
        <v>6</v>
      </c>
      <c r="H143" s="3" t="s">
        <v>7</v>
      </c>
      <c r="I143" s="3" t="s">
        <v>8</v>
      </c>
    </row>
    <row r="144" ht="15.75" customHeight="1">
      <c r="A144" s="4" t="s">
        <v>3544</v>
      </c>
      <c r="B144" s="5" t="s">
        <v>3578</v>
      </c>
      <c r="C144" s="6">
        <v>46034.0</v>
      </c>
      <c r="D144" s="7">
        <v>50.0</v>
      </c>
      <c r="E144" s="8" t="s">
        <v>3435</v>
      </c>
      <c r="F144" s="9">
        <v>46045.0</v>
      </c>
      <c r="G144" s="10">
        <v>50.0</v>
      </c>
      <c r="H144" s="8">
        <f>D144-G144</f>
        <v>0</v>
      </c>
      <c r="I144" s="10"/>
    </row>
    <row r="145" ht="15.75" customHeight="1">
      <c r="A145" s="11"/>
      <c r="B145" s="11"/>
      <c r="C145" s="11"/>
      <c r="D145" s="11"/>
      <c r="E145" s="8" t="s">
        <v>3436</v>
      </c>
      <c r="F145" s="9"/>
      <c r="G145" s="10"/>
      <c r="H145" s="8">
        <f t="shared" ref="H145:H146" si="11">H144-G145</f>
        <v>0</v>
      </c>
      <c r="I145" s="10"/>
    </row>
    <row r="146" ht="15.75" customHeight="1">
      <c r="A146" s="12"/>
      <c r="B146" s="12"/>
      <c r="C146" s="12"/>
      <c r="D146" s="12"/>
      <c r="E146" s="8" t="s">
        <v>3437</v>
      </c>
      <c r="F146" s="9"/>
      <c r="G146" s="10"/>
      <c r="H146" s="8">
        <f t="shared" si="11"/>
        <v>0</v>
      </c>
      <c r="I146" s="10"/>
    </row>
    <row r="147" ht="15.75" customHeight="1">
      <c r="E147" s="1"/>
      <c r="H147" s="62" t="s">
        <v>14</v>
      </c>
    </row>
    <row r="148" ht="15.75" customHeight="1">
      <c r="A148" s="2" t="s">
        <v>0</v>
      </c>
      <c r="B148" s="2" t="s">
        <v>1</v>
      </c>
      <c r="C148" s="3" t="s">
        <v>2</v>
      </c>
      <c r="D148" s="3" t="s">
        <v>3</v>
      </c>
      <c r="E148" s="3" t="s">
        <v>4</v>
      </c>
      <c r="F148" s="3" t="s">
        <v>5</v>
      </c>
      <c r="G148" s="3" t="s">
        <v>6</v>
      </c>
      <c r="H148" s="3" t="s">
        <v>7</v>
      </c>
      <c r="I148" s="3" t="s">
        <v>8</v>
      </c>
    </row>
    <row r="149" ht="15.75" customHeight="1">
      <c r="A149" s="4" t="s">
        <v>3544</v>
      </c>
      <c r="B149" s="5" t="s">
        <v>3579</v>
      </c>
      <c r="C149" s="6">
        <v>46056.0</v>
      </c>
      <c r="D149" s="7">
        <v>30.0</v>
      </c>
      <c r="E149" s="8" t="s">
        <v>3438</v>
      </c>
      <c r="F149" s="9">
        <v>46084.0</v>
      </c>
      <c r="G149" s="10">
        <v>30.0</v>
      </c>
      <c r="H149" s="8">
        <f>D149-G149</f>
        <v>0</v>
      </c>
      <c r="I149" s="10"/>
    </row>
    <row r="150" ht="15.75" customHeight="1">
      <c r="A150" s="11"/>
      <c r="B150" s="11"/>
      <c r="C150" s="11"/>
      <c r="D150" s="11"/>
      <c r="E150" s="8" t="s">
        <v>3439</v>
      </c>
      <c r="F150" s="9"/>
      <c r="G150" s="10"/>
      <c r="H150" s="8">
        <f t="shared" ref="H150:H151" si="12">H149-G150</f>
        <v>0</v>
      </c>
      <c r="I150" s="10"/>
    </row>
    <row r="151" ht="15.75" customHeight="1">
      <c r="A151" s="12"/>
      <c r="B151" s="12"/>
      <c r="C151" s="12"/>
      <c r="D151" s="12"/>
      <c r="E151" s="8" t="s">
        <v>3440</v>
      </c>
      <c r="F151" s="9"/>
      <c r="G151" s="10"/>
      <c r="H151" s="8">
        <f t="shared" si="12"/>
        <v>0</v>
      </c>
      <c r="I151" s="10"/>
    </row>
    <row r="152" ht="15.75" customHeight="1">
      <c r="E152" s="1"/>
      <c r="H152" s="62" t="s">
        <v>14</v>
      </c>
    </row>
    <row r="153" ht="15.75" customHeight="1">
      <c r="A153" s="2" t="s">
        <v>0</v>
      </c>
      <c r="B153" s="2" t="s">
        <v>1</v>
      </c>
      <c r="C153" s="3" t="s">
        <v>2</v>
      </c>
      <c r="D153" s="3" t="s">
        <v>3</v>
      </c>
      <c r="E153" s="3" t="s">
        <v>4</v>
      </c>
      <c r="F153" s="3" t="s">
        <v>5</v>
      </c>
      <c r="G153" s="3" t="s">
        <v>6</v>
      </c>
      <c r="H153" s="3" t="s">
        <v>7</v>
      </c>
      <c r="I153" s="3" t="s">
        <v>8</v>
      </c>
    </row>
    <row r="154" ht="15.75" customHeight="1">
      <c r="A154" s="4" t="s">
        <v>3544</v>
      </c>
      <c r="B154" s="5" t="s">
        <v>3580</v>
      </c>
      <c r="C154" s="6">
        <v>46112.0</v>
      </c>
      <c r="D154" s="7">
        <v>150.0</v>
      </c>
      <c r="E154" s="8" t="s">
        <v>3581</v>
      </c>
      <c r="F154" s="9">
        <v>46127.0</v>
      </c>
      <c r="G154" s="10">
        <v>50.0</v>
      </c>
      <c r="H154" s="8">
        <f>D154-G154</f>
        <v>100</v>
      </c>
      <c r="I154" s="10"/>
    </row>
    <row r="155" ht="15.75" customHeight="1">
      <c r="A155" s="11"/>
      <c r="B155" s="11"/>
      <c r="C155" s="11"/>
      <c r="D155" s="11"/>
      <c r="E155" s="8" t="s">
        <v>3582</v>
      </c>
      <c r="F155" s="9">
        <v>46133.0</v>
      </c>
      <c r="G155" s="10">
        <v>40.0</v>
      </c>
      <c r="H155" s="8">
        <f t="shared" ref="H155:H156" si="13">H154-G155</f>
        <v>60</v>
      </c>
      <c r="I155" s="10"/>
    </row>
    <row r="156" ht="15.75" customHeight="1">
      <c r="A156" s="12"/>
      <c r="B156" s="12"/>
      <c r="C156" s="12"/>
      <c r="D156" s="12"/>
      <c r="E156" s="8" t="s">
        <v>3582</v>
      </c>
      <c r="F156" s="9">
        <v>46161.0</v>
      </c>
      <c r="G156" s="10">
        <v>50.0</v>
      </c>
      <c r="H156" s="8">
        <f t="shared" si="13"/>
        <v>10</v>
      </c>
      <c r="I156" s="10"/>
    </row>
    <row r="157" ht="15.75" customHeight="1">
      <c r="E157" s="1"/>
    </row>
    <row r="158" ht="15.75" customHeight="1">
      <c r="E158" s="1"/>
    </row>
    <row r="159" ht="15.75" customHeight="1">
      <c r="A159" s="2" t="s">
        <v>0</v>
      </c>
      <c r="B159" s="2" t="s">
        <v>1</v>
      </c>
      <c r="C159" s="3" t="s">
        <v>2</v>
      </c>
      <c r="D159" s="3" t="s">
        <v>3</v>
      </c>
      <c r="E159" s="3" t="s">
        <v>4</v>
      </c>
      <c r="F159" s="3" t="s">
        <v>5</v>
      </c>
      <c r="G159" s="3" t="s">
        <v>6</v>
      </c>
      <c r="H159" s="3" t="s">
        <v>7</v>
      </c>
      <c r="I159" s="3" t="s">
        <v>8</v>
      </c>
    </row>
    <row r="160" ht="15.75" customHeight="1">
      <c r="A160" s="4" t="s">
        <v>3544</v>
      </c>
      <c r="B160" s="5" t="s">
        <v>3583</v>
      </c>
      <c r="C160" s="6">
        <v>46183.0</v>
      </c>
      <c r="D160" s="7">
        <v>50.0</v>
      </c>
      <c r="E160" s="8" t="s">
        <v>3584</v>
      </c>
      <c r="F160" s="9"/>
      <c r="G160" s="10"/>
      <c r="H160" s="8">
        <f>D160-G160</f>
        <v>50</v>
      </c>
      <c r="I160" s="10"/>
    </row>
    <row r="161" ht="15.75" customHeight="1">
      <c r="A161" s="11"/>
      <c r="B161" s="11"/>
      <c r="C161" s="11"/>
      <c r="D161" s="11"/>
      <c r="E161" s="8"/>
      <c r="F161" s="9"/>
      <c r="G161" s="10"/>
      <c r="H161" s="8">
        <f t="shared" ref="H161:H162" si="14">H160-G161</f>
        <v>50</v>
      </c>
      <c r="I161" s="10"/>
    </row>
    <row r="162" ht="15.75" customHeight="1">
      <c r="A162" s="12"/>
      <c r="B162" s="12"/>
      <c r="C162" s="12"/>
      <c r="D162" s="12"/>
      <c r="E162" s="8"/>
      <c r="F162" s="9"/>
      <c r="G162" s="10"/>
      <c r="H162" s="8">
        <f t="shared" si="14"/>
        <v>50</v>
      </c>
      <c r="I162" s="10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  <c r="I572" s="25"/>
    </row>
    <row r="573" ht="15.75" customHeight="1">
      <c r="E573" s="1"/>
    </row>
    <row r="574" ht="15.75" customHeight="1">
      <c r="E574" s="1"/>
      <c r="K574" s="25"/>
    </row>
    <row r="575" ht="15.75" customHeight="1">
      <c r="E575" s="1"/>
    </row>
    <row r="576" ht="15.75" customHeight="1">
      <c r="E576" s="1"/>
      <c r="J576" s="25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  <c r="I617" s="30"/>
    </row>
    <row r="618" ht="15.75" customHeight="1">
      <c r="E618" s="1"/>
      <c r="I618" s="30"/>
    </row>
    <row r="619" ht="15.75" customHeight="1">
      <c r="E619" s="1"/>
      <c r="I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E620" s="1"/>
      <c r="I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E621" s="1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E622" s="1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E623" s="1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E624" s="1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E625" s="1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E626" s="1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E627" s="1"/>
      <c r="J627" s="30"/>
    </row>
    <row r="628" ht="15.75" customHeight="1">
      <c r="E628" s="1"/>
      <c r="J628" s="30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  <c r="I640" s="30"/>
    </row>
    <row r="641" ht="15.75" customHeight="1">
      <c r="E641" s="1"/>
    </row>
    <row r="642" ht="15.75" customHeight="1">
      <c r="E642" s="1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E643" s="1"/>
    </row>
    <row r="644" ht="15.75" customHeight="1">
      <c r="E644" s="1"/>
      <c r="J644" s="30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  <c r="I670" s="30"/>
    </row>
    <row r="671" ht="15.75" customHeight="1">
      <c r="E671" s="1"/>
      <c r="I671" s="30"/>
    </row>
    <row r="672" ht="15.75" customHeight="1">
      <c r="E672" s="1"/>
      <c r="I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E673" s="1"/>
      <c r="I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E674" s="1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E675" s="1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E676" s="1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E677" s="1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E678" s="1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E679" s="1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E680" s="1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E681" s="1"/>
      <c r="J681" s="30"/>
    </row>
    <row r="682" ht="15.75" customHeight="1">
      <c r="E682" s="1"/>
      <c r="J682" s="30"/>
    </row>
    <row r="683" ht="15.75" customHeight="1">
      <c r="E683" s="1"/>
      <c r="I683" s="30"/>
    </row>
    <row r="684" ht="15.75" customHeight="1">
      <c r="E684" s="1"/>
      <c r="I684" s="30"/>
    </row>
    <row r="685" ht="15.75" customHeight="1">
      <c r="E685" s="1"/>
      <c r="I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E686" s="1"/>
      <c r="I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E687" s="1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E688" s="1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E689" s="1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E690" s="1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E691" s="1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E692" s="1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E693" s="1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E694" s="1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E695" s="1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E696" s="1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E697" s="1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E698" s="1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E699" s="1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E700" s="1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E701" s="1"/>
      <c r="J701" s="30"/>
    </row>
    <row r="702" ht="15.75" customHeight="1">
      <c r="E702" s="1"/>
      <c r="J702" s="30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  <c r="I714" s="3" t="s">
        <v>644</v>
      </c>
    </row>
    <row r="715" ht="15.75" customHeight="1">
      <c r="E715" s="1"/>
      <c r="I715" s="10">
        <v>1.0</v>
      </c>
      <c r="K715" s="46"/>
      <c r="L715" s="46"/>
      <c r="M715" s="46"/>
    </row>
    <row r="716" ht="15.75" customHeight="1">
      <c r="E716" s="1"/>
      <c r="I716" s="10">
        <v>2.0</v>
      </c>
      <c r="K716" s="3" t="s">
        <v>646</v>
      </c>
      <c r="L716" s="3" t="s">
        <v>647</v>
      </c>
      <c r="M716" s="3">
        <v>450.0</v>
      </c>
    </row>
    <row r="717" ht="15.75" customHeight="1">
      <c r="E717" s="1"/>
      <c r="I717" s="10">
        <v>3.0</v>
      </c>
      <c r="J717" s="46" t="s">
        <v>642</v>
      </c>
      <c r="K717" s="10">
        <v>135.0</v>
      </c>
      <c r="L717" s="10">
        <f>M716-K717</f>
        <v>315</v>
      </c>
      <c r="M717" s="10"/>
    </row>
    <row r="718" ht="15.75" customHeight="1">
      <c r="E718" s="1"/>
      <c r="I718" s="10">
        <v>4.0</v>
      </c>
      <c r="J718" s="3" t="s">
        <v>645</v>
      </c>
      <c r="K718" s="10">
        <v>35.0</v>
      </c>
      <c r="L718" s="10">
        <f t="shared" ref="L718:L722" si="15">L717-K718</f>
        <v>280</v>
      </c>
      <c r="M718" s="10"/>
    </row>
    <row r="719" ht="15.75" customHeight="1">
      <c r="E719" s="1"/>
      <c r="I719" s="10">
        <v>5.0</v>
      </c>
      <c r="J719" s="47">
        <v>43720.0</v>
      </c>
      <c r="K719" s="48">
        <v>60.0</v>
      </c>
      <c r="L719" s="10">
        <f t="shared" si="15"/>
        <v>220</v>
      </c>
      <c r="M719" s="10"/>
    </row>
    <row r="720" ht="15.75" customHeight="1">
      <c r="E720" s="1"/>
      <c r="I720" s="10">
        <v>6.0</v>
      </c>
      <c r="J720" s="47">
        <v>43720.0</v>
      </c>
      <c r="K720" s="48">
        <v>10.0</v>
      </c>
      <c r="L720" s="10">
        <f t="shared" si="15"/>
        <v>210</v>
      </c>
      <c r="M720" s="10"/>
    </row>
    <row r="721" ht="15.75" customHeight="1">
      <c r="E721" s="1"/>
      <c r="I721" s="10"/>
      <c r="J721" s="47">
        <v>43724.0</v>
      </c>
      <c r="K721" s="48">
        <v>130.0</v>
      </c>
      <c r="L721" s="10">
        <f t="shared" si="15"/>
        <v>80</v>
      </c>
      <c r="M721" s="10"/>
    </row>
    <row r="722" ht="15.75" customHeight="1">
      <c r="E722" s="1"/>
      <c r="I722" s="10"/>
      <c r="J722" s="47">
        <v>43725.0</v>
      </c>
      <c r="K722" s="10">
        <v>100.0</v>
      </c>
      <c r="L722" s="10">
        <f t="shared" si="15"/>
        <v>-20</v>
      </c>
      <c r="M722" s="10"/>
    </row>
    <row r="723" ht="15.75" customHeight="1">
      <c r="E723" s="1"/>
      <c r="I723" s="10"/>
      <c r="J723" s="47">
        <v>43726.0</v>
      </c>
      <c r="K723" s="10"/>
      <c r="L723" s="10"/>
      <c r="M723" s="10"/>
    </row>
    <row r="724" ht="15.75" customHeight="1">
      <c r="E724" s="1"/>
      <c r="I724" s="10"/>
      <c r="J724" s="47">
        <v>43728.0</v>
      </c>
      <c r="K724" s="10"/>
      <c r="L724" s="10"/>
      <c r="M724" s="10"/>
    </row>
    <row r="725" ht="15.75" customHeight="1">
      <c r="E725" s="1"/>
      <c r="I725" s="10"/>
      <c r="J725" s="49"/>
      <c r="K725" s="10"/>
      <c r="L725" s="10"/>
      <c r="M725" s="10"/>
    </row>
    <row r="726" ht="15.75" customHeight="1">
      <c r="E726" s="1"/>
      <c r="I726" s="10"/>
      <c r="J726" s="10"/>
      <c r="K726" s="10"/>
      <c r="L726" s="10"/>
      <c r="M726" s="10"/>
    </row>
    <row r="727" ht="15.75" customHeight="1">
      <c r="E727" s="1"/>
      <c r="I727" s="10"/>
      <c r="J727" s="10"/>
      <c r="K727" s="10"/>
      <c r="L727" s="10"/>
      <c r="M727" s="10"/>
    </row>
    <row r="728" ht="15.75" customHeight="1">
      <c r="E728" s="1"/>
      <c r="J728" s="10"/>
      <c r="K728" s="10"/>
      <c r="L728" s="10"/>
      <c r="M728" s="10"/>
    </row>
    <row r="729" ht="15.75" customHeight="1">
      <c r="E729" s="1"/>
      <c r="J729" s="10"/>
      <c r="K729" s="10"/>
      <c r="L729" s="10"/>
      <c r="M729" s="10"/>
    </row>
    <row r="730" ht="15.75" customHeight="1">
      <c r="E730" s="1"/>
      <c r="J730" s="10"/>
    </row>
    <row r="731" ht="15.75" customHeight="1">
      <c r="E731" s="1"/>
      <c r="J731" s="10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  <c r="I789" s="30"/>
    </row>
    <row r="790" ht="15.75" customHeight="1">
      <c r="E790" s="1"/>
    </row>
    <row r="791" ht="15.75" customHeight="1">
      <c r="E791" s="1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E792" s="1"/>
    </row>
    <row r="793" ht="15.75" customHeight="1">
      <c r="E793" s="1"/>
      <c r="J793" s="30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  <c r="I811" s="30"/>
    </row>
    <row r="812" ht="15.75" customHeight="1">
      <c r="E812" s="1"/>
    </row>
    <row r="813" ht="15.75" customHeight="1">
      <c r="E813" s="1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E814" s="1"/>
    </row>
    <row r="815" ht="15.75" customHeight="1">
      <c r="E815" s="1"/>
      <c r="J815" s="30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  <c r="I833" s="30"/>
    </row>
    <row r="834" ht="15.75" customHeight="1">
      <c r="E834" s="1"/>
    </row>
    <row r="835" ht="15.75" customHeight="1">
      <c r="E835" s="1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E836" s="1"/>
    </row>
    <row r="837" ht="15.75" customHeight="1">
      <c r="E837" s="1"/>
      <c r="J837" s="30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  <c r="I855" s="30"/>
    </row>
    <row r="856" ht="15.75" customHeight="1">
      <c r="E856" s="1"/>
    </row>
    <row r="857" ht="15.75" customHeight="1">
      <c r="E857" s="1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E858" s="1"/>
    </row>
    <row r="859" ht="15.75" customHeight="1">
      <c r="E859" s="1"/>
      <c r="J859" s="30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56">
    <mergeCell ref="A134:A136"/>
    <mergeCell ref="B134:B136"/>
    <mergeCell ref="C134:C136"/>
    <mergeCell ref="D134:D136"/>
    <mergeCell ref="B139:B141"/>
    <mergeCell ref="C139:C141"/>
    <mergeCell ref="D139:D141"/>
    <mergeCell ref="A139:A141"/>
    <mergeCell ref="A144:A146"/>
    <mergeCell ref="B144:B146"/>
    <mergeCell ref="C144:C146"/>
    <mergeCell ref="D144:D146"/>
    <mergeCell ref="A149:A151"/>
    <mergeCell ref="B149:B151"/>
    <mergeCell ref="A91:A93"/>
    <mergeCell ref="B91:B93"/>
    <mergeCell ref="C91:C93"/>
    <mergeCell ref="D91:D93"/>
    <mergeCell ref="B97:B99"/>
    <mergeCell ref="C97:C99"/>
    <mergeCell ref="D97:D99"/>
    <mergeCell ref="C108:C110"/>
    <mergeCell ref="D108:D110"/>
    <mergeCell ref="A97:A99"/>
    <mergeCell ref="A103:A105"/>
    <mergeCell ref="B103:B105"/>
    <mergeCell ref="C103:C105"/>
    <mergeCell ref="D103:D105"/>
    <mergeCell ref="A108:A110"/>
    <mergeCell ref="B108:B110"/>
    <mergeCell ref="A114:A116"/>
    <mergeCell ref="B114:B116"/>
    <mergeCell ref="C114:C116"/>
    <mergeCell ref="D114:D116"/>
    <mergeCell ref="B119:B121"/>
    <mergeCell ref="C119:C121"/>
    <mergeCell ref="D119:D121"/>
    <mergeCell ref="C129:C131"/>
    <mergeCell ref="D129:D131"/>
    <mergeCell ref="A119:A121"/>
    <mergeCell ref="A124:A126"/>
    <mergeCell ref="B124:B126"/>
    <mergeCell ref="C124:C126"/>
    <mergeCell ref="D124:D126"/>
    <mergeCell ref="A129:A131"/>
    <mergeCell ref="B129:B131"/>
    <mergeCell ref="B160:B162"/>
    <mergeCell ref="C160:C162"/>
    <mergeCell ref="C149:C151"/>
    <mergeCell ref="D149:D151"/>
    <mergeCell ref="A154:A156"/>
    <mergeCell ref="B154:B156"/>
    <mergeCell ref="C154:C156"/>
    <mergeCell ref="D154:D156"/>
    <mergeCell ref="A160:A162"/>
    <mergeCell ref="D160:D162"/>
  </mergeCells>
  <printOptions/>
  <pageMargins bottom="0.58" footer="0.0" header="0.0" left="0.7" right="0.7" top="0.47"/>
  <pageSetup scale="65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86"/>
    <col customWidth="1" min="3" max="3" width="13.0"/>
    <col customWidth="1" min="4" max="4" width="12.43"/>
    <col customWidth="1" min="5" max="5" width="13.43"/>
    <col customWidth="1" min="6" max="6" width="15.0"/>
    <col customWidth="1" min="7" max="7" width="15.43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>
        <v>2024.0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0" customHeight="1">
      <c r="A814" s="14" t="s">
        <v>0</v>
      </c>
      <c r="B814" s="3" t="s">
        <v>4</v>
      </c>
      <c r="C814" s="14" t="s">
        <v>1024</v>
      </c>
      <c r="D814" s="14" t="s">
        <v>3</v>
      </c>
      <c r="E814" s="99" t="s">
        <v>1025</v>
      </c>
      <c r="F814" s="2" t="s">
        <v>1026</v>
      </c>
      <c r="G814" s="14" t="s">
        <v>18</v>
      </c>
      <c r="H814" s="14" t="s">
        <v>19</v>
      </c>
      <c r="I814" s="14" t="s">
        <v>1027</v>
      </c>
    </row>
    <row r="815" ht="15.75" customHeight="1">
      <c r="A815" s="37" t="s">
        <v>3585</v>
      </c>
      <c r="B815" s="37" t="s">
        <v>3586</v>
      </c>
      <c r="C815" s="19">
        <v>4.506694785E9</v>
      </c>
      <c r="D815" s="19">
        <v>200.0</v>
      </c>
      <c r="E815" s="72">
        <v>45679.0</v>
      </c>
      <c r="F815" s="36">
        <v>52.0</v>
      </c>
      <c r="G815" s="19">
        <f>D815-F815</f>
        <v>148</v>
      </c>
      <c r="H815" s="19"/>
      <c r="I815" s="10"/>
    </row>
    <row r="816" ht="15.75" customHeight="1">
      <c r="A816" s="11"/>
      <c r="B816" s="11"/>
      <c r="C816" s="19">
        <f t="shared" ref="C816:C817" si="41">C815</f>
        <v>4506694785</v>
      </c>
      <c r="D816" s="18"/>
      <c r="E816" s="72">
        <v>45687.0</v>
      </c>
      <c r="F816" s="36">
        <v>50.0</v>
      </c>
      <c r="G816" s="19">
        <f t="shared" ref="G816:G819" si="42">G815-F816</f>
        <v>98</v>
      </c>
      <c r="H816" s="19"/>
      <c r="I816" s="10"/>
    </row>
    <row r="817" ht="15.75" customHeight="1">
      <c r="A817" s="12"/>
      <c r="B817" s="12"/>
      <c r="C817" s="19">
        <f t="shared" si="41"/>
        <v>4506694785</v>
      </c>
      <c r="D817" s="18"/>
      <c r="E817" s="72">
        <v>45691.0</v>
      </c>
      <c r="F817" s="36">
        <v>50.0</v>
      </c>
      <c r="G817" s="19">
        <f t="shared" si="42"/>
        <v>48</v>
      </c>
      <c r="H817" s="19"/>
      <c r="I817" s="10"/>
    </row>
    <row r="818" ht="15.75" customHeight="1">
      <c r="A818" s="10"/>
      <c r="B818" s="10"/>
      <c r="C818" s="10"/>
      <c r="D818" s="10"/>
      <c r="E818" s="70">
        <v>45695.0</v>
      </c>
      <c r="F818" s="36">
        <v>39.0</v>
      </c>
      <c r="G818" s="19">
        <f t="shared" si="42"/>
        <v>9</v>
      </c>
      <c r="H818" s="10"/>
      <c r="I818" s="10"/>
    </row>
    <row r="819" ht="15.75" customHeight="1">
      <c r="A819" s="10"/>
      <c r="B819" s="10"/>
      <c r="C819" s="10"/>
      <c r="D819" s="10"/>
      <c r="E819" s="70">
        <v>45705.0</v>
      </c>
      <c r="F819" s="36">
        <v>9.0</v>
      </c>
      <c r="G819" s="19">
        <f t="shared" si="42"/>
        <v>0</v>
      </c>
      <c r="H819" s="10"/>
      <c r="I819" s="10"/>
    </row>
    <row r="820" ht="15.75" customHeight="1">
      <c r="E820" s="1"/>
      <c r="G820" s="62" t="s">
        <v>14</v>
      </c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A824" s="2" t="s">
        <v>0</v>
      </c>
      <c r="B824" s="2" t="s">
        <v>1</v>
      </c>
      <c r="C824" s="3" t="s">
        <v>2</v>
      </c>
      <c r="D824" s="3" t="s">
        <v>3</v>
      </c>
      <c r="E824" s="3" t="s">
        <v>4</v>
      </c>
      <c r="F824" s="3" t="s">
        <v>5</v>
      </c>
      <c r="G824" s="3" t="s">
        <v>6</v>
      </c>
      <c r="H824" s="3" t="s">
        <v>7</v>
      </c>
      <c r="I824" s="3" t="s">
        <v>8</v>
      </c>
    </row>
    <row r="825" ht="15.75" customHeight="1">
      <c r="A825" s="4" t="s">
        <v>3587</v>
      </c>
      <c r="B825" s="5">
        <v>4.506722548E9</v>
      </c>
      <c r="C825" s="6">
        <v>45694.0</v>
      </c>
      <c r="D825" s="7">
        <v>200.0</v>
      </c>
      <c r="E825" s="8" t="s">
        <v>2830</v>
      </c>
      <c r="F825" s="9">
        <v>45705.0</v>
      </c>
      <c r="G825" s="10">
        <v>41.0</v>
      </c>
      <c r="H825" s="8">
        <f>D825-G825</f>
        <v>159</v>
      </c>
      <c r="I825" s="10"/>
    </row>
    <row r="826" ht="15.75" customHeight="1">
      <c r="A826" s="11"/>
      <c r="B826" s="11"/>
      <c r="C826" s="11"/>
      <c r="D826" s="11"/>
      <c r="E826" s="8" t="s">
        <v>2831</v>
      </c>
      <c r="F826" s="9">
        <v>45723.0</v>
      </c>
      <c r="G826" s="10">
        <v>30.0</v>
      </c>
      <c r="H826" s="8">
        <f t="shared" ref="H826:H831" si="43">H825-G826</f>
        <v>129</v>
      </c>
      <c r="I826" s="10"/>
    </row>
    <row r="827" ht="15.75" customHeight="1">
      <c r="A827" s="12"/>
      <c r="B827" s="12"/>
      <c r="C827" s="12"/>
      <c r="D827" s="12"/>
      <c r="E827" s="8" t="s">
        <v>3588</v>
      </c>
      <c r="F827" s="57">
        <v>45726.0</v>
      </c>
      <c r="G827" s="10">
        <v>44.0</v>
      </c>
      <c r="H827" s="8">
        <f t="shared" si="43"/>
        <v>85</v>
      </c>
      <c r="I827" s="10"/>
    </row>
    <row r="828" ht="15.75" customHeight="1">
      <c r="E828" s="8" t="s">
        <v>3589</v>
      </c>
      <c r="F828" s="58">
        <v>45734.0</v>
      </c>
      <c r="G828" s="30">
        <v>41.0</v>
      </c>
      <c r="H828" s="8">
        <f t="shared" si="43"/>
        <v>44</v>
      </c>
    </row>
    <row r="829" ht="15.75" customHeight="1">
      <c r="E829" s="8" t="s">
        <v>3590</v>
      </c>
      <c r="F829" s="58">
        <v>45740.0</v>
      </c>
      <c r="G829" s="30">
        <v>15.0</v>
      </c>
      <c r="H829" s="8">
        <f t="shared" si="43"/>
        <v>29</v>
      </c>
    </row>
    <row r="830" ht="15.75" customHeight="1">
      <c r="E830" s="8" t="s">
        <v>3591</v>
      </c>
      <c r="F830" s="58">
        <v>45742.0</v>
      </c>
      <c r="G830" s="30">
        <v>22.0</v>
      </c>
      <c r="H830" s="8">
        <f t="shared" si="43"/>
        <v>7</v>
      </c>
    </row>
    <row r="831" ht="15.75" customHeight="1">
      <c r="E831" s="8" t="s">
        <v>3592</v>
      </c>
      <c r="F831" s="58">
        <v>45758.0</v>
      </c>
      <c r="G831" s="30">
        <v>7.0</v>
      </c>
      <c r="H831" s="8">
        <f t="shared" si="43"/>
        <v>0</v>
      </c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0">
    <mergeCell ref="B825:B827"/>
    <mergeCell ref="C825:C827"/>
    <mergeCell ref="G38:H38"/>
    <mergeCell ref="G41:H41"/>
    <mergeCell ref="A791:G791"/>
    <mergeCell ref="A813:G813"/>
    <mergeCell ref="A815:A817"/>
    <mergeCell ref="B815:B817"/>
    <mergeCell ref="A825:A827"/>
    <mergeCell ref="D825:D827"/>
  </mergeCells>
  <printOptions/>
  <pageMargins bottom="0.58" footer="0.0" header="0.0" left="0.7" right="0.7" top="0.47"/>
  <pageSetup paperSize="5" scale="18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9.43"/>
    <col customWidth="1" min="3" max="4" width="8.71"/>
    <col customWidth="1" min="5" max="5" width="14.29"/>
    <col customWidth="1" min="6" max="6" width="14.0"/>
    <col customWidth="1" min="7" max="7" width="11.57"/>
    <col customWidth="1" min="8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1028</v>
      </c>
      <c r="B3" s="5" t="s">
        <v>3593</v>
      </c>
      <c r="C3" s="6"/>
      <c r="D3" s="7">
        <v>20.0</v>
      </c>
      <c r="E3" s="8" t="s">
        <v>3594</v>
      </c>
      <c r="F3" s="9">
        <v>45756.0</v>
      </c>
      <c r="G3" s="10">
        <v>20.0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3595</v>
      </c>
      <c r="F4" s="9"/>
      <c r="G4" s="10"/>
      <c r="H4" s="8">
        <f t="shared" ref="H4:H7" si="1">H3-G4</f>
        <v>0</v>
      </c>
      <c r="I4" s="10"/>
    </row>
    <row r="5">
      <c r="A5" s="12"/>
      <c r="B5" s="12"/>
      <c r="C5" s="12"/>
      <c r="D5" s="12"/>
      <c r="E5" s="8" t="s">
        <v>3596</v>
      </c>
      <c r="F5" s="57"/>
      <c r="G5" s="10"/>
      <c r="H5" s="8">
        <f t="shared" si="1"/>
        <v>0</v>
      </c>
      <c r="I5" s="10"/>
    </row>
    <row r="6">
      <c r="E6" s="8" t="s">
        <v>3597</v>
      </c>
      <c r="F6" s="58"/>
      <c r="G6" s="30"/>
      <c r="H6" s="8">
        <f t="shared" si="1"/>
        <v>0</v>
      </c>
    </row>
    <row r="7">
      <c r="E7" s="1"/>
      <c r="H7" s="8">
        <f t="shared" si="1"/>
        <v>0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1028</v>
      </c>
      <c r="B9" s="5" t="s">
        <v>3598</v>
      </c>
      <c r="C9" s="6"/>
      <c r="D9" s="7">
        <v>20.0</v>
      </c>
      <c r="E9" s="8" t="s">
        <v>3599</v>
      </c>
      <c r="F9" s="9">
        <v>45854.0</v>
      </c>
      <c r="G9" s="10">
        <v>20.0</v>
      </c>
      <c r="H9" s="8">
        <f>D9-G9</f>
        <v>0</v>
      </c>
      <c r="I9" s="10"/>
    </row>
    <row r="10">
      <c r="A10" s="11"/>
      <c r="B10" s="11"/>
      <c r="C10" s="11"/>
      <c r="D10" s="11"/>
      <c r="E10" s="8" t="s">
        <v>3600</v>
      </c>
      <c r="F10" s="9"/>
      <c r="G10" s="10"/>
      <c r="H10" s="8">
        <f t="shared" ref="H10:H11" si="2">H9-G10</f>
        <v>0</v>
      </c>
      <c r="I10" s="10"/>
    </row>
    <row r="11">
      <c r="A11" s="12"/>
      <c r="B11" s="12"/>
      <c r="C11" s="12"/>
      <c r="D11" s="12"/>
      <c r="E11" s="8" t="s">
        <v>3601</v>
      </c>
      <c r="F11" s="57"/>
      <c r="G11" s="10"/>
      <c r="H11" s="8">
        <f t="shared" si="2"/>
        <v>0</v>
      </c>
      <c r="I11" s="10"/>
    </row>
    <row r="12">
      <c r="E12" s="1"/>
      <c r="H12" s="46" t="s">
        <v>14</v>
      </c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8">
    <mergeCell ref="A3:A5"/>
    <mergeCell ref="B3:B5"/>
    <mergeCell ref="C3:C5"/>
    <mergeCell ref="D3:D5"/>
    <mergeCell ref="A9:A11"/>
    <mergeCell ref="B9:B11"/>
    <mergeCell ref="C9:C11"/>
    <mergeCell ref="D9:D11"/>
  </mergeCells>
  <printOptions/>
  <pageMargins bottom="0.58" footer="0.0" header="0.0" left="0.7" right="0.7" top="0.47"/>
  <pageSetup paperSize="5" scale="180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14"/>
    <col customWidth="1" min="3" max="3" width="11.43"/>
    <col customWidth="1" min="4" max="4" width="10.43"/>
    <col customWidth="1" min="5" max="5" width="12.86"/>
    <col customWidth="1" min="6" max="6" width="15.0"/>
    <col customWidth="1" min="7" max="7" width="14.71"/>
    <col customWidth="1" min="8" max="8" width="12.29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>
        <v>2024.0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60.0</v>
      </c>
    </row>
    <row r="815" ht="15.75" customHeight="1">
      <c r="A815" s="19">
        <v>1806027.0</v>
      </c>
      <c r="B815" s="18">
        <v>45626.0</v>
      </c>
      <c r="C815" s="36">
        <v>60.0</v>
      </c>
      <c r="D815" s="19">
        <f>G814-C815</f>
        <v>0</v>
      </c>
      <c r="E815" s="19"/>
      <c r="F815" s="10"/>
      <c r="G815" s="1" t="s">
        <v>3602</v>
      </c>
    </row>
    <row r="816" ht="15.75" customHeight="1">
      <c r="A816" s="19">
        <f t="shared" ref="A816:A819" si="41">A815</f>
        <v>1806027</v>
      </c>
      <c r="B816" s="18"/>
      <c r="C816" s="36"/>
      <c r="D816" s="19">
        <f t="shared" ref="D816:D819" si="42">D815-C816</f>
        <v>0</v>
      </c>
      <c r="E816" s="19"/>
      <c r="F816" s="10"/>
      <c r="G816" s="20" t="s">
        <v>3603</v>
      </c>
    </row>
    <row r="817" ht="15.75" customHeight="1">
      <c r="A817" s="19">
        <f t="shared" si="41"/>
        <v>1806027</v>
      </c>
      <c r="B817" s="18"/>
      <c r="C817" s="36"/>
      <c r="D817" s="19">
        <f t="shared" si="42"/>
        <v>0</v>
      </c>
      <c r="E817" s="19"/>
      <c r="F817" s="10"/>
      <c r="G817" s="53" t="s">
        <v>2228</v>
      </c>
    </row>
    <row r="818" ht="15.75" customHeight="1">
      <c r="A818" s="19">
        <f t="shared" si="41"/>
        <v>1806027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>
        <f t="shared" si="41"/>
        <v>1806027</v>
      </c>
      <c r="B819" s="18"/>
      <c r="C819" s="36"/>
      <c r="D819" s="19">
        <f t="shared" si="42"/>
        <v>0</v>
      </c>
      <c r="E819" s="19"/>
      <c r="F819" s="10"/>
    </row>
    <row r="820" ht="15.75" customHeight="1">
      <c r="E820" s="1"/>
    </row>
    <row r="821" ht="15.75" customHeight="1">
      <c r="A821" s="14" t="s">
        <v>15</v>
      </c>
      <c r="B821" s="14" t="s">
        <v>16</v>
      </c>
      <c r="C821" s="2" t="s">
        <v>17</v>
      </c>
      <c r="D821" s="14" t="s">
        <v>18</v>
      </c>
      <c r="E821" s="14" t="s">
        <v>19</v>
      </c>
      <c r="F821" s="34" t="s">
        <v>20</v>
      </c>
      <c r="G821" s="43">
        <v>60.0</v>
      </c>
    </row>
    <row r="822" ht="15.75" customHeight="1">
      <c r="A822" s="19">
        <v>1806027.0</v>
      </c>
      <c r="B822" s="18">
        <v>45626.0</v>
      </c>
      <c r="C822" s="36">
        <v>60.0</v>
      </c>
      <c r="D822" s="19">
        <f>G821-C822</f>
        <v>0</v>
      </c>
      <c r="E822" s="19"/>
      <c r="F822" s="10"/>
      <c r="G822" s="1" t="s">
        <v>3602</v>
      </c>
    </row>
    <row r="823" ht="15.75" customHeight="1">
      <c r="A823" s="19">
        <f t="shared" ref="A823:A826" si="43">A822</f>
        <v>1806027</v>
      </c>
      <c r="B823" s="18"/>
      <c r="C823" s="36"/>
      <c r="D823" s="19">
        <f t="shared" ref="D823:D826" si="44">D822-C823</f>
        <v>0</v>
      </c>
      <c r="E823" s="19"/>
      <c r="F823" s="10"/>
      <c r="G823" s="20" t="s">
        <v>3603</v>
      </c>
    </row>
    <row r="824" ht="15.75" customHeight="1">
      <c r="A824" s="19">
        <f t="shared" si="43"/>
        <v>1806027</v>
      </c>
      <c r="B824" s="18"/>
      <c r="C824" s="36"/>
      <c r="D824" s="19">
        <f t="shared" si="44"/>
        <v>0</v>
      </c>
      <c r="E824" s="19"/>
      <c r="F824" s="10"/>
      <c r="G824" s="53" t="s">
        <v>3604</v>
      </c>
    </row>
    <row r="825" ht="15.75" customHeight="1">
      <c r="A825" s="19">
        <f t="shared" si="43"/>
        <v>1806027</v>
      </c>
      <c r="B825" s="18"/>
      <c r="C825" s="36"/>
      <c r="D825" s="19">
        <f t="shared" si="44"/>
        <v>0</v>
      </c>
      <c r="E825" s="19"/>
      <c r="F825" s="10"/>
    </row>
    <row r="826" ht="15.75" customHeight="1">
      <c r="A826" s="19">
        <f t="shared" si="43"/>
        <v>1806027</v>
      </c>
      <c r="B826" s="18"/>
      <c r="C826" s="36"/>
      <c r="D826" s="19">
        <f t="shared" si="44"/>
        <v>0</v>
      </c>
      <c r="E826" s="19"/>
      <c r="F826" s="10"/>
    </row>
    <row r="827" ht="15.75" customHeight="1">
      <c r="E827" s="1"/>
    </row>
    <row r="828" ht="15.75" customHeight="1">
      <c r="E828" s="1"/>
    </row>
    <row r="829" ht="15.75" customHeight="1">
      <c r="A829" s="2" t="s">
        <v>0</v>
      </c>
      <c r="B829" s="2" t="s">
        <v>1</v>
      </c>
      <c r="C829" s="3" t="s">
        <v>2</v>
      </c>
      <c r="D829" s="3" t="s">
        <v>3</v>
      </c>
      <c r="E829" s="3" t="s">
        <v>4</v>
      </c>
      <c r="F829" s="3" t="s">
        <v>5</v>
      </c>
      <c r="G829" s="3" t="s">
        <v>6</v>
      </c>
      <c r="H829" s="3" t="s">
        <v>7</v>
      </c>
      <c r="I829" s="3" t="s">
        <v>8</v>
      </c>
    </row>
    <row r="830" ht="15.75" customHeight="1">
      <c r="A830" s="4" t="s">
        <v>3605</v>
      </c>
      <c r="B830" s="5">
        <v>1815745.0</v>
      </c>
      <c r="C830" s="6">
        <v>45672.0</v>
      </c>
      <c r="D830" s="7">
        <v>100.0</v>
      </c>
      <c r="E830" s="8" t="s">
        <v>3606</v>
      </c>
      <c r="F830" s="9">
        <v>45692.0</v>
      </c>
      <c r="G830" s="10">
        <v>40.0</v>
      </c>
      <c r="H830" s="8">
        <f>D830-G830</f>
        <v>60</v>
      </c>
      <c r="I830" s="10"/>
    </row>
    <row r="831" ht="15.75" customHeight="1">
      <c r="A831" s="11"/>
      <c r="B831" s="11"/>
      <c r="C831" s="11"/>
      <c r="D831" s="11"/>
      <c r="E831" s="8" t="s">
        <v>3607</v>
      </c>
      <c r="F831" s="9">
        <v>45715.0</v>
      </c>
      <c r="G831" s="10">
        <v>57.0</v>
      </c>
      <c r="H831" s="8">
        <f t="shared" ref="H831:H835" si="45">H830-G831</f>
        <v>3</v>
      </c>
      <c r="I831" s="10"/>
    </row>
    <row r="832" ht="15.75" customHeight="1">
      <c r="A832" s="11"/>
      <c r="B832" s="11"/>
      <c r="C832" s="11"/>
      <c r="D832" s="11"/>
      <c r="E832" s="8" t="s">
        <v>3608</v>
      </c>
      <c r="F832" s="57">
        <v>45726.0</v>
      </c>
      <c r="G832" s="10">
        <v>3.0</v>
      </c>
      <c r="H832" s="8">
        <f t="shared" si="45"/>
        <v>0</v>
      </c>
      <c r="I832" s="10"/>
    </row>
    <row r="833" ht="15.75" customHeight="1">
      <c r="A833" s="11"/>
      <c r="B833" s="11"/>
      <c r="C833" s="11"/>
      <c r="D833" s="11"/>
      <c r="E833" s="8"/>
      <c r="F833" s="10"/>
      <c r="G833" s="10"/>
      <c r="H833" s="8">
        <f t="shared" si="45"/>
        <v>0</v>
      </c>
      <c r="I833" s="10"/>
    </row>
    <row r="834" ht="15.75" customHeight="1">
      <c r="A834" s="11"/>
      <c r="B834" s="11"/>
      <c r="C834" s="11"/>
      <c r="D834" s="11"/>
      <c r="E834" s="10"/>
      <c r="F834" s="10"/>
      <c r="G834" s="10"/>
      <c r="H834" s="8">
        <f t="shared" si="45"/>
        <v>0</v>
      </c>
      <c r="I834" s="10"/>
    </row>
    <row r="835" ht="15.75" customHeight="1">
      <c r="A835" s="12"/>
      <c r="B835" s="12"/>
      <c r="C835" s="12"/>
      <c r="D835" s="12"/>
      <c r="E835" s="10"/>
      <c r="F835" s="10"/>
      <c r="G835" s="10"/>
      <c r="H835" s="8">
        <f t="shared" si="45"/>
        <v>0</v>
      </c>
      <c r="I835" s="10"/>
    </row>
    <row r="836" ht="15.75" customHeight="1">
      <c r="E836" s="1"/>
    </row>
    <row r="837" ht="15.75" customHeight="1">
      <c r="A837" s="2" t="s">
        <v>3609</v>
      </c>
      <c r="B837" s="2" t="s">
        <v>1</v>
      </c>
      <c r="C837" s="3" t="s">
        <v>2</v>
      </c>
      <c r="D837" s="3" t="s">
        <v>3</v>
      </c>
      <c r="E837" s="3" t="s">
        <v>4</v>
      </c>
      <c r="F837" s="3" t="s">
        <v>5</v>
      </c>
      <c r="G837" s="3" t="s">
        <v>6</v>
      </c>
      <c r="H837" s="3" t="s">
        <v>7</v>
      </c>
      <c r="I837" s="3" t="s">
        <v>8</v>
      </c>
    </row>
    <row r="838" ht="15.75" customHeight="1">
      <c r="A838" s="4" t="s">
        <v>3605</v>
      </c>
      <c r="B838" s="5">
        <v>1815745.0</v>
      </c>
      <c r="C838" s="6">
        <v>45672.0</v>
      </c>
      <c r="D838" s="7">
        <v>100.0</v>
      </c>
      <c r="E838" s="8" t="s">
        <v>3606</v>
      </c>
      <c r="F838" s="9">
        <v>45692.0</v>
      </c>
      <c r="G838" s="10">
        <v>20.0</v>
      </c>
      <c r="H838" s="8">
        <f>D838-G838</f>
        <v>80</v>
      </c>
      <c r="I838" s="10"/>
    </row>
    <row r="839" ht="15.75" customHeight="1">
      <c r="A839" s="11"/>
      <c r="B839" s="11"/>
      <c r="C839" s="11"/>
      <c r="D839" s="11"/>
      <c r="E839" s="8" t="s">
        <v>3607</v>
      </c>
      <c r="F839" s="9">
        <v>45715.0</v>
      </c>
      <c r="G839" s="10">
        <v>80.0</v>
      </c>
      <c r="H839" s="8">
        <f t="shared" ref="H839:H843" si="46">H838-G839</f>
        <v>0</v>
      </c>
      <c r="I839" s="10"/>
    </row>
    <row r="840" ht="15.75" customHeight="1">
      <c r="A840" s="11"/>
      <c r="B840" s="11"/>
      <c r="C840" s="11"/>
      <c r="D840" s="11"/>
      <c r="E840" s="8" t="s">
        <v>3608</v>
      </c>
      <c r="F840" s="10"/>
      <c r="G840" s="10"/>
      <c r="H840" s="8">
        <f t="shared" si="46"/>
        <v>0</v>
      </c>
      <c r="I840" s="10"/>
    </row>
    <row r="841" ht="15.75" customHeight="1">
      <c r="A841" s="11"/>
      <c r="B841" s="11"/>
      <c r="C841" s="11"/>
      <c r="D841" s="11"/>
      <c r="E841" s="8"/>
      <c r="F841" s="10"/>
      <c r="G841" s="10"/>
      <c r="H841" s="8">
        <f t="shared" si="46"/>
        <v>0</v>
      </c>
      <c r="I841" s="10"/>
    </row>
    <row r="842" ht="15.75" customHeight="1">
      <c r="A842" s="11"/>
      <c r="B842" s="11"/>
      <c r="C842" s="11"/>
      <c r="D842" s="11"/>
      <c r="E842" s="10"/>
      <c r="F842" s="10"/>
      <c r="G842" s="10"/>
      <c r="H842" s="8">
        <f t="shared" si="46"/>
        <v>0</v>
      </c>
      <c r="I842" s="10"/>
    </row>
    <row r="843" ht="15.75" customHeight="1">
      <c r="A843" s="12"/>
      <c r="B843" s="12"/>
      <c r="C843" s="12"/>
      <c r="D843" s="12"/>
      <c r="E843" s="10"/>
      <c r="F843" s="10"/>
      <c r="G843" s="10"/>
      <c r="H843" s="8">
        <f t="shared" si="46"/>
        <v>0</v>
      </c>
      <c r="I843" s="10"/>
    </row>
    <row r="844" ht="15.75" customHeight="1">
      <c r="E844" s="1"/>
      <c r="H844" s="46" t="s">
        <v>14</v>
      </c>
    </row>
    <row r="845" ht="15.75" customHeight="1">
      <c r="A845" s="2" t="s">
        <v>0</v>
      </c>
      <c r="B845" s="2" t="s">
        <v>1</v>
      </c>
      <c r="C845" s="3" t="s">
        <v>2</v>
      </c>
      <c r="D845" s="3" t="s">
        <v>3</v>
      </c>
      <c r="E845" s="3" t="s">
        <v>4</v>
      </c>
      <c r="F845" s="3" t="s">
        <v>5</v>
      </c>
      <c r="G845" s="3" t="s">
        <v>6</v>
      </c>
      <c r="H845" s="3" t="s">
        <v>7</v>
      </c>
      <c r="I845" s="3" t="s">
        <v>8</v>
      </c>
    </row>
    <row r="846" ht="15.75" customHeight="1">
      <c r="A846" s="4" t="s">
        <v>3610</v>
      </c>
      <c r="B846" s="5">
        <v>1830152.0</v>
      </c>
      <c r="C846" s="6"/>
      <c r="D846" s="7">
        <v>60.0</v>
      </c>
      <c r="E846" s="8" t="s">
        <v>3611</v>
      </c>
      <c r="F846" s="9">
        <v>45799.0</v>
      </c>
      <c r="G846" s="10">
        <v>60.0</v>
      </c>
      <c r="H846" s="8">
        <f>D846-G846</f>
        <v>0</v>
      </c>
      <c r="I846" s="10"/>
    </row>
    <row r="847" ht="15.75" customHeight="1">
      <c r="A847" s="11"/>
      <c r="B847" s="11"/>
      <c r="C847" s="11"/>
      <c r="D847" s="11"/>
      <c r="E847" s="8" t="s">
        <v>3612</v>
      </c>
      <c r="F847" s="9"/>
      <c r="G847" s="10"/>
      <c r="H847" s="8">
        <f t="shared" ref="H847:H851" si="47">H846-G847</f>
        <v>0</v>
      </c>
      <c r="I847" s="10"/>
    </row>
    <row r="848" ht="15.75" customHeight="1">
      <c r="A848" s="11"/>
      <c r="B848" s="11"/>
      <c r="C848" s="11"/>
      <c r="D848" s="11"/>
      <c r="E848" s="8" t="s">
        <v>3613</v>
      </c>
      <c r="F848" s="57"/>
      <c r="G848" s="10"/>
      <c r="H848" s="8">
        <f t="shared" si="47"/>
        <v>0</v>
      </c>
      <c r="I848" s="10"/>
    </row>
    <row r="849" ht="15.75" customHeight="1">
      <c r="A849" s="11"/>
      <c r="B849" s="11"/>
      <c r="C849" s="11"/>
      <c r="D849" s="11"/>
      <c r="E849" s="8"/>
      <c r="F849" s="10"/>
      <c r="G849" s="10"/>
      <c r="H849" s="8">
        <f t="shared" si="47"/>
        <v>0</v>
      </c>
      <c r="I849" s="10"/>
    </row>
    <row r="850" ht="15.75" customHeight="1">
      <c r="A850" s="11"/>
      <c r="B850" s="11"/>
      <c r="C850" s="11"/>
      <c r="D850" s="11"/>
      <c r="E850" s="10"/>
      <c r="F850" s="10"/>
      <c r="G850" s="10"/>
      <c r="H850" s="8">
        <f t="shared" si="47"/>
        <v>0</v>
      </c>
      <c r="I850" s="10"/>
    </row>
    <row r="851" ht="15.75" customHeight="1">
      <c r="A851" s="12"/>
      <c r="B851" s="12"/>
      <c r="C851" s="12"/>
      <c r="D851" s="12"/>
      <c r="E851" s="10"/>
      <c r="F851" s="10"/>
      <c r="G851" s="10"/>
      <c r="H851" s="8">
        <f t="shared" si="47"/>
        <v>0</v>
      </c>
      <c r="I851" s="10"/>
    </row>
    <row r="852" ht="15.75" customHeight="1">
      <c r="E852" s="1"/>
      <c r="H852" s="46" t="s">
        <v>14</v>
      </c>
    </row>
    <row r="853" ht="15.75" customHeight="1">
      <c r="A853" s="2" t="s">
        <v>3609</v>
      </c>
      <c r="B853" s="2" t="s">
        <v>1</v>
      </c>
      <c r="C853" s="3" t="s">
        <v>2</v>
      </c>
      <c r="D853" s="3" t="s">
        <v>3</v>
      </c>
      <c r="E853" s="3" t="s">
        <v>4</v>
      </c>
      <c r="F853" s="3" t="s">
        <v>5</v>
      </c>
      <c r="G853" s="3" t="s">
        <v>6</v>
      </c>
      <c r="H853" s="3" t="s">
        <v>7</v>
      </c>
      <c r="I853" s="3" t="s">
        <v>8</v>
      </c>
    </row>
    <row r="854" ht="15.75" customHeight="1">
      <c r="A854" s="4" t="s">
        <v>3614</v>
      </c>
      <c r="B854" s="5">
        <v>1830152.0</v>
      </c>
      <c r="C854" s="6"/>
      <c r="D854" s="7">
        <v>60.0</v>
      </c>
      <c r="E854" s="8" t="s">
        <v>3611</v>
      </c>
      <c r="F854" s="9">
        <v>45799.0</v>
      </c>
      <c r="G854" s="10">
        <v>60.0</v>
      </c>
      <c r="H854" s="8">
        <f>D854-G854</f>
        <v>0</v>
      </c>
      <c r="I854" s="10"/>
    </row>
    <row r="855" ht="15.75" customHeight="1">
      <c r="A855" s="11"/>
      <c r="B855" s="11"/>
      <c r="C855" s="11"/>
      <c r="D855" s="11"/>
      <c r="E855" s="8" t="s">
        <v>3612</v>
      </c>
      <c r="F855" s="9"/>
      <c r="G855" s="10"/>
      <c r="H855" s="8">
        <f t="shared" ref="H855:H859" si="48">H854-G855</f>
        <v>0</v>
      </c>
      <c r="I855" s="10"/>
    </row>
    <row r="856" ht="15.75" customHeight="1">
      <c r="A856" s="11"/>
      <c r="B856" s="11"/>
      <c r="C856" s="11"/>
      <c r="D856" s="11"/>
      <c r="E856" s="8" t="s">
        <v>3613</v>
      </c>
      <c r="F856" s="10"/>
      <c r="G856" s="10"/>
      <c r="H856" s="8">
        <f t="shared" si="48"/>
        <v>0</v>
      </c>
      <c r="I856" s="10"/>
    </row>
    <row r="857" ht="15.75" customHeight="1">
      <c r="A857" s="11"/>
      <c r="B857" s="11"/>
      <c r="C857" s="11"/>
      <c r="D857" s="11"/>
      <c r="E857" s="8"/>
      <c r="F857" s="10"/>
      <c r="G857" s="10"/>
      <c r="H857" s="8">
        <f t="shared" si="48"/>
        <v>0</v>
      </c>
      <c r="I857" s="10"/>
    </row>
    <row r="858" ht="15.75" customHeight="1">
      <c r="A858" s="11"/>
      <c r="B858" s="11"/>
      <c r="C858" s="11"/>
      <c r="D858" s="11"/>
      <c r="E858" s="10"/>
      <c r="F858" s="10"/>
      <c r="G858" s="10"/>
      <c r="H858" s="8">
        <f t="shared" si="48"/>
        <v>0</v>
      </c>
      <c r="I858" s="10"/>
    </row>
    <row r="859" ht="15.75" customHeight="1">
      <c r="A859" s="12"/>
      <c r="B859" s="12"/>
      <c r="C859" s="12"/>
      <c r="D859" s="12"/>
      <c r="E859" s="10"/>
      <c r="F859" s="10"/>
      <c r="G859" s="10"/>
      <c r="H859" s="8">
        <f t="shared" si="48"/>
        <v>0</v>
      </c>
      <c r="I859" s="10"/>
    </row>
    <row r="860" ht="15.75" customHeight="1">
      <c r="E860" s="1"/>
      <c r="H860" s="62" t="s">
        <v>14</v>
      </c>
    </row>
    <row r="861" ht="15.75" customHeight="1">
      <c r="A861" s="2" t="s">
        <v>0</v>
      </c>
      <c r="B861" s="2" t="s">
        <v>1</v>
      </c>
      <c r="C861" s="3" t="s">
        <v>2</v>
      </c>
      <c r="D861" s="3" t="s">
        <v>3</v>
      </c>
      <c r="E861" s="3" t="s">
        <v>4</v>
      </c>
      <c r="F861" s="3" t="s">
        <v>5</v>
      </c>
      <c r="G861" s="3" t="s">
        <v>6</v>
      </c>
      <c r="H861" s="3" t="s">
        <v>7</v>
      </c>
      <c r="I861" s="3" t="s">
        <v>8</v>
      </c>
    </row>
    <row r="862" ht="15.75" customHeight="1">
      <c r="A862" s="4" t="s">
        <v>3610</v>
      </c>
      <c r="B862" s="5">
        <v>1831063.0</v>
      </c>
      <c r="C862" s="6"/>
      <c r="D862" s="7">
        <v>132.0</v>
      </c>
      <c r="E862" s="8" t="s">
        <v>3615</v>
      </c>
      <c r="F862" s="9">
        <v>45811.0</v>
      </c>
      <c r="G862" s="10">
        <v>25.0</v>
      </c>
      <c r="H862" s="8">
        <f>D862-G862</f>
        <v>107</v>
      </c>
      <c r="I862" s="10"/>
    </row>
    <row r="863" ht="15.75" customHeight="1">
      <c r="A863" s="11"/>
      <c r="B863" s="11"/>
      <c r="C863" s="11"/>
      <c r="D863" s="11"/>
      <c r="E863" s="8" t="s">
        <v>3616</v>
      </c>
      <c r="F863" s="9">
        <v>45813.0</v>
      </c>
      <c r="G863" s="10">
        <v>41.0</v>
      </c>
      <c r="H863" s="8">
        <f t="shared" ref="H863:H867" si="49">H862-G863</f>
        <v>66</v>
      </c>
      <c r="I863" s="10"/>
    </row>
    <row r="864" ht="15.75" customHeight="1">
      <c r="A864" s="11"/>
      <c r="B864" s="11"/>
      <c r="C864" s="11"/>
      <c r="D864" s="11"/>
      <c r="E864" s="8" t="s">
        <v>3617</v>
      </c>
      <c r="F864" s="9">
        <v>45854.0</v>
      </c>
      <c r="G864" s="10">
        <v>49.0</v>
      </c>
      <c r="H864" s="8">
        <f t="shared" si="49"/>
        <v>17</v>
      </c>
      <c r="I864" s="10"/>
    </row>
    <row r="865" ht="15.75" customHeight="1">
      <c r="A865" s="11"/>
      <c r="B865" s="11"/>
      <c r="C865" s="11"/>
      <c r="D865" s="11"/>
      <c r="E865" s="8" t="s">
        <v>3618</v>
      </c>
      <c r="F865" s="57">
        <v>45897.0</v>
      </c>
      <c r="G865" s="10">
        <v>17.0</v>
      </c>
      <c r="H865" s="8">
        <f t="shared" si="49"/>
        <v>0</v>
      </c>
      <c r="I865" s="10"/>
    </row>
    <row r="866" ht="15.75" customHeight="1">
      <c r="A866" s="11"/>
      <c r="B866" s="11"/>
      <c r="C866" s="11"/>
      <c r="D866" s="11"/>
      <c r="E866" s="10"/>
      <c r="F866" s="10"/>
      <c r="G866" s="10"/>
      <c r="H866" s="8">
        <f t="shared" si="49"/>
        <v>0</v>
      </c>
      <c r="I866" s="10"/>
    </row>
    <row r="867" ht="15.75" customHeight="1">
      <c r="A867" s="12"/>
      <c r="B867" s="12"/>
      <c r="C867" s="12"/>
      <c r="D867" s="12"/>
      <c r="E867" s="10"/>
      <c r="F867" s="10"/>
      <c r="G867" s="10"/>
      <c r="H867" s="8">
        <f t="shared" si="49"/>
        <v>0</v>
      </c>
      <c r="I867" s="10"/>
    </row>
    <row r="868" ht="15.75" customHeight="1">
      <c r="E868" s="1"/>
      <c r="H868" s="62" t="s">
        <v>14</v>
      </c>
    </row>
    <row r="869" ht="15.75" customHeight="1">
      <c r="A869" s="2" t="s">
        <v>0</v>
      </c>
      <c r="B869" s="2" t="s">
        <v>1</v>
      </c>
      <c r="C869" s="3" t="s">
        <v>2</v>
      </c>
      <c r="D869" s="3" t="s">
        <v>3</v>
      </c>
      <c r="E869" s="3" t="s">
        <v>4</v>
      </c>
      <c r="F869" s="3" t="s">
        <v>5</v>
      </c>
      <c r="G869" s="3" t="s">
        <v>6</v>
      </c>
      <c r="H869" s="3" t="s">
        <v>7</v>
      </c>
      <c r="I869" s="3" t="s">
        <v>8</v>
      </c>
    </row>
    <row r="870" ht="15.75" customHeight="1">
      <c r="A870" s="4" t="s">
        <v>3619</v>
      </c>
      <c r="B870" s="5">
        <v>1831063.0</v>
      </c>
      <c r="C870" s="6"/>
      <c r="D870" s="7">
        <v>132.0</v>
      </c>
      <c r="E870" s="8" t="s">
        <v>3615</v>
      </c>
      <c r="F870" s="9">
        <v>45813.0</v>
      </c>
      <c r="G870" s="10">
        <v>27.0</v>
      </c>
      <c r="H870" s="8">
        <f>D870-G870</f>
        <v>105</v>
      </c>
      <c r="I870" s="10"/>
    </row>
    <row r="871" ht="15.75" customHeight="1">
      <c r="A871" s="11"/>
      <c r="B871" s="11"/>
      <c r="C871" s="11"/>
      <c r="D871" s="11"/>
      <c r="E871" s="8" t="s">
        <v>3616</v>
      </c>
      <c r="F871" s="9">
        <v>45854.0</v>
      </c>
      <c r="G871" s="10">
        <v>48.0</v>
      </c>
      <c r="H871" s="8">
        <f t="shared" ref="H871:H875" si="50">H870-G871</f>
        <v>57</v>
      </c>
      <c r="I871" s="10"/>
    </row>
    <row r="872" ht="15.75" customHeight="1">
      <c r="A872" s="11"/>
      <c r="B872" s="11"/>
      <c r="C872" s="11"/>
      <c r="D872" s="11"/>
      <c r="E872" s="8" t="s">
        <v>3618</v>
      </c>
      <c r="F872" s="57">
        <v>45897.0</v>
      </c>
      <c r="G872" s="10">
        <v>50.0</v>
      </c>
      <c r="H872" s="8">
        <f t="shared" si="50"/>
        <v>7</v>
      </c>
      <c r="I872" s="10"/>
    </row>
    <row r="873" ht="15.75" customHeight="1">
      <c r="A873" s="11"/>
      <c r="B873" s="11"/>
      <c r="C873" s="11"/>
      <c r="D873" s="11"/>
      <c r="E873" s="8" t="s">
        <v>3620</v>
      </c>
      <c r="F873" s="57">
        <v>45983.0</v>
      </c>
      <c r="G873" s="10">
        <v>7.0</v>
      </c>
      <c r="H873" s="8">
        <f t="shared" si="50"/>
        <v>0</v>
      </c>
      <c r="I873" s="10"/>
    </row>
    <row r="874" ht="15.75" customHeight="1">
      <c r="A874" s="11"/>
      <c r="B874" s="11"/>
      <c r="C874" s="11"/>
      <c r="D874" s="11"/>
      <c r="E874" s="10"/>
      <c r="F874" s="10"/>
      <c r="G874" s="10"/>
      <c r="H874" s="8">
        <f t="shared" si="50"/>
        <v>0</v>
      </c>
      <c r="I874" s="10"/>
    </row>
    <row r="875" ht="15.75" customHeight="1">
      <c r="A875" s="12"/>
      <c r="B875" s="12"/>
      <c r="C875" s="12"/>
      <c r="D875" s="12"/>
      <c r="E875" s="10"/>
      <c r="F875" s="10"/>
      <c r="G875" s="10"/>
      <c r="H875" s="8">
        <f t="shared" si="50"/>
        <v>0</v>
      </c>
      <c r="I875" s="10"/>
    </row>
    <row r="876" ht="15.75" customHeight="1">
      <c r="E876" s="1"/>
      <c r="H876" s="62" t="s">
        <v>14</v>
      </c>
    </row>
    <row r="877" ht="15.75" customHeight="1">
      <c r="A877" s="2" t="s">
        <v>0</v>
      </c>
      <c r="B877" s="2" t="s">
        <v>1</v>
      </c>
      <c r="C877" s="3" t="s">
        <v>2</v>
      </c>
      <c r="D877" s="3" t="s">
        <v>3</v>
      </c>
      <c r="E877" s="3" t="s">
        <v>4</v>
      </c>
      <c r="F877" s="3" t="s">
        <v>5</v>
      </c>
      <c r="G877" s="3" t="s">
        <v>6</v>
      </c>
      <c r="H877" s="3" t="s">
        <v>7</v>
      </c>
      <c r="I877" s="3" t="s">
        <v>8</v>
      </c>
    </row>
    <row r="878" ht="15.75" customHeight="1">
      <c r="A878" s="4" t="s">
        <v>3610</v>
      </c>
      <c r="B878" s="5">
        <v>1859449.0</v>
      </c>
      <c r="C878" s="6">
        <v>45951.0</v>
      </c>
      <c r="D878" s="7">
        <v>36.0</v>
      </c>
      <c r="E878" s="8" t="s">
        <v>3621</v>
      </c>
      <c r="F878" s="9">
        <v>45974.0</v>
      </c>
      <c r="G878" s="10">
        <v>20.0</v>
      </c>
      <c r="H878" s="8">
        <f>D878-G878</f>
        <v>16</v>
      </c>
      <c r="I878" s="10"/>
    </row>
    <row r="879" ht="15.75" customHeight="1">
      <c r="A879" s="11"/>
      <c r="B879" s="11"/>
      <c r="C879" s="11"/>
      <c r="D879" s="11"/>
      <c r="E879" s="8" t="s">
        <v>3622</v>
      </c>
      <c r="F879" s="9">
        <v>45974.0</v>
      </c>
      <c r="G879" s="10">
        <v>16.0</v>
      </c>
      <c r="H879" s="8">
        <f t="shared" ref="H879:H883" si="51">H878-G879</f>
        <v>0</v>
      </c>
      <c r="I879" s="10"/>
    </row>
    <row r="880" ht="15.75" customHeight="1">
      <c r="A880" s="11"/>
      <c r="B880" s="11"/>
      <c r="C880" s="11"/>
      <c r="D880" s="11"/>
      <c r="E880" s="8" t="s">
        <v>3623</v>
      </c>
      <c r="F880" s="9"/>
      <c r="G880" s="10"/>
      <c r="H880" s="8">
        <f t="shared" si="51"/>
        <v>0</v>
      </c>
      <c r="I880" s="10"/>
    </row>
    <row r="881" ht="15.75" customHeight="1">
      <c r="A881" s="11"/>
      <c r="B881" s="11"/>
      <c r="C881" s="11"/>
      <c r="D881" s="11"/>
      <c r="E881" s="8" t="s">
        <v>3624</v>
      </c>
      <c r="F881" s="57"/>
      <c r="G881" s="10"/>
      <c r="H881" s="8">
        <f t="shared" si="51"/>
        <v>0</v>
      </c>
      <c r="I881" s="10"/>
    </row>
    <row r="882" ht="15.75" customHeight="1">
      <c r="A882" s="11"/>
      <c r="B882" s="11"/>
      <c r="C882" s="11"/>
      <c r="D882" s="11"/>
      <c r="E882" s="10"/>
      <c r="F882" s="10"/>
      <c r="G882" s="10"/>
      <c r="H882" s="8">
        <f t="shared" si="51"/>
        <v>0</v>
      </c>
      <c r="I882" s="10"/>
    </row>
    <row r="883" ht="15.75" customHeight="1">
      <c r="A883" s="12"/>
      <c r="B883" s="12"/>
      <c r="C883" s="12"/>
      <c r="D883" s="12"/>
      <c r="E883" s="10"/>
      <c r="F883" s="10"/>
      <c r="G883" s="10"/>
      <c r="H883" s="8">
        <f t="shared" si="51"/>
        <v>0</v>
      </c>
      <c r="I883" s="10"/>
    </row>
    <row r="884" ht="15.75" customHeight="1">
      <c r="E884" s="1"/>
      <c r="H884" s="62" t="s">
        <v>14</v>
      </c>
    </row>
    <row r="885" ht="15.75" customHeight="1">
      <c r="A885" s="2" t="s">
        <v>0</v>
      </c>
      <c r="B885" s="2" t="s">
        <v>1</v>
      </c>
      <c r="C885" s="3" t="s">
        <v>2</v>
      </c>
      <c r="D885" s="3" t="s">
        <v>3</v>
      </c>
      <c r="E885" s="3" t="s">
        <v>4</v>
      </c>
      <c r="F885" s="3" t="s">
        <v>5</v>
      </c>
      <c r="G885" s="3" t="s">
        <v>6</v>
      </c>
      <c r="H885" s="3" t="s">
        <v>7</v>
      </c>
      <c r="I885" s="3" t="s">
        <v>8</v>
      </c>
    </row>
    <row r="886" ht="15.75" customHeight="1">
      <c r="A886" s="4" t="s">
        <v>3619</v>
      </c>
      <c r="B886" s="5">
        <v>1859449.0</v>
      </c>
      <c r="C886" s="6">
        <v>45951.0</v>
      </c>
      <c r="D886" s="7">
        <v>36.0</v>
      </c>
      <c r="E886" s="8" t="s">
        <v>3621</v>
      </c>
      <c r="F886" s="174">
        <v>45974.0</v>
      </c>
      <c r="G886" s="29">
        <v>18.0</v>
      </c>
      <c r="H886" s="8">
        <f>D886-G886</f>
        <v>18</v>
      </c>
      <c r="I886" s="10"/>
    </row>
    <row r="887" ht="15.75" customHeight="1">
      <c r="A887" s="11"/>
      <c r="B887" s="11"/>
      <c r="C887" s="11"/>
      <c r="D887" s="11"/>
      <c r="E887" s="8" t="s">
        <v>3622</v>
      </c>
      <c r="F887" s="174">
        <v>45974.0</v>
      </c>
      <c r="G887" s="29">
        <v>11.0</v>
      </c>
      <c r="H887" s="8">
        <f t="shared" ref="H887:H891" si="52">H886-G887</f>
        <v>7</v>
      </c>
      <c r="I887" s="10"/>
    </row>
    <row r="888" ht="15.75" customHeight="1">
      <c r="A888" s="11"/>
      <c r="B888" s="11"/>
      <c r="C888" s="11"/>
      <c r="D888" s="11"/>
      <c r="E888" s="8" t="s">
        <v>3623</v>
      </c>
      <c r="F888" s="9">
        <v>45983.0</v>
      </c>
      <c r="G888" s="10">
        <v>7.0</v>
      </c>
      <c r="H888" s="8">
        <f t="shared" si="52"/>
        <v>0</v>
      </c>
      <c r="I888" s="10"/>
    </row>
    <row r="889" ht="15.75" customHeight="1">
      <c r="A889" s="11"/>
      <c r="B889" s="11"/>
      <c r="C889" s="11"/>
      <c r="D889" s="11"/>
      <c r="E889" s="8" t="s">
        <v>3624</v>
      </c>
      <c r="F889" s="57"/>
      <c r="G889" s="10"/>
      <c r="H889" s="8">
        <f t="shared" si="52"/>
        <v>0</v>
      </c>
      <c r="I889" s="10"/>
    </row>
    <row r="890" ht="15.75" customHeight="1">
      <c r="A890" s="11"/>
      <c r="B890" s="11"/>
      <c r="C890" s="11"/>
      <c r="D890" s="11"/>
      <c r="E890" s="10"/>
      <c r="F890" s="10"/>
      <c r="G890" s="10"/>
      <c r="H890" s="8">
        <f t="shared" si="52"/>
        <v>0</v>
      </c>
      <c r="I890" s="10"/>
    </row>
    <row r="891" ht="15.75" customHeight="1">
      <c r="A891" s="12"/>
      <c r="B891" s="12"/>
      <c r="C891" s="12"/>
      <c r="D891" s="12"/>
      <c r="E891" s="10"/>
      <c r="F891" s="10"/>
      <c r="G891" s="10"/>
      <c r="H891" s="8">
        <f t="shared" si="52"/>
        <v>0</v>
      </c>
      <c r="I891" s="10"/>
    </row>
    <row r="892" ht="15.75" customHeight="1">
      <c r="E892" s="1"/>
      <c r="H892" s="62" t="s">
        <v>14</v>
      </c>
    </row>
    <row r="893" ht="15.75" customHeight="1">
      <c r="A893" s="2" t="s">
        <v>0</v>
      </c>
      <c r="B893" s="2" t="s">
        <v>1</v>
      </c>
      <c r="C893" s="3" t="s">
        <v>2</v>
      </c>
      <c r="D893" s="3" t="s">
        <v>3</v>
      </c>
      <c r="E893" s="3" t="s">
        <v>4</v>
      </c>
      <c r="F893" s="3" t="s">
        <v>5</v>
      </c>
      <c r="G893" s="3" t="s">
        <v>6</v>
      </c>
      <c r="H893" s="3" t="s">
        <v>7</v>
      </c>
      <c r="I893" s="3" t="s">
        <v>8</v>
      </c>
    </row>
    <row r="894" ht="15.75" customHeight="1">
      <c r="A894" s="4" t="s">
        <v>3610</v>
      </c>
      <c r="B894" s="5">
        <v>1862399.0</v>
      </c>
      <c r="C894" s="6">
        <v>45968.0</v>
      </c>
      <c r="D894" s="7">
        <v>120.0</v>
      </c>
      <c r="E894" s="8" t="s">
        <v>3625</v>
      </c>
      <c r="F894" s="9">
        <v>45974.0</v>
      </c>
      <c r="G894" s="10">
        <v>4.0</v>
      </c>
      <c r="H894" s="8">
        <f>D894-G894</f>
        <v>116</v>
      </c>
      <c r="I894" s="10"/>
    </row>
    <row r="895" ht="15.75" customHeight="1">
      <c r="A895" s="11"/>
      <c r="B895" s="11"/>
      <c r="C895" s="11"/>
      <c r="D895" s="11"/>
      <c r="E895" s="8" t="s">
        <v>3626</v>
      </c>
      <c r="F895" s="9">
        <v>45983.0</v>
      </c>
      <c r="G895" s="10">
        <v>40.0</v>
      </c>
      <c r="H895" s="8">
        <f t="shared" ref="H895:H899" si="53">H894-G895</f>
        <v>76</v>
      </c>
      <c r="I895" s="10"/>
    </row>
    <row r="896" ht="15.75" customHeight="1">
      <c r="A896" s="11"/>
      <c r="B896" s="11"/>
      <c r="C896" s="11"/>
      <c r="D896" s="11"/>
      <c r="E896" s="8" t="s">
        <v>3627</v>
      </c>
      <c r="F896" s="9">
        <v>45986.0</v>
      </c>
      <c r="G896" s="10">
        <v>26.0</v>
      </c>
      <c r="H896" s="8">
        <f t="shared" si="53"/>
        <v>50</v>
      </c>
      <c r="I896" s="10"/>
    </row>
    <row r="897" ht="15.75" customHeight="1">
      <c r="A897" s="11"/>
      <c r="B897" s="11"/>
      <c r="C897" s="11"/>
      <c r="D897" s="11"/>
      <c r="E897" s="8" t="s">
        <v>3628</v>
      </c>
      <c r="F897" s="57">
        <v>45996.0</v>
      </c>
      <c r="G897" s="10">
        <v>50.0</v>
      </c>
      <c r="H897" s="8">
        <f t="shared" si="53"/>
        <v>0</v>
      </c>
      <c r="I897" s="10"/>
    </row>
    <row r="898" ht="15.75" customHeight="1">
      <c r="A898" s="11"/>
      <c r="B898" s="11"/>
      <c r="C898" s="11"/>
      <c r="D898" s="11"/>
      <c r="E898" s="10"/>
      <c r="F898" s="10"/>
      <c r="G898" s="10"/>
      <c r="H898" s="8">
        <f t="shared" si="53"/>
        <v>0</v>
      </c>
      <c r="I898" s="10"/>
    </row>
    <row r="899" ht="15.75" customHeight="1">
      <c r="A899" s="12"/>
      <c r="B899" s="12"/>
      <c r="C899" s="12"/>
      <c r="D899" s="12"/>
      <c r="E899" s="10"/>
      <c r="F899" s="10"/>
      <c r="G899" s="10"/>
      <c r="H899" s="8">
        <f t="shared" si="53"/>
        <v>0</v>
      </c>
      <c r="I899" s="10"/>
    </row>
    <row r="900" ht="15.75" customHeight="1">
      <c r="E900" s="1"/>
      <c r="H900" s="199" t="s">
        <v>14</v>
      </c>
    </row>
    <row r="901" ht="15.75" customHeight="1">
      <c r="A901" s="2" t="s">
        <v>0</v>
      </c>
      <c r="B901" s="2" t="s">
        <v>1</v>
      </c>
      <c r="C901" s="3" t="s">
        <v>2</v>
      </c>
      <c r="D901" s="3" t="s">
        <v>3</v>
      </c>
      <c r="E901" s="3" t="s">
        <v>4</v>
      </c>
      <c r="F901" s="3" t="s">
        <v>5</v>
      </c>
      <c r="G901" s="3" t="s">
        <v>6</v>
      </c>
      <c r="H901" s="3" t="s">
        <v>7</v>
      </c>
      <c r="I901" s="3" t="s">
        <v>8</v>
      </c>
    </row>
    <row r="902" ht="15.75" customHeight="1">
      <c r="A902" s="4" t="s">
        <v>3619</v>
      </c>
      <c r="B902" s="5">
        <v>1862399.0</v>
      </c>
      <c r="C902" s="6">
        <v>45968.0</v>
      </c>
      <c r="D902" s="7">
        <v>150.0</v>
      </c>
      <c r="E902" s="8" t="s">
        <v>3626</v>
      </c>
      <c r="F902" s="9">
        <v>45983.0</v>
      </c>
      <c r="G902" s="10">
        <v>26.0</v>
      </c>
      <c r="H902" s="8">
        <f>D902-G902</f>
        <v>124</v>
      </c>
      <c r="I902" s="10"/>
    </row>
    <row r="903" ht="15.75" customHeight="1">
      <c r="A903" s="11"/>
      <c r="B903" s="11"/>
      <c r="C903" s="11"/>
      <c r="D903" s="11"/>
      <c r="E903" s="8" t="s">
        <v>3627</v>
      </c>
      <c r="F903" s="9">
        <v>45986.0</v>
      </c>
      <c r="G903" s="10">
        <v>26.0</v>
      </c>
      <c r="H903" s="8">
        <f t="shared" ref="H903:H908" si="54">H902-G903</f>
        <v>98</v>
      </c>
      <c r="I903" s="10"/>
    </row>
    <row r="904" ht="15.75" customHeight="1">
      <c r="A904" s="11"/>
      <c r="B904" s="11"/>
      <c r="C904" s="11"/>
      <c r="D904" s="11"/>
      <c r="E904" s="8" t="s">
        <v>3628</v>
      </c>
      <c r="F904" s="57">
        <v>45996.0</v>
      </c>
      <c r="G904" s="10">
        <v>25.0</v>
      </c>
      <c r="H904" s="8">
        <f t="shared" si="54"/>
        <v>73</v>
      </c>
      <c r="I904" s="10"/>
    </row>
    <row r="905" ht="15.75" customHeight="1">
      <c r="A905" s="11"/>
      <c r="B905" s="11"/>
      <c r="C905" s="11"/>
      <c r="D905" s="11"/>
      <c r="E905" s="8" t="s">
        <v>3629</v>
      </c>
      <c r="F905" s="57">
        <v>46007.0</v>
      </c>
      <c r="G905" s="10">
        <v>34.0</v>
      </c>
      <c r="H905" s="8">
        <f t="shared" si="54"/>
        <v>39</v>
      </c>
      <c r="I905" s="10"/>
    </row>
    <row r="906" ht="15.75" customHeight="1">
      <c r="A906" s="11"/>
      <c r="B906" s="11"/>
      <c r="C906" s="11"/>
      <c r="D906" s="11"/>
      <c r="E906" s="8" t="s">
        <v>3630</v>
      </c>
      <c r="F906" s="57">
        <v>46064.0</v>
      </c>
      <c r="G906" s="10">
        <v>2.0</v>
      </c>
      <c r="H906" s="8">
        <f t="shared" si="54"/>
        <v>37</v>
      </c>
      <c r="I906" s="10"/>
    </row>
    <row r="907" ht="15.75" customHeight="1">
      <c r="A907" s="12"/>
      <c r="B907" s="12"/>
      <c r="C907" s="12"/>
      <c r="D907" s="12"/>
      <c r="E907" s="10" t="s">
        <v>3631</v>
      </c>
      <c r="F907" s="44">
        <v>46120.0</v>
      </c>
      <c r="G907" s="10">
        <v>30.0</v>
      </c>
      <c r="H907" s="8">
        <f t="shared" si="54"/>
        <v>7</v>
      </c>
      <c r="I907" s="10"/>
    </row>
    <row r="908" ht="15.75" customHeight="1">
      <c r="E908" s="1" t="s">
        <v>3630</v>
      </c>
      <c r="F908" s="59">
        <v>46123.0</v>
      </c>
      <c r="G908" s="60">
        <v>7.0</v>
      </c>
      <c r="H908" s="8">
        <f t="shared" si="54"/>
        <v>0</v>
      </c>
    </row>
    <row r="909" ht="15.75" customHeight="1">
      <c r="E909" s="1"/>
      <c r="F909" s="59"/>
      <c r="G909" s="60"/>
      <c r="H909" s="200" t="s">
        <v>14</v>
      </c>
    </row>
    <row r="910" ht="15.75" customHeight="1">
      <c r="E910" s="1"/>
      <c r="F910" s="59"/>
      <c r="G910" s="60"/>
    </row>
    <row r="911" ht="15.75" customHeight="1">
      <c r="A911" s="2" t="s">
        <v>0</v>
      </c>
      <c r="B911" s="2" t="s">
        <v>1</v>
      </c>
      <c r="C911" s="3" t="s">
        <v>2</v>
      </c>
      <c r="D911" s="3" t="s">
        <v>3</v>
      </c>
      <c r="E911" s="3" t="s">
        <v>4</v>
      </c>
      <c r="F911" s="3" t="s">
        <v>5</v>
      </c>
      <c r="G911" s="3" t="s">
        <v>6</v>
      </c>
      <c r="H911" s="3" t="s">
        <v>7</v>
      </c>
      <c r="I911" s="3" t="s">
        <v>8</v>
      </c>
    </row>
    <row r="912" ht="15.75" customHeight="1">
      <c r="A912" s="4" t="s">
        <v>3610</v>
      </c>
      <c r="B912" s="5">
        <v>1864159.0</v>
      </c>
      <c r="C912" s="6">
        <v>45979.0</v>
      </c>
      <c r="D912" s="7">
        <v>48.0</v>
      </c>
      <c r="E912" s="8" t="s">
        <v>3632</v>
      </c>
      <c r="F912" s="9">
        <v>45996.0</v>
      </c>
      <c r="G912" s="10">
        <v>20.0</v>
      </c>
      <c r="H912" s="8">
        <f>D912-G912</f>
        <v>28</v>
      </c>
      <c r="I912" s="10"/>
    </row>
    <row r="913" ht="15.75" customHeight="1">
      <c r="A913" s="11"/>
      <c r="B913" s="11"/>
      <c r="C913" s="11"/>
      <c r="D913" s="11"/>
      <c r="E913" s="8" t="s">
        <v>3633</v>
      </c>
      <c r="F913" s="9">
        <v>46007.0</v>
      </c>
      <c r="G913" s="10">
        <v>25.0</v>
      </c>
      <c r="H913" s="8">
        <f t="shared" ref="H913:H917" si="55">H912-G913</f>
        <v>3</v>
      </c>
      <c r="I913" s="10"/>
    </row>
    <row r="914" ht="15.75" customHeight="1">
      <c r="A914" s="11"/>
      <c r="B914" s="11"/>
      <c r="C914" s="11"/>
      <c r="D914" s="11"/>
      <c r="E914" s="8" t="s">
        <v>3634</v>
      </c>
      <c r="F914" s="9">
        <v>46064.0</v>
      </c>
      <c r="G914" s="10">
        <v>2.0</v>
      </c>
      <c r="H914" s="8">
        <f t="shared" si="55"/>
        <v>1</v>
      </c>
      <c r="I914" s="10"/>
    </row>
    <row r="915" ht="15.75" customHeight="1">
      <c r="A915" s="11"/>
      <c r="B915" s="11"/>
      <c r="C915" s="11"/>
      <c r="D915" s="11"/>
      <c r="E915" s="8" t="s">
        <v>3635</v>
      </c>
      <c r="F915" s="57"/>
      <c r="G915" s="10"/>
      <c r="H915" s="8">
        <f t="shared" si="55"/>
        <v>1</v>
      </c>
      <c r="I915" s="10"/>
    </row>
    <row r="916" ht="15.75" customHeight="1">
      <c r="A916" s="11"/>
      <c r="B916" s="11"/>
      <c r="C916" s="11"/>
      <c r="D916" s="11"/>
      <c r="E916" s="10"/>
      <c r="F916" s="10"/>
      <c r="G916" s="10"/>
      <c r="H916" s="8">
        <f t="shared" si="55"/>
        <v>1</v>
      </c>
      <c r="I916" s="10"/>
    </row>
    <row r="917" ht="15.75" customHeight="1">
      <c r="A917" s="12"/>
      <c r="B917" s="12"/>
      <c r="C917" s="12"/>
      <c r="D917" s="12"/>
      <c r="E917" s="10"/>
      <c r="F917" s="10"/>
      <c r="G917" s="10"/>
      <c r="H917" s="8">
        <f t="shared" si="55"/>
        <v>1</v>
      </c>
      <c r="I917" s="10"/>
    </row>
    <row r="918" ht="15.75" customHeight="1">
      <c r="E918" s="1"/>
    </row>
    <row r="919" ht="15.75" customHeight="1">
      <c r="A919" s="2" t="s">
        <v>0</v>
      </c>
      <c r="B919" s="2" t="s">
        <v>1</v>
      </c>
      <c r="C919" s="3" t="s">
        <v>2</v>
      </c>
      <c r="D919" s="3" t="s">
        <v>3</v>
      </c>
      <c r="E919" s="3" t="s">
        <v>4</v>
      </c>
      <c r="F919" s="3" t="s">
        <v>5</v>
      </c>
      <c r="G919" s="3" t="s">
        <v>6</v>
      </c>
      <c r="H919" s="3" t="s">
        <v>7</v>
      </c>
      <c r="I919" s="3" t="s">
        <v>8</v>
      </c>
    </row>
    <row r="920" ht="15.75" customHeight="1">
      <c r="A920" s="4" t="s">
        <v>3619</v>
      </c>
      <c r="B920" s="5">
        <v>1864159.0</v>
      </c>
      <c r="C920" s="6">
        <v>45979.0</v>
      </c>
      <c r="D920" s="7">
        <v>48.0</v>
      </c>
      <c r="E920" s="8" t="s">
        <v>3632</v>
      </c>
      <c r="F920" s="9">
        <v>46123.0</v>
      </c>
      <c r="G920" s="10">
        <v>13.0</v>
      </c>
      <c r="H920" s="8">
        <f>D920-G920</f>
        <v>35</v>
      </c>
      <c r="I920" s="10"/>
    </row>
    <row r="921" ht="15.75" customHeight="1">
      <c r="A921" s="11"/>
      <c r="B921" s="11"/>
      <c r="C921" s="11"/>
      <c r="D921" s="11"/>
      <c r="E921" s="8" t="s">
        <v>3633</v>
      </c>
      <c r="F921" s="9">
        <v>46140.0</v>
      </c>
      <c r="G921" s="10">
        <v>12.0</v>
      </c>
      <c r="H921" s="8">
        <f t="shared" ref="H921:H925" si="56">H920-G921</f>
        <v>23</v>
      </c>
      <c r="I921" s="10"/>
    </row>
    <row r="922" ht="15.75" customHeight="1">
      <c r="A922" s="11"/>
      <c r="B922" s="11"/>
      <c r="C922" s="11"/>
      <c r="D922" s="11"/>
      <c r="E922" s="8"/>
      <c r="F922" s="57"/>
      <c r="G922" s="10"/>
      <c r="H922" s="8">
        <f t="shared" si="56"/>
        <v>23</v>
      </c>
      <c r="I922" s="10"/>
    </row>
    <row r="923" ht="15.75" customHeight="1">
      <c r="A923" s="11"/>
      <c r="B923" s="11"/>
      <c r="C923" s="11"/>
      <c r="D923" s="11"/>
      <c r="E923" s="8"/>
      <c r="F923" s="57"/>
      <c r="G923" s="10"/>
      <c r="H923" s="8">
        <f t="shared" si="56"/>
        <v>23</v>
      </c>
      <c r="I923" s="10"/>
    </row>
    <row r="924" ht="15.75" customHeight="1">
      <c r="A924" s="11"/>
      <c r="B924" s="11"/>
      <c r="C924" s="11"/>
      <c r="D924" s="11"/>
      <c r="E924" s="8"/>
      <c r="F924" s="57"/>
      <c r="G924" s="10"/>
      <c r="H924" s="8">
        <f t="shared" si="56"/>
        <v>23</v>
      </c>
      <c r="I924" s="10"/>
    </row>
    <row r="925" ht="15.75" customHeight="1">
      <c r="A925" s="12"/>
      <c r="B925" s="12"/>
      <c r="C925" s="12"/>
      <c r="D925" s="12"/>
      <c r="E925" s="10"/>
      <c r="F925" s="44"/>
      <c r="G925" s="10"/>
      <c r="H925" s="8">
        <f t="shared" si="56"/>
        <v>23</v>
      </c>
      <c r="I925" s="10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52">
    <mergeCell ref="A886:A891"/>
    <mergeCell ref="B886:B891"/>
    <mergeCell ref="C886:C891"/>
    <mergeCell ref="D886:D891"/>
    <mergeCell ref="B894:B899"/>
    <mergeCell ref="C894:C899"/>
    <mergeCell ref="D894:D899"/>
    <mergeCell ref="A920:A925"/>
    <mergeCell ref="B920:B925"/>
    <mergeCell ref="C920:C925"/>
    <mergeCell ref="D920:D925"/>
    <mergeCell ref="A894:A899"/>
    <mergeCell ref="A902:A907"/>
    <mergeCell ref="B902:B907"/>
    <mergeCell ref="C902:C907"/>
    <mergeCell ref="D902:D907"/>
    <mergeCell ref="A912:A917"/>
    <mergeCell ref="B912:B917"/>
    <mergeCell ref="G38:H38"/>
    <mergeCell ref="G41:H41"/>
    <mergeCell ref="A791:G791"/>
    <mergeCell ref="A813:G813"/>
    <mergeCell ref="B830:B835"/>
    <mergeCell ref="C830:C835"/>
    <mergeCell ref="D830:D835"/>
    <mergeCell ref="C846:C851"/>
    <mergeCell ref="D846:D851"/>
    <mergeCell ref="A830:A835"/>
    <mergeCell ref="A838:A843"/>
    <mergeCell ref="B838:B843"/>
    <mergeCell ref="C838:C843"/>
    <mergeCell ref="D838:D843"/>
    <mergeCell ref="A846:A851"/>
    <mergeCell ref="B846:B851"/>
    <mergeCell ref="A854:A859"/>
    <mergeCell ref="B854:B859"/>
    <mergeCell ref="C854:C859"/>
    <mergeCell ref="D854:D859"/>
    <mergeCell ref="B862:B867"/>
    <mergeCell ref="C862:C867"/>
    <mergeCell ref="D862:D867"/>
    <mergeCell ref="C878:C883"/>
    <mergeCell ref="D878:D883"/>
    <mergeCell ref="A862:A867"/>
    <mergeCell ref="A870:A875"/>
    <mergeCell ref="B870:B875"/>
    <mergeCell ref="C870:C875"/>
    <mergeCell ref="D870:D875"/>
    <mergeCell ref="A878:A883"/>
    <mergeCell ref="B878:B883"/>
    <mergeCell ref="C912:C917"/>
    <mergeCell ref="D912:D917"/>
  </mergeCells>
  <printOptions/>
  <pageMargins bottom="0.58" footer="0.0" header="0.0" left="0.7" right="0.7" top="0.47"/>
  <pageSetup paperSize="5" scale="180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>
        <v>2022.0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1.0</v>
      </c>
    </row>
    <row r="815" ht="15.75" customHeight="1">
      <c r="A815" s="19" t="s">
        <v>3636</v>
      </c>
      <c r="B815" s="18">
        <v>44693.0</v>
      </c>
      <c r="C815" s="36">
        <v>1.0</v>
      </c>
      <c r="D815" s="19">
        <f>G814-C815</f>
        <v>0</v>
      </c>
      <c r="E815" s="19"/>
      <c r="F815" s="10"/>
      <c r="G815" s="1" t="s">
        <v>3637</v>
      </c>
    </row>
    <row r="816" ht="15.75" customHeight="1">
      <c r="A816" s="19" t="s">
        <v>3636</v>
      </c>
      <c r="B816" s="18"/>
      <c r="C816" s="36"/>
      <c r="D816" s="19">
        <f t="shared" ref="D816:D821" si="41">D815-C816</f>
        <v>0</v>
      </c>
      <c r="E816" s="19"/>
      <c r="F816" s="10"/>
      <c r="G816" s="20" t="s">
        <v>3638</v>
      </c>
    </row>
    <row r="817" ht="15.75" customHeight="1">
      <c r="A817" s="19" t="s">
        <v>3636</v>
      </c>
      <c r="B817" s="18"/>
      <c r="C817" s="36"/>
      <c r="D817" s="19">
        <f t="shared" si="41"/>
        <v>0</v>
      </c>
      <c r="E817" s="19"/>
      <c r="F817" s="10"/>
      <c r="G817" s="53">
        <v>300000.0</v>
      </c>
    </row>
    <row r="818" ht="15.75" customHeight="1">
      <c r="A818" s="19" t="s">
        <v>3636</v>
      </c>
      <c r="B818" s="18"/>
      <c r="C818" s="36"/>
      <c r="D818" s="19">
        <f t="shared" si="41"/>
        <v>0</v>
      </c>
      <c r="E818" s="19"/>
      <c r="F818" s="10"/>
    </row>
    <row r="819" ht="15.75" customHeight="1">
      <c r="A819" s="19" t="s">
        <v>3636</v>
      </c>
      <c r="B819" s="18"/>
      <c r="C819" s="36"/>
      <c r="D819" s="19">
        <f t="shared" si="41"/>
        <v>0</v>
      </c>
      <c r="E819" s="19"/>
      <c r="F819" s="10"/>
    </row>
    <row r="820" ht="15.75" customHeight="1">
      <c r="A820" s="19" t="s">
        <v>3636</v>
      </c>
      <c r="B820" s="18"/>
      <c r="C820" s="36"/>
      <c r="D820" s="19">
        <f t="shared" si="41"/>
        <v>0</v>
      </c>
      <c r="E820" s="19"/>
      <c r="F820" s="10"/>
      <c r="G820" s="56"/>
    </row>
    <row r="821" ht="15.75" customHeight="1">
      <c r="A821" s="19" t="s">
        <v>3636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19" t="s">
        <v>3636</v>
      </c>
      <c r="B822" s="18"/>
      <c r="C822" s="36"/>
      <c r="D822" s="19"/>
      <c r="E822" s="19"/>
      <c r="F822" s="10"/>
    </row>
    <row r="823" ht="15.75" customHeight="1">
      <c r="A823" s="19" t="s">
        <v>3636</v>
      </c>
      <c r="B823" s="18"/>
      <c r="C823" s="36"/>
      <c r="D823" s="19"/>
      <c r="E823" s="19"/>
      <c r="F823" s="10"/>
    </row>
    <row r="824" ht="15.75" customHeight="1">
      <c r="A824" s="19" t="s">
        <v>3636</v>
      </c>
      <c r="B824" s="18"/>
      <c r="C824" s="36"/>
      <c r="D824" s="19"/>
      <c r="E824" s="19"/>
      <c r="F824" s="10"/>
    </row>
    <row r="825" ht="15.75" customHeight="1">
      <c r="A825" s="19" t="s">
        <v>3636</v>
      </c>
      <c r="B825" s="18"/>
      <c r="C825" s="36"/>
      <c r="D825" s="19"/>
      <c r="E825" s="19"/>
      <c r="F825" s="10"/>
    </row>
    <row r="826" ht="15.75" customHeight="1">
      <c r="A826" s="19" t="s">
        <v>3636</v>
      </c>
      <c r="B826" s="18"/>
      <c r="C826" s="36"/>
      <c r="D826" s="19"/>
      <c r="E826" s="19"/>
      <c r="F826" s="10"/>
    </row>
    <row r="827" ht="15.75" customHeight="1">
      <c r="A827" s="19" t="s">
        <v>3636</v>
      </c>
      <c r="B827" s="18"/>
      <c r="C827" s="36"/>
      <c r="D827" s="19"/>
      <c r="E827" s="19"/>
      <c r="F827" s="10"/>
    </row>
    <row r="828" ht="15.75" customHeight="1">
      <c r="A828" s="19" t="s">
        <v>3636</v>
      </c>
      <c r="B828" s="18"/>
      <c r="C828" s="36"/>
      <c r="D828" s="19"/>
      <c r="E828" s="19"/>
      <c r="F828" s="10"/>
    </row>
    <row r="829" ht="15.75" customHeight="1">
      <c r="A829" s="19" t="s">
        <v>3636</v>
      </c>
      <c r="B829" s="18"/>
      <c r="C829" s="36"/>
      <c r="D829" s="19"/>
      <c r="E829" s="19"/>
      <c r="F829" s="10"/>
    </row>
    <row r="830" ht="15.75" customHeight="1">
      <c r="A830" s="19" t="s">
        <v>3636</v>
      </c>
      <c r="B830" s="18"/>
      <c r="C830" s="36"/>
      <c r="D830" s="19"/>
      <c r="E830" s="19"/>
      <c r="F830" s="10"/>
    </row>
    <row r="831" ht="15.75" customHeight="1">
      <c r="A831" s="19" t="s">
        <v>3636</v>
      </c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1</v>
      </c>
      <c r="E833" s="1"/>
      <c r="F833" s="54" t="s">
        <v>14</v>
      </c>
    </row>
    <row r="834" ht="15.75" customHeight="1">
      <c r="A834" s="20">
        <v>2022.0</v>
      </c>
      <c r="E834" s="1"/>
    </row>
    <row r="835" ht="15.75" customHeight="1">
      <c r="A835" s="14" t="s">
        <v>15</v>
      </c>
      <c r="B835" s="14" t="s">
        <v>16</v>
      </c>
      <c r="C835" s="2" t="s">
        <v>17</v>
      </c>
      <c r="D835" s="14" t="s">
        <v>18</v>
      </c>
      <c r="E835" s="14" t="s">
        <v>19</v>
      </c>
      <c r="F835" s="34" t="s">
        <v>20</v>
      </c>
      <c r="G835" s="43">
        <v>1.0</v>
      </c>
    </row>
    <row r="836" ht="15.75" customHeight="1">
      <c r="A836" s="19" t="s">
        <v>3636</v>
      </c>
      <c r="B836" s="18">
        <v>44693.0</v>
      </c>
      <c r="C836" s="36">
        <v>1.0</v>
      </c>
      <c r="D836" s="19">
        <f>G835-C836</f>
        <v>0</v>
      </c>
      <c r="E836" s="19"/>
      <c r="F836" s="10"/>
      <c r="G836" s="1" t="s">
        <v>3637</v>
      </c>
    </row>
    <row r="837" ht="15.75" customHeight="1">
      <c r="A837" s="19" t="s">
        <v>3636</v>
      </c>
      <c r="B837" s="18"/>
      <c r="C837" s="36"/>
      <c r="D837" s="19">
        <f t="shared" ref="D837:D842" si="42">D836-C837</f>
        <v>0</v>
      </c>
      <c r="E837" s="19"/>
      <c r="F837" s="10"/>
      <c r="G837" s="20" t="s">
        <v>3639</v>
      </c>
    </row>
    <row r="838" ht="15.75" customHeight="1">
      <c r="A838" s="19" t="s">
        <v>3636</v>
      </c>
      <c r="B838" s="18"/>
      <c r="C838" s="36"/>
      <c r="D838" s="19">
        <f t="shared" si="42"/>
        <v>0</v>
      </c>
      <c r="E838" s="19"/>
      <c r="F838" s="10"/>
      <c r="G838" s="53">
        <v>255000.0</v>
      </c>
    </row>
    <row r="839" ht="15.75" customHeight="1">
      <c r="A839" s="19" t="s">
        <v>3636</v>
      </c>
      <c r="B839" s="18"/>
      <c r="C839" s="36"/>
      <c r="D839" s="19">
        <f t="shared" si="42"/>
        <v>0</v>
      </c>
      <c r="E839" s="19"/>
      <c r="F839" s="10"/>
    </row>
    <row r="840" ht="15.75" customHeight="1">
      <c r="A840" s="19" t="s">
        <v>3636</v>
      </c>
      <c r="B840" s="18"/>
      <c r="C840" s="36"/>
      <c r="D840" s="19">
        <f t="shared" si="42"/>
        <v>0</v>
      </c>
      <c r="E840" s="19"/>
      <c r="F840" s="10"/>
    </row>
    <row r="841" ht="15.75" customHeight="1">
      <c r="A841" s="19" t="s">
        <v>3636</v>
      </c>
      <c r="B841" s="18"/>
      <c r="C841" s="36"/>
      <c r="D841" s="19">
        <f t="shared" si="42"/>
        <v>0</v>
      </c>
      <c r="E841" s="19"/>
      <c r="F841" s="10"/>
      <c r="G841" s="56"/>
    </row>
    <row r="842" ht="15.75" customHeight="1">
      <c r="A842" s="19" t="s">
        <v>3636</v>
      </c>
      <c r="B842" s="18"/>
      <c r="C842" s="36"/>
      <c r="D842" s="19">
        <f t="shared" si="42"/>
        <v>0</v>
      </c>
      <c r="E842" s="19"/>
      <c r="F842" s="10"/>
    </row>
    <row r="843" ht="15.75" customHeight="1">
      <c r="A843" s="19" t="s">
        <v>3636</v>
      </c>
      <c r="B843" s="18"/>
      <c r="C843" s="36"/>
      <c r="D843" s="19"/>
      <c r="E843" s="19"/>
      <c r="F843" s="10"/>
    </row>
    <row r="844" ht="15.75" customHeight="1">
      <c r="A844" s="19" t="s">
        <v>3636</v>
      </c>
      <c r="B844" s="18"/>
      <c r="C844" s="36"/>
      <c r="D844" s="19"/>
      <c r="E844" s="19"/>
      <c r="F844" s="10"/>
    </row>
    <row r="845" ht="15.75" customHeight="1">
      <c r="A845" s="19" t="s">
        <v>3636</v>
      </c>
      <c r="B845" s="18"/>
      <c r="C845" s="36"/>
      <c r="D845" s="19"/>
      <c r="E845" s="19"/>
      <c r="F845" s="10"/>
    </row>
    <row r="846" ht="15.75" customHeight="1">
      <c r="A846" s="19" t="s">
        <v>3636</v>
      </c>
      <c r="B846" s="18"/>
      <c r="C846" s="36"/>
      <c r="D846" s="19"/>
      <c r="E846" s="19"/>
      <c r="F846" s="10"/>
    </row>
    <row r="847" ht="15.75" customHeight="1">
      <c r="A847" s="19" t="s">
        <v>3636</v>
      </c>
      <c r="B847" s="18"/>
      <c r="C847" s="36"/>
      <c r="D847" s="19"/>
      <c r="E847" s="19"/>
      <c r="F847" s="10"/>
    </row>
    <row r="848" ht="15.75" customHeight="1">
      <c r="A848" s="19" t="s">
        <v>3636</v>
      </c>
      <c r="B848" s="18"/>
      <c r="C848" s="36"/>
      <c r="D848" s="19"/>
      <c r="E848" s="19"/>
      <c r="F848" s="10"/>
    </row>
    <row r="849" ht="15.75" customHeight="1">
      <c r="A849" s="19" t="s">
        <v>3636</v>
      </c>
      <c r="B849" s="18"/>
      <c r="C849" s="36"/>
      <c r="D849" s="19"/>
      <c r="E849" s="19"/>
      <c r="F849" s="10"/>
    </row>
    <row r="850" ht="15.75" customHeight="1">
      <c r="A850" s="19" t="s">
        <v>3636</v>
      </c>
      <c r="B850" s="18"/>
      <c r="C850" s="36"/>
      <c r="D850" s="19"/>
      <c r="E850" s="19"/>
      <c r="F850" s="10"/>
    </row>
    <row r="851" ht="15.75" customHeight="1">
      <c r="A851" s="19" t="s">
        <v>3636</v>
      </c>
      <c r="B851" s="18"/>
      <c r="C851" s="36"/>
      <c r="D851" s="19"/>
      <c r="E851" s="19"/>
      <c r="F851" s="10"/>
    </row>
    <row r="852" ht="15.75" customHeight="1">
      <c r="A852" s="19" t="s">
        <v>3636</v>
      </c>
      <c r="B852" s="18"/>
      <c r="C852" s="36"/>
      <c r="D852" s="19"/>
      <c r="E852" s="19"/>
      <c r="F852" s="10"/>
    </row>
    <row r="853" ht="15.75" customHeight="1">
      <c r="A853" s="10"/>
      <c r="B853" s="19"/>
      <c r="C853" s="10"/>
      <c r="D853" s="10"/>
      <c r="E853" s="19"/>
      <c r="F853" s="10"/>
    </row>
    <row r="854" ht="15.75" customHeight="1">
      <c r="E854" s="1"/>
      <c r="F854" s="54" t="s">
        <v>14</v>
      </c>
    </row>
    <row r="855" ht="15.75" customHeight="1">
      <c r="A855" s="14" t="s">
        <v>15</v>
      </c>
      <c r="B855" s="14" t="s">
        <v>16</v>
      </c>
      <c r="C855" s="2" t="s">
        <v>17</v>
      </c>
      <c r="D855" s="14" t="s">
        <v>18</v>
      </c>
      <c r="E855" s="14" t="s">
        <v>19</v>
      </c>
      <c r="F855" s="34" t="s">
        <v>20</v>
      </c>
      <c r="G855" s="43">
        <v>32.0</v>
      </c>
    </row>
    <row r="856" ht="15.75" customHeight="1">
      <c r="A856" s="19" t="s">
        <v>3636</v>
      </c>
      <c r="B856" s="18">
        <v>44693.0</v>
      </c>
      <c r="C856" s="36">
        <v>16.0</v>
      </c>
      <c r="D856" s="19">
        <f>G855-C856</f>
        <v>16</v>
      </c>
      <c r="E856" s="19"/>
      <c r="F856" s="10"/>
      <c r="G856" s="1" t="s">
        <v>3637</v>
      </c>
    </row>
    <row r="857" ht="15.75" customHeight="1">
      <c r="A857" s="19" t="s">
        <v>3636</v>
      </c>
      <c r="B857" s="18">
        <v>44701.0</v>
      </c>
      <c r="C857" s="36">
        <v>16.0</v>
      </c>
      <c r="D857" s="19">
        <f t="shared" ref="D857:D862" si="43">D856-C857</f>
        <v>0</v>
      </c>
      <c r="E857" s="19"/>
      <c r="F857" s="10"/>
      <c r="G857" s="20" t="s">
        <v>3640</v>
      </c>
    </row>
    <row r="858" ht="15.75" customHeight="1">
      <c r="A858" s="19" t="s">
        <v>3636</v>
      </c>
      <c r="B858" s="18"/>
      <c r="C858" s="36"/>
      <c r="D858" s="19">
        <f t="shared" si="43"/>
        <v>0</v>
      </c>
      <c r="E858" s="19"/>
      <c r="F858" s="10"/>
      <c r="G858" s="53">
        <v>176000.0</v>
      </c>
    </row>
    <row r="859" ht="15.75" customHeight="1">
      <c r="A859" s="19" t="s">
        <v>3636</v>
      </c>
      <c r="B859" s="18"/>
      <c r="C859" s="36"/>
      <c r="D859" s="19">
        <f t="shared" si="43"/>
        <v>0</v>
      </c>
      <c r="E859" s="19"/>
      <c r="F859" s="10"/>
    </row>
    <row r="860" ht="15.75" customHeight="1">
      <c r="A860" s="19" t="s">
        <v>3636</v>
      </c>
      <c r="B860" s="18"/>
      <c r="C860" s="36"/>
      <c r="D860" s="19">
        <f t="shared" si="43"/>
        <v>0</v>
      </c>
      <c r="E860" s="19"/>
      <c r="F860" s="10"/>
    </row>
    <row r="861" ht="15.75" customHeight="1">
      <c r="A861" s="19" t="s">
        <v>3636</v>
      </c>
      <c r="B861" s="18"/>
      <c r="C861" s="36"/>
      <c r="D861" s="19">
        <f t="shared" si="43"/>
        <v>0</v>
      </c>
      <c r="E861" s="19"/>
      <c r="F861" s="10"/>
      <c r="G861" s="56"/>
    </row>
    <row r="862" ht="15.75" customHeight="1">
      <c r="A862" s="19" t="s">
        <v>3636</v>
      </c>
      <c r="B862" s="18"/>
      <c r="C862" s="36"/>
      <c r="D862" s="19">
        <f t="shared" si="43"/>
        <v>0</v>
      </c>
      <c r="E862" s="19"/>
      <c r="F862" s="10"/>
    </row>
    <row r="863" ht="15.75" customHeight="1">
      <c r="A863" s="19" t="s">
        <v>3636</v>
      </c>
      <c r="B863" s="18"/>
      <c r="C863" s="36"/>
      <c r="D863" s="19"/>
      <c r="E863" s="19"/>
      <c r="F863" s="10"/>
    </row>
    <row r="864" ht="15.75" customHeight="1">
      <c r="A864" s="19" t="s">
        <v>3636</v>
      </c>
      <c r="B864" s="18"/>
      <c r="C864" s="36"/>
      <c r="D864" s="19"/>
      <c r="E864" s="19"/>
      <c r="F864" s="10"/>
    </row>
    <row r="865" ht="15.75" customHeight="1">
      <c r="A865" s="19" t="s">
        <v>3636</v>
      </c>
      <c r="B865" s="18"/>
      <c r="C865" s="36"/>
      <c r="D865" s="19"/>
      <c r="E865" s="19"/>
      <c r="F865" s="10"/>
    </row>
    <row r="866" ht="15.75" customHeight="1">
      <c r="A866" s="19" t="s">
        <v>3636</v>
      </c>
      <c r="B866" s="18"/>
      <c r="C866" s="36"/>
      <c r="D866" s="19"/>
      <c r="E866" s="19"/>
      <c r="F866" s="10"/>
    </row>
    <row r="867" ht="15.75" customHeight="1">
      <c r="A867" s="19" t="s">
        <v>3636</v>
      </c>
      <c r="B867" s="18"/>
      <c r="C867" s="36"/>
      <c r="D867" s="19"/>
      <c r="E867" s="19"/>
      <c r="F867" s="10"/>
    </row>
    <row r="868" ht="15.75" customHeight="1">
      <c r="A868" s="19" t="s">
        <v>3636</v>
      </c>
      <c r="B868" s="18"/>
      <c r="C868" s="36"/>
      <c r="D868" s="19"/>
      <c r="E868" s="19"/>
      <c r="F868" s="10"/>
    </row>
    <row r="869" ht="15.75" customHeight="1">
      <c r="A869" s="19" t="s">
        <v>3636</v>
      </c>
      <c r="B869" s="18"/>
      <c r="C869" s="36"/>
      <c r="D869" s="19"/>
      <c r="E869" s="19"/>
      <c r="F869" s="10"/>
    </row>
    <row r="870" ht="15.75" customHeight="1">
      <c r="A870" s="19" t="s">
        <v>3636</v>
      </c>
      <c r="B870" s="18"/>
      <c r="C870" s="36"/>
      <c r="D870" s="19"/>
      <c r="E870" s="19"/>
      <c r="F870" s="10"/>
    </row>
    <row r="871" ht="15.75" customHeight="1">
      <c r="A871" s="19" t="s">
        <v>3636</v>
      </c>
      <c r="B871" s="18"/>
      <c r="C871" s="36"/>
      <c r="D871" s="19"/>
      <c r="E871" s="19"/>
      <c r="F871" s="10"/>
    </row>
    <row r="872" ht="15.75" customHeight="1">
      <c r="A872" s="19" t="s">
        <v>3636</v>
      </c>
      <c r="B872" s="18"/>
      <c r="C872" s="36"/>
      <c r="D872" s="19"/>
      <c r="E872" s="19"/>
      <c r="F872" s="10"/>
    </row>
    <row r="873" ht="15.75" customHeight="1">
      <c r="A873" s="10"/>
      <c r="B873" s="19"/>
      <c r="C873" s="10"/>
      <c r="D873" s="10"/>
      <c r="E873" s="19"/>
      <c r="F873" s="10"/>
    </row>
    <row r="874" ht="15.75" customHeight="1">
      <c r="E874" s="1"/>
      <c r="F874" s="54" t="s">
        <v>14</v>
      </c>
    </row>
    <row r="875" ht="15.75" customHeight="1">
      <c r="A875" s="14" t="s">
        <v>15</v>
      </c>
      <c r="B875" s="14" t="s">
        <v>16</v>
      </c>
      <c r="C875" s="2" t="s">
        <v>17</v>
      </c>
      <c r="D875" s="14" t="s">
        <v>18</v>
      </c>
      <c r="E875" s="14" t="s">
        <v>19</v>
      </c>
      <c r="F875" s="34" t="s">
        <v>20</v>
      </c>
      <c r="G875" s="43">
        <v>34.0</v>
      </c>
    </row>
    <row r="876" ht="15.75" customHeight="1">
      <c r="A876" s="19" t="s">
        <v>3641</v>
      </c>
      <c r="B876" s="18">
        <v>44701.0</v>
      </c>
      <c r="C876" s="36">
        <v>15.0</v>
      </c>
      <c r="D876" s="19">
        <f>G875-C876</f>
        <v>19</v>
      </c>
      <c r="E876" s="19"/>
      <c r="F876" s="10"/>
      <c r="G876" s="1" t="s">
        <v>3642</v>
      </c>
    </row>
    <row r="877" ht="15.75" customHeight="1">
      <c r="A877" s="19" t="s">
        <v>3641</v>
      </c>
      <c r="B877" s="18">
        <v>44708.0</v>
      </c>
      <c r="C877" s="36">
        <v>19.0</v>
      </c>
      <c r="D877" s="19">
        <f t="shared" ref="D877:D882" si="44">D876-C877</f>
        <v>0</v>
      </c>
      <c r="E877" s="19"/>
      <c r="F877" s="10"/>
      <c r="G877" s="20" t="s">
        <v>3640</v>
      </c>
    </row>
    <row r="878" ht="15.75" customHeight="1">
      <c r="A878" s="19" t="s">
        <v>3641</v>
      </c>
      <c r="B878" s="18"/>
      <c r="C878" s="36"/>
      <c r="D878" s="19">
        <f t="shared" si="44"/>
        <v>0</v>
      </c>
      <c r="E878" s="19"/>
      <c r="F878" s="10"/>
      <c r="G878" s="53">
        <v>176000.0</v>
      </c>
    </row>
    <row r="879" ht="15.75" customHeight="1">
      <c r="A879" s="19" t="s">
        <v>3641</v>
      </c>
      <c r="B879" s="18"/>
      <c r="C879" s="36"/>
      <c r="D879" s="19">
        <f t="shared" si="44"/>
        <v>0</v>
      </c>
      <c r="E879" s="19"/>
      <c r="F879" s="10"/>
    </row>
    <row r="880" ht="15.75" customHeight="1">
      <c r="A880" s="19" t="s">
        <v>3641</v>
      </c>
      <c r="B880" s="18"/>
      <c r="C880" s="36"/>
      <c r="D880" s="19">
        <f t="shared" si="44"/>
        <v>0</v>
      </c>
      <c r="E880" s="19"/>
      <c r="F880" s="10"/>
    </row>
    <row r="881" ht="15.75" customHeight="1">
      <c r="A881" s="19" t="s">
        <v>3641</v>
      </c>
      <c r="B881" s="18"/>
      <c r="C881" s="36"/>
      <c r="D881" s="19">
        <f t="shared" si="44"/>
        <v>0</v>
      </c>
      <c r="E881" s="19"/>
      <c r="F881" s="10"/>
      <c r="G881" s="56"/>
    </row>
    <row r="882" ht="15.75" customHeight="1">
      <c r="A882" s="19" t="s">
        <v>3641</v>
      </c>
      <c r="B882" s="18"/>
      <c r="C882" s="36"/>
      <c r="D882" s="19">
        <f t="shared" si="44"/>
        <v>0</v>
      </c>
      <c r="E882" s="19"/>
      <c r="F882" s="10"/>
    </row>
    <row r="883" ht="15.75" customHeight="1">
      <c r="A883" s="19" t="s">
        <v>3641</v>
      </c>
      <c r="B883" s="18"/>
      <c r="C883" s="36"/>
      <c r="D883" s="19"/>
      <c r="E883" s="19"/>
      <c r="F883" s="10"/>
    </row>
    <row r="884" ht="15.75" customHeight="1">
      <c r="A884" s="19" t="s">
        <v>3641</v>
      </c>
      <c r="B884" s="18"/>
      <c r="C884" s="36"/>
      <c r="D884" s="19"/>
      <c r="E884" s="19"/>
      <c r="F884" s="10"/>
    </row>
    <row r="885" ht="15.75" customHeight="1">
      <c r="A885" s="19" t="s">
        <v>3641</v>
      </c>
      <c r="B885" s="18"/>
      <c r="C885" s="36"/>
      <c r="D885" s="19"/>
      <c r="E885" s="19"/>
      <c r="F885" s="10"/>
    </row>
    <row r="886" ht="15.75" customHeight="1">
      <c r="A886" s="19" t="s">
        <v>3641</v>
      </c>
      <c r="B886" s="18"/>
      <c r="C886" s="36"/>
      <c r="D886" s="19"/>
      <c r="E886" s="19"/>
      <c r="F886" s="10"/>
    </row>
    <row r="887" ht="15.75" customHeight="1">
      <c r="A887" s="19" t="s">
        <v>3641</v>
      </c>
      <c r="B887" s="18"/>
      <c r="C887" s="36"/>
      <c r="D887" s="19"/>
      <c r="E887" s="19"/>
      <c r="F887" s="10"/>
    </row>
    <row r="888" ht="15.75" customHeight="1">
      <c r="A888" s="19" t="s">
        <v>3641</v>
      </c>
      <c r="B888" s="18"/>
      <c r="C888" s="36"/>
      <c r="D888" s="19"/>
      <c r="E888" s="19"/>
      <c r="F888" s="10"/>
    </row>
    <row r="889" ht="15.75" customHeight="1">
      <c r="A889" s="19" t="s">
        <v>3641</v>
      </c>
      <c r="B889" s="18"/>
      <c r="C889" s="36"/>
      <c r="D889" s="19"/>
      <c r="E889" s="19"/>
      <c r="F889" s="10"/>
    </row>
    <row r="890" ht="15.75" customHeight="1">
      <c r="A890" s="19" t="s">
        <v>3641</v>
      </c>
      <c r="B890" s="18"/>
      <c r="C890" s="36"/>
      <c r="D890" s="19"/>
      <c r="E890" s="19"/>
      <c r="F890" s="10"/>
    </row>
    <row r="891" ht="15.75" customHeight="1">
      <c r="A891" s="19" t="s">
        <v>3641</v>
      </c>
      <c r="B891" s="18"/>
      <c r="C891" s="36"/>
      <c r="D891" s="19"/>
      <c r="E891" s="19"/>
      <c r="F891" s="10"/>
    </row>
    <row r="892" ht="15.75" customHeight="1">
      <c r="A892" s="19" t="s">
        <v>3641</v>
      </c>
      <c r="B892" s="18"/>
      <c r="C892" s="36"/>
      <c r="D892" s="19"/>
      <c r="E892" s="19"/>
      <c r="F892" s="10"/>
    </row>
    <row r="893" ht="15.75" customHeight="1">
      <c r="A893" s="10"/>
      <c r="B893" s="19"/>
      <c r="C893" s="10"/>
      <c r="D893" s="10"/>
      <c r="E893" s="19"/>
      <c r="F893" s="10"/>
    </row>
    <row r="894" ht="15.75" customHeight="1">
      <c r="E894" s="1"/>
      <c r="F894" s="54" t="s">
        <v>14</v>
      </c>
    </row>
    <row r="895" ht="15.75" customHeight="1">
      <c r="A895" s="14" t="s">
        <v>15</v>
      </c>
      <c r="B895" s="14" t="s">
        <v>16</v>
      </c>
      <c r="C895" s="2" t="s">
        <v>17</v>
      </c>
      <c r="D895" s="14" t="s">
        <v>18</v>
      </c>
      <c r="E895" s="14" t="s">
        <v>19</v>
      </c>
      <c r="F895" s="34" t="s">
        <v>20</v>
      </c>
      <c r="G895" s="43">
        <v>50.0</v>
      </c>
    </row>
    <row r="896" ht="15.75" customHeight="1">
      <c r="A896" s="19" t="s">
        <v>3641</v>
      </c>
      <c r="B896" s="18">
        <v>44701.0</v>
      </c>
      <c r="C896" s="36">
        <v>35.0</v>
      </c>
      <c r="D896" s="19">
        <f>G895-C896</f>
        <v>15</v>
      </c>
      <c r="E896" s="19"/>
      <c r="F896" s="10"/>
      <c r="G896" s="1" t="s">
        <v>3642</v>
      </c>
    </row>
    <row r="897" ht="15.75" customHeight="1">
      <c r="A897" s="19" t="s">
        <v>3641</v>
      </c>
      <c r="B897" s="18">
        <v>44708.0</v>
      </c>
      <c r="C897" s="36">
        <v>15.0</v>
      </c>
      <c r="D897" s="19">
        <f t="shared" ref="D897:D902" si="45">D896-C897</f>
        <v>0</v>
      </c>
      <c r="E897" s="19"/>
      <c r="F897" s="10"/>
      <c r="G897" s="20" t="s">
        <v>3643</v>
      </c>
    </row>
    <row r="898" ht="15.75" customHeight="1">
      <c r="A898" s="19" t="s">
        <v>3641</v>
      </c>
      <c r="B898" s="18"/>
      <c r="C898" s="36"/>
      <c r="D898" s="19">
        <f t="shared" si="45"/>
        <v>0</v>
      </c>
      <c r="E898" s="19"/>
      <c r="F898" s="10"/>
      <c r="G898" s="53">
        <v>135000.0</v>
      </c>
    </row>
    <row r="899" ht="15.75" customHeight="1">
      <c r="A899" s="19" t="s">
        <v>3641</v>
      </c>
      <c r="B899" s="18"/>
      <c r="C899" s="36"/>
      <c r="D899" s="19">
        <f t="shared" si="45"/>
        <v>0</v>
      </c>
      <c r="E899" s="19"/>
      <c r="F899" s="10"/>
    </row>
    <row r="900" ht="15.75" customHeight="1">
      <c r="A900" s="19" t="s">
        <v>3641</v>
      </c>
      <c r="B900" s="18"/>
      <c r="C900" s="36"/>
      <c r="D900" s="19">
        <f t="shared" si="45"/>
        <v>0</v>
      </c>
      <c r="E900" s="19"/>
      <c r="F900" s="10"/>
    </row>
    <row r="901" ht="15.75" customHeight="1">
      <c r="A901" s="19" t="s">
        <v>3641</v>
      </c>
      <c r="B901" s="18"/>
      <c r="C901" s="36"/>
      <c r="D901" s="19">
        <f t="shared" si="45"/>
        <v>0</v>
      </c>
      <c r="E901" s="19"/>
      <c r="F901" s="10"/>
      <c r="G901" s="56"/>
    </row>
    <row r="902" ht="15.75" customHeight="1">
      <c r="A902" s="19" t="s">
        <v>3641</v>
      </c>
      <c r="B902" s="18"/>
      <c r="C902" s="36"/>
      <c r="D902" s="19">
        <f t="shared" si="45"/>
        <v>0</v>
      </c>
      <c r="E902" s="19"/>
      <c r="F902" s="10"/>
    </row>
    <row r="903" ht="15.75" customHeight="1">
      <c r="A903" s="19" t="s">
        <v>3641</v>
      </c>
      <c r="B903" s="18"/>
      <c r="C903" s="36"/>
      <c r="D903" s="19"/>
      <c r="E903" s="19"/>
      <c r="F903" s="10"/>
    </row>
    <row r="904" ht="15.75" customHeight="1">
      <c r="A904" s="19" t="s">
        <v>3641</v>
      </c>
      <c r="B904" s="18"/>
      <c r="C904" s="36"/>
      <c r="D904" s="19"/>
      <c r="E904" s="19"/>
      <c r="F904" s="10"/>
    </row>
    <row r="905" ht="15.75" customHeight="1">
      <c r="A905" s="19" t="s">
        <v>3641</v>
      </c>
      <c r="B905" s="18"/>
      <c r="C905" s="36"/>
      <c r="D905" s="19"/>
      <c r="E905" s="19"/>
      <c r="F905" s="10"/>
    </row>
    <row r="906" ht="15.75" customHeight="1">
      <c r="A906" s="19" t="s">
        <v>3641</v>
      </c>
      <c r="B906" s="18"/>
      <c r="C906" s="36"/>
      <c r="D906" s="19"/>
      <c r="E906" s="19"/>
      <c r="F906" s="10"/>
    </row>
    <row r="907" ht="15.75" customHeight="1">
      <c r="A907" s="19" t="s">
        <v>3641</v>
      </c>
      <c r="B907" s="18"/>
      <c r="C907" s="36"/>
      <c r="D907" s="19"/>
      <c r="E907" s="19"/>
      <c r="F907" s="10"/>
    </row>
    <row r="908" ht="15.75" customHeight="1">
      <c r="A908" s="19" t="s">
        <v>3641</v>
      </c>
      <c r="B908" s="18"/>
      <c r="C908" s="36"/>
      <c r="D908" s="19"/>
      <c r="E908" s="19"/>
      <c r="F908" s="10"/>
    </row>
    <row r="909" ht="15.75" customHeight="1">
      <c r="A909" s="19" t="s">
        <v>3641</v>
      </c>
      <c r="B909" s="18"/>
      <c r="C909" s="36"/>
      <c r="D909" s="19"/>
      <c r="E909" s="19"/>
      <c r="F909" s="10"/>
    </row>
    <row r="910" ht="15.75" customHeight="1">
      <c r="A910" s="19" t="s">
        <v>3641</v>
      </c>
      <c r="B910" s="18"/>
      <c r="C910" s="36"/>
      <c r="D910" s="19"/>
      <c r="E910" s="19"/>
      <c r="F910" s="10"/>
    </row>
    <row r="911" ht="15.75" customHeight="1">
      <c r="A911" s="19" t="s">
        <v>3641</v>
      </c>
      <c r="B911" s="18"/>
      <c r="C911" s="36"/>
      <c r="D911" s="19"/>
      <c r="E911" s="19"/>
      <c r="F911" s="10"/>
    </row>
    <row r="912" ht="15.75" customHeight="1">
      <c r="A912" s="19" t="s">
        <v>3641</v>
      </c>
      <c r="B912" s="18"/>
      <c r="C912" s="36"/>
      <c r="D912" s="19"/>
      <c r="E912" s="19"/>
      <c r="F912" s="10"/>
    </row>
    <row r="913" ht="15.75" customHeight="1">
      <c r="A913" s="10"/>
      <c r="B913" s="19"/>
      <c r="C913" s="10"/>
      <c r="D913" s="10"/>
      <c r="E913" s="19"/>
      <c r="F913" s="10"/>
    </row>
    <row r="914" ht="15.75" customHeight="1">
      <c r="E914" s="1"/>
      <c r="F914" s="54" t="s">
        <v>14</v>
      </c>
    </row>
    <row r="915" ht="15.75" customHeight="1">
      <c r="A915" s="14" t="s">
        <v>15</v>
      </c>
      <c r="B915" s="14" t="s">
        <v>16</v>
      </c>
      <c r="C915" s="2" t="s">
        <v>17</v>
      </c>
      <c r="D915" s="14" t="s">
        <v>18</v>
      </c>
      <c r="E915" s="14" t="s">
        <v>19</v>
      </c>
      <c r="F915" s="34" t="s">
        <v>20</v>
      </c>
      <c r="G915" s="43">
        <v>80.0</v>
      </c>
    </row>
    <row r="916" ht="15.75" customHeight="1">
      <c r="A916" s="19" t="s">
        <v>3644</v>
      </c>
      <c r="B916" s="18">
        <v>44714.0</v>
      </c>
      <c r="C916" s="36">
        <v>38.0</v>
      </c>
      <c r="D916" s="19">
        <f>G915-C916</f>
        <v>42</v>
      </c>
      <c r="E916" s="19"/>
      <c r="F916" s="10"/>
      <c r="G916" s="1" t="s">
        <v>3645</v>
      </c>
    </row>
    <row r="917" ht="15.75" customHeight="1">
      <c r="A917" s="19" t="s">
        <v>3644</v>
      </c>
      <c r="B917" s="18">
        <v>44727.0</v>
      </c>
      <c r="C917" s="36">
        <v>2.0</v>
      </c>
      <c r="D917" s="19">
        <f t="shared" ref="D917:D922" si="46">D916-C917</f>
        <v>40</v>
      </c>
      <c r="E917" s="19"/>
      <c r="F917" s="10"/>
      <c r="G917" s="20" t="s">
        <v>3643</v>
      </c>
    </row>
    <row r="918" ht="15.75" customHeight="1">
      <c r="A918" s="19" t="s">
        <v>3644</v>
      </c>
      <c r="B918" s="18">
        <v>44729.0</v>
      </c>
      <c r="C918" s="36">
        <v>40.0</v>
      </c>
      <c r="D918" s="19">
        <f t="shared" si="46"/>
        <v>0</v>
      </c>
      <c r="E918" s="19"/>
      <c r="F918" s="10"/>
      <c r="G918" s="53">
        <v>135000.0</v>
      </c>
    </row>
    <row r="919" ht="15.75" customHeight="1">
      <c r="A919" s="19" t="s">
        <v>3644</v>
      </c>
      <c r="B919" s="18"/>
      <c r="C919" s="36"/>
      <c r="D919" s="19">
        <f t="shared" si="46"/>
        <v>0</v>
      </c>
      <c r="E919" s="19"/>
      <c r="F919" s="10"/>
    </row>
    <row r="920" ht="15.75" customHeight="1">
      <c r="A920" s="19" t="s">
        <v>3644</v>
      </c>
      <c r="B920" s="18"/>
      <c r="C920" s="36"/>
      <c r="D920" s="19">
        <f t="shared" si="46"/>
        <v>0</v>
      </c>
      <c r="E920" s="19"/>
      <c r="F920" s="10"/>
    </row>
    <row r="921" ht="15.75" customHeight="1">
      <c r="A921" s="19" t="s">
        <v>3644</v>
      </c>
      <c r="B921" s="18"/>
      <c r="C921" s="36"/>
      <c r="D921" s="19">
        <f t="shared" si="46"/>
        <v>0</v>
      </c>
      <c r="E921" s="19"/>
      <c r="F921" s="10"/>
      <c r="G921" s="56"/>
    </row>
    <row r="922" ht="15.75" customHeight="1">
      <c r="A922" s="19" t="s">
        <v>3644</v>
      </c>
      <c r="B922" s="18"/>
      <c r="C922" s="36"/>
      <c r="D922" s="19">
        <f t="shared" si="46"/>
        <v>0</v>
      </c>
      <c r="E922" s="19"/>
      <c r="F922" s="10"/>
    </row>
    <row r="923" ht="15.75" customHeight="1">
      <c r="A923" s="19" t="s">
        <v>3644</v>
      </c>
      <c r="B923" s="18"/>
      <c r="C923" s="36"/>
      <c r="D923" s="19"/>
      <c r="E923" s="19"/>
      <c r="F923" s="10"/>
    </row>
    <row r="924" ht="15.75" customHeight="1">
      <c r="A924" s="19" t="s">
        <v>3644</v>
      </c>
      <c r="B924" s="18"/>
      <c r="C924" s="36"/>
      <c r="D924" s="19"/>
      <c r="E924" s="19"/>
      <c r="F924" s="10"/>
    </row>
    <row r="925" ht="15.75" customHeight="1">
      <c r="A925" s="19" t="s">
        <v>3644</v>
      </c>
      <c r="B925" s="18"/>
      <c r="C925" s="36"/>
      <c r="D925" s="19"/>
      <c r="E925" s="19"/>
      <c r="F925" s="10"/>
    </row>
    <row r="926" ht="15.75" customHeight="1">
      <c r="A926" s="19" t="s">
        <v>3644</v>
      </c>
      <c r="B926" s="18"/>
      <c r="C926" s="36"/>
      <c r="D926" s="19"/>
      <c r="E926" s="19"/>
      <c r="F926" s="10"/>
    </row>
    <row r="927" ht="15.75" customHeight="1">
      <c r="A927" s="19" t="s">
        <v>3644</v>
      </c>
      <c r="B927" s="18"/>
      <c r="C927" s="36"/>
      <c r="D927" s="19"/>
      <c r="E927" s="19"/>
      <c r="F927" s="10"/>
    </row>
    <row r="928" ht="15.75" customHeight="1">
      <c r="A928" s="19" t="s">
        <v>3644</v>
      </c>
      <c r="B928" s="18"/>
      <c r="C928" s="36"/>
      <c r="D928" s="19"/>
      <c r="E928" s="19"/>
      <c r="F928" s="10"/>
    </row>
    <row r="929" ht="15.75" customHeight="1">
      <c r="A929" s="19" t="s">
        <v>3644</v>
      </c>
      <c r="B929" s="18"/>
      <c r="C929" s="36"/>
      <c r="D929" s="19"/>
      <c r="E929" s="19"/>
      <c r="F929" s="10"/>
    </row>
    <row r="930" ht="15.75" customHeight="1">
      <c r="A930" s="19" t="s">
        <v>3644</v>
      </c>
      <c r="B930" s="18"/>
      <c r="C930" s="36"/>
      <c r="D930" s="19"/>
      <c r="E930" s="19"/>
      <c r="F930" s="10"/>
    </row>
    <row r="931" ht="15.75" customHeight="1">
      <c r="A931" s="19" t="s">
        <v>3644</v>
      </c>
      <c r="B931" s="18"/>
      <c r="C931" s="36"/>
      <c r="D931" s="19"/>
      <c r="E931" s="19"/>
      <c r="F931" s="10"/>
    </row>
    <row r="932" ht="15.75" customHeight="1">
      <c r="A932" s="19" t="s">
        <v>3644</v>
      </c>
      <c r="B932" s="18"/>
      <c r="C932" s="36"/>
      <c r="D932" s="19"/>
      <c r="E932" s="19"/>
      <c r="F932" s="10"/>
    </row>
    <row r="933" ht="15.75" customHeight="1">
      <c r="A933" s="10"/>
      <c r="B933" s="19"/>
      <c r="C933" s="10"/>
      <c r="D933" s="10"/>
      <c r="E933" s="19"/>
      <c r="F933" s="10"/>
    </row>
    <row r="934" ht="15.75" customHeight="1">
      <c r="E934" s="1"/>
      <c r="F934" s="54" t="s">
        <v>14</v>
      </c>
    </row>
    <row r="935" ht="15.75" customHeight="1">
      <c r="A935" s="14" t="s">
        <v>15</v>
      </c>
      <c r="B935" s="14" t="s">
        <v>16</v>
      </c>
      <c r="C935" s="2" t="s">
        <v>17</v>
      </c>
      <c r="D935" s="14" t="s">
        <v>18</v>
      </c>
      <c r="E935" s="14" t="s">
        <v>19</v>
      </c>
      <c r="F935" s="34" t="s">
        <v>20</v>
      </c>
      <c r="G935" s="43">
        <v>50.0</v>
      </c>
    </row>
    <row r="936" ht="15.75" customHeight="1">
      <c r="A936" s="19" t="s">
        <v>3644</v>
      </c>
      <c r="B936" s="18">
        <v>44714.0</v>
      </c>
      <c r="C936" s="36">
        <v>15.0</v>
      </c>
      <c r="D936" s="19">
        <f>G935-C936</f>
        <v>35</v>
      </c>
      <c r="E936" s="19"/>
      <c r="F936" s="10"/>
      <c r="G936" s="1" t="s">
        <v>3645</v>
      </c>
    </row>
    <row r="937" ht="15.75" customHeight="1">
      <c r="A937" s="19" t="s">
        <v>3644</v>
      </c>
      <c r="B937" s="18">
        <v>44715.0</v>
      </c>
      <c r="C937" s="36">
        <v>24.0</v>
      </c>
      <c r="D937" s="19">
        <f t="shared" ref="D937:D942" si="47">D936-C937</f>
        <v>11</v>
      </c>
      <c r="E937" s="19"/>
      <c r="F937" s="10"/>
      <c r="G937" s="20" t="s">
        <v>3640</v>
      </c>
    </row>
    <row r="938" ht="15.75" customHeight="1">
      <c r="A938" s="19" t="s">
        <v>3644</v>
      </c>
      <c r="B938" s="18">
        <v>44727.0</v>
      </c>
      <c r="C938" s="36">
        <v>11.0</v>
      </c>
      <c r="D938" s="19">
        <f t="shared" si="47"/>
        <v>0</v>
      </c>
      <c r="E938" s="19"/>
      <c r="F938" s="10"/>
      <c r="G938" s="53">
        <v>176000.0</v>
      </c>
    </row>
    <row r="939" ht="15.75" customHeight="1">
      <c r="A939" s="19" t="s">
        <v>3644</v>
      </c>
      <c r="B939" s="18"/>
      <c r="C939" s="36"/>
      <c r="D939" s="19">
        <f t="shared" si="47"/>
        <v>0</v>
      </c>
      <c r="E939" s="19"/>
      <c r="F939" s="10"/>
    </row>
    <row r="940" ht="15.75" customHeight="1">
      <c r="A940" s="19" t="s">
        <v>3644</v>
      </c>
      <c r="B940" s="18"/>
      <c r="C940" s="36"/>
      <c r="D940" s="19">
        <f t="shared" si="47"/>
        <v>0</v>
      </c>
      <c r="E940" s="19"/>
      <c r="F940" s="10"/>
    </row>
    <row r="941" ht="15.75" customHeight="1">
      <c r="A941" s="19" t="s">
        <v>3644</v>
      </c>
      <c r="B941" s="18"/>
      <c r="C941" s="36"/>
      <c r="D941" s="19">
        <f t="shared" si="47"/>
        <v>0</v>
      </c>
      <c r="E941" s="19"/>
      <c r="F941" s="10"/>
      <c r="G941" s="56"/>
    </row>
    <row r="942" ht="15.75" customHeight="1">
      <c r="A942" s="19" t="s">
        <v>3644</v>
      </c>
      <c r="B942" s="18"/>
      <c r="C942" s="36"/>
      <c r="D942" s="19">
        <f t="shared" si="47"/>
        <v>0</v>
      </c>
      <c r="E942" s="19"/>
      <c r="F942" s="10"/>
    </row>
    <row r="943" ht="15.75" customHeight="1">
      <c r="A943" s="19" t="s">
        <v>3644</v>
      </c>
      <c r="B943" s="18"/>
      <c r="C943" s="36"/>
      <c r="D943" s="19"/>
      <c r="E943" s="19"/>
      <c r="F943" s="10"/>
    </row>
    <row r="944" ht="15.75" customHeight="1">
      <c r="A944" s="19" t="s">
        <v>3644</v>
      </c>
      <c r="B944" s="18"/>
      <c r="C944" s="36"/>
      <c r="D944" s="19"/>
      <c r="E944" s="19"/>
      <c r="F944" s="10"/>
    </row>
    <row r="945" ht="15.75" customHeight="1">
      <c r="A945" s="19" t="s">
        <v>3644</v>
      </c>
      <c r="B945" s="18"/>
      <c r="C945" s="36"/>
      <c r="D945" s="19"/>
      <c r="E945" s="19"/>
      <c r="F945" s="10"/>
    </row>
    <row r="946" ht="15.75" customHeight="1">
      <c r="A946" s="19" t="s">
        <v>3644</v>
      </c>
      <c r="B946" s="18"/>
      <c r="C946" s="36"/>
      <c r="D946" s="19"/>
      <c r="E946" s="19"/>
      <c r="F946" s="10"/>
    </row>
    <row r="947" ht="15.75" customHeight="1">
      <c r="A947" s="19" t="s">
        <v>3644</v>
      </c>
      <c r="B947" s="18"/>
      <c r="C947" s="36"/>
      <c r="D947" s="19"/>
      <c r="E947" s="19"/>
      <c r="F947" s="10"/>
    </row>
    <row r="948" ht="15.75" customHeight="1">
      <c r="A948" s="19" t="s">
        <v>3644</v>
      </c>
      <c r="B948" s="18"/>
      <c r="C948" s="36"/>
      <c r="D948" s="19"/>
      <c r="E948" s="19"/>
      <c r="F948" s="10"/>
    </row>
    <row r="949" ht="15.75" customHeight="1">
      <c r="A949" s="19" t="s">
        <v>3644</v>
      </c>
      <c r="B949" s="18"/>
      <c r="C949" s="36"/>
      <c r="D949" s="19"/>
      <c r="E949" s="19"/>
      <c r="F949" s="10"/>
    </row>
    <row r="950" ht="15.75" customHeight="1">
      <c r="A950" s="19" t="s">
        <v>3644</v>
      </c>
      <c r="B950" s="18"/>
      <c r="C950" s="36"/>
      <c r="D950" s="19"/>
      <c r="E950" s="19"/>
      <c r="F950" s="10"/>
    </row>
    <row r="951" ht="15.75" customHeight="1">
      <c r="A951" s="19" t="s">
        <v>3644</v>
      </c>
      <c r="B951" s="18"/>
      <c r="C951" s="36"/>
      <c r="D951" s="19"/>
      <c r="E951" s="19"/>
      <c r="F951" s="10"/>
    </row>
    <row r="952" ht="15.75" customHeight="1">
      <c r="A952" s="19" t="s">
        <v>3644</v>
      </c>
      <c r="B952" s="18"/>
      <c r="C952" s="36"/>
      <c r="D952" s="19"/>
      <c r="E952" s="19"/>
      <c r="F952" s="10"/>
    </row>
    <row r="953" ht="15.75" customHeight="1">
      <c r="A953" s="10"/>
      <c r="B953" s="19"/>
      <c r="C953" s="10"/>
      <c r="D953" s="10"/>
      <c r="E953" s="19"/>
      <c r="F953" s="10"/>
    </row>
    <row r="954" ht="15.75" customHeight="1">
      <c r="E954" s="1"/>
      <c r="F954" s="54" t="s">
        <v>14</v>
      </c>
    </row>
    <row r="955" ht="15.75" customHeight="1">
      <c r="A955" s="14" t="s">
        <v>15</v>
      </c>
      <c r="B955" s="14" t="s">
        <v>16</v>
      </c>
      <c r="C955" s="2" t="s">
        <v>17</v>
      </c>
      <c r="D955" s="14" t="s">
        <v>18</v>
      </c>
      <c r="E955" s="14" t="s">
        <v>19</v>
      </c>
      <c r="F955" s="34" t="s">
        <v>20</v>
      </c>
      <c r="G955" s="43">
        <v>50.0</v>
      </c>
    </row>
    <row r="956" ht="15.75" customHeight="1">
      <c r="A956" s="19" t="s">
        <v>3646</v>
      </c>
      <c r="B956" s="18">
        <v>44708.0</v>
      </c>
      <c r="C956" s="36">
        <v>10.0</v>
      </c>
      <c r="D956" s="19">
        <f>G955-C956</f>
        <v>40</v>
      </c>
      <c r="E956" s="19"/>
      <c r="F956" s="10"/>
      <c r="G956" s="1" t="s">
        <v>3647</v>
      </c>
    </row>
    <row r="957" ht="15.75" customHeight="1">
      <c r="A957" s="19" t="str">
        <f t="shared" ref="A957:A973" si="48">A956</f>
        <v>EXF-2201341</v>
      </c>
      <c r="B957" s="18">
        <v>44727.0</v>
      </c>
      <c r="C957" s="36">
        <v>34.0</v>
      </c>
      <c r="D957" s="19">
        <f t="shared" ref="D957:D962" si="49">D956-C957</f>
        <v>6</v>
      </c>
      <c r="E957" s="19"/>
      <c r="F957" s="10"/>
      <c r="G957" s="20" t="s">
        <v>3640</v>
      </c>
    </row>
    <row r="958" ht="15.75" customHeight="1">
      <c r="A958" s="19" t="str">
        <f t="shared" si="48"/>
        <v>EXF-2201341</v>
      </c>
      <c r="B958" s="18">
        <v>44736.0</v>
      </c>
      <c r="C958" s="36">
        <v>6.0</v>
      </c>
      <c r="D958" s="19">
        <f t="shared" si="49"/>
        <v>0</v>
      </c>
      <c r="E958" s="19"/>
      <c r="F958" s="10"/>
      <c r="G958" s="53">
        <v>176000.0</v>
      </c>
    </row>
    <row r="959" ht="15.75" customHeight="1">
      <c r="A959" s="19" t="str">
        <f t="shared" si="48"/>
        <v>EXF-2201341</v>
      </c>
      <c r="B959" s="18"/>
      <c r="C959" s="36"/>
      <c r="D959" s="19">
        <f t="shared" si="49"/>
        <v>0</v>
      </c>
      <c r="E959" s="19"/>
      <c r="F959" s="10"/>
    </row>
    <row r="960" ht="15.75" customHeight="1">
      <c r="A960" s="19" t="str">
        <f t="shared" si="48"/>
        <v>EXF-2201341</v>
      </c>
      <c r="B960" s="18"/>
      <c r="C960" s="36"/>
      <c r="D960" s="19">
        <f t="shared" si="49"/>
        <v>0</v>
      </c>
      <c r="E960" s="19"/>
      <c r="F960" s="10"/>
    </row>
    <row r="961" ht="15.75" customHeight="1">
      <c r="A961" s="19" t="str">
        <f t="shared" si="48"/>
        <v>EXF-2201341</v>
      </c>
      <c r="B961" s="18"/>
      <c r="C961" s="36"/>
      <c r="D961" s="19">
        <f t="shared" si="49"/>
        <v>0</v>
      </c>
      <c r="E961" s="19"/>
      <c r="F961" s="10"/>
      <c r="G961" s="56"/>
    </row>
    <row r="962" ht="15.75" customHeight="1">
      <c r="A962" s="19" t="str">
        <f t="shared" si="48"/>
        <v>EXF-2201341</v>
      </c>
      <c r="B962" s="18"/>
      <c r="C962" s="36"/>
      <c r="D962" s="19">
        <f t="shared" si="49"/>
        <v>0</v>
      </c>
      <c r="E962" s="19"/>
      <c r="F962" s="10"/>
    </row>
    <row r="963" ht="15.75" customHeight="1">
      <c r="A963" s="19" t="str">
        <f t="shared" si="48"/>
        <v>EXF-2201341</v>
      </c>
      <c r="B963" s="18"/>
      <c r="C963" s="36"/>
      <c r="D963" s="19"/>
      <c r="E963" s="19"/>
      <c r="F963" s="10"/>
    </row>
    <row r="964" ht="15.75" customHeight="1">
      <c r="A964" s="19" t="str">
        <f t="shared" si="48"/>
        <v>EXF-2201341</v>
      </c>
      <c r="B964" s="18"/>
      <c r="C964" s="36"/>
      <c r="D964" s="19"/>
      <c r="E964" s="19"/>
      <c r="F964" s="10"/>
    </row>
    <row r="965" ht="15.75" customHeight="1">
      <c r="A965" s="19" t="str">
        <f t="shared" si="48"/>
        <v>EXF-2201341</v>
      </c>
      <c r="B965" s="18"/>
      <c r="C965" s="36"/>
      <c r="D965" s="19"/>
      <c r="E965" s="19"/>
      <c r="F965" s="10"/>
    </row>
    <row r="966" ht="15.75" customHeight="1">
      <c r="A966" s="19" t="str">
        <f t="shared" si="48"/>
        <v>EXF-2201341</v>
      </c>
      <c r="B966" s="18"/>
      <c r="C966" s="36"/>
      <c r="D966" s="19"/>
      <c r="E966" s="19"/>
      <c r="F966" s="10"/>
    </row>
    <row r="967" ht="15.75" customHeight="1">
      <c r="A967" s="19" t="str">
        <f t="shared" si="48"/>
        <v>EXF-2201341</v>
      </c>
      <c r="B967" s="18"/>
      <c r="C967" s="36"/>
      <c r="D967" s="19"/>
      <c r="E967" s="19"/>
      <c r="F967" s="10"/>
    </row>
    <row r="968" ht="15.75" customHeight="1">
      <c r="A968" s="19" t="str">
        <f t="shared" si="48"/>
        <v>EXF-2201341</v>
      </c>
      <c r="B968" s="18"/>
      <c r="C968" s="36"/>
      <c r="D968" s="19"/>
      <c r="E968" s="19"/>
      <c r="F968" s="10"/>
    </row>
    <row r="969" ht="15.75" customHeight="1">
      <c r="A969" s="19" t="str">
        <f t="shared" si="48"/>
        <v>EXF-2201341</v>
      </c>
      <c r="B969" s="18"/>
      <c r="C969" s="36"/>
      <c r="D969" s="19"/>
      <c r="E969" s="19"/>
      <c r="F969" s="10"/>
    </row>
    <row r="970" ht="15.75" customHeight="1">
      <c r="A970" s="19" t="str">
        <f t="shared" si="48"/>
        <v>EXF-2201341</v>
      </c>
      <c r="B970" s="18"/>
      <c r="C970" s="36"/>
      <c r="D970" s="19"/>
      <c r="E970" s="19"/>
      <c r="F970" s="10"/>
    </row>
    <row r="971" ht="15.75" customHeight="1">
      <c r="A971" s="19" t="str">
        <f t="shared" si="48"/>
        <v>EXF-2201341</v>
      </c>
      <c r="B971" s="18"/>
      <c r="C971" s="36"/>
      <c r="D971" s="19"/>
      <c r="E971" s="19"/>
      <c r="F971" s="10"/>
    </row>
    <row r="972" ht="15.75" customHeight="1">
      <c r="A972" s="19" t="str">
        <f t="shared" si="48"/>
        <v>EXF-2201341</v>
      </c>
      <c r="B972" s="18"/>
      <c r="C972" s="36"/>
      <c r="D972" s="19"/>
      <c r="E972" s="19"/>
      <c r="F972" s="10"/>
    </row>
    <row r="973" ht="15.75" customHeight="1">
      <c r="A973" s="19" t="str">
        <f t="shared" si="48"/>
        <v>EXF-2201341</v>
      </c>
      <c r="B973" s="19"/>
      <c r="C973" s="10"/>
      <c r="D973" s="10"/>
      <c r="E973" s="19"/>
      <c r="F973" s="10"/>
    </row>
    <row r="974" ht="15.75" customHeight="1">
      <c r="E974" s="1"/>
      <c r="F974" s="54" t="s">
        <v>14</v>
      </c>
    </row>
    <row r="975" ht="15.75" customHeight="1">
      <c r="A975" s="14" t="s">
        <v>15</v>
      </c>
      <c r="B975" s="14" t="s">
        <v>16</v>
      </c>
      <c r="C975" s="2" t="s">
        <v>17</v>
      </c>
      <c r="D975" s="14" t="s">
        <v>18</v>
      </c>
      <c r="E975" s="14" t="s">
        <v>19</v>
      </c>
      <c r="F975" s="34" t="s">
        <v>20</v>
      </c>
      <c r="G975" s="43">
        <v>80.0</v>
      </c>
    </row>
    <row r="976" ht="15.75" customHeight="1">
      <c r="A976" s="19" t="s">
        <v>3646</v>
      </c>
      <c r="B976" s="18">
        <v>44708.0</v>
      </c>
      <c r="C976" s="36">
        <v>9.0</v>
      </c>
      <c r="D976" s="19">
        <f>G975-C976</f>
        <v>71</v>
      </c>
      <c r="E976" s="19"/>
      <c r="F976" s="10"/>
      <c r="G976" s="1" t="s">
        <v>3647</v>
      </c>
    </row>
    <row r="977" ht="15.75" customHeight="1">
      <c r="A977" s="19" t="str">
        <f t="shared" ref="A977:A993" si="50">A976</f>
        <v>EXF-2201341</v>
      </c>
      <c r="B977" s="18">
        <v>44729.0</v>
      </c>
      <c r="C977" s="36">
        <v>25.0</v>
      </c>
      <c r="D977" s="19">
        <f t="shared" ref="D977:D982" si="51">D976-C977</f>
        <v>46</v>
      </c>
      <c r="E977" s="19"/>
      <c r="F977" s="10"/>
      <c r="G977" s="20" t="s">
        <v>3643</v>
      </c>
    </row>
    <row r="978" ht="15.75" customHeight="1">
      <c r="A978" s="19" t="str">
        <f t="shared" si="50"/>
        <v>EXF-2201341</v>
      </c>
      <c r="B978" s="18">
        <v>44736.0</v>
      </c>
      <c r="C978" s="36">
        <v>45.0</v>
      </c>
      <c r="D978" s="19">
        <f t="shared" si="51"/>
        <v>1</v>
      </c>
      <c r="E978" s="19"/>
      <c r="F978" s="10"/>
      <c r="G978" s="53">
        <v>135000.0</v>
      </c>
    </row>
    <row r="979" ht="15.75" customHeight="1">
      <c r="A979" s="19" t="str">
        <f t="shared" si="50"/>
        <v>EXF-2201341</v>
      </c>
      <c r="B979" s="18"/>
      <c r="C979" s="36"/>
      <c r="D979" s="19">
        <f t="shared" si="51"/>
        <v>1</v>
      </c>
      <c r="E979" s="19"/>
      <c r="F979" s="10"/>
    </row>
    <row r="980" ht="15.75" customHeight="1">
      <c r="A980" s="19" t="str">
        <f t="shared" si="50"/>
        <v>EXF-2201341</v>
      </c>
      <c r="B980" s="18"/>
      <c r="C980" s="36"/>
      <c r="D980" s="19">
        <f t="shared" si="51"/>
        <v>1</v>
      </c>
      <c r="E980" s="19"/>
      <c r="F980" s="10"/>
    </row>
    <row r="981" ht="15.75" customHeight="1">
      <c r="A981" s="19" t="str">
        <f t="shared" si="50"/>
        <v>EXF-2201341</v>
      </c>
      <c r="B981" s="18"/>
      <c r="C981" s="36"/>
      <c r="D981" s="19">
        <f t="shared" si="51"/>
        <v>1</v>
      </c>
      <c r="E981" s="19"/>
      <c r="F981" s="10"/>
      <c r="G981" s="56"/>
    </row>
    <row r="982" ht="15.75" customHeight="1">
      <c r="A982" s="19" t="str">
        <f t="shared" si="50"/>
        <v>EXF-2201341</v>
      </c>
      <c r="B982" s="18"/>
      <c r="C982" s="36"/>
      <c r="D982" s="19">
        <f t="shared" si="51"/>
        <v>1</v>
      </c>
      <c r="E982" s="19"/>
      <c r="F982" s="10"/>
    </row>
    <row r="983" ht="15.75" customHeight="1">
      <c r="A983" s="19" t="str">
        <f t="shared" si="50"/>
        <v>EXF-2201341</v>
      </c>
      <c r="B983" s="18"/>
      <c r="C983" s="36"/>
      <c r="D983" s="19"/>
      <c r="E983" s="19"/>
      <c r="F983" s="10"/>
    </row>
    <row r="984" ht="15.75" customHeight="1">
      <c r="A984" s="19" t="str">
        <f t="shared" si="50"/>
        <v>EXF-2201341</v>
      </c>
      <c r="B984" s="18"/>
      <c r="C984" s="36"/>
      <c r="D984" s="19"/>
      <c r="E984" s="19"/>
      <c r="F984" s="10"/>
    </row>
    <row r="985" ht="15.75" customHeight="1">
      <c r="A985" s="19" t="str">
        <f t="shared" si="50"/>
        <v>EXF-2201341</v>
      </c>
      <c r="B985" s="18"/>
      <c r="C985" s="36"/>
      <c r="D985" s="19"/>
      <c r="E985" s="19"/>
      <c r="F985" s="10"/>
    </row>
    <row r="986" ht="15.75" customHeight="1">
      <c r="A986" s="19" t="str">
        <f t="shared" si="50"/>
        <v>EXF-2201341</v>
      </c>
      <c r="B986" s="18"/>
      <c r="C986" s="36"/>
      <c r="D986" s="19"/>
      <c r="E986" s="19"/>
      <c r="F986" s="10"/>
    </row>
    <row r="987" ht="15.75" customHeight="1">
      <c r="A987" s="19" t="str">
        <f t="shared" si="50"/>
        <v>EXF-2201341</v>
      </c>
      <c r="B987" s="18"/>
      <c r="C987" s="36"/>
      <c r="D987" s="19"/>
      <c r="E987" s="19"/>
      <c r="F987" s="10"/>
    </row>
    <row r="988" ht="15.75" customHeight="1">
      <c r="A988" s="19" t="str">
        <f t="shared" si="50"/>
        <v>EXF-2201341</v>
      </c>
      <c r="B988" s="18"/>
      <c r="C988" s="36"/>
      <c r="D988" s="19"/>
      <c r="E988" s="19"/>
      <c r="F988" s="10"/>
    </row>
    <row r="989" ht="15.75" customHeight="1">
      <c r="A989" s="19" t="str">
        <f t="shared" si="50"/>
        <v>EXF-2201341</v>
      </c>
      <c r="B989" s="18"/>
      <c r="C989" s="36"/>
      <c r="D989" s="19"/>
      <c r="E989" s="19"/>
      <c r="F989" s="10"/>
    </row>
    <row r="990" ht="15.75" customHeight="1">
      <c r="A990" s="19" t="str">
        <f t="shared" si="50"/>
        <v>EXF-2201341</v>
      </c>
      <c r="B990" s="18"/>
      <c r="C990" s="36"/>
      <c r="D990" s="19"/>
      <c r="E990" s="19"/>
      <c r="F990" s="10"/>
    </row>
    <row r="991" ht="15.75" customHeight="1">
      <c r="A991" s="19" t="str">
        <f t="shared" si="50"/>
        <v>EXF-2201341</v>
      </c>
      <c r="B991" s="18"/>
      <c r="C991" s="36"/>
      <c r="D991" s="19"/>
      <c r="E991" s="19"/>
      <c r="F991" s="10"/>
    </row>
    <row r="992" ht="15.75" customHeight="1">
      <c r="A992" s="19" t="str">
        <f t="shared" si="50"/>
        <v>EXF-2201341</v>
      </c>
      <c r="B992" s="18"/>
      <c r="C992" s="36"/>
      <c r="D992" s="19"/>
      <c r="E992" s="19"/>
      <c r="F992" s="10"/>
    </row>
    <row r="993" ht="15.75" customHeight="1">
      <c r="A993" s="19" t="str">
        <f t="shared" si="50"/>
        <v>EXF-2201341</v>
      </c>
      <c r="B993" s="19"/>
      <c r="C993" s="10"/>
      <c r="D993" s="10"/>
      <c r="E993" s="19"/>
      <c r="F993" s="10"/>
    </row>
    <row r="994" ht="15.75" customHeight="1">
      <c r="E994" s="1"/>
    </row>
    <row r="995" ht="15.75" customHeight="1">
      <c r="E995" s="1"/>
    </row>
    <row r="996" ht="15.75" customHeight="1">
      <c r="A996" s="14" t="s">
        <v>15</v>
      </c>
      <c r="B996" s="14" t="s">
        <v>16</v>
      </c>
      <c r="C996" s="2" t="s">
        <v>17</v>
      </c>
      <c r="D996" s="14" t="s">
        <v>18</v>
      </c>
      <c r="E996" s="14" t="s">
        <v>19</v>
      </c>
      <c r="F996" s="34" t="s">
        <v>20</v>
      </c>
      <c r="G996" s="43">
        <v>25.0</v>
      </c>
    </row>
    <row r="997" ht="15.75" customHeight="1">
      <c r="A997" s="19" t="s">
        <v>3648</v>
      </c>
      <c r="B997" s="18">
        <v>44762.0</v>
      </c>
      <c r="C997" s="36">
        <v>25.0</v>
      </c>
      <c r="D997" s="19">
        <f>G996-C997</f>
        <v>0</v>
      </c>
      <c r="E997" s="19"/>
      <c r="F997" s="10"/>
      <c r="G997" s="1" t="s">
        <v>3649</v>
      </c>
    </row>
    <row r="998" ht="15.75" customHeight="1">
      <c r="A998" s="19" t="str">
        <f t="shared" ref="A998:A1005" si="52">A997</f>
        <v>EXF-2201972</v>
      </c>
      <c r="B998" s="18"/>
      <c r="C998" s="36"/>
      <c r="D998" s="19">
        <f t="shared" ref="D998:D1003" si="53">D997-C998</f>
        <v>0</v>
      </c>
      <c r="E998" s="19"/>
      <c r="F998" s="10"/>
      <c r="G998" s="20" t="s">
        <v>3640</v>
      </c>
    </row>
    <row r="999" ht="15.75" customHeight="1">
      <c r="A999" s="19" t="str">
        <f t="shared" si="52"/>
        <v>EXF-2201972</v>
      </c>
      <c r="B999" s="18"/>
      <c r="C999" s="36"/>
      <c r="D999" s="19">
        <f t="shared" si="53"/>
        <v>0</v>
      </c>
      <c r="E999" s="19"/>
      <c r="F999" s="10"/>
      <c r="G999" s="53">
        <v>176000.0</v>
      </c>
    </row>
    <row r="1000" ht="15.75" customHeight="1">
      <c r="A1000" s="19" t="str">
        <f t="shared" si="52"/>
        <v>EXF-2201972</v>
      </c>
      <c r="B1000" s="18"/>
      <c r="C1000" s="36"/>
      <c r="D1000" s="19">
        <f t="shared" si="53"/>
        <v>0</v>
      </c>
      <c r="E1000" s="19"/>
      <c r="F1000" s="10"/>
    </row>
    <row r="1001" ht="15.75" customHeight="1">
      <c r="A1001" s="19" t="str">
        <f t="shared" si="52"/>
        <v>EXF-2201972</v>
      </c>
      <c r="B1001" s="18"/>
      <c r="C1001" s="36"/>
      <c r="D1001" s="19">
        <f t="shared" si="53"/>
        <v>0</v>
      </c>
      <c r="E1001" s="19"/>
      <c r="F1001" s="10"/>
    </row>
    <row r="1002" ht="15.75" customHeight="1">
      <c r="A1002" s="19" t="str">
        <f t="shared" si="52"/>
        <v>EXF-2201972</v>
      </c>
      <c r="B1002" s="18"/>
      <c r="C1002" s="36"/>
      <c r="D1002" s="19">
        <f t="shared" si="53"/>
        <v>0</v>
      </c>
      <c r="E1002" s="19"/>
      <c r="F1002" s="10"/>
      <c r="G1002" s="56"/>
    </row>
    <row r="1003" ht="15.75" customHeight="1">
      <c r="A1003" s="19" t="str">
        <f t="shared" si="52"/>
        <v>EXF-2201972</v>
      </c>
      <c r="B1003" s="18"/>
      <c r="C1003" s="36"/>
      <c r="D1003" s="19">
        <f t="shared" si="53"/>
        <v>0</v>
      </c>
      <c r="E1003" s="19"/>
      <c r="F1003" s="10"/>
    </row>
    <row r="1004" ht="15.75" customHeight="1">
      <c r="A1004" s="19" t="str">
        <f t="shared" si="52"/>
        <v>EXF-2201972</v>
      </c>
      <c r="B1004" s="18"/>
      <c r="C1004" s="36"/>
      <c r="D1004" s="19"/>
      <c r="E1004" s="19"/>
      <c r="F1004" s="10"/>
    </row>
    <row r="1005" ht="15.75" customHeight="1">
      <c r="A1005" s="19" t="str">
        <f t="shared" si="52"/>
        <v>EXF-2201972</v>
      </c>
      <c r="B1005" s="18"/>
      <c r="C1005" s="36"/>
      <c r="D1005" s="19"/>
      <c r="E1005" s="19"/>
      <c r="F1005" s="10"/>
    </row>
    <row r="1006" ht="15.75" customHeight="1">
      <c r="E1006" s="1"/>
      <c r="F1006" s="54" t="s">
        <v>14</v>
      </c>
    </row>
    <row r="1007" ht="15.75" customHeight="1">
      <c r="E1007" s="1"/>
    </row>
    <row r="1008" ht="15.75" customHeight="1">
      <c r="A1008" s="14" t="s">
        <v>15</v>
      </c>
      <c r="B1008" s="14" t="s">
        <v>16</v>
      </c>
      <c r="C1008" s="2" t="s">
        <v>17</v>
      </c>
      <c r="D1008" s="14" t="s">
        <v>18</v>
      </c>
      <c r="E1008" s="14" t="s">
        <v>19</v>
      </c>
      <c r="F1008" s="34" t="s">
        <v>20</v>
      </c>
      <c r="G1008" s="43">
        <v>50.0</v>
      </c>
    </row>
    <row r="1009" ht="15.75" customHeight="1">
      <c r="A1009" s="19" t="s">
        <v>3650</v>
      </c>
      <c r="B1009" s="18">
        <v>44796.0</v>
      </c>
      <c r="C1009" s="36">
        <v>50.0</v>
      </c>
      <c r="D1009" s="19">
        <f>G1008-C1009</f>
        <v>0</v>
      </c>
      <c r="E1009" s="19"/>
      <c r="F1009" s="10"/>
      <c r="G1009" s="1" t="s">
        <v>3651</v>
      </c>
    </row>
    <row r="1010" ht="15.75" customHeight="1">
      <c r="A1010" s="19" t="str">
        <f t="shared" ref="A1010:A1014" si="54">A1009</f>
        <v>EXF-2202337</v>
      </c>
      <c r="B1010" s="18"/>
      <c r="C1010" s="36"/>
      <c r="D1010" s="19">
        <f t="shared" ref="D1010:D1014" si="55">D1009-C1010</f>
        <v>0</v>
      </c>
      <c r="E1010" s="19"/>
      <c r="F1010" s="10"/>
      <c r="G1010" s="20" t="s">
        <v>3640</v>
      </c>
    </row>
    <row r="1011" ht="15.75" customHeight="1">
      <c r="A1011" s="19" t="str">
        <f t="shared" si="54"/>
        <v>EXF-2202337</v>
      </c>
      <c r="B1011" s="18"/>
      <c r="C1011" s="36"/>
      <c r="D1011" s="19">
        <f t="shared" si="55"/>
        <v>0</v>
      </c>
      <c r="E1011" s="19"/>
      <c r="F1011" s="10"/>
      <c r="G1011" s="53">
        <v>176000.0</v>
      </c>
    </row>
    <row r="1012" ht="15.75" customHeight="1">
      <c r="A1012" s="19" t="str">
        <f t="shared" si="54"/>
        <v>EXF-2202337</v>
      </c>
      <c r="B1012" s="18"/>
      <c r="C1012" s="36"/>
      <c r="D1012" s="19">
        <f t="shared" si="55"/>
        <v>0</v>
      </c>
      <c r="E1012" s="19"/>
      <c r="F1012" s="10"/>
    </row>
    <row r="1013" ht="15.75" customHeight="1">
      <c r="A1013" s="19" t="str">
        <f t="shared" si="54"/>
        <v>EXF-2202337</v>
      </c>
      <c r="B1013" s="18"/>
      <c r="C1013" s="36"/>
      <c r="D1013" s="19">
        <f t="shared" si="55"/>
        <v>0</v>
      </c>
      <c r="E1013" s="19"/>
      <c r="F1013" s="10"/>
    </row>
    <row r="1014" ht="15.75" customHeight="1">
      <c r="A1014" s="19" t="str">
        <f t="shared" si="54"/>
        <v>EXF-2202337</v>
      </c>
      <c r="B1014" s="18"/>
      <c r="C1014" s="36"/>
      <c r="D1014" s="19">
        <f t="shared" si="55"/>
        <v>0</v>
      </c>
      <c r="E1014" s="19"/>
      <c r="F1014" s="10"/>
      <c r="G1014" s="56"/>
    </row>
    <row r="1015" ht="15.75" customHeight="1">
      <c r="E1015" s="1"/>
      <c r="F1015" s="54" t="s">
        <v>14</v>
      </c>
    </row>
    <row r="1016" ht="15.75" customHeight="1">
      <c r="E1016" s="1"/>
    </row>
    <row r="1017" ht="15.75" customHeight="1">
      <c r="A1017" s="14" t="s">
        <v>15</v>
      </c>
      <c r="B1017" s="14" t="s">
        <v>16</v>
      </c>
      <c r="C1017" s="2" t="s">
        <v>17</v>
      </c>
      <c r="D1017" s="14" t="s">
        <v>18</v>
      </c>
      <c r="E1017" s="14" t="s">
        <v>19</v>
      </c>
      <c r="F1017" s="34" t="s">
        <v>20</v>
      </c>
      <c r="G1017" s="43">
        <v>36.0</v>
      </c>
    </row>
    <row r="1018" ht="15.75" customHeight="1">
      <c r="A1018" s="19" t="s">
        <v>3650</v>
      </c>
      <c r="B1018" s="18">
        <v>44802.0</v>
      </c>
      <c r="C1018" s="36">
        <v>36.0</v>
      </c>
      <c r="D1018" s="19">
        <f>G1017-C1018</f>
        <v>0</v>
      </c>
      <c r="E1018" s="19"/>
      <c r="F1018" s="10"/>
      <c r="G1018" s="1" t="s">
        <v>3651</v>
      </c>
    </row>
    <row r="1019" ht="15.75" customHeight="1">
      <c r="A1019" s="19" t="str">
        <f t="shared" ref="A1019:A1023" si="56">A1018</f>
        <v>EXF-2202337</v>
      </c>
      <c r="B1019" s="18"/>
      <c r="C1019" s="36"/>
      <c r="D1019" s="19">
        <f t="shared" ref="D1019:D1023" si="57">D1018-C1019</f>
        <v>0</v>
      </c>
      <c r="E1019" s="19"/>
      <c r="F1019" s="10"/>
      <c r="G1019" s="20" t="s">
        <v>3652</v>
      </c>
    </row>
    <row r="1020" ht="15.75" customHeight="1">
      <c r="A1020" s="19" t="str">
        <f t="shared" si="56"/>
        <v>EXF-2202337</v>
      </c>
      <c r="B1020" s="18"/>
      <c r="C1020" s="36"/>
      <c r="D1020" s="19">
        <f t="shared" si="57"/>
        <v>0</v>
      </c>
      <c r="E1020" s="19"/>
      <c r="F1020" s="10"/>
      <c r="G1020" s="53"/>
    </row>
    <row r="1021" ht="15.75" customHeight="1">
      <c r="A1021" s="19" t="str">
        <f t="shared" si="56"/>
        <v>EXF-2202337</v>
      </c>
      <c r="B1021" s="18"/>
      <c r="C1021" s="36"/>
      <c r="D1021" s="19">
        <f t="shared" si="57"/>
        <v>0</v>
      </c>
      <c r="E1021" s="19"/>
      <c r="F1021" s="10"/>
    </row>
    <row r="1022" ht="15.75" customHeight="1">
      <c r="A1022" s="19" t="str">
        <f t="shared" si="56"/>
        <v>EXF-2202337</v>
      </c>
      <c r="B1022" s="18"/>
      <c r="C1022" s="36"/>
      <c r="D1022" s="19">
        <f t="shared" si="57"/>
        <v>0</v>
      </c>
      <c r="E1022" s="19"/>
      <c r="F1022" s="10"/>
    </row>
    <row r="1023" ht="15.75" customHeight="1">
      <c r="A1023" s="19" t="str">
        <f t="shared" si="56"/>
        <v>EXF-2202337</v>
      </c>
      <c r="B1023" s="18"/>
      <c r="C1023" s="36"/>
      <c r="D1023" s="19">
        <f t="shared" si="57"/>
        <v>0</v>
      </c>
      <c r="E1023" s="19"/>
      <c r="F1023" s="10"/>
      <c r="G1023" s="56"/>
    </row>
    <row r="1024" ht="15.75" customHeight="1">
      <c r="E1024" s="1"/>
      <c r="F1024" s="54" t="s">
        <v>14</v>
      </c>
    </row>
    <row r="1025" ht="15.75" customHeight="1">
      <c r="E1025" s="1"/>
    </row>
    <row r="1026" ht="15.75" customHeight="1">
      <c r="A1026" s="14" t="s">
        <v>15</v>
      </c>
      <c r="B1026" s="14" t="s">
        <v>16</v>
      </c>
      <c r="C1026" s="2" t="s">
        <v>17</v>
      </c>
      <c r="D1026" s="14" t="s">
        <v>18</v>
      </c>
      <c r="E1026" s="14" t="s">
        <v>19</v>
      </c>
      <c r="F1026" s="34" t="s">
        <v>20</v>
      </c>
      <c r="G1026" s="43">
        <v>66.0</v>
      </c>
    </row>
    <row r="1027" ht="15.75" customHeight="1">
      <c r="A1027" s="19" t="s">
        <v>3653</v>
      </c>
      <c r="B1027" s="18">
        <v>44861.0</v>
      </c>
      <c r="C1027" s="36">
        <v>33.0</v>
      </c>
      <c r="D1027" s="19">
        <f>G1026-C1027</f>
        <v>33</v>
      </c>
      <c r="E1027" s="19"/>
      <c r="F1027" s="10"/>
      <c r="G1027" s="1" t="s">
        <v>3654</v>
      </c>
    </row>
    <row r="1028" ht="15.75" customHeight="1">
      <c r="A1028" s="19" t="str">
        <f t="shared" ref="A1028:A1032" si="58">A1027</f>
        <v>EXF-2203116</v>
      </c>
      <c r="B1028" s="18">
        <v>44866.0</v>
      </c>
      <c r="C1028" s="36">
        <v>33.0</v>
      </c>
      <c r="D1028" s="19">
        <f t="shared" ref="D1028:D1032" si="59">D1027-C1028</f>
        <v>0</v>
      </c>
      <c r="E1028" s="19"/>
      <c r="F1028" s="10"/>
      <c r="G1028" s="20" t="s">
        <v>3655</v>
      </c>
    </row>
    <row r="1029" ht="15.75" customHeight="1">
      <c r="A1029" s="19" t="str">
        <f t="shared" si="58"/>
        <v>EXF-2203116</v>
      </c>
      <c r="B1029" s="18"/>
      <c r="C1029" s="36"/>
      <c r="D1029" s="19">
        <f t="shared" si="59"/>
        <v>0</v>
      </c>
      <c r="E1029" s="19"/>
      <c r="F1029" s="10"/>
      <c r="G1029" s="53"/>
    </row>
    <row r="1030" ht="15.75" customHeight="1">
      <c r="A1030" s="19" t="str">
        <f t="shared" si="58"/>
        <v>EXF-2203116</v>
      </c>
      <c r="B1030" s="18"/>
      <c r="C1030" s="36"/>
      <c r="D1030" s="19">
        <f t="shared" si="59"/>
        <v>0</v>
      </c>
      <c r="E1030" s="19"/>
      <c r="F1030" s="10"/>
    </row>
    <row r="1031" ht="15.75" customHeight="1">
      <c r="A1031" s="19" t="str">
        <f t="shared" si="58"/>
        <v>EXF-2203116</v>
      </c>
      <c r="B1031" s="18"/>
      <c r="C1031" s="36"/>
      <c r="D1031" s="19">
        <f t="shared" si="59"/>
        <v>0</v>
      </c>
      <c r="E1031" s="19"/>
      <c r="F1031" s="10"/>
    </row>
    <row r="1032" ht="15.75" customHeight="1">
      <c r="A1032" s="19" t="str">
        <f t="shared" si="58"/>
        <v>EXF-2203116</v>
      </c>
      <c r="B1032" s="18"/>
      <c r="C1032" s="36"/>
      <c r="D1032" s="19">
        <f t="shared" si="59"/>
        <v>0</v>
      </c>
      <c r="E1032" s="19"/>
      <c r="F1032" s="10"/>
      <c r="G1032" s="56"/>
    </row>
    <row r="1033" ht="15.75" customHeight="1">
      <c r="E1033" s="1"/>
      <c r="F1033" s="54" t="s">
        <v>14</v>
      </c>
    </row>
    <row r="1034" ht="15.75" customHeight="1">
      <c r="E1034" s="1"/>
    </row>
    <row r="1035" ht="15.75" customHeight="1">
      <c r="A1035" s="14" t="s">
        <v>15</v>
      </c>
      <c r="B1035" s="14" t="s">
        <v>16</v>
      </c>
      <c r="C1035" s="2" t="s">
        <v>17</v>
      </c>
      <c r="D1035" s="14" t="s">
        <v>18</v>
      </c>
      <c r="E1035" s="14" t="s">
        <v>19</v>
      </c>
      <c r="F1035" s="34" t="s">
        <v>20</v>
      </c>
      <c r="G1035" s="43">
        <v>48.0</v>
      </c>
    </row>
    <row r="1036" ht="15.75" customHeight="1">
      <c r="A1036" s="19" t="s">
        <v>3656</v>
      </c>
      <c r="B1036" s="18">
        <v>44916.0</v>
      </c>
      <c r="C1036" s="36">
        <v>48.0</v>
      </c>
      <c r="D1036" s="19">
        <f>G1035-C1036</f>
        <v>0</v>
      </c>
      <c r="E1036" s="19"/>
      <c r="F1036" s="10"/>
      <c r="G1036" s="1" t="s">
        <v>3657</v>
      </c>
    </row>
    <row r="1037" ht="15.75" customHeight="1">
      <c r="A1037" s="19" t="str">
        <f t="shared" ref="A1037:A1040" si="60">A1036</f>
        <v>EXF-223757</v>
      </c>
      <c r="B1037" s="18"/>
      <c r="C1037" s="36"/>
      <c r="D1037" s="19">
        <f t="shared" ref="D1037:D1040" si="61">D1036-C1037</f>
        <v>0</v>
      </c>
      <c r="E1037" s="19"/>
      <c r="F1037" s="10"/>
      <c r="G1037" s="20" t="s">
        <v>3655</v>
      </c>
    </row>
    <row r="1038" ht="15.75" customHeight="1">
      <c r="A1038" s="19" t="str">
        <f t="shared" si="60"/>
        <v>EXF-223757</v>
      </c>
      <c r="B1038" s="18"/>
      <c r="C1038" s="36"/>
      <c r="D1038" s="19">
        <f t="shared" si="61"/>
        <v>0</v>
      </c>
      <c r="E1038" s="19"/>
      <c r="F1038" s="10"/>
      <c r="G1038" s="53"/>
    </row>
    <row r="1039" ht="15.75" customHeight="1">
      <c r="A1039" s="19" t="str">
        <f t="shared" si="60"/>
        <v>EXF-223757</v>
      </c>
      <c r="B1039" s="18"/>
      <c r="C1039" s="36"/>
      <c r="D1039" s="19">
        <f t="shared" si="61"/>
        <v>0</v>
      </c>
      <c r="E1039" s="19"/>
      <c r="F1039" s="10"/>
    </row>
    <row r="1040" ht="15.75" customHeight="1">
      <c r="A1040" s="19" t="str">
        <f t="shared" si="60"/>
        <v>EXF-223757</v>
      </c>
      <c r="B1040" s="18"/>
      <c r="C1040" s="36"/>
      <c r="D1040" s="19">
        <f t="shared" si="61"/>
        <v>0</v>
      </c>
      <c r="E1040" s="19"/>
      <c r="F1040" s="10"/>
    </row>
    <row r="1041" ht="15.75" customHeight="1">
      <c r="E1041" s="1"/>
      <c r="F1041" s="54" t="s">
        <v>14</v>
      </c>
    </row>
    <row r="1042" ht="15.75" customHeight="1">
      <c r="E1042" s="1"/>
    </row>
    <row r="1043" ht="15.75" customHeight="1">
      <c r="A1043" s="14" t="s">
        <v>15</v>
      </c>
      <c r="B1043" s="14" t="s">
        <v>16</v>
      </c>
      <c r="C1043" s="2" t="s">
        <v>17</v>
      </c>
      <c r="D1043" s="14" t="s">
        <v>18</v>
      </c>
      <c r="E1043" s="14" t="s">
        <v>19</v>
      </c>
      <c r="F1043" s="34" t="s">
        <v>20</v>
      </c>
      <c r="G1043" s="43">
        <v>36.0</v>
      </c>
    </row>
    <row r="1044" ht="15.75" customHeight="1">
      <c r="A1044" s="19" t="s">
        <v>3656</v>
      </c>
      <c r="B1044" s="18">
        <v>44916.0</v>
      </c>
      <c r="C1044" s="36">
        <v>30.0</v>
      </c>
      <c r="D1044" s="19">
        <f>G1043-C1044</f>
        <v>6</v>
      </c>
      <c r="E1044" s="19"/>
      <c r="F1044" s="10"/>
      <c r="G1044" s="1" t="s">
        <v>3657</v>
      </c>
    </row>
    <row r="1045" ht="15.75" customHeight="1">
      <c r="A1045" s="19" t="str">
        <f t="shared" ref="A1045:A1048" si="62">A1044</f>
        <v>EXF-223757</v>
      </c>
      <c r="B1045" s="18">
        <v>44923.0</v>
      </c>
      <c r="C1045" s="36">
        <v>6.0</v>
      </c>
      <c r="D1045" s="19">
        <f t="shared" ref="D1045:D1048" si="63">D1044-C1045</f>
        <v>0</v>
      </c>
      <c r="E1045" s="19"/>
      <c r="F1045" s="10"/>
      <c r="G1045" s="20" t="s">
        <v>3658</v>
      </c>
    </row>
    <row r="1046" ht="15.75" customHeight="1">
      <c r="A1046" s="19" t="str">
        <f t="shared" si="62"/>
        <v>EXF-223757</v>
      </c>
      <c r="B1046" s="18"/>
      <c r="C1046" s="36"/>
      <c r="D1046" s="19">
        <f t="shared" si="63"/>
        <v>0</v>
      </c>
      <c r="E1046" s="19"/>
      <c r="F1046" s="10"/>
      <c r="G1046" s="53"/>
    </row>
    <row r="1047" ht="15.75" customHeight="1">
      <c r="A1047" s="19" t="str">
        <f t="shared" si="62"/>
        <v>EXF-223757</v>
      </c>
      <c r="B1047" s="18"/>
      <c r="C1047" s="36"/>
      <c r="D1047" s="19">
        <f t="shared" si="63"/>
        <v>0</v>
      </c>
      <c r="E1047" s="19"/>
      <c r="F1047" s="10"/>
    </row>
    <row r="1048" ht="15.75" customHeight="1">
      <c r="A1048" s="19" t="str">
        <f t="shared" si="62"/>
        <v>EXF-223757</v>
      </c>
      <c r="B1048" s="18"/>
      <c r="C1048" s="36"/>
      <c r="D1048" s="19">
        <f t="shared" si="63"/>
        <v>0</v>
      </c>
      <c r="E1048" s="19"/>
      <c r="F1048" s="10"/>
    </row>
    <row r="1049" ht="15.75" customHeight="1">
      <c r="E1049" s="1"/>
      <c r="F1049" s="54" t="s">
        <v>14</v>
      </c>
    </row>
    <row r="1050" ht="15.75" customHeight="1">
      <c r="E1050" s="1"/>
    </row>
    <row r="1051" ht="15.75" customHeight="1">
      <c r="A1051" s="14" t="s">
        <v>15</v>
      </c>
      <c r="B1051" s="14" t="s">
        <v>16</v>
      </c>
      <c r="C1051" s="2" t="s">
        <v>17</v>
      </c>
      <c r="D1051" s="14" t="s">
        <v>18</v>
      </c>
      <c r="E1051" s="14" t="s">
        <v>19</v>
      </c>
      <c r="F1051" s="34" t="s">
        <v>20</v>
      </c>
      <c r="G1051" s="43">
        <v>80.0</v>
      </c>
    </row>
    <row r="1052" ht="15.75" customHeight="1">
      <c r="A1052" s="19" t="s">
        <v>3659</v>
      </c>
      <c r="B1052" s="18">
        <v>44950.0</v>
      </c>
      <c r="C1052" s="36">
        <v>31.0</v>
      </c>
      <c r="D1052" s="19">
        <f>G1051-C1052</f>
        <v>49</v>
      </c>
      <c r="E1052" s="19"/>
      <c r="F1052" s="10"/>
      <c r="G1052" s="1" t="s">
        <v>3660</v>
      </c>
    </row>
    <row r="1053" ht="15.75" customHeight="1">
      <c r="A1053" s="19" t="str">
        <f t="shared" ref="A1053:A1056" si="64">A1052</f>
        <v>EXF-2300104</v>
      </c>
      <c r="B1053" s="18">
        <v>44953.0</v>
      </c>
      <c r="C1053" s="36">
        <v>49.0</v>
      </c>
      <c r="D1053" s="19">
        <f t="shared" ref="D1053:D1056" si="65">D1052-C1053</f>
        <v>0</v>
      </c>
      <c r="E1053" s="19"/>
      <c r="F1053" s="10"/>
      <c r="G1053" s="20" t="s">
        <v>3655</v>
      </c>
    </row>
    <row r="1054" ht="15.75" customHeight="1">
      <c r="A1054" s="19" t="str">
        <f t="shared" si="64"/>
        <v>EXF-2300104</v>
      </c>
      <c r="B1054" s="18"/>
      <c r="C1054" s="36"/>
      <c r="D1054" s="19">
        <f t="shared" si="65"/>
        <v>0</v>
      </c>
      <c r="E1054" s="19"/>
      <c r="F1054" s="10"/>
      <c r="G1054" s="53"/>
    </row>
    <row r="1055" ht="15.75" customHeight="1">
      <c r="A1055" s="19" t="str">
        <f t="shared" si="64"/>
        <v>EXF-2300104</v>
      </c>
      <c r="B1055" s="18"/>
      <c r="C1055" s="36"/>
      <c r="D1055" s="19">
        <f t="shared" si="65"/>
        <v>0</v>
      </c>
      <c r="E1055" s="19"/>
      <c r="F1055" s="10"/>
    </row>
    <row r="1056" ht="15.75" customHeight="1">
      <c r="A1056" s="19" t="str">
        <f t="shared" si="64"/>
        <v>EXF-2300104</v>
      </c>
      <c r="B1056" s="18"/>
      <c r="C1056" s="36"/>
      <c r="D1056" s="19">
        <f t="shared" si="65"/>
        <v>0</v>
      </c>
      <c r="E1056" s="19"/>
      <c r="F1056" s="10"/>
    </row>
    <row r="1057" ht="15.75" customHeight="1">
      <c r="E1057" s="1"/>
      <c r="F1057" s="54" t="s">
        <v>14</v>
      </c>
    </row>
    <row r="1058" ht="15.75" customHeight="1">
      <c r="E1058" s="1"/>
    </row>
    <row r="1059" ht="15.75" customHeight="1">
      <c r="A1059" s="14" t="s">
        <v>15</v>
      </c>
      <c r="B1059" s="14" t="s">
        <v>16</v>
      </c>
      <c r="C1059" s="2" t="s">
        <v>17</v>
      </c>
      <c r="D1059" s="14" t="s">
        <v>18</v>
      </c>
      <c r="E1059" s="14" t="s">
        <v>19</v>
      </c>
      <c r="F1059" s="34" t="s">
        <v>20</v>
      </c>
      <c r="G1059" s="43">
        <v>60.0</v>
      </c>
    </row>
    <row r="1060" ht="15.75" customHeight="1">
      <c r="A1060" s="19" t="s">
        <v>3659</v>
      </c>
      <c r="B1060" s="18">
        <v>44950.0</v>
      </c>
      <c r="C1060" s="36">
        <v>22.0</v>
      </c>
      <c r="D1060" s="19">
        <f>G1059-C1060</f>
        <v>38</v>
      </c>
      <c r="E1060" s="19"/>
      <c r="F1060" s="10"/>
      <c r="G1060" s="1" t="s">
        <v>3660</v>
      </c>
    </row>
    <row r="1061" ht="15.75" customHeight="1">
      <c r="A1061" s="19" t="str">
        <f t="shared" ref="A1061:A1064" si="66">A1060</f>
        <v>EXF-2300104</v>
      </c>
      <c r="B1061" s="18">
        <v>44953.0</v>
      </c>
      <c r="C1061" s="36">
        <v>38.0</v>
      </c>
      <c r="D1061" s="19">
        <f t="shared" ref="D1061:D1064" si="67">D1060-C1061</f>
        <v>0</v>
      </c>
      <c r="E1061" s="19"/>
      <c r="F1061" s="10"/>
      <c r="G1061" s="20" t="s">
        <v>3658</v>
      </c>
    </row>
    <row r="1062" ht="15.75" customHeight="1">
      <c r="A1062" s="19" t="str">
        <f t="shared" si="66"/>
        <v>EXF-2300104</v>
      </c>
      <c r="B1062" s="18"/>
      <c r="C1062" s="36"/>
      <c r="D1062" s="19">
        <f t="shared" si="67"/>
        <v>0</v>
      </c>
      <c r="E1062" s="19"/>
      <c r="F1062" s="10"/>
      <c r="G1062" s="53"/>
    </row>
    <row r="1063" ht="15.75" customHeight="1">
      <c r="A1063" s="19" t="str">
        <f t="shared" si="66"/>
        <v>EXF-2300104</v>
      </c>
      <c r="B1063" s="18"/>
      <c r="C1063" s="36"/>
      <c r="D1063" s="19">
        <f t="shared" si="67"/>
        <v>0</v>
      </c>
      <c r="E1063" s="19"/>
      <c r="F1063" s="10"/>
    </row>
    <row r="1064" ht="15.75" customHeight="1">
      <c r="A1064" s="19" t="str">
        <f t="shared" si="66"/>
        <v>EXF-2300104</v>
      </c>
      <c r="B1064" s="18"/>
      <c r="C1064" s="36"/>
      <c r="D1064" s="19">
        <f t="shared" si="67"/>
        <v>0</v>
      </c>
      <c r="E1064" s="19"/>
      <c r="F1064" s="10"/>
    </row>
    <row r="1065" ht="15.75" customHeight="1">
      <c r="E1065" s="1"/>
      <c r="F1065" s="54" t="s">
        <v>14</v>
      </c>
    </row>
    <row r="1066" ht="15.75" customHeight="1">
      <c r="E1066" s="1"/>
    </row>
    <row r="1067" ht="15.75" customHeight="1">
      <c r="A1067" s="14" t="s">
        <v>15</v>
      </c>
      <c r="B1067" s="14" t="s">
        <v>16</v>
      </c>
      <c r="C1067" s="2" t="s">
        <v>17</v>
      </c>
      <c r="D1067" s="14" t="s">
        <v>18</v>
      </c>
      <c r="E1067" s="14" t="s">
        <v>19</v>
      </c>
      <c r="F1067" s="34" t="s">
        <v>20</v>
      </c>
      <c r="G1067" s="43">
        <v>25.0</v>
      </c>
    </row>
    <row r="1068" ht="15.75" customHeight="1">
      <c r="A1068" s="19" t="s">
        <v>3661</v>
      </c>
      <c r="B1068" s="18">
        <v>44960.0</v>
      </c>
      <c r="C1068" s="36">
        <v>25.0</v>
      </c>
      <c r="D1068" s="19">
        <f>G1067-C1068</f>
        <v>0</v>
      </c>
      <c r="E1068" s="19"/>
      <c r="F1068" s="10"/>
      <c r="G1068" s="1" t="s">
        <v>3662</v>
      </c>
    </row>
    <row r="1069" ht="15.75" customHeight="1">
      <c r="A1069" s="19" t="str">
        <f t="shared" ref="A1069:A1072" si="68">A1068</f>
        <v>EXF-22300233</v>
      </c>
      <c r="B1069" s="18"/>
      <c r="C1069" s="36"/>
      <c r="D1069" s="19">
        <f t="shared" ref="D1069:D1072" si="69">D1068-C1069</f>
        <v>0</v>
      </c>
      <c r="E1069" s="19"/>
      <c r="F1069" s="10"/>
      <c r="G1069" s="20" t="s">
        <v>3663</v>
      </c>
    </row>
    <row r="1070" ht="15.75" customHeight="1">
      <c r="A1070" s="19" t="str">
        <f t="shared" si="68"/>
        <v>EXF-22300233</v>
      </c>
      <c r="B1070" s="18"/>
      <c r="C1070" s="36"/>
      <c r="D1070" s="19">
        <f t="shared" si="69"/>
        <v>0</v>
      </c>
      <c r="E1070" s="19"/>
      <c r="F1070" s="10"/>
      <c r="G1070" s="53"/>
    </row>
    <row r="1071" ht="15.75" customHeight="1">
      <c r="A1071" s="19" t="str">
        <f t="shared" si="68"/>
        <v>EXF-22300233</v>
      </c>
      <c r="B1071" s="18"/>
      <c r="C1071" s="36"/>
      <c r="D1071" s="19">
        <f t="shared" si="69"/>
        <v>0</v>
      </c>
      <c r="E1071" s="19"/>
      <c r="F1071" s="10"/>
    </row>
    <row r="1072" ht="15.75" customHeight="1">
      <c r="A1072" s="19" t="str">
        <f t="shared" si="68"/>
        <v>EXF-22300233</v>
      </c>
      <c r="B1072" s="18"/>
      <c r="C1072" s="36"/>
      <c r="D1072" s="19">
        <f t="shared" si="69"/>
        <v>0</v>
      </c>
      <c r="E1072" s="19"/>
      <c r="F1072" s="10"/>
    </row>
    <row r="1073" ht="15.75" customHeight="1">
      <c r="E1073" s="1"/>
      <c r="F1073" s="54" t="s">
        <v>14</v>
      </c>
    </row>
    <row r="1074" ht="15.75" customHeight="1">
      <c r="E1074" s="1"/>
    </row>
    <row r="1075" ht="15.75" customHeight="1">
      <c r="E1075" s="1"/>
    </row>
    <row r="1076" ht="15.75" customHeight="1">
      <c r="A1076" s="14" t="s">
        <v>15</v>
      </c>
      <c r="B1076" s="14" t="s">
        <v>16</v>
      </c>
      <c r="C1076" s="2" t="s">
        <v>17</v>
      </c>
      <c r="D1076" s="14" t="s">
        <v>18</v>
      </c>
      <c r="E1076" s="14" t="s">
        <v>19</v>
      </c>
      <c r="F1076" s="34" t="s">
        <v>20</v>
      </c>
      <c r="G1076" s="43">
        <v>80.0</v>
      </c>
    </row>
    <row r="1077" ht="15.75" customHeight="1">
      <c r="A1077" s="19" t="s">
        <v>3664</v>
      </c>
      <c r="B1077" s="18">
        <v>45000.0</v>
      </c>
      <c r="C1077" s="36">
        <v>80.0</v>
      </c>
      <c r="D1077" s="19">
        <f>G1076-C1077</f>
        <v>0</v>
      </c>
      <c r="E1077" s="19"/>
      <c r="F1077" s="10"/>
      <c r="G1077" s="1" t="s">
        <v>3665</v>
      </c>
    </row>
    <row r="1078" ht="15.75" customHeight="1">
      <c r="A1078" s="19" t="str">
        <f t="shared" ref="A1078:A1081" si="70">A1077</f>
        <v>EXF-2300790</v>
      </c>
      <c r="B1078" s="18"/>
      <c r="C1078" s="36"/>
      <c r="D1078" s="19">
        <f t="shared" ref="D1078:D1081" si="71">D1077-C1078</f>
        <v>0</v>
      </c>
      <c r="E1078" s="19"/>
      <c r="F1078" s="10"/>
      <c r="G1078" s="20" t="s">
        <v>3655</v>
      </c>
    </row>
    <row r="1079" ht="15.75" customHeight="1">
      <c r="A1079" s="19" t="str">
        <f t="shared" si="70"/>
        <v>EXF-2300790</v>
      </c>
      <c r="B1079" s="18"/>
      <c r="C1079" s="36"/>
      <c r="D1079" s="19">
        <f t="shared" si="71"/>
        <v>0</v>
      </c>
      <c r="E1079" s="19"/>
      <c r="F1079" s="10"/>
      <c r="G1079" s="53"/>
    </row>
    <row r="1080" ht="15.75" customHeight="1">
      <c r="A1080" s="19" t="str">
        <f t="shared" si="70"/>
        <v>EXF-2300790</v>
      </c>
      <c r="B1080" s="18"/>
      <c r="C1080" s="36"/>
      <c r="D1080" s="19">
        <f t="shared" si="71"/>
        <v>0</v>
      </c>
      <c r="E1080" s="19"/>
      <c r="F1080" s="10"/>
    </row>
    <row r="1081" ht="15.75" customHeight="1">
      <c r="A1081" s="19" t="str">
        <f t="shared" si="70"/>
        <v>EXF-2300790</v>
      </c>
      <c r="B1081" s="18"/>
      <c r="C1081" s="36"/>
      <c r="D1081" s="19">
        <f t="shared" si="71"/>
        <v>0</v>
      </c>
      <c r="E1081" s="19"/>
      <c r="F1081" s="10"/>
    </row>
    <row r="1082" ht="15.75" customHeight="1">
      <c r="E1082" s="1"/>
      <c r="F1082" s="54" t="s">
        <v>14</v>
      </c>
    </row>
    <row r="1083" ht="15.75" customHeight="1">
      <c r="E1083" s="1"/>
    </row>
    <row r="1084" ht="15.75" customHeight="1">
      <c r="A1084" s="14" t="s">
        <v>15</v>
      </c>
      <c r="B1084" s="14" t="s">
        <v>16</v>
      </c>
      <c r="C1084" s="2" t="s">
        <v>17</v>
      </c>
      <c r="D1084" s="14" t="s">
        <v>18</v>
      </c>
      <c r="E1084" s="14" t="s">
        <v>19</v>
      </c>
      <c r="F1084" s="34" t="s">
        <v>20</v>
      </c>
      <c r="G1084" s="43">
        <v>80.0</v>
      </c>
    </row>
    <row r="1085" ht="15.75" customHeight="1">
      <c r="A1085" s="19" t="s">
        <v>3666</v>
      </c>
      <c r="B1085" s="18">
        <v>45013.0</v>
      </c>
      <c r="C1085" s="36">
        <v>80.0</v>
      </c>
      <c r="D1085" s="19">
        <f>G1084-C1085</f>
        <v>0</v>
      </c>
      <c r="E1085" s="19"/>
      <c r="F1085" s="10"/>
      <c r="G1085" s="1" t="s">
        <v>3667</v>
      </c>
    </row>
    <row r="1086" ht="15.75" customHeight="1">
      <c r="A1086" s="19" t="str">
        <f t="shared" ref="A1086:A1089" si="72">A1085</f>
        <v>EXF-2300950</v>
      </c>
      <c r="B1086" s="18"/>
      <c r="C1086" s="36"/>
      <c r="D1086" s="19">
        <f t="shared" ref="D1086:D1089" si="73">D1085-C1086</f>
        <v>0</v>
      </c>
      <c r="E1086" s="19"/>
      <c r="F1086" s="10"/>
      <c r="G1086" s="20" t="s">
        <v>3655</v>
      </c>
    </row>
    <row r="1087" ht="15.75" customHeight="1">
      <c r="A1087" s="19" t="str">
        <f t="shared" si="72"/>
        <v>EXF-2300950</v>
      </c>
      <c r="B1087" s="18"/>
      <c r="C1087" s="36"/>
      <c r="D1087" s="19">
        <f t="shared" si="73"/>
        <v>0</v>
      </c>
      <c r="E1087" s="19"/>
      <c r="F1087" s="10"/>
      <c r="G1087" s="53"/>
    </row>
    <row r="1088" ht="15.75" customHeight="1">
      <c r="A1088" s="19" t="str">
        <f t="shared" si="72"/>
        <v>EXF-2300950</v>
      </c>
      <c r="B1088" s="18"/>
      <c r="C1088" s="36"/>
      <c r="D1088" s="19">
        <f t="shared" si="73"/>
        <v>0</v>
      </c>
      <c r="E1088" s="19"/>
      <c r="F1088" s="10"/>
    </row>
    <row r="1089" ht="15.75" customHeight="1">
      <c r="A1089" s="19" t="str">
        <f t="shared" si="72"/>
        <v>EXF-2300950</v>
      </c>
      <c r="B1089" s="18"/>
      <c r="C1089" s="36"/>
      <c r="D1089" s="19">
        <f t="shared" si="73"/>
        <v>0</v>
      </c>
      <c r="E1089" s="19"/>
      <c r="F1089" s="10"/>
    </row>
    <row r="1090" ht="15.75" customHeight="1">
      <c r="E1090" s="1"/>
      <c r="F1090" s="54" t="s">
        <v>14</v>
      </c>
    </row>
    <row r="1091" ht="15.75" customHeight="1">
      <c r="A1091" s="14" t="s">
        <v>15</v>
      </c>
      <c r="B1091" s="14" t="s">
        <v>16</v>
      </c>
      <c r="C1091" s="2" t="s">
        <v>17</v>
      </c>
      <c r="D1091" s="14" t="s">
        <v>18</v>
      </c>
      <c r="E1091" s="14" t="s">
        <v>19</v>
      </c>
      <c r="F1091" s="34" t="s">
        <v>20</v>
      </c>
      <c r="G1091" s="43">
        <v>60.0</v>
      </c>
    </row>
    <row r="1092" ht="15.75" customHeight="1">
      <c r="A1092" s="19" t="s">
        <v>3666</v>
      </c>
      <c r="B1092" s="18">
        <v>45013.0</v>
      </c>
      <c r="C1092" s="36">
        <v>23.0</v>
      </c>
      <c r="D1092" s="19">
        <f>G1091-C1092</f>
        <v>37</v>
      </c>
      <c r="E1092" s="19"/>
      <c r="F1092" s="10"/>
      <c r="G1092" s="1" t="s">
        <v>3667</v>
      </c>
    </row>
    <row r="1093" ht="15.75" customHeight="1">
      <c r="A1093" s="19" t="str">
        <f t="shared" ref="A1093:A1096" si="74">A1092</f>
        <v>EXF-2300950</v>
      </c>
      <c r="B1093" s="18">
        <v>45019.0</v>
      </c>
      <c r="C1093" s="36">
        <v>37.0</v>
      </c>
      <c r="D1093" s="19">
        <f t="shared" ref="D1093:D1096" si="75">D1092-C1093</f>
        <v>0</v>
      </c>
      <c r="E1093" s="19"/>
      <c r="F1093" s="10"/>
      <c r="G1093" s="20" t="s">
        <v>3658</v>
      </c>
    </row>
    <row r="1094" ht="15.75" customHeight="1">
      <c r="A1094" s="19" t="str">
        <f t="shared" si="74"/>
        <v>EXF-2300950</v>
      </c>
      <c r="B1094" s="18"/>
      <c r="C1094" s="36"/>
      <c r="D1094" s="19">
        <f t="shared" si="75"/>
        <v>0</v>
      </c>
      <c r="E1094" s="19"/>
      <c r="F1094" s="10"/>
      <c r="G1094" s="53"/>
    </row>
    <row r="1095" ht="15.75" customHeight="1">
      <c r="A1095" s="19" t="str">
        <f t="shared" si="74"/>
        <v>EXF-2300950</v>
      </c>
      <c r="B1095" s="18"/>
      <c r="C1095" s="36"/>
      <c r="D1095" s="19">
        <f t="shared" si="75"/>
        <v>0</v>
      </c>
      <c r="E1095" s="19"/>
      <c r="F1095" s="10"/>
    </row>
    <row r="1096" ht="15.75" customHeight="1">
      <c r="A1096" s="19" t="str">
        <f t="shared" si="74"/>
        <v>EXF-2300950</v>
      </c>
      <c r="B1096" s="18"/>
      <c r="C1096" s="36"/>
      <c r="D1096" s="19">
        <f t="shared" si="75"/>
        <v>0</v>
      </c>
      <c r="E1096" s="19"/>
      <c r="F1096" s="10"/>
    </row>
    <row r="1097" ht="15.75" customHeight="1">
      <c r="E1097" s="1"/>
      <c r="F1097" s="54" t="s">
        <v>14</v>
      </c>
    </row>
    <row r="1098" ht="15.75" customHeight="1">
      <c r="E1098" s="1"/>
    </row>
    <row r="1099" ht="15.75" customHeight="1">
      <c r="A1099" s="14" t="s">
        <v>15</v>
      </c>
      <c r="B1099" s="14" t="s">
        <v>16</v>
      </c>
      <c r="C1099" s="2" t="s">
        <v>17</v>
      </c>
      <c r="D1099" s="14" t="s">
        <v>18</v>
      </c>
      <c r="E1099" s="14" t="s">
        <v>19</v>
      </c>
      <c r="F1099" s="34" t="s">
        <v>20</v>
      </c>
      <c r="G1099" s="43">
        <v>29.0</v>
      </c>
    </row>
    <row r="1100" ht="15.75" customHeight="1">
      <c r="A1100" s="19" t="s">
        <v>3668</v>
      </c>
      <c r="B1100" s="18">
        <v>45313.0</v>
      </c>
      <c r="C1100" s="36">
        <v>29.0</v>
      </c>
      <c r="D1100" s="19">
        <f>G1099-C1100</f>
        <v>0</v>
      </c>
      <c r="E1100" s="19"/>
      <c r="F1100" s="10"/>
      <c r="G1100" s="1" t="s">
        <v>3669</v>
      </c>
    </row>
    <row r="1101" ht="15.75" customHeight="1">
      <c r="A1101" s="19" t="str">
        <f t="shared" ref="A1101:A1104" si="76">A1100</f>
        <v>EXF-2303879</v>
      </c>
      <c r="B1101" s="18"/>
      <c r="C1101" s="36"/>
      <c r="D1101" s="19">
        <f t="shared" ref="D1101:D1104" si="77">D1100-C1101</f>
        <v>0</v>
      </c>
      <c r="E1101" s="19"/>
      <c r="F1101" s="10"/>
      <c r="G1101" s="20" t="s">
        <v>3655</v>
      </c>
    </row>
    <row r="1102" ht="15.75" customHeight="1">
      <c r="A1102" s="19" t="str">
        <f t="shared" si="76"/>
        <v>EXF-2303879</v>
      </c>
      <c r="B1102" s="18"/>
      <c r="C1102" s="36"/>
      <c r="D1102" s="19">
        <f t="shared" si="77"/>
        <v>0</v>
      </c>
      <c r="E1102" s="19"/>
      <c r="F1102" s="10"/>
      <c r="G1102" s="53"/>
    </row>
    <row r="1103" ht="15.75" customHeight="1">
      <c r="A1103" s="19" t="str">
        <f t="shared" si="76"/>
        <v>EXF-2303879</v>
      </c>
      <c r="B1103" s="18"/>
      <c r="C1103" s="36"/>
      <c r="D1103" s="19">
        <f t="shared" si="77"/>
        <v>0</v>
      </c>
      <c r="E1103" s="19"/>
      <c r="F1103" s="10"/>
    </row>
    <row r="1104" ht="15.75" customHeight="1">
      <c r="A1104" s="19" t="str">
        <f t="shared" si="76"/>
        <v>EXF-2303879</v>
      </c>
      <c r="B1104" s="18"/>
      <c r="C1104" s="36"/>
      <c r="D1104" s="19">
        <f t="shared" si="77"/>
        <v>0</v>
      </c>
      <c r="E1104" s="19"/>
      <c r="F1104" s="10"/>
    </row>
    <row r="1105" ht="15.75" customHeight="1">
      <c r="E1105" s="1"/>
      <c r="F1105" s="54" t="s">
        <v>14</v>
      </c>
    </row>
    <row r="1106" ht="15.75" customHeight="1">
      <c r="A1106" s="14" t="s">
        <v>15</v>
      </c>
      <c r="B1106" s="14" t="s">
        <v>16</v>
      </c>
      <c r="C1106" s="2" t="s">
        <v>17</v>
      </c>
      <c r="D1106" s="14" t="s">
        <v>18</v>
      </c>
      <c r="E1106" s="14" t="s">
        <v>19</v>
      </c>
      <c r="F1106" s="34" t="s">
        <v>20</v>
      </c>
      <c r="G1106" s="43">
        <v>35.0</v>
      </c>
    </row>
    <row r="1107" ht="15.75" customHeight="1">
      <c r="A1107" s="19" t="s">
        <v>3668</v>
      </c>
      <c r="B1107" s="18">
        <v>45313.0</v>
      </c>
      <c r="C1107" s="36">
        <v>35.0</v>
      </c>
      <c r="D1107" s="19">
        <f>G1106-C1107</f>
        <v>0</v>
      </c>
      <c r="E1107" s="19"/>
      <c r="F1107" s="10"/>
      <c r="G1107" s="1" t="s">
        <v>3669</v>
      </c>
    </row>
    <row r="1108" ht="15.75" customHeight="1">
      <c r="A1108" s="19" t="str">
        <f t="shared" ref="A1108:A1111" si="78">A1107</f>
        <v>EXF-2303879</v>
      </c>
      <c r="B1108" s="18"/>
      <c r="C1108" s="36"/>
      <c r="D1108" s="19">
        <f t="shared" ref="D1108:D1111" si="79">D1107-C1108</f>
        <v>0</v>
      </c>
      <c r="E1108" s="19"/>
      <c r="F1108" s="10"/>
      <c r="G1108" s="20" t="s">
        <v>3670</v>
      </c>
    </row>
    <row r="1109" ht="15.75" customHeight="1">
      <c r="A1109" s="19" t="str">
        <f t="shared" si="78"/>
        <v>EXF-2303879</v>
      </c>
      <c r="B1109" s="18"/>
      <c r="C1109" s="36"/>
      <c r="D1109" s="19">
        <f t="shared" si="79"/>
        <v>0</v>
      </c>
      <c r="E1109" s="19"/>
      <c r="F1109" s="10"/>
      <c r="G1109" s="53"/>
    </row>
    <row r="1110" ht="15.75" customHeight="1">
      <c r="A1110" s="19" t="str">
        <f t="shared" si="78"/>
        <v>EXF-2303879</v>
      </c>
      <c r="B1110" s="18"/>
      <c r="C1110" s="36"/>
      <c r="D1110" s="19">
        <f t="shared" si="79"/>
        <v>0</v>
      </c>
      <c r="E1110" s="19"/>
      <c r="F1110" s="10"/>
    </row>
    <row r="1111" ht="15.75" customHeight="1">
      <c r="A1111" s="19" t="str">
        <f t="shared" si="78"/>
        <v>EXF-2303879</v>
      </c>
      <c r="B1111" s="18"/>
      <c r="C1111" s="36"/>
      <c r="D1111" s="19">
        <f t="shared" si="79"/>
        <v>0</v>
      </c>
      <c r="E1111" s="19"/>
      <c r="F1111" s="10"/>
    </row>
    <row r="1112" ht="15.75" customHeight="1">
      <c r="E1112" s="1"/>
      <c r="F1112" s="54" t="s">
        <v>14</v>
      </c>
    </row>
    <row r="1113" ht="15.75" customHeight="1">
      <c r="E1113" s="1"/>
    </row>
    <row r="1114" ht="15.75" customHeight="1">
      <c r="A1114" s="14" t="s">
        <v>15</v>
      </c>
      <c r="B1114" s="14" t="s">
        <v>16</v>
      </c>
      <c r="C1114" s="2" t="s">
        <v>17</v>
      </c>
      <c r="D1114" s="14" t="s">
        <v>18</v>
      </c>
      <c r="E1114" s="14" t="s">
        <v>19</v>
      </c>
      <c r="F1114" s="34" t="s">
        <v>20</v>
      </c>
      <c r="G1114" s="43">
        <v>25.0</v>
      </c>
    </row>
    <row r="1115" ht="15.75" customHeight="1">
      <c r="A1115" s="19" t="s">
        <v>3671</v>
      </c>
      <c r="B1115" s="18">
        <v>45352.0</v>
      </c>
      <c r="C1115" s="36">
        <v>25.0</v>
      </c>
      <c r="D1115" s="19">
        <f>G1114-C1115</f>
        <v>0</v>
      </c>
      <c r="E1115" s="19"/>
      <c r="F1115" s="10"/>
      <c r="G1115" s="1" t="s">
        <v>3672</v>
      </c>
    </row>
    <row r="1116" ht="15.75" customHeight="1">
      <c r="A1116" s="19" t="str">
        <f t="shared" ref="A1116:A1117" si="80">A1115</f>
        <v>EXF-2400558</v>
      </c>
      <c r="B1116" s="18"/>
      <c r="C1116" s="36"/>
      <c r="D1116" s="19">
        <f t="shared" ref="D1116:D1117" si="81">D1115-C1116</f>
        <v>0</v>
      </c>
      <c r="E1116" s="19"/>
      <c r="F1116" s="10"/>
      <c r="G1116" s="20" t="s">
        <v>3655</v>
      </c>
    </row>
    <row r="1117" ht="15.75" customHeight="1">
      <c r="A1117" s="19" t="str">
        <f t="shared" si="80"/>
        <v>EXF-2400558</v>
      </c>
      <c r="B1117" s="18"/>
      <c r="C1117" s="36"/>
      <c r="D1117" s="19">
        <f t="shared" si="81"/>
        <v>0</v>
      </c>
      <c r="E1117" s="19"/>
      <c r="F1117" s="10"/>
      <c r="G1117" s="53"/>
    </row>
    <row r="1118" ht="15.75" customHeight="1">
      <c r="E1118" s="1"/>
      <c r="F1118" s="54" t="s">
        <v>14</v>
      </c>
    </row>
    <row r="1119" ht="15.75" customHeight="1">
      <c r="A1119" s="14" t="s">
        <v>15</v>
      </c>
      <c r="B1119" s="14" t="s">
        <v>16</v>
      </c>
      <c r="C1119" s="2" t="s">
        <v>17</v>
      </c>
      <c r="D1119" s="14" t="s">
        <v>18</v>
      </c>
      <c r="E1119" s="14" t="s">
        <v>19</v>
      </c>
      <c r="F1119" s="34" t="s">
        <v>20</v>
      </c>
      <c r="G1119" s="43">
        <v>33.0</v>
      </c>
    </row>
    <row r="1120" ht="15.75" customHeight="1">
      <c r="A1120" s="19" t="s">
        <v>3671</v>
      </c>
      <c r="B1120" s="18">
        <v>45352.0</v>
      </c>
      <c r="C1120" s="36">
        <v>24.0</v>
      </c>
      <c r="D1120" s="19">
        <f>G1119-C1120</f>
        <v>9</v>
      </c>
      <c r="E1120" s="19"/>
      <c r="F1120" s="10"/>
      <c r="G1120" s="1" t="s">
        <v>3672</v>
      </c>
    </row>
    <row r="1121" ht="15.75" customHeight="1">
      <c r="A1121" s="19" t="str">
        <f t="shared" ref="A1121:A1122" si="82">A1120</f>
        <v>EXF-2400558</v>
      </c>
      <c r="B1121" s="18"/>
      <c r="C1121" s="36"/>
      <c r="D1121" s="19">
        <f t="shared" ref="D1121:D1122" si="83">D1120-C1121</f>
        <v>9</v>
      </c>
      <c r="E1121" s="19"/>
      <c r="F1121" s="10"/>
      <c r="G1121" s="20" t="s">
        <v>3670</v>
      </c>
    </row>
    <row r="1122" ht="15.75" customHeight="1">
      <c r="A1122" s="19" t="str">
        <f t="shared" si="82"/>
        <v>EXF-2400558</v>
      </c>
      <c r="B1122" s="18"/>
      <c r="C1122" s="36"/>
      <c r="D1122" s="19">
        <f t="shared" si="83"/>
        <v>9</v>
      </c>
      <c r="E1122" s="19"/>
      <c r="F1122" s="10"/>
      <c r="G1122" s="53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paperSize="5" scale="180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86"/>
    <col customWidth="1" min="3" max="3" width="13.43"/>
    <col customWidth="1" min="4" max="4" width="14.86"/>
    <col customWidth="1" min="5" max="5" width="15.71"/>
    <col customWidth="1" min="6" max="6" width="15.0"/>
    <col customWidth="1" min="7" max="7" width="23.14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>
        <v>30.0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30.0</v>
      </c>
    </row>
    <row r="815" ht="15.75" customHeight="1">
      <c r="A815" s="19" t="s">
        <v>3673</v>
      </c>
      <c r="B815" s="18"/>
      <c r="C815" s="36"/>
      <c r="D815" s="19">
        <f>G814-C815</f>
        <v>30</v>
      </c>
      <c r="E815" s="19"/>
      <c r="F815" s="10"/>
      <c r="G815" s="1" t="s">
        <v>3674</v>
      </c>
    </row>
    <row r="816" ht="15.75" customHeight="1">
      <c r="A816" s="19" t="s">
        <v>3673</v>
      </c>
      <c r="B816" s="18"/>
      <c r="C816" s="36"/>
      <c r="D816" s="19">
        <f t="shared" ref="D816:D821" si="41">D815-C816</f>
        <v>30</v>
      </c>
      <c r="E816" s="19"/>
      <c r="F816" s="10"/>
      <c r="G816" s="20" t="s">
        <v>3675</v>
      </c>
    </row>
    <row r="817" ht="15.75" customHeight="1">
      <c r="A817" s="19" t="s">
        <v>3673</v>
      </c>
      <c r="B817" s="18"/>
      <c r="C817" s="36"/>
      <c r="D817" s="19">
        <f t="shared" si="41"/>
        <v>30</v>
      </c>
      <c r="E817" s="19"/>
      <c r="F817" s="10"/>
      <c r="G817" s="53">
        <v>100000.0</v>
      </c>
    </row>
    <row r="818" ht="15.75" customHeight="1">
      <c r="A818" s="19" t="s">
        <v>3673</v>
      </c>
      <c r="B818" s="18"/>
      <c r="C818" s="36"/>
      <c r="D818" s="19">
        <f t="shared" si="41"/>
        <v>30</v>
      </c>
      <c r="E818" s="19"/>
      <c r="F818" s="10"/>
      <c r="G818" s="20" t="s">
        <v>3676</v>
      </c>
    </row>
    <row r="819" ht="15.75" customHeight="1">
      <c r="A819" s="19" t="s">
        <v>3673</v>
      </c>
      <c r="B819" s="18"/>
      <c r="C819" s="36"/>
      <c r="D819" s="19">
        <f t="shared" si="41"/>
        <v>30</v>
      </c>
      <c r="E819" s="19"/>
      <c r="F819" s="10"/>
    </row>
    <row r="820" ht="15.75" customHeight="1">
      <c r="A820" s="19" t="s">
        <v>3673</v>
      </c>
      <c r="B820" s="18"/>
      <c r="C820" s="36"/>
      <c r="D820" s="19">
        <f t="shared" si="41"/>
        <v>30</v>
      </c>
      <c r="E820" s="19"/>
      <c r="F820" s="10"/>
      <c r="G820" s="56">
        <v>44592.0</v>
      </c>
    </row>
    <row r="821" ht="15.75" customHeight="1">
      <c r="A821" s="19" t="s">
        <v>3673</v>
      </c>
      <c r="B821" s="18"/>
      <c r="C821" s="36"/>
      <c r="D821" s="19">
        <f t="shared" si="41"/>
        <v>30</v>
      </c>
      <c r="E821" s="19"/>
      <c r="F821" s="10"/>
    </row>
    <row r="822" ht="15.75" customHeight="1">
      <c r="A822" s="19" t="s">
        <v>3673</v>
      </c>
      <c r="B822" s="18"/>
      <c r="C822" s="36"/>
      <c r="D822" s="19"/>
      <c r="E822" s="19"/>
      <c r="F822" s="10"/>
    </row>
    <row r="823" ht="15.75" customHeight="1">
      <c r="A823" s="19" t="s">
        <v>3673</v>
      </c>
      <c r="B823" s="18"/>
      <c r="C823" s="36"/>
      <c r="D823" s="19"/>
      <c r="E823" s="19"/>
      <c r="F823" s="10"/>
    </row>
    <row r="824" ht="15.75" customHeight="1">
      <c r="A824" s="19" t="s">
        <v>3673</v>
      </c>
      <c r="B824" s="18"/>
      <c r="C824" s="36"/>
      <c r="D824" s="19"/>
      <c r="E824" s="19"/>
      <c r="F824" s="10"/>
    </row>
    <row r="825" ht="15.75" customHeight="1">
      <c r="A825" s="19" t="s">
        <v>3673</v>
      </c>
      <c r="B825" s="18"/>
      <c r="C825" s="36"/>
      <c r="D825" s="19"/>
      <c r="E825" s="19"/>
      <c r="F825" s="10"/>
    </row>
    <row r="826" ht="15.75" customHeight="1">
      <c r="A826" s="19" t="s">
        <v>3673</v>
      </c>
      <c r="B826" s="18"/>
      <c r="C826" s="36"/>
      <c r="D826" s="19"/>
      <c r="E826" s="19"/>
      <c r="F826" s="10"/>
    </row>
    <row r="827" ht="15.75" customHeight="1">
      <c r="A827" s="19" t="s">
        <v>3673</v>
      </c>
      <c r="B827" s="18"/>
      <c r="C827" s="36"/>
      <c r="D827" s="19"/>
      <c r="E827" s="19"/>
      <c r="F827" s="10"/>
    </row>
    <row r="828" ht="15.75" customHeight="1">
      <c r="A828" s="19" t="s">
        <v>3673</v>
      </c>
      <c r="B828" s="18"/>
      <c r="C828" s="36"/>
      <c r="D828" s="19"/>
      <c r="E828" s="19"/>
      <c r="F828" s="10"/>
    </row>
    <row r="829" ht="15.75" customHeight="1">
      <c r="A829" s="19" t="s">
        <v>3673</v>
      </c>
      <c r="B829" s="18"/>
      <c r="C829" s="36"/>
      <c r="D829" s="19"/>
      <c r="E829" s="19"/>
      <c r="F829" s="10"/>
    </row>
    <row r="830" ht="15.75" customHeight="1">
      <c r="A830" s="19" t="s">
        <v>3673</v>
      </c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0</v>
      </c>
      <c r="E833" s="1"/>
      <c r="F833" s="65"/>
    </row>
    <row r="834" ht="15.75" customHeight="1">
      <c r="A834" s="20">
        <v>2022.0</v>
      </c>
      <c r="E834" s="1"/>
    </row>
    <row r="835" ht="15.75" customHeight="1">
      <c r="A835" s="14" t="s">
        <v>15</v>
      </c>
      <c r="B835" s="14" t="s">
        <v>16</v>
      </c>
      <c r="C835" s="2" t="s">
        <v>17</v>
      </c>
      <c r="D835" s="14" t="s">
        <v>18</v>
      </c>
      <c r="E835" s="14" t="s">
        <v>19</v>
      </c>
      <c r="F835" s="34" t="s">
        <v>20</v>
      </c>
      <c r="G835" s="43">
        <v>40.0</v>
      </c>
    </row>
    <row r="836" ht="15.75" customHeight="1">
      <c r="A836" s="19" t="s">
        <v>3677</v>
      </c>
      <c r="B836" s="18"/>
      <c r="C836" s="36"/>
      <c r="D836" s="19">
        <f>G835-C836</f>
        <v>40</v>
      </c>
      <c r="E836" s="19"/>
      <c r="F836" s="10"/>
      <c r="G836" s="1" t="s">
        <v>3678</v>
      </c>
    </row>
    <row r="837" ht="15.75" customHeight="1">
      <c r="A837" s="19" t="s">
        <v>3677</v>
      </c>
      <c r="B837" s="18"/>
      <c r="C837" s="36"/>
      <c r="D837" s="19">
        <f t="shared" ref="D837:D842" si="42">D836-C837</f>
        <v>40</v>
      </c>
      <c r="E837" s="19"/>
      <c r="F837" s="10"/>
      <c r="G837" s="20" t="s">
        <v>3675</v>
      </c>
    </row>
    <row r="838" ht="15.75" customHeight="1">
      <c r="A838" s="19" t="s">
        <v>3677</v>
      </c>
      <c r="B838" s="18"/>
      <c r="C838" s="36"/>
      <c r="D838" s="19">
        <f t="shared" si="42"/>
        <v>40</v>
      </c>
      <c r="E838" s="19"/>
      <c r="F838" s="10"/>
      <c r="G838" s="53">
        <v>100000.0</v>
      </c>
    </row>
    <row r="839" ht="15.75" customHeight="1">
      <c r="A839" s="19" t="s">
        <v>3677</v>
      </c>
      <c r="B839" s="18"/>
      <c r="C839" s="36"/>
      <c r="D839" s="19">
        <f t="shared" si="42"/>
        <v>40</v>
      </c>
      <c r="E839" s="19"/>
      <c r="F839" s="10"/>
      <c r="G839" s="20" t="s">
        <v>3676</v>
      </c>
    </row>
    <row r="840" ht="15.75" customHeight="1">
      <c r="A840" s="19" t="s">
        <v>3677</v>
      </c>
      <c r="B840" s="18"/>
      <c r="C840" s="36"/>
      <c r="D840" s="19">
        <f t="shared" si="42"/>
        <v>40</v>
      </c>
      <c r="E840" s="19"/>
      <c r="F840" s="10"/>
    </row>
    <row r="841" ht="15.75" customHeight="1">
      <c r="A841" s="19" t="s">
        <v>3677</v>
      </c>
      <c r="B841" s="18"/>
      <c r="C841" s="36"/>
      <c r="D841" s="19">
        <f t="shared" si="42"/>
        <v>40</v>
      </c>
      <c r="E841" s="19"/>
      <c r="F841" s="10"/>
      <c r="G841" s="56" t="s">
        <v>3679</v>
      </c>
    </row>
    <row r="842" ht="15.75" customHeight="1">
      <c r="A842" s="19" t="s">
        <v>3677</v>
      </c>
      <c r="B842" s="18"/>
      <c r="C842" s="36"/>
      <c r="D842" s="19">
        <f t="shared" si="42"/>
        <v>40</v>
      </c>
      <c r="E842" s="19"/>
      <c r="F842" s="10"/>
      <c r="G842" s="20" t="s">
        <v>3680</v>
      </c>
    </row>
    <row r="843" ht="15.75" customHeight="1">
      <c r="A843" s="19" t="s">
        <v>3677</v>
      </c>
      <c r="B843" s="18"/>
      <c r="C843" s="36"/>
      <c r="D843" s="19"/>
      <c r="E843" s="19"/>
      <c r="F843" s="10"/>
    </row>
    <row r="844" ht="15.75" customHeight="1">
      <c r="A844" s="19" t="s">
        <v>3677</v>
      </c>
      <c r="B844" s="18"/>
      <c r="C844" s="36"/>
      <c r="D844" s="19"/>
      <c r="E844" s="19"/>
      <c r="F844" s="10"/>
    </row>
    <row r="845" ht="15.75" customHeight="1">
      <c r="A845" s="19" t="s">
        <v>3677</v>
      </c>
      <c r="B845" s="18"/>
      <c r="C845" s="36"/>
      <c r="D845" s="19"/>
      <c r="E845" s="19"/>
      <c r="F845" s="10"/>
    </row>
    <row r="846" ht="15.75" customHeight="1">
      <c r="A846" s="19" t="s">
        <v>3677</v>
      </c>
      <c r="B846" s="18"/>
      <c r="C846" s="36"/>
      <c r="D846" s="19"/>
      <c r="E846" s="19"/>
      <c r="F846" s="10"/>
    </row>
    <row r="847" ht="15.75" customHeight="1">
      <c r="A847" s="19" t="s">
        <v>3677</v>
      </c>
      <c r="B847" s="18"/>
      <c r="C847" s="36"/>
      <c r="D847" s="19"/>
      <c r="E847" s="19"/>
      <c r="F847" s="10"/>
    </row>
    <row r="848" ht="15.75" customHeight="1">
      <c r="A848" s="19" t="s">
        <v>3677</v>
      </c>
      <c r="B848" s="18"/>
      <c r="C848" s="36"/>
      <c r="D848" s="19"/>
      <c r="E848" s="19"/>
      <c r="F848" s="10"/>
    </row>
    <row r="849" ht="15.75" customHeight="1">
      <c r="A849" s="19" t="s">
        <v>3677</v>
      </c>
      <c r="B849" s="18"/>
      <c r="C849" s="36"/>
      <c r="D849" s="19"/>
      <c r="E849" s="19"/>
      <c r="F849" s="10"/>
    </row>
    <row r="850" ht="15.75" customHeight="1">
      <c r="A850" s="19" t="s">
        <v>3677</v>
      </c>
      <c r="B850" s="18"/>
      <c r="C850" s="36"/>
      <c r="D850" s="19"/>
      <c r="E850" s="19"/>
      <c r="F850" s="10"/>
    </row>
    <row r="851" ht="15.75" customHeight="1">
      <c r="A851" s="19" t="s">
        <v>3677</v>
      </c>
      <c r="B851" s="18"/>
      <c r="C851" s="36"/>
      <c r="D851" s="19"/>
      <c r="E851" s="19"/>
      <c r="F851" s="10"/>
    </row>
    <row r="852" ht="15.75" customHeight="1">
      <c r="A852" s="19"/>
      <c r="B852" s="18"/>
      <c r="C852" s="36"/>
      <c r="D852" s="19"/>
      <c r="E852" s="19"/>
      <c r="F852" s="10"/>
    </row>
    <row r="853" ht="15.75" customHeight="1">
      <c r="A853" s="10"/>
      <c r="B853" s="19"/>
      <c r="C853" s="10"/>
      <c r="D853" s="10"/>
      <c r="E853" s="19"/>
      <c r="F853" s="10"/>
    </row>
    <row r="854" ht="15.75" customHeight="1">
      <c r="E854" s="1"/>
    </row>
    <row r="855" ht="15.75" customHeight="1">
      <c r="E855" s="1"/>
    </row>
    <row r="856" ht="15.75" customHeight="1">
      <c r="A856" s="14" t="s">
        <v>15</v>
      </c>
      <c r="B856" s="14" t="s">
        <v>16</v>
      </c>
      <c r="C856" s="2" t="s">
        <v>17</v>
      </c>
      <c r="D856" s="14" t="s">
        <v>18</v>
      </c>
      <c r="E856" s="14" t="s">
        <v>19</v>
      </c>
      <c r="F856" s="34" t="s">
        <v>20</v>
      </c>
      <c r="G856" s="43">
        <v>30.0</v>
      </c>
    </row>
    <row r="857" ht="15.75" customHeight="1">
      <c r="A857" s="19" t="s">
        <v>3681</v>
      </c>
      <c r="B857" s="18">
        <v>44956.0</v>
      </c>
      <c r="C857" s="36">
        <v>30.0</v>
      </c>
      <c r="D857" s="19">
        <f>G856-C857</f>
        <v>0</v>
      </c>
      <c r="E857" s="19"/>
      <c r="F857" s="10"/>
      <c r="G857" s="1" t="s">
        <v>3682</v>
      </c>
    </row>
    <row r="858" ht="15.75" customHeight="1">
      <c r="A858" s="19" t="s">
        <v>3677</v>
      </c>
      <c r="B858" s="18"/>
      <c r="C858" s="36"/>
      <c r="D858" s="19">
        <f t="shared" ref="D858:D863" si="43">D857-C858</f>
        <v>0</v>
      </c>
      <c r="E858" s="19"/>
      <c r="F858" s="10"/>
      <c r="G858" s="20" t="s">
        <v>3675</v>
      </c>
    </row>
    <row r="859" ht="15.75" customHeight="1">
      <c r="A859" s="19" t="s">
        <v>3677</v>
      </c>
      <c r="B859" s="18"/>
      <c r="C859" s="36"/>
      <c r="D859" s="19">
        <f t="shared" si="43"/>
        <v>0</v>
      </c>
      <c r="E859" s="19"/>
      <c r="F859" s="10"/>
      <c r="G859" s="53"/>
    </row>
    <row r="860" ht="15.75" customHeight="1">
      <c r="A860" s="19" t="s">
        <v>3677</v>
      </c>
      <c r="B860" s="18"/>
      <c r="C860" s="36"/>
      <c r="D860" s="19">
        <f t="shared" si="43"/>
        <v>0</v>
      </c>
      <c r="E860" s="19"/>
      <c r="F860" s="10"/>
      <c r="G860" s="20" t="s">
        <v>3676</v>
      </c>
    </row>
    <row r="861" ht="15.75" customHeight="1">
      <c r="A861" s="19" t="s">
        <v>3677</v>
      </c>
      <c r="B861" s="18"/>
      <c r="C861" s="36"/>
      <c r="D861" s="19">
        <f t="shared" si="43"/>
        <v>0</v>
      </c>
      <c r="E861" s="19"/>
      <c r="F861" s="10"/>
    </row>
    <row r="862" ht="15.75" customHeight="1">
      <c r="A862" s="19" t="s">
        <v>3677</v>
      </c>
      <c r="B862" s="18"/>
      <c r="C862" s="36"/>
      <c r="D862" s="19">
        <f t="shared" si="43"/>
        <v>0</v>
      </c>
      <c r="E862" s="19"/>
      <c r="F862" s="10"/>
      <c r="G862" s="56"/>
    </row>
    <row r="863" ht="15.75" customHeight="1">
      <c r="A863" s="19" t="s">
        <v>3677</v>
      </c>
      <c r="B863" s="18"/>
      <c r="C863" s="36"/>
      <c r="D863" s="19">
        <f t="shared" si="43"/>
        <v>0</v>
      </c>
      <c r="E863" s="19"/>
      <c r="F863" s="10"/>
    </row>
    <row r="864" ht="15.75" customHeight="1">
      <c r="A864" s="19" t="s">
        <v>3677</v>
      </c>
      <c r="B864" s="18"/>
      <c r="C864" s="36"/>
      <c r="D864" s="19"/>
      <c r="E864" s="19"/>
      <c r="F864" s="10"/>
    </row>
    <row r="865" ht="15.75" customHeight="1">
      <c r="A865" s="19" t="s">
        <v>3677</v>
      </c>
      <c r="B865" s="18"/>
      <c r="C865" s="36"/>
      <c r="D865" s="19"/>
      <c r="E865" s="19"/>
      <c r="F865" s="10"/>
    </row>
    <row r="866" ht="15.75" customHeight="1">
      <c r="E866" s="1"/>
      <c r="F866" s="54" t="s">
        <v>14</v>
      </c>
    </row>
    <row r="867" ht="15.75" customHeight="1">
      <c r="E867" s="1"/>
    </row>
    <row r="868" ht="15.75" customHeight="1">
      <c r="A868" s="14" t="s">
        <v>15</v>
      </c>
      <c r="B868" s="14" t="s">
        <v>16</v>
      </c>
      <c r="C868" s="2" t="s">
        <v>17</v>
      </c>
      <c r="D868" s="14" t="s">
        <v>18</v>
      </c>
      <c r="E868" s="14" t="s">
        <v>19</v>
      </c>
      <c r="F868" s="34" t="s">
        <v>20</v>
      </c>
      <c r="G868" s="43">
        <v>30.0</v>
      </c>
    </row>
    <row r="869" ht="15.75" customHeight="1">
      <c r="A869" s="19" t="s">
        <v>3683</v>
      </c>
      <c r="B869" s="18">
        <v>45049.0</v>
      </c>
      <c r="C869" s="36">
        <v>30.0</v>
      </c>
      <c r="D869" s="19">
        <f>G868-C869</f>
        <v>0</v>
      </c>
      <c r="E869" s="19"/>
      <c r="F869" s="10"/>
      <c r="G869" s="1" t="s">
        <v>3684</v>
      </c>
    </row>
    <row r="870" ht="15.75" customHeight="1">
      <c r="A870" s="19" t="s">
        <v>3677</v>
      </c>
      <c r="B870" s="18"/>
      <c r="C870" s="36"/>
      <c r="D870" s="19">
        <f t="shared" ref="D870:D872" si="44">D869-C870</f>
        <v>0</v>
      </c>
      <c r="E870" s="19"/>
      <c r="F870" s="10"/>
      <c r="G870" s="20" t="s">
        <v>3675</v>
      </c>
    </row>
    <row r="871" ht="15.75" customHeight="1">
      <c r="A871" s="19" t="s">
        <v>3677</v>
      </c>
      <c r="B871" s="18"/>
      <c r="C871" s="36"/>
      <c r="D871" s="19">
        <f t="shared" si="44"/>
        <v>0</v>
      </c>
      <c r="E871" s="19"/>
      <c r="F871" s="10"/>
      <c r="G871" s="53"/>
    </row>
    <row r="872" ht="15.75" customHeight="1">
      <c r="A872" s="19" t="s">
        <v>3677</v>
      </c>
      <c r="B872" s="18"/>
      <c r="C872" s="36"/>
      <c r="D872" s="19">
        <f t="shared" si="44"/>
        <v>0</v>
      </c>
      <c r="E872" s="19"/>
      <c r="F872" s="10"/>
      <c r="G872" s="20" t="s">
        <v>3676</v>
      </c>
    </row>
    <row r="873" ht="15.75" customHeight="1">
      <c r="E873" s="1"/>
      <c r="F873" s="54" t="s">
        <v>14</v>
      </c>
    </row>
    <row r="874" ht="15.75" customHeight="1">
      <c r="E874" s="1"/>
    </row>
    <row r="875" ht="15.75" customHeight="1">
      <c r="E875" s="1"/>
    </row>
    <row r="876" ht="15.75" customHeight="1">
      <c r="A876" s="14" t="s">
        <v>15</v>
      </c>
      <c r="B876" s="14" t="s">
        <v>16</v>
      </c>
      <c r="C876" s="2" t="s">
        <v>17</v>
      </c>
      <c r="D876" s="14" t="s">
        <v>18</v>
      </c>
      <c r="E876" s="14" t="s">
        <v>19</v>
      </c>
      <c r="F876" s="34" t="s">
        <v>20</v>
      </c>
      <c r="G876" s="43">
        <v>30.0</v>
      </c>
    </row>
    <row r="877" ht="15.75" customHeight="1">
      <c r="A877" s="19" t="s">
        <v>3685</v>
      </c>
      <c r="B877" s="18">
        <v>45117.0</v>
      </c>
      <c r="C877" s="36">
        <v>30.0</v>
      </c>
      <c r="D877" s="19">
        <f>G876-C877</f>
        <v>0</v>
      </c>
      <c r="E877" s="19"/>
      <c r="F877" s="10"/>
      <c r="G877" s="1" t="s">
        <v>3686</v>
      </c>
    </row>
    <row r="878" ht="15.75" customHeight="1">
      <c r="A878" s="19" t="str">
        <f t="shared" ref="A878:A880" si="45">A877</f>
        <v>IPFA23060031</v>
      </c>
      <c r="B878" s="18"/>
      <c r="C878" s="36"/>
      <c r="D878" s="19">
        <f t="shared" ref="D878:D880" si="46">D877-C878</f>
        <v>0</v>
      </c>
      <c r="E878" s="19"/>
      <c r="F878" s="10"/>
      <c r="G878" s="20" t="s">
        <v>3675</v>
      </c>
    </row>
    <row r="879" ht="15.75" customHeight="1">
      <c r="A879" s="19" t="str">
        <f t="shared" si="45"/>
        <v>IPFA23060031</v>
      </c>
      <c r="B879" s="18"/>
      <c r="C879" s="36"/>
      <c r="D879" s="19">
        <f t="shared" si="46"/>
        <v>0</v>
      </c>
      <c r="E879" s="19"/>
      <c r="F879" s="10"/>
      <c r="G879" s="53"/>
    </row>
    <row r="880" ht="15.75" customHeight="1">
      <c r="A880" s="19" t="str">
        <f t="shared" si="45"/>
        <v>IPFA23060031</v>
      </c>
      <c r="B880" s="18"/>
      <c r="C880" s="36"/>
      <c r="D880" s="19">
        <f t="shared" si="46"/>
        <v>0</v>
      </c>
      <c r="E880" s="19"/>
      <c r="F880" s="10"/>
      <c r="G880" s="20" t="s">
        <v>3676</v>
      </c>
    </row>
    <row r="881" ht="15.75" customHeight="1">
      <c r="E881" s="1"/>
      <c r="F881" s="54" t="s">
        <v>14</v>
      </c>
    </row>
    <row r="882" ht="15.75" customHeight="1">
      <c r="E882" s="1"/>
    </row>
    <row r="883" ht="15.75" customHeight="1">
      <c r="A883" s="14" t="s">
        <v>15</v>
      </c>
      <c r="B883" s="14" t="s">
        <v>16</v>
      </c>
      <c r="C883" s="2" t="s">
        <v>17</v>
      </c>
      <c r="D883" s="14" t="s">
        <v>18</v>
      </c>
      <c r="E883" s="14" t="s">
        <v>19</v>
      </c>
      <c r="F883" s="34" t="s">
        <v>20</v>
      </c>
      <c r="G883" s="43">
        <v>30.0</v>
      </c>
    </row>
    <row r="884" ht="15.75" customHeight="1">
      <c r="A884" s="19" t="s">
        <v>3687</v>
      </c>
      <c r="B884" s="18">
        <v>45175.0</v>
      </c>
      <c r="C884" s="36">
        <v>30.0</v>
      </c>
      <c r="D884" s="19">
        <f>G883-C884</f>
        <v>0</v>
      </c>
      <c r="E884" s="19"/>
      <c r="F884" s="10"/>
      <c r="G884" s="1" t="s">
        <v>3688</v>
      </c>
    </row>
    <row r="885" ht="15.75" customHeight="1">
      <c r="A885" s="19" t="str">
        <f t="shared" ref="A885:A887" si="47">A884</f>
        <v>IPFA23080015</v>
      </c>
      <c r="B885" s="18"/>
      <c r="C885" s="36"/>
      <c r="D885" s="19">
        <f t="shared" ref="D885:D887" si="48">D884-C885</f>
        <v>0</v>
      </c>
      <c r="E885" s="19"/>
      <c r="F885" s="10"/>
      <c r="G885" s="20" t="s">
        <v>3675</v>
      </c>
    </row>
    <row r="886" ht="15.75" customHeight="1">
      <c r="A886" s="19" t="str">
        <f t="shared" si="47"/>
        <v>IPFA23080015</v>
      </c>
      <c r="B886" s="18"/>
      <c r="C886" s="36"/>
      <c r="D886" s="19">
        <f t="shared" si="48"/>
        <v>0</v>
      </c>
      <c r="E886" s="19"/>
      <c r="F886" s="10"/>
      <c r="G886" s="53"/>
    </row>
    <row r="887" ht="15.75" customHeight="1">
      <c r="A887" s="19" t="str">
        <f t="shared" si="47"/>
        <v>IPFA23080015</v>
      </c>
      <c r="B887" s="18"/>
      <c r="C887" s="36"/>
      <c r="D887" s="19">
        <f t="shared" si="48"/>
        <v>0</v>
      </c>
      <c r="E887" s="19"/>
      <c r="F887" s="10"/>
      <c r="G887" s="20" t="s">
        <v>3676</v>
      </c>
    </row>
    <row r="888" ht="15.75" customHeight="1">
      <c r="E888" s="1"/>
      <c r="F888" s="54" t="s">
        <v>14</v>
      </c>
    </row>
    <row r="889" ht="15.75" customHeight="1">
      <c r="E889" s="1"/>
    </row>
    <row r="890" ht="15.75" customHeight="1">
      <c r="A890" s="14" t="s">
        <v>15</v>
      </c>
      <c r="B890" s="14" t="s">
        <v>16</v>
      </c>
      <c r="C890" s="2" t="s">
        <v>17</v>
      </c>
      <c r="D890" s="14" t="s">
        <v>18</v>
      </c>
      <c r="E890" s="14" t="s">
        <v>19</v>
      </c>
      <c r="F890" s="34" t="s">
        <v>20</v>
      </c>
      <c r="G890" s="43">
        <v>30.0</v>
      </c>
    </row>
    <row r="891" ht="15.75" customHeight="1">
      <c r="A891" s="19" t="s">
        <v>3689</v>
      </c>
      <c r="B891" s="18">
        <v>45306.0</v>
      </c>
      <c r="C891" s="36">
        <v>28.0</v>
      </c>
      <c r="D891" s="19">
        <f>G890-C891</f>
        <v>2</v>
      </c>
      <c r="E891" s="19"/>
      <c r="F891" s="10"/>
      <c r="G891" s="1" t="s">
        <v>3690</v>
      </c>
    </row>
    <row r="892" ht="15.75" customHeight="1">
      <c r="A892" s="19" t="str">
        <f>A891</f>
        <v>IPFA23120016</v>
      </c>
      <c r="B892" s="18">
        <v>45322.0</v>
      </c>
      <c r="C892" s="36">
        <v>2.0</v>
      </c>
      <c r="D892" s="19">
        <f>D891-C892</f>
        <v>0</v>
      </c>
      <c r="E892" s="19"/>
      <c r="F892" s="10"/>
      <c r="G892" s="20" t="s">
        <v>3675</v>
      </c>
    </row>
    <row r="893" ht="15.75" customHeight="1">
      <c r="E893" s="1"/>
      <c r="F893" s="54" t="s">
        <v>14</v>
      </c>
      <c r="G893" s="20" t="s">
        <v>3691</v>
      </c>
    </row>
    <row r="894" ht="15.75" customHeight="1">
      <c r="E894" s="1"/>
    </row>
    <row r="895" ht="15.75" customHeight="1">
      <c r="E895" s="1"/>
    </row>
    <row r="896" ht="15.75" customHeight="1">
      <c r="A896" s="14" t="s">
        <v>15</v>
      </c>
      <c r="B896" s="14" t="s">
        <v>16</v>
      </c>
      <c r="C896" s="2" t="s">
        <v>17</v>
      </c>
      <c r="D896" s="14" t="s">
        <v>18</v>
      </c>
      <c r="E896" s="14" t="s">
        <v>19</v>
      </c>
      <c r="F896" s="34" t="s">
        <v>20</v>
      </c>
      <c r="G896" s="43">
        <v>30.0</v>
      </c>
    </row>
    <row r="897" ht="15.75" customHeight="1">
      <c r="A897" s="19" t="s">
        <v>3692</v>
      </c>
      <c r="B897" s="18">
        <v>45370.0</v>
      </c>
      <c r="C897" s="36">
        <v>30.0</v>
      </c>
      <c r="D897" s="19">
        <f>G896-C897</f>
        <v>0</v>
      </c>
      <c r="E897" s="19"/>
      <c r="F897" s="10"/>
      <c r="G897" s="1" t="s">
        <v>3693</v>
      </c>
    </row>
    <row r="898" ht="15.75" customHeight="1">
      <c r="A898" s="19" t="str">
        <f>A897</f>
        <v>IPFA24030001</v>
      </c>
      <c r="B898" s="18"/>
      <c r="C898" s="36"/>
      <c r="D898" s="19">
        <f>D897-C898</f>
        <v>0</v>
      </c>
      <c r="E898" s="19"/>
      <c r="F898" s="10"/>
      <c r="G898" s="20" t="s">
        <v>3675</v>
      </c>
    </row>
    <row r="899" ht="15.75" customHeight="1">
      <c r="E899" s="1"/>
      <c r="F899" s="54" t="s">
        <v>14</v>
      </c>
      <c r="G899" s="20" t="s">
        <v>3691</v>
      </c>
    </row>
    <row r="900" ht="15.75" customHeight="1">
      <c r="A900" s="14" t="s">
        <v>15</v>
      </c>
      <c r="B900" s="14" t="s">
        <v>16</v>
      </c>
      <c r="C900" s="2" t="s">
        <v>17</v>
      </c>
      <c r="D900" s="14" t="s">
        <v>18</v>
      </c>
      <c r="E900" s="14" t="s">
        <v>19</v>
      </c>
      <c r="F900" s="34" t="s">
        <v>20</v>
      </c>
      <c r="G900" s="43">
        <v>30.0</v>
      </c>
    </row>
    <row r="901" ht="15.75" customHeight="1">
      <c r="A901" s="19" t="s">
        <v>3694</v>
      </c>
      <c r="B901" s="18"/>
      <c r="C901" s="36"/>
      <c r="D901" s="19">
        <f>G900-C901</f>
        <v>30</v>
      </c>
      <c r="E901" s="19"/>
      <c r="F901" s="10"/>
      <c r="G901" s="1" t="s">
        <v>3695</v>
      </c>
    </row>
    <row r="902" ht="15.75" customHeight="1">
      <c r="A902" s="19" t="str">
        <f>A901</f>
        <v>IPFA24050024</v>
      </c>
      <c r="B902" s="18"/>
      <c r="C902" s="36"/>
      <c r="D902" s="19">
        <f>D901-C902</f>
        <v>30</v>
      </c>
      <c r="E902" s="19"/>
      <c r="F902" s="10"/>
      <c r="G902" s="20" t="s">
        <v>3675</v>
      </c>
    </row>
    <row r="903" ht="15.75" customHeight="1">
      <c r="E903" s="1"/>
    </row>
    <row r="904" ht="15.75" customHeight="1">
      <c r="A904" s="14" t="s">
        <v>15</v>
      </c>
      <c r="B904" s="14" t="s">
        <v>16</v>
      </c>
      <c r="C904" s="2" t="s">
        <v>17</v>
      </c>
      <c r="D904" s="14" t="s">
        <v>18</v>
      </c>
      <c r="E904" s="14" t="s">
        <v>19</v>
      </c>
      <c r="F904" s="34" t="s">
        <v>20</v>
      </c>
      <c r="G904" s="43">
        <v>30.0</v>
      </c>
    </row>
    <row r="905" ht="15.75" customHeight="1">
      <c r="A905" s="19" t="s">
        <v>3696</v>
      </c>
      <c r="B905" s="18">
        <v>45581.0</v>
      </c>
      <c r="C905" s="36">
        <v>30.0</v>
      </c>
      <c r="D905" s="19">
        <f>G904-C905</f>
        <v>0</v>
      </c>
      <c r="E905" s="19"/>
      <c r="F905" s="10"/>
      <c r="G905" s="1" t="s">
        <v>3697</v>
      </c>
    </row>
    <row r="906" ht="15.75" customHeight="1">
      <c r="A906" s="19" t="str">
        <f>A905</f>
        <v>IPFA24090026</v>
      </c>
      <c r="B906" s="18"/>
      <c r="C906" s="36"/>
      <c r="D906" s="19">
        <f>D905-C906</f>
        <v>0</v>
      </c>
      <c r="E906" s="19"/>
      <c r="F906" s="10"/>
      <c r="G906" s="20" t="s">
        <v>3675</v>
      </c>
    </row>
    <row r="907" ht="15.75" customHeight="1">
      <c r="E907" s="1"/>
      <c r="F907" s="68" t="s">
        <v>14</v>
      </c>
    </row>
    <row r="908" ht="15.75" customHeight="1">
      <c r="E908" s="1"/>
      <c r="F908" s="46"/>
    </row>
    <row r="909" ht="15.75" customHeight="1">
      <c r="A909" s="14" t="s">
        <v>0</v>
      </c>
      <c r="B909" s="3" t="s">
        <v>1239</v>
      </c>
      <c r="C909" s="14" t="s">
        <v>1024</v>
      </c>
      <c r="D909" s="14" t="s">
        <v>3</v>
      </c>
      <c r="E909" s="2" t="s">
        <v>1025</v>
      </c>
      <c r="F909" s="2" t="s">
        <v>1026</v>
      </c>
      <c r="G909" s="14" t="s">
        <v>18</v>
      </c>
      <c r="H909" s="14" t="s">
        <v>19</v>
      </c>
      <c r="I909" s="14" t="s">
        <v>1027</v>
      </c>
    </row>
    <row r="910" ht="15.75" customHeight="1">
      <c r="A910" s="37" t="s">
        <v>3675</v>
      </c>
      <c r="B910" s="37">
        <v>30.0</v>
      </c>
      <c r="C910" s="19" t="s">
        <v>3698</v>
      </c>
      <c r="D910" s="19">
        <v>30.0</v>
      </c>
      <c r="E910" s="72">
        <v>45677.0</v>
      </c>
      <c r="F910" s="36">
        <v>30.0</v>
      </c>
      <c r="G910" s="19">
        <f>D910-F910</f>
        <v>0</v>
      </c>
      <c r="H910" s="19"/>
      <c r="I910" s="10" t="s">
        <v>1540</v>
      </c>
    </row>
    <row r="911" ht="15.75" customHeight="1">
      <c r="A911" s="11"/>
      <c r="B911" s="11"/>
      <c r="C911" s="19" t="str">
        <f t="shared" ref="C911:C912" si="49">C910</f>
        <v>IPFA25010001</v>
      </c>
      <c r="D911" s="18"/>
      <c r="E911" s="72"/>
      <c r="F911" s="36"/>
      <c r="G911" s="19">
        <f t="shared" ref="G911:G912" si="50">G910-F911</f>
        <v>0</v>
      </c>
      <c r="H911" s="19"/>
      <c r="I911" s="10" t="s">
        <v>1540</v>
      </c>
    </row>
    <row r="912" ht="15.75" customHeight="1">
      <c r="A912" s="12"/>
      <c r="B912" s="12"/>
      <c r="C912" s="19" t="str">
        <f t="shared" si="49"/>
        <v>IPFA25010001</v>
      </c>
      <c r="D912" s="18"/>
      <c r="E912" s="72"/>
      <c r="F912" s="36"/>
      <c r="G912" s="19">
        <f t="shared" si="50"/>
        <v>0</v>
      </c>
      <c r="H912" s="19"/>
      <c r="I912" s="10" t="s">
        <v>1540</v>
      </c>
    </row>
    <row r="913" ht="15.75" customHeight="1">
      <c r="E913" s="1"/>
    </row>
    <row r="914" ht="15.75" customHeight="1">
      <c r="A914" s="2" t="s">
        <v>0</v>
      </c>
      <c r="B914" s="2" t="s">
        <v>1</v>
      </c>
      <c r="C914" s="3" t="s">
        <v>2</v>
      </c>
      <c r="D914" s="3" t="s">
        <v>3</v>
      </c>
      <c r="E914" s="3" t="s">
        <v>4</v>
      </c>
      <c r="F914" s="3" t="s">
        <v>5</v>
      </c>
      <c r="G914" s="3" t="s">
        <v>6</v>
      </c>
      <c r="H914" s="3" t="s">
        <v>7</v>
      </c>
      <c r="I914" s="3" t="s">
        <v>8</v>
      </c>
    </row>
    <row r="915" ht="15.75" customHeight="1">
      <c r="A915" s="4" t="s">
        <v>3675</v>
      </c>
      <c r="B915" s="5" t="s">
        <v>3699</v>
      </c>
      <c r="C915" s="6">
        <v>45680.0</v>
      </c>
      <c r="D915" s="7">
        <v>30.0</v>
      </c>
      <c r="E915" s="8" t="s">
        <v>3700</v>
      </c>
      <c r="F915" s="9">
        <v>45695.0</v>
      </c>
      <c r="G915" s="10">
        <v>30.0</v>
      </c>
      <c r="H915" s="8">
        <f>D915-G915</f>
        <v>0</v>
      </c>
      <c r="I915" s="10"/>
    </row>
    <row r="916" ht="15.75" customHeight="1">
      <c r="A916" s="11"/>
      <c r="B916" s="11"/>
      <c r="C916" s="11"/>
      <c r="D916" s="11"/>
      <c r="E916" s="8" t="s">
        <v>3700</v>
      </c>
      <c r="F916" s="9"/>
      <c r="G916" s="10"/>
      <c r="H916" s="8">
        <f t="shared" ref="H916:H917" si="51">H915-G916</f>
        <v>0</v>
      </c>
      <c r="I916" s="10"/>
    </row>
    <row r="917" ht="15.75" customHeight="1">
      <c r="A917" s="12"/>
      <c r="B917" s="12"/>
      <c r="C917" s="12"/>
      <c r="D917" s="12"/>
      <c r="E917" s="8" t="s">
        <v>3700</v>
      </c>
      <c r="F917" s="10"/>
      <c r="G917" s="10"/>
      <c r="H917" s="8">
        <f t="shared" si="51"/>
        <v>0</v>
      </c>
      <c r="I917" s="10"/>
    </row>
    <row r="918" ht="15.75" customHeight="1">
      <c r="E918" s="1"/>
      <c r="H918" s="68" t="s">
        <v>14</v>
      </c>
    </row>
    <row r="919" ht="15.75" customHeight="1">
      <c r="A919" s="2" t="s">
        <v>0</v>
      </c>
      <c r="B919" s="2" t="s">
        <v>1</v>
      </c>
      <c r="C919" s="3" t="s">
        <v>2</v>
      </c>
      <c r="D919" s="3" t="s">
        <v>3</v>
      </c>
      <c r="E919" s="3" t="s">
        <v>4</v>
      </c>
      <c r="F919" s="3" t="s">
        <v>5</v>
      </c>
      <c r="G919" s="3" t="s">
        <v>6</v>
      </c>
      <c r="H919" s="3" t="s">
        <v>7</v>
      </c>
      <c r="I919" s="3" t="s">
        <v>8</v>
      </c>
    </row>
    <row r="920" ht="15.75" customHeight="1">
      <c r="A920" s="4" t="s">
        <v>3675</v>
      </c>
      <c r="B920" s="5" t="s">
        <v>3701</v>
      </c>
      <c r="C920" s="6"/>
      <c r="D920" s="7">
        <v>30.0</v>
      </c>
      <c r="E920" s="8" t="s">
        <v>3702</v>
      </c>
      <c r="F920" s="9">
        <v>45770.0</v>
      </c>
      <c r="G920" s="10">
        <v>30.0</v>
      </c>
      <c r="H920" s="8">
        <f>D920-G920</f>
        <v>0</v>
      </c>
      <c r="I920" s="10"/>
    </row>
    <row r="921" ht="15.75" customHeight="1">
      <c r="A921" s="11"/>
      <c r="B921" s="11"/>
      <c r="C921" s="11"/>
      <c r="D921" s="11"/>
      <c r="E921" s="8" t="s">
        <v>3703</v>
      </c>
      <c r="F921" s="9"/>
      <c r="G921" s="10"/>
      <c r="H921" s="8">
        <f t="shared" ref="H921:H922" si="52">H920-G921</f>
        <v>0</v>
      </c>
      <c r="I921" s="10"/>
    </row>
    <row r="922" ht="15.75" customHeight="1">
      <c r="A922" s="12"/>
      <c r="B922" s="12"/>
      <c r="C922" s="12"/>
      <c r="D922" s="12"/>
      <c r="E922" s="8" t="s">
        <v>3703</v>
      </c>
      <c r="F922" s="10"/>
      <c r="G922" s="10"/>
      <c r="H922" s="8">
        <f t="shared" si="52"/>
        <v>0</v>
      </c>
      <c r="I922" s="10"/>
    </row>
    <row r="923" ht="15.75" customHeight="1">
      <c r="E923" s="1"/>
      <c r="H923" s="68" t="s">
        <v>14</v>
      </c>
    </row>
    <row r="924" ht="15.75" customHeight="1">
      <c r="A924" s="2" t="s">
        <v>0</v>
      </c>
      <c r="B924" s="2" t="s">
        <v>1</v>
      </c>
      <c r="C924" s="3" t="s">
        <v>2</v>
      </c>
      <c r="D924" s="3" t="s">
        <v>3</v>
      </c>
      <c r="E924" s="3" t="s">
        <v>4</v>
      </c>
      <c r="F924" s="3" t="s">
        <v>5</v>
      </c>
      <c r="G924" s="3" t="s">
        <v>6</v>
      </c>
      <c r="H924" s="3" t="s">
        <v>7</v>
      </c>
      <c r="I924" s="3" t="s">
        <v>8</v>
      </c>
    </row>
    <row r="925" ht="15.75" customHeight="1">
      <c r="A925" s="4" t="s">
        <v>3675</v>
      </c>
      <c r="B925" s="5" t="s">
        <v>3704</v>
      </c>
      <c r="C925" s="6">
        <v>45973.0</v>
      </c>
      <c r="D925" s="7">
        <v>30.0</v>
      </c>
      <c r="E925" s="8" t="s">
        <v>3705</v>
      </c>
      <c r="F925" s="9">
        <v>45985.0</v>
      </c>
      <c r="G925" s="10">
        <v>30.0</v>
      </c>
      <c r="H925" s="8">
        <f>D925-G925</f>
        <v>0</v>
      </c>
      <c r="I925" s="10"/>
    </row>
    <row r="926" ht="15.75" customHeight="1">
      <c r="A926" s="11"/>
      <c r="B926" s="11"/>
      <c r="C926" s="11"/>
      <c r="D926" s="11"/>
      <c r="E926" s="8" t="s">
        <v>3706</v>
      </c>
      <c r="F926" s="9"/>
      <c r="G926" s="10"/>
      <c r="H926" s="8">
        <f t="shared" ref="H926:H927" si="53">H925-G926</f>
        <v>0</v>
      </c>
      <c r="I926" s="10"/>
    </row>
    <row r="927" ht="15.75" customHeight="1">
      <c r="A927" s="12"/>
      <c r="B927" s="12"/>
      <c r="C927" s="12"/>
      <c r="D927" s="12"/>
      <c r="E927" s="8" t="s">
        <v>3707</v>
      </c>
      <c r="F927" s="10"/>
      <c r="G927" s="10"/>
      <c r="H927" s="8">
        <f t="shared" si="53"/>
        <v>0</v>
      </c>
      <c r="I927" s="10"/>
    </row>
    <row r="928" ht="15.75" customHeight="1">
      <c r="E928" s="1"/>
      <c r="H928" s="68" t="s">
        <v>14</v>
      </c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8">
    <mergeCell ref="G38:H38"/>
    <mergeCell ref="G41:H41"/>
    <mergeCell ref="A791:G791"/>
    <mergeCell ref="A813:G813"/>
    <mergeCell ref="A910:A912"/>
    <mergeCell ref="B910:B912"/>
    <mergeCell ref="A915:A917"/>
    <mergeCell ref="D915:D917"/>
    <mergeCell ref="B925:B927"/>
    <mergeCell ref="C925:C927"/>
    <mergeCell ref="B915:B917"/>
    <mergeCell ref="C915:C917"/>
    <mergeCell ref="A920:A922"/>
    <mergeCell ref="B920:B922"/>
    <mergeCell ref="C920:C922"/>
    <mergeCell ref="D920:D922"/>
    <mergeCell ref="A925:A927"/>
    <mergeCell ref="D925:D927"/>
  </mergeCells>
  <printOptions/>
  <pageMargins bottom="0.58" footer="0.0" header="0.0" left="0.7" right="0.7" top="0.47"/>
  <pageSetup scale="65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5.29"/>
    <col customWidth="1" min="3" max="3" width="9.71"/>
    <col customWidth="1" min="4" max="4" width="13.0"/>
    <col customWidth="1" min="5" max="5" width="11.57"/>
    <col customWidth="1" min="6" max="6" width="15.0"/>
    <col customWidth="1" min="7" max="7" width="17.14"/>
    <col customWidth="1" min="8" max="8" width="11.57"/>
    <col customWidth="1" min="9" max="9" width="8.71"/>
    <col customWidth="1" min="10" max="10" width="14.71"/>
    <col customWidth="1" min="11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699</v>
      </c>
      <c r="B793" s="18">
        <v>44060.0</v>
      </c>
      <c r="C793" s="36">
        <v>33.0</v>
      </c>
      <c r="D793" s="19">
        <f>G792-C793</f>
        <v>17</v>
      </c>
      <c r="E793" s="19"/>
      <c r="F793" s="10"/>
      <c r="G793" s="1" t="s">
        <v>700</v>
      </c>
    </row>
    <row r="794" ht="15.75" hidden="1" customHeight="1">
      <c r="A794" s="19" t="s">
        <v>699</v>
      </c>
      <c r="B794" s="18">
        <v>44071.0</v>
      </c>
      <c r="C794" s="36">
        <v>17.0</v>
      </c>
      <c r="D794" s="19">
        <f t="shared" ref="D794:D799" si="40">D793-C794</f>
        <v>0</v>
      </c>
      <c r="E794" s="19"/>
      <c r="F794" s="10"/>
      <c r="G794" s="20" t="s">
        <v>701</v>
      </c>
    </row>
    <row r="795" ht="15.75" hidden="1" customHeight="1">
      <c r="A795" s="19" t="s">
        <v>699</v>
      </c>
      <c r="B795" s="18"/>
      <c r="C795" s="36"/>
      <c r="D795" s="19">
        <f t="shared" si="40"/>
        <v>0</v>
      </c>
      <c r="E795" s="19"/>
      <c r="F795" s="10"/>
      <c r="G795" s="53">
        <v>125000.0</v>
      </c>
    </row>
    <row r="796" ht="15.75" hidden="1" customHeight="1">
      <c r="A796" s="19" t="s">
        <v>699</v>
      </c>
      <c r="B796" s="18"/>
      <c r="C796" s="36"/>
      <c r="D796" s="19">
        <f t="shared" si="40"/>
        <v>0</v>
      </c>
      <c r="E796" s="19"/>
      <c r="F796" s="10"/>
      <c r="G796" s="20" t="s">
        <v>702</v>
      </c>
    </row>
    <row r="797" ht="15.75" hidden="1" customHeight="1">
      <c r="A797" s="19" t="s">
        <v>699</v>
      </c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 t="s">
        <v>699</v>
      </c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 t="s">
        <v>699</v>
      </c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customHeight="1">
      <c r="A813" s="50" t="s">
        <v>703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100.0</v>
      </c>
    </row>
    <row r="815" ht="15.75" customHeight="1">
      <c r="A815" s="19" t="s">
        <v>3708</v>
      </c>
      <c r="B815" s="18">
        <v>45582.0</v>
      </c>
      <c r="C815" s="36">
        <v>26.0</v>
      </c>
      <c r="D815" s="19">
        <f>G814-C815</f>
        <v>74</v>
      </c>
      <c r="E815" s="19"/>
      <c r="F815" s="10"/>
      <c r="G815" s="1" t="s">
        <v>3709</v>
      </c>
    </row>
    <row r="816" ht="15.75" customHeight="1">
      <c r="A816" s="19" t="str">
        <f t="shared" ref="A816:A830" si="41">A815</f>
        <v>IMG2401022</v>
      </c>
      <c r="B816" s="18">
        <v>45594.0</v>
      </c>
      <c r="C816" s="36">
        <v>73.0</v>
      </c>
      <c r="D816" s="19">
        <f t="shared" ref="D816:D821" si="42">D815-C816</f>
        <v>1</v>
      </c>
      <c r="E816" s="19"/>
      <c r="F816" s="10"/>
      <c r="G816" s="20" t="s">
        <v>3710</v>
      </c>
    </row>
    <row r="817" ht="15.75" customHeight="1">
      <c r="A817" s="19" t="str">
        <f t="shared" si="41"/>
        <v>IMG2401022</v>
      </c>
      <c r="B817" s="18">
        <v>45603.0</v>
      </c>
      <c r="C817" s="36">
        <v>1.0</v>
      </c>
      <c r="D817" s="19">
        <f t="shared" si="42"/>
        <v>0</v>
      </c>
      <c r="E817" s="19"/>
      <c r="F817" s="10"/>
      <c r="G817" s="53"/>
    </row>
    <row r="818" ht="15.75" customHeight="1">
      <c r="A818" s="19" t="str">
        <f t="shared" si="41"/>
        <v>IMG2401022</v>
      </c>
      <c r="B818" s="18"/>
      <c r="C818" s="36"/>
      <c r="D818" s="19">
        <f t="shared" si="42"/>
        <v>0</v>
      </c>
      <c r="E818" s="19"/>
      <c r="F818" s="10"/>
    </row>
    <row r="819" ht="15.75" customHeight="1">
      <c r="A819" s="19" t="str">
        <f t="shared" si="41"/>
        <v>IMG2401022</v>
      </c>
      <c r="B819" s="18"/>
      <c r="C819" s="36"/>
      <c r="D819" s="19">
        <f t="shared" si="42"/>
        <v>0</v>
      </c>
      <c r="E819" s="19"/>
      <c r="F819" s="10"/>
    </row>
    <row r="820" ht="15.75" customHeight="1">
      <c r="A820" s="19" t="str">
        <f t="shared" si="41"/>
        <v>IMG2401022</v>
      </c>
      <c r="B820" s="18"/>
      <c r="C820" s="36"/>
      <c r="D820" s="19">
        <f t="shared" si="42"/>
        <v>0</v>
      </c>
      <c r="E820" s="19"/>
      <c r="F820" s="10"/>
    </row>
    <row r="821" ht="15.75" customHeight="1">
      <c r="A821" s="19" t="str">
        <f t="shared" si="41"/>
        <v>IMG2401022</v>
      </c>
      <c r="B821" s="18"/>
      <c r="C821" s="36"/>
      <c r="D821" s="19">
        <f t="shared" si="42"/>
        <v>0</v>
      </c>
      <c r="E821" s="19"/>
      <c r="F821" s="10"/>
    </row>
    <row r="822" ht="15.75" customHeight="1">
      <c r="A822" s="19" t="str">
        <f t="shared" si="41"/>
        <v>IMG2401022</v>
      </c>
      <c r="B822" s="18"/>
      <c r="C822" s="36"/>
      <c r="D822" s="19"/>
      <c r="E822" s="19"/>
      <c r="F822" s="10"/>
    </row>
    <row r="823" ht="15.75" customHeight="1">
      <c r="A823" s="19" t="str">
        <f t="shared" si="41"/>
        <v>IMG2401022</v>
      </c>
      <c r="B823" s="18"/>
      <c r="C823" s="36"/>
      <c r="D823" s="19"/>
      <c r="E823" s="19"/>
      <c r="F823" s="10"/>
    </row>
    <row r="824" ht="15.75" customHeight="1">
      <c r="A824" s="19" t="str">
        <f t="shared" si="41"/>
        <v>IMG2401022</v>
      </c>
      <c r="B824" s="18"/>
      <c r="C824" s="36"/>
      <c r="D824" s="19"/>
      <c r="E824" s="19"/>
      <c r="F824" s="10"/>
    </row>
    <row r="825" ht="15.75" customHeight="1">
      <c r="A825" s="19" t="str">
        <f t="shared" si="41"/>
        <v>IMG2401022</v>
      </c>
      <c r="B825" s="18"/>
      <c r="C825" s="36"/>
      <c r="D825" s="19"/>
      <c r="E825" s="19"/>
      <c r="F825" s="10"/>
    </row>
    <row r="826" ht="15.75" customHeight="1">
      <c r="A826" s="19" t="str">
        <f t="shared" si="41"/>
        <v>IMG2401022</v>
      </c>
      <c r="B826" s="18"/>
      <c r="C826" s="36"/>
      <c r="D826" s="19"/>
      <c r="E826" s="19"/>
      <c r="F826" s="10"/>
    </row>
    <row r="827" ht="15.75" customHeight="1">
      <c r="A827" s="19" t="str">
        <f t="shared" si="41"/>
        <v>IMG2401022</v>
      </c>
      <c r="B827" s="18"/>
      <c r="C827" s="36"/>
      <c r="D827" s="19"/>
      <c r="E827" s="19"/>
      <c r="F827" s="10"/>
    </row>
    <row r="828" ht="15.75" customHeight="1">
      <c r="A828" s="19" t="str">
        <f t="shared" si="41"/>
        <v>IMG2401022</v>
      </c>
      <c r="B828" s="18"/>
      <c r="C828" s="36"/>
      <c r="D828" s="19"/>
      <c r="E828" s="19"/>
      <c r="F828" s="10"/>
    </row>
    <row r="829" ht="15.75" customHeight="1">
      <c r="A829" s="19" t="str">
        <f t="shared" si="41"/>
        <v>IMG2401022</v>
      </c>
      <c r="B829" s="18"/>
      <c r="C829" s="36"/>
      <c r="D829" s="19"/>
      <c r="E829" s="19"/>
      <c r="F829" s="10"/>
    </row>
    <row r="830" ht="15.75" customHeight="1">
      <c r="A830" s="19" t="str">
        <f t="shared" si="41"/>
        <v>IMG2401022</v>
      </c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100</v>
      </c>
      <c r="E833" s="1"/>
    </row>
    <row r="834" ht="15.75" customHeight="1"/>
    <row r="835" ht="15.75" customHeight="1">
      <c r="A835" s="14" t="s">
        <v>15</v>
      </c>
      <c r="B835" s="14" t="s">
        <v>16</v>
      </c>
      <c r="C835" s="2" t="s">
        <v>17</v>
      </c>
      <c r="D835" s="14" t="s">
        <v>18</v>
      </c>
      <c r="E835" s="14" t="s">
        <v>19</v>
      </c>
      <c r="F835" s="34" t="s">
        <v>20</v>
      </c>
      <c r="G835" s="43">
        <v>100.0</v>
      </c>
    </row>
    <row r="836" ht="15.75" customHeight="1">
      <c r="A836" s="19" t="s">
        <v>3711</v>
      </c>
      <c r="B836" s="18">
        <v>45603.0</v>
      </c>
      <c r="C836" s="36">
        <v>50.0</v>
      </c>
      <c r="D836" s="19">
        <f>G835-C836</f>
        <v>50</v>
      </c>
      <c r="E836" s="19"/>
      <c r="F836" s="10"/>
      <c r="G836" s="1" t="s">
        <v>3712</v>
      </c>
    </row>
    <row r="837" ht="15.75" customHeight="1">
      <c r="A837" s="19" t="str">
        <f t="shared" ref="A837:A844" si="43">A836</f>
        <v>IMG2401120</v>
      </c>
      <c r="B837" s="18">
        <v>45609.0</v>
      </c>
      <c r="C837" s="36">
        <v>30.0</v>
      </c>
      <c r="D837" s="19">
        <f t="shared" ref="D837:D842" si="44">D836-C837</f>
        <v>20</v>
      </c>
      <c r="E837" s="19"/>
      <c r="F837" s="10"/>
      <c r="G837" s="20" t="s">
        <v>3710</v>
      </c>
    </row>
    <row r="838" ht="15.75" customHeight="1">
      <c r="A838" s="19" t="str">
        <f t="shared" si="43"/>
        <v>IMG2401120</v>
      </c>
      <c r="B838" s="18">
        <v>45622.0</v>
      </c>
      <c r="C838" s="36">
        <v>20.0</v>
      </c>
      <c r="D838" s="19">
        <f t="shared" si="44"/>
        <v>0</v>
      </c>
      <c r="E838" s="19"/>
      <c r="F838" s="10"/>
      <c r="G838" s="53"/>
    </row>
    <row r="839" ht="15.75" customHeight="1">
      <c r="A839" s="19" t="str">
        <f t="shared" si="43"/>
        <v>IMG2401120</v>
      </c>
      <c r="B839" s="18"/>
      <c r="C839" s="36"/>
      <c r="D839" s="19">
        <f t="shared" si="44"/>
        <v>0</v>
      </c>
      <c r="E839" s="19"/>
      <c r="F839" s="10"/>
    </row>
    <row r="840" ht="15.75" customHeight="1">
      <c r="A840" s="19" t="str">
        <f t="shared" si="43"/>
        <v>IMG2401120</v>
      </c>
      <c r="B840" s="18"/>
      <c r="C840" s="36"/>
      <c r="D840" s="19">
        <f t="shared" si="44"/>
        <v>0</v>
      </c>
      <c r="E840" s="19"/>
      <c r="F840" s="10"/>
    </row>
    <row r="841" ht="15.75" customHeight="1">
      <c r="A841" s="19" t="str">
        <f t="shared" si="43"/>
        <v>IMG2401120</v>
      </c>
      <c r="B841" s="18"/>
      <c r="C841" s="36"/>
      <c r="D841" s="19">
        <f t="shared" si="44"/>
        <v>0</v>
      </c>
      <c r="E841" s="19"/>
      <c r="F841" s="10"/>
    </row>
    <row r="842" ht="15.75" customHeight="1">
      <c r="A842" s="19" t="str">
        <f t="shared" si="43"/>
        <v>IMG2401120</v>
      </c>
      <c r="B842" s="18"/>
      <c r="C842" s="36"/>
      <c r="D842" s="19">
        <f t="shared" si="44"/>
        <v>0</v>
      </c>
      <c r="E842" s="19"/>
      <c r="F842" s="10"/>
    </row>
    <row r="843" ht="15.75" customHeight="1">
      <c r="A843" s="19" t="str">
        <f t="shared" si="43"/>
        <v>IMG2401120</v>
      </c>
      <c r="B843" s="18"/>
      <c r="C843" s="36"/>
      <c r="D843" s="19"/>
      <c r="E843" s="19"/>
      <c r="F843" s="10"/>
    </row>
    <row r="844" ht="15.75" customHeight="1">
      <c r="A844" s="19" t="str">
        <f t="shared" si="43"/>
        <v>IMG2401120</v>
      </c>
      <c r="B844" s="18"/>
      <c r="C844" s="36"/>
      <c r="D844" s="19"/>
      <c r="E844" s="19"/>
      <c r="F844" s="10"/>
    </row>
    <row r="845" ht="15.75" customHeight="1"/>
    <row r="846" ht="15.75" customHeight="1"/>
    <row r="847" ht="15.75" customHeight="1">
      <c r="A847" s="2" t="s">
        <v>0</v>
      </c>
      <c r="B847" s="2" t="s">
        <v>1</v>
      </c>
      <c r="C847" s="3" t="s">
        <v>2</v>
      </c>
      <c r="D847" s="3" t="s">
        <v>3</v>
      </c>
      <c r="E847" s="3" t="s">
        <v>4</v>
      </c>
      <c r="F847" s="3" t="s">
        <v>5</v>
      </c>
      <c r="G847" s="3" t="s">
        <v>6</v>
      </c>
      <c r="H847" s="3" t="s">
        <v>7</v>
      </c>
      <c r="I847" s="3" t="s">
        <v>8</v>
      </c>
    </row>
    <row r="848" ht="15.75" customHeight="1">
      <c r="A848" s="4" t="s">
        <v>3710</v>
      </c>
      <c r="B848" s="5" t="s">
        <v>3713</v>
      </c>
      <c r="C848" s="6">
        <v>45707.0</v>
      </c>
      <c r="D848" s="7">
        <v>100.0</v>
      </c>
      <c r="E848" s="8" t="s">
        <v>3714</v>
      </c>
      <c r="F848" s="9">
        <v>45724.0</v>
      </c>
      <c r="G848" s="10">
        <v>34.0</v>
      </c>
      <c r="H848" s="8">
        <f>D848-G848</f>
        <v>66</v>
      </c>
      <c r="I848" s="10"/>
    </row>
    <row r="849" ht="15.75" customHeight="1">
      <c r="A849" s="11"/>
      <c r="B849" s="11"/>
      <c r="C849" s="11"/>
      <c r="D849" s="11"/>
      <c r="E849" s="8" t="s">
        <v>3715</v>
      </c>
      <c r="F849" s="174">
        <v>45729.0</v>
      </c>
      <c r="G849" s="10">
        <v>50.0</v>
      </c>
      <c r="H849" s="8">
        <f t="shared" ref="H849:H853" si="45">H848-G849</f>
        <v>16</v>
      </c>
      <c r="I849" s="10"/>
    </row>
    <row r="850" ht="15.75" customHeight="1">
      <c r="A850" s="11"/>
      <c r="B850" s="11"/>
      <c r="C850" s="11"/>
      <c r="D850" s="11"/>
      <c r="E850" s="8" t="s">
        <v>3716</v>
      </c>
      <c r="F850" s="57">
        <v>45737.0</v>
      </c>
      <c r="G850" s="10">
        <v>16.0</v>
      </c>
      <c r="H850" s="8">
        <f t="shared" si="45"/>
        <v>0</v>
      </c>
      <c r="I850" s="10"/>
    </row>
    <row r="851" ht="15.75" customHeight="1">
      <c r="A851" s="11"/>
      <c r="B851" s="11"/>
      <c r="C851" s="11"/>
      <c r="D851" s="11"/>
      <c r="E851" s="8"/>
      <c r="F851" s="10"/>
      <c r="G851" s="10"/>
      <c r="H851" s="8">
        <f t="shared" si="45"/>
        <v>0</v>
      </c>
      <c r="I851" s="10"/>
    </row>
    <row r="852" ht="15.75" customHeight="1">
      <c r="A852" s="11"/>
      <c r="B852" s="11"/>
      <c r="C852" s="11"/>
      <c r="D852" s="11"/>
      <c r="E852" s="10"/>
      <c r="F852" s="10"/>
      <c r="G852" s="10"/>
      <c r="H852" s="8">
        <f t="shared" si="45"/>
        <v>0</v>
      </c>
      <c r="I852" s="10"/>
    </row>
    <row r="853" ht="15.75" customHeight="1">
      <c r="A853" s="12"/>
      <c r="B853" s="12"/>
      <c r="C853" s="12"/>
      <c r="D853" s="12"/>
      <c r="E853" s="10"/>
      <c r="F853" s="10"/>
      <c r="G853" s="10"/>
      <c r="H853" s="8">
        <f t="shared" si="45"/>
        <v>0</v>
      </c>
      <c r="I853" s="10"/>
    </row>
    <row r="854" ht="15.75" customHeight="1">
      <c r="H854" s="46" t="s">
        <v>14</v>
      </c>
    </row>
    <row r="855" ht="15.75" customHeight="1"/>
    <row r="856" ht="15.75" customHeight="1">
      <c r="A856" s="2" t="s">
        <v>0</v>
      </c>
      <c r="B856" s="2" t="s">
        <v>1</v>
      </c>
      <c r="C856" s="3" t="s">
        <v>2</v>
      </c>
      <c r="D856" s="3" t="s">
        <v>3</v>
      </c>
      <c r="E856" s="3" t="s">
        <v>4</v>
      </c>
      <c r="F856" s="3" t="s">
        <v>5</v>
      </c>
      <c r="G856" s="3" t="s">
        <v>6</v>
      </c>
      <c r="H856" s="3" t="s">
        <v>7</v>
      </c>
      <c r="I856" s="3" t="s">
        <v>8</v>
      </c>
    </row>
    <row r="857" ht="15.75" customHeight="1">
      <c r="A857" s="4" t="s">
        <v>3710</v>
      </c>
      <c r="B857" s="5" t="s">
        <v>3717</v>
      </c>
      <c r="C857" s="6"/>
      <c r="D857" s="7">
        <v>100.0</v>
      </c>
      <c r="E857" s="8" t="s">
        <v>3718</v>
      </c>
      <c r="F857" s="9">
        <v>45737.0</v>
      </c>
      <c r="G857" s="10">
        <v>14.0</v>
      </c>
      <c r="H857" s="8">
        <f>D857-G857</f>
        <v>86</v>
      </c>
      <c r="I857" s="10"/>
    </row>
    <row r="858" ht="15.75" customHeight="1">
      <c r="A858" s="11"/>
      <c r="B858" s="11"/>
      <c r="C858" s="11"/>
      <c r="D858" s="11"/>
      <c r="E858" s="8" t="s">
        <v>3719</v>
      </c>
      <c r="F858" s="57">
        <v>45743.0</v>
      </c>
      <c r="G858" s="10">
        <v>86.0</v>
      </c>
      <c r="H858" s="8">
        <f t="shared" ref="H858:H862" si="46">H857-G858</f>
        <v>0</v>
      </c>
      <c r="I858" s="10"/>
    </row>
    <row r="859" ht="15.75" customHeight="1">
      <c r="A859" s="11"/>
      <c r="B859" s="11"/>
      <c r="C859" s="11"/>
      <c r="D859" s="11"/>
      <c r="E859" s="8" t="s">
        <v>3720</v>
      </c>
      <c r="F859" s="10"/>
      <c r="G859" s="10"/>
      <c r="H859" s="8">
        <f t="shared" si="46"/>
        <v>0</v>
      </c>
      <c r="I859" s="10"/>
    </row>
    <row r="860" ht="15.75" customHeight="1">
      <c r="A860" s="11"/>
      <c r="B860" s="11"/>
      <c r="C860" s="11"/>
      <c r="D860" s="11"/>
      <c r="E860" s="8"/>
      <c r="F860" s="10"/>
      <c r="G860" s="10"/>
      <c r="H860" s="8">
        <f t="shared" si="46"/>
        <v>0</v>
      </c>
      <c r="I860" s="10"/>
    </row>
    <row r="861" ht="15.75" customHeight="1">
      <c r="A861" s="11"/>
      <c r="B861" s="11"/>
      <c r="C861" s="11"/>
      <c r="D861" s="11"/>
      <c r="E861" s="10"/>
      <c r="F861" s="10"/>
      <c r="G861" s="10"/>
      <c r="H861" s="8">
        <f t="shared" si="46"/>
        <v>0</v>
      </c>
      <c r="I861" s="10"/>
    </row>
    <row r="862" ht="15.75" customHeight="1">
      <c r="A862" s="12"/>
      <c r="B862" s="12"/>
      <c r="C862" s="12"/>
      <c r="D862" s="12"/>
      <c r="E862" s="10"/>
      <c r="F862" s="10"/>
      <c r="G862" s="10"/>
      <c r="H862" s="8">
        <f t="shared" si="46"/>
        <v>0</v>
      </c>
      <c r="I862" s="10"/>
    </row>
    <row r="863" ht="15.75" customHeight="1">
      <c r="H863" s="46" t="s">
        <v>14</v>
      </c>
    </row>
    <row r="864" ht="15.75" customHeight="1"/>
    <row r="865" ht="15.75" customHeight="1">
      <c r="A865" s="2" t="s">
        <v>0</v>
      </c>
      <c r="B865" s="2" t="s">
        <v>1</v>
      </c>
      <c r="C865" s="3" t="s">
        <v>2</v>
      </c>
      <c r="D865" s="3" t="s">
        <v>3</v>
      </c>
      <c r="E865" s="3" t="s">
        <v>4</v>
      </c>
      <c r="F865" s="3" t="s">
        <v>5</v>
      </c>
      <c r="G865" s="3" t="s">
        <v>6</v>
      </c>
      <c r="H865" s="3" t="s">
        <v>7</v>
      </c>
      <c r="I865" s="3" t="s">
        <v>8</v>
      </c>
    </row>
    <row r="866" ht="15.75" customHeight="1">
      <c r="A866" s="4" t="s">
        <v>3710</v>
      </c>
      <c r="B866" s="5" t="s">
        <v>3721</v>
      </c>
      <c r="C866" s="6"/>
      <c r="D866" s="7">
        <v>100.0</v>
      </c>
      <c r="E866" s="8" t="s">
        <v>3722</v>
      </c>
      <c r="F866" s="9">
        <v>45782.0</v>
      </c>
      <c r="G866" s="10">
        <v>58.0</v>
      </c>
      <c r="H866" s="8">
        <f>D866-G866</f>
        <v>42</v>
      </c>
      <c r="I866" s="10"/>
    </row>
    <row r="867" ht="15.75" customHeight="1">
      <c r="A867" s="11"/>
      <c r="B867" s="11"/>
      <c r="C867" s="11"/>
      <c r="D867" s="11"/>
      <c r="E867" s="8" t="s">
        <v>3723</v>
      </c>
      <c r="F867" s="57">
        <v>45792.0</v>
      </c>
      <c r="G867" s="10">
        <v>42.0</v>
      </c>
      <c r="H867" s="8">
        <f t="shared" ref="H867:H871" si="47">H866-G867</f>
        <v>0</v>
      </c>
      <c r="I867" s="10"/>
    </row>
    <row r="868" ht="15.75" customHeight="1">
      <c r="A868" s="11"/>
      <c r="B868" s="11"/>
      <c r="C868" s="11"/>
      <c r="D868" s="11"/>
      <c r="E868" s="8" t="s">
        <v>3724</v>
      </c>
      <c r="F868" s="10"/>
      <c r="G868" s="10"/>
      <c r="H868" s="8">
        <f t="shared" si="47"/>
        <v>0</v>
      </c>
      <c r="I868" s="10"/>
    </row>
    <row r="869" ht="15.75" customHeight="1">
      <c r="A869" s="11"/>
      <c r="B869" s="11"/>
      <c r="C869" s="11"/>
      <c r="D869" s="11"/>
      <c r="E869" s="8"/>
      <c r="F869" s="10"/>
      <c r="G869" s="10"/>
      <c r="H869" s="8">
        <f t="shared" si="47"/>
        <v>0</v>
      </c>
      <c r="I869" s="10"/>
    </row>
    <row r="870" ht="15.75" customHeight="1">
      <c r="A870" s="11"/>
      <c r="B870" s="11"/>
      <c r="C870" s="11"/>
      <c r="D870" s="11"/>
      <c r="E870" s="10"/>
      <c r="F870" s="10"/>
      <c r="G870" s="10"/>
      <c r="H870" s="8">
        <f t="shared" si="47"/>
        <v>0</v>
      </c>
      <c r="I870" s="10"/>
    </row>
    <row r="871" ht="15.75" customHeight="1">
      <c r="A871" s="12"/>
      <c r="B871" s="12"/>
      <c r="C871" s="12"/>
      <c r="D871" s="12"/>
      <c r="E871" s="10"/>
      <c r="F871" s="10"/>
      <c r="G871" s="10"/>
      <c r="H871" s="8">
        <f t="shared" si="47"/>
        <v>0</v>
      </c>
      <c r="I871" s="10"/>
    </row>
    <row r="872" ht="15.75" customHeight="1">
      <c r="H872" s="46" t="s">
        <v>14</v>
      </c>
    </row>
    <row r="873" ht="15.75" customHeight="1">
      <c r="A873" s="2" t="s">
        <v>0</v>
      </c>
      <c r="B873" s="2" t="s">
        <v>1</v>
      </c>
      <c r="C873" s="3" t="s">
        <v>2</v>
      </c>
      <c r="D873" s="3" t="s">
        <v>3</v>
      </c>
      <c r="E873" s="3" t="s">
        <v>4</v>
      </c>
      <c r="F873" s="3" t="s">
        <v>5</v>
      </c>
      <c r="G873" s="3" t="s">
        <v>6</v>
      </c>
      <c r="H873" s="3" t="s">
        <v>7</v>
      </c>
      <c r="I873" s="3" t="s">
        <v>8</v>
      </c>
    </row>
    <row r="874" ht="15.75" customHeight="1">
      <c r="A874" s="4" t="s">
        <v>3710</v>
      </c>
      <c r="B874" s="5" t="s">
        <v>3725</v>
      </c>
      <c r="C874" s="6"/>
      <c r="D874" s="7">
        <v>100.0</v>
      </c>
      <c r="E874" s="8" t="s">
        <v>3726</v>
      </c>
      <c r="F874" s="9">
        <v>45828.0</v>
      </c>
      <c r="G874" s="10">
        <v>50.0</v>
      </c>
      <c r="H874" s="8">
        <f>D874-G874</f>
        <v>50</v>
      </c>
      <c r="I874" s="10"/>
    </row>
    <row r="875" ht="15.75" customHeight="1">
      <c r="A875" s="11"/>
      <c r="B875" s="11"/>
      <c r="C875" s="11"/>
      <c r="D875" s="11"/>
      <c r="E875" s="8" t="s">
        <v>3727</v>
      </c>
      <c r="F875" s="57">
        <v>45839.0</v>
      </c>
      <c r="G875" s="10">
        <v>50.0</v>
      </c>
      <c r="H875" s="8">
        <f t="shared" ref="H875:H879" si="48">H874-G875</f>
        <v>0</v>
      </c>
      <c r="I875" s="10"/>
    </row>
    <row r="876" ht="15.75" customHeight="1">
      <c r="A876" s="11"/>
      <c r="B876" s="11"/>
      <c r="C876" s="11"/>
      <c r="D876" s="11"/>
      <c r="E876" s="8" t="s">
        <v>3728</v>
      </c>
      <c r="F876" s="10"/>
      <c r="G876" s="10"/>
      <c r="H876" s="8">
        <f t="shared" si="48"/>
        <v>0</v>
      </c>
      <c r="I876" s="10"/>
    </row>
    <row r="877" ht="15.75" customHeight="1">
      <c r="A877" s="11"/>
      <c r="B877" s="11"/>
      <c r="C877" s="11"/>
      <c r="D877" s="11"/>
      <c r="E877" s="8"/>
      <c r="F877" s="10"/>
      <c r="G877" s="10"/>
      <c r="H877" s="8">
        <f t="shared" si="48"/>
        <v>0</v>
      </c>
      <c r="I877" s="10"/>
    </row>
    <row r="878" ht="15.75" customHeight="1">
      <c r="A878" s="11"/>
      <c r="B878" s="11"/>
      <c r="C878" s="11"/>
      <c r="D878" s="11"/>
      <c r="E878" s="10"/>
      <c r="F878" s="10"/>
      <c r="G878" s="10"/>
      <c r="H878" s="8">
        <f t="shared" si="48"/>
        <v>0</v>
      </c>
      <c r="I878" s="10"/>
    </row>
    <row r="879" ht="15.75" customHeight="1">
      <c r="A879" s="12"/>
      <c r="B879" s="12"/>
      <c r="C879" s="12"/>
      <c r="D879" s="12"/>
      <c r="E879" s="10"/>
      <c r="F879" s="10"/>
      <c r="G879" s="10"/>
      <c r="H879" s="8">
        <f t="shared" si="48"/>
        <v>0</v>
      </c>
      <c r="I879" s="10"/>
    </row>
    <row r="880" ht="15.75" customHeight="1">
      <c r="H880" s="46" t="s">
        <v>14</v>
      </c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20">
    <mergeCell ref="G38:H38"/>
    <mergeCell ref="G41:H41"/>
    <mergeCell ref="A791:G791"/>
    <mergeCell ref="A813:G813"/>
    <mergeCell ref="B848:B853"/>
    <mergeCell ref="C848:C853"/>
    <mergeCell ref="D848:D853"/>
    <mergeCell ref="C866:C871"/>
    <mergeCell ref="D866:D871"/>
    <mergeCell ref="A874:A879"/>
    <mergeCell ref="B874:B879"/>
    <mergeCell ref="C874:C879"/>
    <mergeCell ref="D874:D879"/>
    <mergeCell ref="A848:A853"/>
    <mergeCell ref="A857:A862"/>
    <mergeCell ref="B857:B862"/>
    <mergeCell ref="C857:C862"/>
    <mergeCell ref="D857:D862"/>
    <mergeCell ref="A866:A871"/>
    <mergeCell ref="B866:B871"/>
  </mergeCells>
  <printOptions/>
  <pageMargins bottom="0.58" footer="0.0" header="0.0" left="0.7" right="0.7" top="0.47"/>
  <pageSetup scale="65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29"/>
    <col customWidth="1" min="3" max="3" width="10.0"/>
    <col customWidth="1" min="4" max="4" width="12.57"/>
    <col customWidth="1" min="5" max="5" width="11.57"/>
    <col customWidth="1" min="6" max="6" width="15.0"/>
    <col customWidth="1" min="7" max="7" width="19.29"/>
    <col customWidth="1" min="8" max="11" width="8.71"/>
    <col customWidth="1" min="12" max="12" width="12.29"/>
    <col customWidth="1" min="13" max="26" width="8.71"/>
  </cols>
  <sheetData>
    <row r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>
      <c r="A20" s="1"/>
      <c r="B20" s="1"/>
      <c r="C20" s="19">
        <f>SUM(C2:C19)</f>
        <v>1300</v>
      </c>
      <c r="D20" s="1"/>
      <c r="E20" s="1"/>
    </row>
    <row r="21" ht="15.75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customHeight="1">
      <c r="A39" s="1"/>
      <c r="B39" s="1"/>
      <c r="C39" s="19">
        <f>SUM(C22:C38)</f>
        <v>1300</v>
      </c>
      <c r="D39" s="1"/>
      <c r="E39" s="1"/>
    </row>
    <row r="40" ht="15.75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customHeight="1">
      <c r="A56" s="1"/>
      <c r="B56" s="1"/>
      <c r="C56" s="19">
        <f>SUM(C41:C55)</f>
        <v>1300</v>
      </c>
      <c r="D56" s="1"/>
      <c r="E56" s="1"/>
    </row>
    <row r="57" ht="15.75" customHeight="1">
      <c r="E57" s="1"/>
    </row>
    <row r="58" ht="15.75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customHeight="1">
      <c r="A71" s="1"/>
      <c r="B71" s="1"/>
      <c r="C71" s="19">
        <f>SUM(C59:C70)</f>
        <v>1300</v>
      </c>
      <c r="D71" s="1"/>
      <c r="E71" s="1"/>
    </row>
    <row r="72" ht="15.75" customHeight="1">
      <c r="E72" s="1"/>
    </row>
    <row r="73" ht="15.75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customHeight="1">
      <c r="C106" s="28">
        <f>SUM(C91:C105)</f>
        <v>1300</v>
      </c>
      <c r="E106" s="1"/>
    </row>
    <row r="107" ht="15.75" customHeight="1">
      <c r="E107" s="1"/>
    </row>
    <row r="108" ht="15.75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customHeight="1">
      <c r="A124" s="30"/>
      <c r="B124" s="30"/>
      <c r="C124" s="30"/>
      <c r="D124" s="30"/>
      <c r="E124" s="1"/>
      <c r="F124" s="30"/>
      <c r="G124" s="30"/>
    </row>
    <row r="125" ht="15.75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customHeight="1">
      <c r="C144" s="28">
        <f>SUM(C126:C143)</f>
        <v>1500</v>
      </c>
      <c r="E144" s="1"/>
    </row>
    <row r="145" ht="15.75" customHeight="1">
      <c r="E145" s="1"/>
    </row>
    <row r="146" ht="15.75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customHeight="1">
      <c r="C164" s="28">
        <f>SUM(C147:C163)</f>
        <v>1500</v>
      </c>
      <c r="E164" s="1"/>
    </row>
    <row r="165" ht="15.75" customHeight="1">
      <c r="E165" s="1"/>
    </row>
    <row r="166" ht="15.75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customHeight="1">
      <c r="C184" s="28">
        <f>SUM(C167:C183)</f>
        <v>1500</v>
      </c>
      <c r="E184" s="1"/>
    </row>
    <row r="185" ht="15.75" customHeight="1">
      <c r="E185" s="1"/>
    </row>
    <row r="186" ht="15.75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customHeight="1">
      <c r="C204" s="28">
        <f>SUM(C187:C203)</f>
        <v>1500</v>
      </c>
      <c r="E204" s="1"/>
    </row>
    <row r="205" ht="15.75" customHeight="1">
      <c r="E205" s="1"/>
    </row>
    <row r="206" ht="15.75" customHeight="1">
      <c r="E206" s="1"/>
    </row>
    <row r="207" ht="15.75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customHeight="1">
      <c r="C224" s="28">
        <f>SUM(C208:C223)</f>
        <v>1500</v>
      </c>
      <c r="E224" s="1"/>
    </row>
    <row r="225" ht="15.75" customHeight="1">
      <c r="E225" s="1"/>
    </row>
    <row r="226" ht="15.75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customHeight="1">
      <c r="C244" s="31">
        <f>SUM(C227:C243)</f>
        <v>1500</v>
      </c>
      <c r="E244" s="1"/>
    </row>
    <row r="245" ht="15.75" customHeight="1">
      <c r="E245" s="1"/>
    </row>
    <row r="246" ht="15.75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customHeight="1">
      <c r="C265" s="28">
        <f>SUM(C247:C264)</f>
        <v>1500</v>
      </c>
      <c r="E265" s="1"/>
    </row>
    <row r="266" ht="15.75" customHeight="1">
      <c r="E266" s="1"/>
    </row>
    <row r="267" ht="15.75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customHeight="1">
      <c r="C286" s="28">
        <f>SUM(C268:C285)</f>
        <v>1500</v>
      </c>
      <c r="E286" s="1"/>
    </row>
    <row r="287" ht="15.75" customHeight="1">
      <c r="E287" s="1"/>
    </row>
    <row r="288" ht="15.75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customHeight="1">
      <c r="C305" s="28">
        <f>SUM(C289:C304)</f>
        <v>1500</v>
      </c>
      <c r="E305" s="1"/>
    </row>
    <row r="306" ht="15.75" customHeight="1">
      <c r="E306" s="1"/>
    </row>
    <row r="307" ht="15.75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customHeight="1">
      <c r="A326" s="10"/>
      <c r="B326" s="19"/>
      <c r="C326" s="35"/>
      <c r="D326" s="10"/>
      <c r="E326" s="19"/>
      <c r="F326" s="19"/>
    </row>
    <row r="327" ht="15.75" customHeight="1">
      <c r="C327" s="28">
        <f>SUM(C308:C326)</f>
        <v>1500</v>
      </c>
      <c r="E327" s="1"/>
    </row>
    <row r="328" ht="15.75" customHeight="1">
      <c r="E328" s="1"/>
    </row>
    <row r="329" ht="15.75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customHeight="1">
      <c r="C346" s="28">
        <f>SUM(C330:C345)</f>
        <v>1500</v>
      </c>
      <c r="E346" s="1"/>
    </row>
    <row r="347" ht="15.75" customHeight="1">
      <c r="E347" s="1"/>
    </row>
    <row r="348" ht="15.75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customHeight="1">
      <c r="C365" s="28">
        <f>SUM(C349:C364)</f>
        <v>1500</v>
      </c>
      <c r="E365" s="1"/>
    </row>
    <row r="366" ht="15.75" customHeight="1">
      <c r="E366" s="1"/>
    </row>
    <row r="367" ht="15.75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customHeight="1">
      <c r="C383" s="28">
        <f>SUM(C368:C382)</f>
        <v>1500</v>
      </c>
      <c r="E383" s="1"/>
    </row>
    <row r="384" ht="15.75" customHeight="1">
      <c r="E384" s="1"/>
    </row>
    <row r="385" ht="15.75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customHeight="1">
      <c r="A402" s="10"/>
      <c r="B402" s="19"/>
      <c r="C402" s="27"/>
      <c r="D402" s="19"/>
      <c r="E402" s="19"/>
      <c r="F402" s="19"/>
    </row>
    <row r="403" ht="15.75" customHeight="1">
      <c r="C403" s="28">
        <f>SUM(C386:C402)</f>
        <v>1500</v>
      </c>
      <c r="E403" s="1"/>
    </row>
    <row r="404" ht="15.75" customHeight="1">
      <c r="E404" s="1"/>
    </row>
    <row r="405" ht="15.75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customHeight="1">
      <c r="C421" s="28">
        <f>SUM(C406:C420)</f>
        <v>1500</v>
      </c>
      <c r="E421" s="1"/>
    </row>
    <row r="422" ht="15.75" customHeight="1">
      <c r="E422" s="1"/>
    </row>
    <row r="423" ht="15.75" customHeight="1">
      <c r="E423" s="1"/>
    </row>
    <row r="424" ht="15.75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customHeight="1">
      <c r="C441" s="28">
        <f>SUM(C425:C440)</f>
        <v>1500</v>
      </c>
      <c r="E441" s="1"/>
    </row>
    <row r="442" ht="15.75" customHeight="1">
      <c r="E442" s="1"/>
    </row>
    <row r="443" ht="15.75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customHeight="1">
      <c r="C459" s="28">
        <f>SUM(C444:C458)</f>
        <v>1500</v>
      </c>
      <c r="E459" s="1"/>
    </row>
    <row r="460" ht="15.75" customHeight="1">
      <c r="E460" s="1"/>
    </row>
    <row r="461" ht="15.75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customHeight="1">
      <c r="C477" s="28">
        <f>SUM(C462:C476)</f>
        <v>1500</v>
      </c>
      <c r="E477" s="1"/>
    </row>
    <row r="478" ht="15.75" customHeight="1">
      <c r="E478" s="1"/>
    </row>
    <row r="479" ht="15.75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customHeight="1">
      <c r="A499" s="10"/>
      <c r="B499" s="10"/>
      <c r="C499" s="10"/>
      <c r="D499" s="10"/>
      <c r="E499" s="19"/>
      <c r="F499" s="10"/>
    </row>
    <row r="500" ht="15.75" customHeight="1">
      <c r="A500" s="10"/>
      <c r="B500" s="10"/>
      <c r="C500" s="35"/>
      <c r="D500" s="10"/>
      <c r="E500" s="19"/>
      <c r="F500" s="10"/>
    </row>
    <row r="501" ht="15.75" customHeight="1">
      <c r="A501" s="10"/>
      <c r="B501" s="10"/>
      <c r="C501" s="10"/>
      <c r="D501" s="10"/>
      <c r="E501" s="19"/>
      <c r="F501" s="10"/>
    </row>
    <row r="502" ht="15.75" customHeight="1">
      <c r="A502" s="10"/>
      <c r="B502" s="10"/>
      <c r="C502" s="10"/>
      <c r="D502" s="10"/>
      <c r="E502" s="19"/>
      <c r="F502" s="10"/>
    </row>
    <row r="503" ht="15.75" customHeight="1">
      <c r="A503" s="10"/>
      <c r="B503" s="10"/>
      <c r="C503" s="35"/>
      <c r="D503" s="10"/>
      <c r="E503" s="19"/>
      <c r="F503" s="10"/>
    </row>
    <row r="504" ht="15.75" customHeight="1">
      <c r="C504" s="28">
        <f>SUM(C480:C503)</f>
        <v>1500</v>
      </c>
      <c r="E504" s="1"/>
    </row>
    <row r="505" ht="15.75" customHeight="1">
      <c r="E505" s="1"/>
    </row>
    <row r="506" ht="15.75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customHeight="1">
      <c r="A527" s="10"/>
      <c r="B527" s="39"/>
      <c r="C527" s="19"/>
      <c r="D527" s="10"/>
      <c r="E527" s="19"/>
      <c r="F527" s="10"/>
    </row>
    <row r="528" ht="15.75" customHeight="1">
      <c r="A528" s="10"/>
      <c r="B528" s="10"/>
      <c r="C528" s="10"/>
      <c r="D528" s="10"/>
      <c r="E528" s="19"/>
      <c r="F528" s="10"/>
    </row>
    <row r="529" ht="15.75" customHeight="1">
      <c r="A529" s="10"/>
      <c r="B529" s="10"/>
      <c r="C529" s="10"/>
      <c r="D529" s="10"/>
      <c r="E529" s="19"/>
      <c r="F529" s="10"/>
    </row>
    <row r="530" ht="15.75" customHeight="1">
      <c r="A530" s="10"/>
      <c r="B530" s="10"/>
      <c r="C530" s="35"/>
      <c r="D530" s="10"/>
      <c r="E530" s="19"/>
      <c r="F530" s="10"/>
    </row>
    <row r="531" ht="15.75" customHeight="1">
      <c r="C531" s="41">
        <f>SUM(C507:C530)</f>
        <v>1500</v>
      </c>
      <c r="E531" s="1"/>
    </row>
    <row r="532" ht="15.75" customHeight="1">
      <c r="E532" s="1"/>
    </row>
    <row r="533" ht="15.75" customHeight="1">
      <c r="E533" s="1"/>
    </row>
    <row r="534" ht="15.75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customHeight="1">
      <c r="A556" s="10"/>
      <c r="B556" s="10"/>
      <c r="C556" s="10"/>
      <c r="D556" s="10"/>
      <c r="E556" s="19"/>
      <c r="F556" s="10"/>
    </row>
    <row r="557" ht="15.75" customHeight="1">
      <c r="A557" s="10"/>
      <c r="B557" s="10"/>
      <c r="C557" s="35"/>
      <c r="D557" s="10"/>
      <c r="E557" s="19"/>
      <c r="F557" s="10"/>
    </row>
    <row r="558" ht="15.75" customHeight="1">
      <c r="C558" s="41">
        <f>SUM(C535:C557)</f>
        <v>1500</v>
      </c>
      <c r="E558" s="1"/>
    </row>
    <row r="559" ht="15.75" customHeight="1">
      <c r="E559" s="1"/>
    </row>
    <row r="560" ht="15.75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customHeight="1">
      <c r="C581" s="19">
        <f>SUM(C561:C580)</f>
        <v>1500</v>
      </c>
      <c r="E581" s="1"/>
    </row>
    <row r="582" ht="15.75" customHeight="1">
      <c r="E582" s="1"/>
    </row>
    <row r="583" ht="15.75" customHeight="1">
      <c r="E583" s="1"/>
    </row>
    <row r="584" ht="15.75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customHeight="1">
      <c r="A601" s="10"/>
      <c r="B601" s="10"/>
      <c r="C601" s="35"/>
      <c r="D601" s="10"/>
      <c r="E601" s="19"/>
      <c r="F601" s="10"/>
    </row>
    <row r="602" ht="15.75" customHeight="1">
      <c r="C602" s="41">
        <f>SUM(C585:C601)</f>
        <v>1400</v>
      </c>
      <c r="E602" s="1"/>
    </row>
    <row r="603" ht="15.75" customHeight="1">
      <c r="E603" s="1"/>
    </row>
    <row r="604" ht="15.75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10"/>
      <c r="B627" s="10"/>
      <c r="C627" s="35"/>
      <c r="D627" s="10"/>
      <c r="E627" s="19"/>
      <c r="F627" s="10"/>
    </row>
    <row r="628" ht="15.75" customHeight="1">
      <c r="C628" s="28">
        <f>SUM(C605:C627)</f>
        <v>1400</v>
      </c>
      <c r="E628" s="1"/>
    </row>
    <row r="629" ht="15.75" customHeight="1">
      <c r="E629" s="1"/>
    </row>
    <row r="630" ht="15.75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customHeight="1">
      <c r="A656" s="10"/>
      <c r="B656" s="10"/>
      <c r="C656" s="35"/>
      <c r="D656" s="10"/>
      <c r="E656" s="19"/>
      <c r="F656" s="10"/>
    </row>
    <row r="657" ht="15.75" customHeight="1">
      <c r="C657" s="41">
        <f>SUM(C631:C656)</f>
        <v>1400</v>
      </c>
      <c r="E657" s="1"/>
    </row>
    <row r="658" ht="15.75" customHeight="1">
      <c r="E658" s="1"/>
    </row>
    <row r="659" ht="15.75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10"/>
      <c r="B681" s="10"/>
      <c r="C681" s="35"/>
      <c r="D681" s="10"/>
      <c r="E681" s="19"/>
      <c r="F681" s="10"/>
    </row>
    <row r="682" ht="15.75" customHeight="1">
      <c r="C682" s="31">
        <f>SUM(C660:C681)</f>
        <v>1400</v>
      </c>
      <c r="E682" s="1"/>
    </row>
    <row r="683" ht="15.75" customHeight="1">
      <c r="E683" s="1"/>
    </row>
    <row r="684" ht="15.75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customHeight="1">
      <c r="A703" s="19"/>
      <c r="B703" s="18"/>
      <c r="C703" s="19"/>
      <c r="D703" s="19"/>
      <c r="E703" s="19"/>
      <c r="F703" s="40"/>
    </row>
    <row r="704" ht="15.75" customHeight="1">
      <c r="A704" s="10"/>
      <c r="B704" s="10"/>
      <c r="C704" s="35"/>
      <c r="D704" s="10"/>
      <c r="E704" s="19"/>
      <c r="F704" s="10"/>
    </row>
    <row r="705" ht="15.75" customHeight="1">
      <c r="C705" s="28">
        <f>SUM(C685:C704)</f>
        <v>1200</v>
      </c>
      <c r="E705" s="1"/>
    </row>
    <row r="706" ht="15.75" customHeight="1">
      <c r="E706" s="1"/>
    </row>
    <row r="707" ht="15.75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customHeight="1">
      <c r="C730" s="19">
        <f>SUM(C708:C729)</f>
        <v>1200</v>
      </c>
      <c r="E730" s="1"/>
    </row>
    <row r="731" ht="15.75" customHeight="1">
      <c r="E731" s="1"/>
    </row>
    <row r="732" ht="15.75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customHeight="1">
      <c r="C750" s="28">
        <f>SUM(C733:C749)</f>
        <v>1300</v>
      </c>
      <c r="E750" s="1"/>
    </row>
    <row r="751" ht="15.75" customHeight="1">
      <c r="E751" s="1"/>
    </row>
    <row r="752" ht="15.75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customHeight="1">
      <c r="A768" s="10"/>
      <c r="B768" s="10"/>
      <c r="C768" s="10"/>
      <c r="D768" s="10"/>
      <c r="E768" s="19"/>
      <c r="F768" s="10"/>
    </row>
    <row r="769" ht="15.75" customHeight="1">
      <c r="C769" s="19">
        <f>SUM(C753:C768)</f>
        <v>1400</v>
      </c>
      <c r="E769" s="1"/>
    </row>
    <row r="770" ht="15.75" customHeight="1">
      <c r="E770" s="1"/>
    </row>
    <row r="771" ht="15.75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customHeight="1">
      <c r="A788" s="10"/>
      <c r="B788" s="10"/>
      <c r="C788" s="10"/>
      <c r="D788" s="10"/>
      <c r="E788" s="19"/>
      <c r="F788" s="10"/>
    </row>
    <row r="789" ht="15.75" customHeight="1">
      <c r="A789" s="10"/>
      <c r="B789" s="10"/>
      <c r="C789" s="10"/>
      <c r="D789" s="10"/>
      <c r="E789" s="19"/>
      <c r="F789" s="10"/>
    </row>
    <row r="790" ht="15.75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17.0</v>
      </c>
    </row>
    <row r="793" ht="15.75" customHeight="1">
      <c r="A793" s="19">
        <v>4.5221257E7</v>
      </c>
      <c r="B793" s="18">
        <v>44036.0</v>
      </c>
      <c r="C793" s="36">
        <v>17.0</v>
      </c>
      <c r="D793" s="19">
        <f>G792-C793</f>
        <v>0</v>
      </c>
      <c r="E793" s="19"/>
      <c r="F793" s="10" t="s">
        <v>3729</v>
      </c>
      <c r="G793" s="1" t="s">
        <v>3730</v>
      </c>
    </row>
    <row r="794" ht="15.75" customHeight="1">
      <c r="A794" s="19">
        <v>4.5221257E7</v>
      </c>
      <c r="B794" s="18"/>
      <c r="C794" s="36"/>
      <c r="D794" s="19">
        <f t="shared" ref="D794:D807" si="40">D793-C794</f>
        <v>0</v>
      </c>
      <c r="E794" s="19"/>
      <c r="F794" s="10"/>
      <c r="G794" s="59">
        <v>44018.0</v>
      </c>
    </row>
    <row r="795" ht="15.75" customHeight="1">
      <c r="A795" s="19">
        <v>4.5221257E7</v>
      </c>
      <c r="B795" s="18"/>
      <c r="C795" s="36"/>
      <c r="D795" s="19">
        <f t="shared" si="40"/>
        <v>0</v>
      </c>
      <c r="E795" s="19"/>
      <c r="F795" s="10"/>
      <c r="G795" s="20" t="s">
        <v>3731</v>
      </c>
    </row>
    <row r="796" ht="15.75" customHeight="1">
      <c r="A796" s="19">
        <v>4.5221257E7</v>
      </c>
      <c r="B796" s="18"/>
      <c r="C796" s="36"/>
      <c r="D796" s="19">
        <f t="shared" si="40"/>
        <v>0</v>
      </c>
      <c r="E796" s="19"/>
      <c r="F796" s="10"/>
      <c r="G796" s="53">
        <v>140000.0</v>
      </c>
    </row>
    <row r="797" ht="15.75" customHeight="1">
      <c r="A797" s="19">
        <v>4.5221257E7</v>
      </c>
      <c r="B797" s="18"/>
      <c r="C797" s="36"/>
      <c r="D797" s="19">
        <f t="shared" si="40"/>
        <v>0</v>
      </c>
      <c r="E797" s="19"/>
      <c r="F797" s="10"/>
      <c r="G797" s="20" t="s">
        <v>3732</v>
      </c>
    </row>
    <row r="798" ht="15.75" customHeight="1">
      <c r="A798" s="19">
        <v>4.5221257E7</v>
      </c>
      <c r="B798" s="18"/>
      <c r="C798" s="36"/>
      <c r="D798" s="19">
        <f t="shared" si="40"/>
        <v>0</v>
      </c>
      <c r="E798" s="19"/>
      <c r="F798" s="10"/>
    </row>
    <row r="799" ht="15.75" customHeight="1">
      <c r="A799" s="19">
        <v>4.5221257E7</v>
      </c>
      <c r="B799" s="18"/>
      <c r="C799" s="36"/>
      <c r="D799" s="19">
        <f t="shared" si="40"/>
        <v>0</v>
      </c>
      <c r="E799" s="19"/>
      <c r="F799" s="10"/>
    </row>
    <row r="800" ht="15.75" customHeight="1">
      <c r="A800" s="19">
        <v>4.5221257E7</v>
      </c>
      <c r="B800" s="18"/>
      <c r="C800" s="36"/>
      <c r="D800" s="19">
        <f t="shared" si="40"/>
        <v>0</v>
      </c>
      <c r="E800" s="19"/>
      <c r="F800" s="10"/>
    </row>
    <row r="801" ht="15.75" customHeight="1">
      <c r="A801" s="19">
        <v>4.5221257E7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>
        <v>4.5221257E7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19">
        <v>4.5221257E7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19">
        <v>4.5221257E7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19">
        <v>4.5221257E7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19">
        <v>4.5221257E7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>
        <v>4.5221257E7</v>
      </c>
      <c r="B807" s="18"/>
      <c r="C807" s="36"/>
      <c r="D807" s="19">
        <f t="shared" si="40"/>
        <v>0</v>
      </c>
      <c r="E807" s="19"/>
      <c r="F807" s="10"/>
    </row>
    <row r="808" ht="15.75" customHeight="1">
      <c r="A808" s="19"/>
      <c r="B808" s="18"/>
      <c r="C808" s="36"/>
      <c r="D808" s="19"/>
      <c r="E808" s="19"/>
      <c r="F808" s="10"/>
    </row>
    <row r="809" ht="15.75" customHeight="1">
      <c r="A809" s="19"/>
      <c r="B809" s="18"/>
      <c r="C809" s="36"/>
      <c r="D809" s="19"/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17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24.0</v>
      </c>
    </row>
    <row r="815" ht="15.75" customHeight="1">
      <c r="A815" s="19">
        <v>4.5221258E7</v>
      </c>
      <c r="B815" s="18">
        <v>44067.0</v>
      </c>
      <c r="C815" s="36">
        <v>24.0</v>
      </c>
      <c r="D815" s="19">
        <f>G814-C815</f>
        <v>0</v>
      </c>
      <c r="E815" s="19"/>
      <c r="F815" s="10" t="s">
        <v>3733</v>
      </c>
      <c r="G815" s="1" t="s">
        <v>3734</v>
      </c>
    </row>
    <row r="816" ht="15.75" customHeight="1">
      <c r="A816" s="19">
        <v>4.5221258E7</v>
      </c>
      <c r="B816" s="18"/>
      <c r="C816" s="36"/>
      <c r="D816" s="19">
        <f t="shared" ref="D816:D829" si="41">D815-C816</f>
        <v>0</v>
      </c>
      <c r="E816" s="19"/>
      <c r="F816" s="10"/>
      <c r="G816" s="59">
        <v>44018.0</v>
      </c>
    </row>
    <row r="817" ht="15.75" customHeight="1">
      <c r="A817" s="19">
        <v>4.5221258E7</v>
      </c>
      <c r="B817" s="18"/>
      <c r="C817" s="36"/>
      <c r="D817" s="19">
        <f t="shared" si="41"/>
        <v>0</v>
      </c>
      <c r="E817" s="19"/>
      <c r="F817" s="10"/>
      <c r="G817" s="20" t="s">
        <v>3731</v>
      </c>
    </row>
    <row r="818" ht="15.75" customHeight="1">
      <c r="A818" s="19">
        <v>4.5221258E7</v>
      </c>
      <c r="B818" s="18"/>
      <c r="C818" s="36"/>
      <c r="D818" s="19">
        <f t="shared" si="41"/>
        <v>0</v>
      </c>
      <c r="E818" s="19"/>
      <c r="F818" s="10"/>
      <c r="G818" s="53">
        <v>140000.0</v>
      </c>
    </row>
    <row r="819" ht="15.75" customHeight="1">
      <c r="A819" s="19">
        <v>4.5221258E7</v>
      </c>
      <c r="B819" s="18"/>
      <c r="C819" s="36"/>
      <c r="D819" s="19">
        <f t="shared" si="41"/>
        <v>0</v>
      </c>
      <c r="E819" s="19"/>
      <c r="F819" s="10"/>
      <c r="G819" s="20" t="s">
        <v>3735</v>
      </c>
    </row>
    <row r="820" ht="15.75" customHeight="1">
      <c r="A820" s="19">
        <v>4.5221258E7</v>
      </c>
      <c r="B820" s="18"/>
      <c r="C820" s="36"/>
      <c r="D820" s="19">
        <f t="shared" si="41"/>
        <v>0</v>
      </c>
      <c r="E820" s="19"/>
      <c r="F820" s="10"/>
    </row>
    <row r="821" ht="15.75" customHeight="1">
      <c r="A821" s="19">
        <v>4.5221258E7</v>
      </c>
      <c r="B821" s="18"/>
      <c r="C821" s="36"/>
      <c r="D821" s="19">
        <f t="shared" si="41"/>
        <v>0</v>
      </c>
      <c r="E821" s="19"/>
      <c r="F821" s="10"/>
    </row>
    <row r="822" ht="15.75" customHeight="1">
      <c r="A822" s="19">
        <v>4.5221258E7</v>
      </c>
      <c r="B822" s="18"/>
      <c r="C822" s="36"/>
      <c r="D822" s="19">
        <f t="shared" si="41"/>
        <v>0</v>
      </c>
      <c r="E822" s="19"/>
      <c r="F822" s="10"/>
    </row>
    <row r="823" ht="15.75" customHeight="1">
      <c r="A823" s="19">
        <v>4.5221258E7</v>
      </c>
      <c r="B823" s="18"/>
      <c r="C823" s="36"/>
      <c r="D823" s="19">
        <f t="shared" si="41"/>
        <v>0</v>
      </c>
      <c r="E823" s="19"/>
      <c r="F823" s="10"/>
    </row>
    <row r="824" ht="15.75" customHeight="1">
      <c r="A824" s="19">
        <v>4.5221258E7</v>
      </c>
      <c r="B824" s="18"/>
      <c r="C824" s="36"/>
      <c r="D824" s="19">
        <f t="shared" si="41"/>
        <v>0</v>
      </c>
      <c r="E824" s="19"/>
      <c r="F824" s="10"/>
    </row>
    <row r="825" ht="15.75" customHeight="1">
      <c r="A825" s="19">
        <v>4.5221258E7</v>
      </c>
      <c r="B825" s="18"/>
      <c r="C825" s="36"/>
      <c r="D825" s="19">
        <f t="shared" si="41"/>
        <v>0</v>
      </c>
      <c r="E825" s="19"/>
      <c r="F825" s="10"/>
    </row>
    <row r="826" ht="15.75" customHeight="1">
      <c r="A826" s="19">
        <v>4.5221258E7</v>
      </c>
      <c r="B826" s="18"/>
      <c r="C826" s="36"/>
      <c r="D826" s="19">
        <f t="shared" si="41"/>
        <v>0</v>
      </c>
      <c r="E826" s="19"/>
      <c r="F826" s="10"/>
    </row>
    <row r="827" ht="15.75" customHeight="1">
      <c r="A827" s="19">
        <v>4.5221258E7</v>
      </c>
      <c r="B827" s="18"/>
      <c r="C827" s="36"/>
      <c r="D827" s="19">
        <f t="shared" si="41"/>
        <v>0</v>
      </c>
      <c r="E827" s="19"/>
      <c r="F827" s="10"/>
    </row>
    <row r="828" ht="15.75" customHeight="1">
      <c r="A828" s="19">
        <v>4.5221258E7</v>
      </c>
      <c r="B828" s="18"/>
      <c r="C828" s="36"/>
      <c r="D828" s="19">
        <f t="shared" si="41"/>
        <v>0</v>
      </c>
      <c r="E828" s="19"/>
      <c r="F828" s="10"/>
    </row>
    <row r="829" ht="15.75" customHeight="1">
      <c r="A829" s="19">
        <v>4.5221258E7</v>
      </c>
      <c r="B829" s="18"/>
      <c r="C829" s="36"/>
      <c r="D829" s="19">
        <f t="shared" si="41"/>
        <v>0</v>
      </c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9"/>
      <c r="B831" s="18"/>
      <c r="C831" s="36"/>
      <c r="D831" s="19"/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24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29.0</v>
      </c>
    </row>
    <row r="837" ht="15.75" customHeight="1">
      <c r="A837" s="19">
        <v>4.5221259E7</v>
      </c>
      <c r="B837" s="18">
        <v>44099.0</v>
      </c>
      <c r="C837" s="36">
        <v>29.0</v>
      </c>
      <c r="D837" s="19">
        <f>G836-C837</f>
        <v>0</v>
      </c>
      <c r="E837" s="19"/>
      <c r="F837" s="10" t="s">
        <v>3729</v>
      </c>
      <c r="G837" s="1" t="s">
        <v>3736</v>
      </c>
    </row>
    <row r="838" ht="15.75" customHeight="1">
      <c r="A838" s="19">
        <v>4.5221259E7</v>
      </c>
      <c r="B838" s="18"/>
      <c r="C838" s="36"/>
      <c r="D838" s="19">
        <f t="shared" ref="D838:D851" si="42">D837-C838</f>
        <v>0</v>
      </c>
      <c r="E838" s="19"/>
      <c r="F838" s="10"/>
      <c r="G838" s="59">
        <v>44018.0</v>
      </c>
    </row>
    <row r="839" ht="15.75" customHeight="1">
      <c r="A839" s="19">
        <v>4.5221259E7</v>
      </c>
      <c r="B839" s="18"/>
      <c r="C839" s="36"/>
      <c r="D839" s="19">
        <f t="shared" si="42"/>
        <v>0</v>
      </c>
      <c r="E839" s="19"/>
      <c r="F839" s="10"/>
      <c r="G839" s="20" t="s">
        <v>3731</v>
      </c>
    </row>
    <row r="840" ht="15.75" customHeight="1">
      <c r="A840" s="19">
        <v>4.5221259E7</v>
      </c>
      <c r="B840" s="18"/>
      <c r="C840" s="36"/>
      <c r="D840" s="19">
        <f t="shared" si="42"/>
        <v>0</v>
      </c>
      <c r="E840" s="19"/>
      <c r="F840" s="10"/>
      <c r="G840" s="53">
        <v>140000.0</v>
      </c>
    </row>
    <row r="841" ht="15.75" customHeight="1">
      <c r="A841" s="19">
        <v>4.5221259E7</v>
      </c>
      <c r="B841" s="18"/>
      <c r="C841" s="36"/>
      <c r="D841" s="19">
        <f t="shared" si="42"/>
        <v>0</v>
      </c>
      <c r="E841" s="19"/>
      <c r="F841" s="10"/>
    </row>
    <row r="842" ht="15.75" customHeight="1">
      <c r="A842" s="19">
        <v>4.5221259E7</v>
      </c>
      <c r="B842" s="18"/>
      <c r="C842" s="36"/>
      <c r="D842" s="19">
        <f t="shared" si="42"/>
        <v>0</v>
      </c>
      <c r="E842" s="19"/>
      <c r="F842" s="10"/>
      <c r="G842" s="20" t="s">
        <v>3737</v>
      </c>
    </row>
    <row r="843" ht="15.75" customHeight="1">
      <c r="A843" s="19">
        <v>4.5221259E7</v>
      </c>
      <c r="B843" s="18"/>
      <c r="C843" s="36"/>
      <c r="D843" s="19">
        <f t="shared" si="42"/>
        <v>0</v>
      </c>
      <c r="E843" s="19"/>
      <c r="F843" s="10"/>
    </row>
    <row r="844" ht="15.75" customHeight="1">
      <c r="A844" s="19">
        <v>4.5221259E7</v>
      </c>
      <c r="B844" s="18"/>
      <c r="C844" s="36"/>
      <c r="D844" s="19">
        <f t="shared" si="42"/>
        <v>0</v>
      </c>
      <c r="E844" s="19"/>
      <c r="F844" s="10"/>
    </row>
    <row r="845" ht="15.75" customHeight="1">
      <c r="A845" s="19">
        <v>4.5221259E7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19">
        <v>4.5221259E7</v>
      </c>
      <c r="B846" s="18"/>
      <c r="C846" s="36"/>
      <c r="D846" s="19">
        <f t="shared" si="42"/>
        <v>0</v>
      </c>
      <c r="E846" s="19"/>
      <c r="F846" s="10"/>
    </row>
    <row r="847" ht="15.75" customHeight="1">
      <c r="A847" s="19">
        <v>4.5221259E7</v>
      </c>
      <c r="B847" s="18"/>
      <c r="C847" s="36"/>
      <c r="D847" s="19">
        <f t="shared" si="42"/>
        <v>0</v>
      </c>
      <c r="E847" s="19"/>
      <c r="F847" s="10"/>
    </row>
    <row r="848" ht="15.75" customHeight="1">
      <c r="A848" s="19">
        <v>4.5221259E7</v>
      </c>
      <c r="B848" s="18"/>
      <c r="C848" s="36"/>
      <c r="D848" s="19">
        <f t="shared" si="42"/>
        <v>0</v>
      </c>
      <c r="E848" s="19"/>
      <c r="F848" s="10"/>
    </row>
    <row r="849" ht="15.75" customHeight="1">
      <c r="A849" s="19">
        <v>4.5221259E7</v>
      </c>
      <c r="B849" s="18"/>
      <c r="C849" s="36"/>
      <c r="D849" s="19">
        <f t="shared" si="42"/>
        <v>0</v>
      </c>
      <c r="E849" s="19"/>
      <c r="F849" s="10"/>
    </row>
    <row r="850" ht="15.75" customHeight="1">
      <c r="A850" s="19">
        <v>4.5221259E7</v>
      </c>
      <c r="B850" s="18"/>
      <c r="C850" s="36"/>
      <c r="D850" s="19">
        <f t="shared" si="42"/>
        <v>0</v>
      </c>
      <c r="E850" s="19"/>
      <c r="F850" s="10"/>
    </row>
    <row r="851" ht="15.75" customHeight="1">
      <c r="A851" s="19">
        <v>4.5221259E7</v>
      </c>
      <c r="B851" s="18"/>
      <c r="C851" s="36"/>
      <c r="D851" s="19">
        <f t="shared" si="42"/>
        <v>0</v>
      </c>
      <c r="E851" s="19"/>
      <c r="F851" s="10"/>
    </row>
    <row r="852" ht="15.75" customHeight="1">
      <c r="A852" s="19"/>
      <c r="B852" s="18"/>
      <c r="C852" s="36"/>
      <c r="D852" s="19"/>
      <c r="E852" s="19"/>
      <c r="F852" s="10"/>
    </row>
    <row r="853" ht="15.75" customHeight="1">
      <c r="A853" s="19"/>
      <c r="B853" s="18"/>
      <c r="C853" s="36"/>
      <c r="D853" s="19"/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C855" s="20">
        <f>SUM(C837:C854)</f>
        <v>29</v>
      </c>
      <c r="E855" s="1"/>
      <c r="F855" s="54" t="s">
        <v>14</v>
      </c>
    </row>
    <row r="856" ht="15.75" customHeight="1">
      <c r="E856" s="1"/>
    </row>
    <row r="857" ht="15.75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107.0</v>
      </c>
    </row>
    <row r="859" ht="15.75" customHeight="1">
      <c r="A859" s="19">
        <v>4.5221259E7</v>
      </c>
      <c r="B859" s="18">
        <v>44124.0</v>
      </c>
      <c r="C859" s="36">
        <v>42.0</v>
      </c>
      <c r="D859" s="19">
        <f>G858-C859</f>
        <v>65</v>
      </c>
      <c r="E859" s="19"/>
      <c r="F859" s="10" t="s">
        <v>3729</v>
      </c>
      <c r="G859" s="1" t="s">
        <v>3736</v>
      </c>
    </row>
    <row r="860" ht="15.75" customHeight="1">
      <c r="A860" s="19">
        <v>4.5221259E7</v>
      </c>
      <c r="B860" s="18">
        <v>44132.0</v>
      </c>
      <c r="C860" s="36">
        <v>19.0</v>
      </c>
      <c r="D860" s="19">
        <f t="shared" ref="D860:D873" si="43">D859-C860</f>
        <v>46</v>
      </c>
      <c r="E860" s="19"/>
      <c r="F860" s="10"/>
      <c r="G860" s="59">
        <v>44018.0</v>
      </c>
    </row>
    <row r="861" ht="15.75" customHeight="1">
      <c r="A861" s="19">
        <v>4.5221259E7</v>
      </c>
      <c r="B861" s="18">
        <v>44156.0</v>
      </c>
      <c r="C861" s="36">
        <v>16.0</v>
      </c>
      <c r="D861" s="19">
        <f t="shared" si="43"/>
        <v>30</v>
      </c>
      <c r="E861" s="19"/>
      <c r="F861" s="10"/>
      <c r="G861" s="20" t="s">
        <v>3738</v>
      </c>
    </row>
    <row r="862" ht="15.75" customHeight="1">
      <c r="A862" s="19">
        <v>4.5221259E7</v>
      </c>
      <c r="B862" s="18">
        <v>44162.0</v>
      </c>
      <c r="C862" s="36">
        <v>30.0</v>
      </c>
      <c r="D862" s="19">
        <f t="shared" si="43"/>
        <v>0</v>
      </c>
      <c r="E862" s="19"/>
      <c r="F862" s="10"/>
      <c r="G862" s="53">
        <v>110000.0</v>
      </c>
    </row>
    <row r="863" ht="15.75" customHeight="1">
      <c r="A863" s="19">
        <v>4.5221259E7</v>
      </c>
      <c r="B863" s="18"/>
      <c r="C863" s="36"/>
      <c r="D863" s="19">
        <f t="shared" si="43"/>
        <v>0</v>
      </c>
      <c r="E863" s="19"/>
      <c r="F863" s="10"/>
    </row>
    <row r="864" ht="15.75" customHeight="1">
      <c r="A864" s="19">
        <v>4.5221259E7</v>
      </c>
      <c r="B864" s="18"/>
      <c r="C864" s="36"/>
      <c r="D864" s="19">
        <f t="shared" si="43"/>
        <v>0</v>
      </c>
      <c r="E864" s="19"/>
      <c r="F864" s="10"/>
      <c r="G864" s="20" t="s">
        <v>3737</v>
      </c>
    </row>
    <row r="865" ht="15.75" customHeight="1">
      <c r="A865" s="19">
        <v>4.5221259E7</v>
      </c>
      <c r="B865" s="18"/>
      <c r="C865" s="36"/>
      <c r="D865" s="19">
        <f t="shared" si="43"/>
        <v>0</v>
      </c>
      <c r="E865" s="19"/>
      <c r="F865" s="10"/>
    </row>
    <row r="866" ht="15.75" customHeight="1">
      <c r="A866" s="19">
        <v>4.5221259E7</v>
      </c>
      <c r="B866" s="18"/>
      <c r="C866" s="36"/>
      <c r="D866" s="19">
        <f t="shared" si="43"/>
        <v>0</v>
      </c>
      <c r="E866" s="19"/>
      <c r="F866" s="10"/>
    </row>
    <row r="867" ht="15.75" customHeight="1">
      <c r="A867" s="19">
        <v>4.5221259E7</v>
      </c>
      <c r="B867" s="18"/>
      <c r="C867" s="36"/>
      <c r="D867" s="19">
        <f t="shared" si="43"/>
        <v>0</v>
      </c>
      <c r="E867" s="19"/>
      <c r="F867" s="10"/>
    </row>
    <row r="868" ht="15.75" customHeight="1">
      <c r="A868" s="19">
        <v>4.5221259E7</v>
      </c>
      <c r="B868" s="18"/>
      <c r="C868" s="36"/>
      <c r="D868" s="19">
        <f t="shared" si="43"/>
        <v>0</v>
      </c>
      <c r="E868" s="19"/>
      <c r="F868" s="10"/>
    </row>
    <row r="869" ht="15.75" customHeight="1">
      <c r="A869" s="19">
        <v>4.5221259E7</v>
      </c>
      <c r="B869" s="18"/>
      <c r="C869" s="36"/>
      <c r="D869" s="19">
        <f t="shared" si="43"/>
        <v>0</v>
      </c>
      <c r="E869" s="19"/>
      <c r="F869" s="10"/>
    </row>
    <row r="870" ht="15.75" customHeight="1">
      <c r="A870" s="19">
        <v>4.5221259E7</v>
      </c>
      <c r="B870" s="18"/>
      <c r="C870" s="36"/>
      <c r="D870" s="19">
        <f t="shared" si="43"/>
        <v>0</v>
      </c>
      <c r="E870" s="19"/>
      <c r="F870" s="10"/>
    </row>
    <row r="871" ht="15.75" customHeight="1">
      <c r="A871" s="19">
        <v>4.5221259E7</v>
      </c>
      <c r="B871" s="18"/>
      <c r="C871" s="36"/>
      <c r="D871" s="19">
        <f t="shared" si="43"/>
        <v>0</v>
      </c>
      <c r="E871" s="19"/>
      <c r="F871" s="10"/>
    </row>
    <row r="872" ht="15.75" customHeight="1">
      <c r="A872" s="19">
        <v>4.5221259E7</v>
      </c>
      <c r="B872" s="18"/>
      <c r="C872" s="36"/>
      <c r="D872" s="19">
        <f t="shared" si="43"/>
        <v>0</v>
      </c>
      <c r="E872" s="19"/>
      <c r="F872" s="10"/>
    </row>
    <row r="873" ht="15.75" customHeight="1">
      <c r="A873" s="19">
        <v>4.5221259E7</v>
      </c>
      <c r="B873" s="18"/>
      <c r="C873" s="36"/>
      <c r="D873" s="19">
        <f t="shared" si="43"/>
        <v>0</v>
      </c>
      <c r="E873" s="19"/>
      <c r="F873" s="10"/>
    </row>
    <row r="874" ht="15.75" customHeight="1">
      <c r="A874" s="19"/>
      <c r="B874" s="18"/>
      <c r="C874" s="36"/>
      <c r="D874" s="19"/>
      <c r="E874" s="19"/>
      <c r="F874" s="10"/>
    </row>
    <row r="875" ht="15.75" customHeight="1">
      <c r="A875" s="19"/>
      <c r="B875" s="18"/>
      <c r="C875" s="36"/>
      <c r="D875" s="19"/>
      <c r="E875" s="19"/>
      <c r="F875" s="10"/>
    </row>
    <row r="876" ht="15.75" customHeight="1">
      <c r="A876" s="10"/>
      <c r="B876" s="19"/>
      <c r="C876" s="10"/>
      <c r="D876" s="10"/>
      <c r="E876" s="19"/>
      <c r="F876" s="10"/>
    </row>
    <row r="877" ht="15.75" customHeight="1">
      <c r="C877" s="20">
        <f>SUM(C859:C876)</f>
        <v>107</v>
      </c>
      <c r="E877" s="1"/>
      <c r="F877" s="54" t="s">
        <v>14</v>
      </c>
    </row>
    <row r="878" ht="15.75" customHeight="1">
      <c r="E878" s="1"/>
    </row>
    <row r="879" ht="15.75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36.0</v>
      </c>
    </row>
    <row r="881" ht="15.75" customHeight="1">
      <c r="A881" s="19">
        <v>4.522126E7</v>
      </c>
      <c r="B881" s="18">
        <v>44162.0</v>
      </c>
      <c r="C881" s="36">
        <v>36.0</v>
      </c>
      <c r="D881" s="19">
        <f>G880-C881</f>
        <v>0</v>
      </c>
      <c r="E881" s="19"/>
      <c r="F881" s="10"/>
      <c r="G881" s="1" t="s">
        <v>3739</v>
      </c>
    </row>
    <row r="882" ht="15.75" customHeight="1">
      <c r="A882" s="19">
        <v>4.522126E7</v>
      </c>
      <c r="B882" s="18"/>
      <c r="C882" s="36"/>
      <c r="D882" s="19">
        <f t="shared" ref="D882:D895" si="44">D881-C882</f>
        <v>0</v>
      </c>
      <c r="E882" s="19"/>
      <c r="F882" s="10"/>
      <c r="G882" s="59">
        <v>44018.0</v>
      </c>
    </row>
    <row r="883" ht="15.75" customHeight="1">
      <c r="A883" s="19">
        <v>4.522126E7</v>
      </c>
      <c r="B883" s="18"/>
      <c r="C883" s="36"/>
      <c r="D883" s="19">
        <f t="shared" si="44"/>
        <v>0</v>
      </c>
      <c r="E883" s="19"/>
      <c r="F883" s="10"/>
      <c r="G883" s="20" t="s">
        <v>3738</v>
      </c>
    </row>
    <row r="884" ht="15.75" customHeight="1">
      <c r="A884" s="19">
        <v>4.522126E7</v>
      </c>
      <c r="B884" s="18"/>
      <c r="C884" s="36"/>
      <c r="D884" s="19">
        <f t="shared" si="44"/>
        <v>0</v>
      </c>
      <c r="E884" s="19"/>
      <c r="F884" s="10"/>
      <c r="G884" s="53">
        <v>110000.0</v>
      </c>
    </row>
    <row r="885" ht="15.75" customHeight="1">
      <c r="A885" s="19">
        <v>4.522126E7</v>
      </c>
      <c r="B885" s="18"/>
      <c r="C885" s="36"/>
      <c r="D885" s="19">
        <f t="shared" si="44"/>
        <v>0</v>
      </c>
      <c r="E885" s="19"/>
      <c r="F885" s="10"/>
    </row>
    <row r="886" ht="15.75" customHeight="1">
      <c r="A886" s="19">
        <v>4.522126E7</v>
      </c>
      <c r="B886" s="18"/>
      <c r="C886" s="36"/>
      <c r="D886" s="19">
        <f t="shared" si="44"/>
        <v>0</v>
      </c>
      <c r="E886" s="19"/>
      <c r="F886" s="10"/>
      <c r="G886" s="20" t="s">
        <v>3740</v>
      </c>
    </row>
    <row r="887" ht="15.75" customHeight="1">
      <c r="A887" s="19">
        <v>4.522126E7</v>
      </c>
      <c r="B887" s="18"/>
      <c r="C887" s="36"/>
      <c r="D887" s="19">
        <f t="shared" si="44"/>
        <v>0</v>
      </c>
      <c r="E887" s="19"/>
      <c r="F887" s="10"/>
    </row>
    <row r="888" ht="15.75" customHeight="1">
      <c r="A888" s="19">
        <v>4.522126E7</v>
      </c>
      <c r="B888" s="18"/>
      <c r="C888" s="36"/>
      <c r="D888" s="19">
        <f t="shared" si="44"/>
        <v>0</v>
      </c>
      <c r="E888" s="19"/>
      <c r="F888" s="10"/>
    </row>
    <row r="889" ht="15.75" customHeight="1">
      <c r="A889" s="19">
        <v>4.522126E7</v>
      </c>
      <c r="B889" s="18"/>
      <c r="C889" s="36"/>
      <c r="D889" s="19">
        <f t="shared" si="44"/>
        <v>0</v>
      </c>
      <c r="E889" s="19"/>
      <c r="F889" s="10"/>
    </row>
    <row r="890" ht="15.75" customHeight="1">
      <c r="A890" s="19">
        <v>4.522126E7</v>
      </c>
      <c r="B890" s="18"/>
      <c r="C890" s="36"/>
      <c r="D890" s="19">
        <f t="shared" si="44"/>
        <v>0</v>
      </c>
      <c r="E890" s="19"/>
      <c r="F890" s="10"/>
    </row>
    <row r="891" ht="15.75" customHeight="1">
      <c r="A891" s="19">
        <v>4.522126E7</v>
      </c>
      <c r="B891" s="18"/>
      <c r="C891" s="36"/>
      <c r="D891" s="19">
        <f t="shared" si="44"/>
        <v>0</v>
      </c>
      <c r="E891" s="19"/>
      <c r="F891" s="10"/>
    </row>
    <row r="892" ht="15.75" customHeight="1">
      <c r="A892" s="19">
        <v>4.522126E7</v>
      </c>
      <c r="B892" s="18"/>
      <c r="C892" s="36"/>
      <c r="D892" s="19">
        <f t="shared" si="44"/>
        <v>0</v>
      </c>
      <c r="E892" s="19"/>
      <c r="F892" s="10"/>
    </row>
    <row r="893" ht="15.75" customHeight="1">
      <c r="A893" s="19">
        <v>4.522126E7</v>
      </c>
      <c r="B893" s="18"/>
      <c r="C893" s="36"/>
      <c r="D893" s="19">
        <f t="shared" si="44"/>
        <v>0</v>
      </c>
      <c r="E893" s="19"/>
      <c r="F893" s="10"/>
    </row>
    <row r="894" ht="15.75" customHeight="1">
      <c r="A894" s="19">
        <v>4.522126E7</v>
      </c>
      <c r="B894" s="18"/>
      <c r="C894" s="36"/>
      <c r="D894" s="19">
        <f t="shared" si="44"/>
        <v>0</v>
      </c>
      <c r="E894" s="19"/>
      <c r="F894" s="10"/>
    </row>
    <row r="895" ht="15.75" customHeight="1">
      <c r="A895" s="19">
        <v>4.522126E7</v>
      </c>
      <c r="B895" s="18"/>
      <c r="C895" s="36"/>
      <c r="D895" s="19">
        <f t="shared" si="44"/>
        <v>0</v>
      </c>
      <c r="E895" s="19"/>
      <c r="F895" s="10"/>
    </row>
    <row r="896" ht="15.75" customHeight="1">
      <c r="A896" s="19">
        <v>4.522126E7</v>
      </c>
      <c r="B896" s="18"/>
      <c r="C896" s="36"/>
      <c r="D896" s="19"/>
      <c r="E896" s="19"/>
      <c r="F896" s="10"/>
    </row>
    <row r="897" ht="15.75" customHeight="1">
      <c r="A897" s="19"/>
      <c r="B897" s="18"/>
      <c r="C897" s="36"/>
      <c r="D897" s="19"/>
      <c r="E897" s="19"/>
      <c r="F897" s="10"/>
    </row>
    <row r="898" ht="15.75" customHeight="1">
      <c r="A898" s="10"/>
      <c r="B898" s="19"/>
      <c r="C898" s="10"/>
      <c r="D898" s="10"/>
      <c r="E898" s="19"/>
      <c r="F898" s="10"/>
    </row>
    <row r="899" ht="15.75" customHeight="1">
      <c r="C899" s="20">
        <f>SUM(C881:C898)</f>
        <v>36</v>
      </c>
      <c r="E899" s="1"/>
      <c r="F899" s="54" t="s">
        <v>14</v>
      </c>
    </row>
    <row r="900" ht="15.75" customHeight="1">
      <c r="E900" s="1"/>
    </row>
    <row r="901" ht="15.75" customHeight="1">
      <c r="A901" s="50" t="s">
        <v>698</v>
      </c>
      <c r="B901" s="51"/>
      <c r="C901" s="51"/>
      <c r="D901" s="51"/>
      <c r="E901" s="51"/>
      <c r="F901" s="51"/>
      <c r="G901" s="52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155.0</v>
      </c>
    </row>
    <row r="903" ht="15.75" customHeight="1">
      <c r="A903" s="19">
        <v>4.5224848E7</v>
      </c>
      <c r="B903" s="18">
        <v>44124.0</v>
      </c>
      <c r="C903" s="36">
        <v>80.0</v>
      </c>
      <c r="D903" s="19">
        <f>G902-C903</f>
        <v>75</v>
      </c>
      <c r="E903" s="19"/>
      <c r="F903" s="10" t="s">
        <v>3729</v>
      </c>
      <c r="G903" s="1" t="s">
        <v>3741</v>
      </c>
    </row>
    <row r="904" ht="15.75" customHeight="1">
      <c r="A904" s="19">
        <v>4.5224848E7</v>
      </c>
      <c r="B904" s="18">
        <v>44132.0</v>
      </c>
      <c r="C904" s="36">
        <v>31.0</v>
      </c>
      <c r="D904" s="19">
        <f t="shared" ref="D904:D917" si="45">D903-C904</f>
        <v>44</v>
      </c>
      <c r="E904" s="19"/>
      <c r="F904" s="10"/>
      <c r="G904" s="59">
        <v>44083.0</v>
      </c>
    </row>
    <row r="905" ht="15.75" customHeight="1">
      <c r="A905" s="19">
        <v>4.5224848E7</v>
      </c>
      <c r="B905" s="18">
        <v>44139.0</v>
      </c>
      <c r="C905" s="36">
        <v>37.0</v>
      </c>
      <c r="D905" s="19">
        <f t="shared" si="45"/>
        <v>7</v>
      </c>
      <c r="E905" s="19"/>
      <c r="F905" s="10"/>
      <c r="G905" s="20" t="s">
        <v>3731</v>
      </c>
    </row>
    <row r="906" ht="15.75" customHeight="1">
      <c r="A906" s="19">
        <v>4.5224848E7</v>
      </c>
      <c r="B906" s="18">
        <v>44156.0</v>
      </c>
      <c r="C906" s="36">
        <v>7.0</v>
      </c>
      <c r="D906" s="19">
        <f t="shared" si="45"/>
        <v>0</v>
      </c>
      <c r="E906" s="19"/>
      <c r="F906" s="10"/>
      <c r="G906" s="53">
        <v>140000.0</v>
      </c>
    </row>
    <row r="907" ht="15.75" customHeight="1">
      <c r="A907" s="19">
        <v>4.5224848E7</v>
      </c>
      <c r="B907" s="18"/>
      <c r="C907" s="36"/>
      <c r="D907" s="19">
        <f t="shared" si="45"/>
        <v>0</v>
      </c>
      <c r="E907" s="19"/>
      <c r="F907" s="10"/>
    </row>
    <row r="908" ht="15.75" customHeight="1">
      <c r="A908" s="19">
        <v>4.5224848E7</v>
      </c>
      <c r="B908" s="18"/>
      <c r="C908" s="36"/>
      <c r="D908" s="19">
        <f t="shared" si="45"/>
        <v>0</v>
      </c>
      <c r="E908" s="19"/>
      <c r="F908" s="10"/>
    </row>
    <row r="909" ht="15.75" customHeight="1">
      <c r="A909" s="19">
        <v>4.5224848E7</v>
      </c>
      <c r="B909" s="18"/>
      <c r="C909" s="36"/>
      <c r="D909" s="19">
        <f t="shared" si="45"/>
        <v>0</v>
      </c>
      <c r="E909" s="19"/>
      <c r="F909" s="10"/>
    </row>
    <row r="910" ht="15.75" customHeight="1">
      <c r="A910" s="19">
        <v>4.5224848E7</v>
      </c>
      <c r="B910" s="18"/>
      <c r="C910" s="36"/>
      <c r="D910" s="19">
        <f t="shared" si="45"/>
        <v>0</v>
      </c>
      <c r="E910" s="19"/>
      <c r="F910" s="10"/>
    </row>
    <row r="911" ht="15.75" customHeight="1">
      <c r="A911" s="19">
        <v>4.5224848E7</v>
      </c>
      <c r="B911" s="18"/>
      <c r="C911" s="36"/>
      <c r="D911" s="19">
        <f t="shared" si="45"/>
        <v>0</v>
      </c>
      <c r="E911" s="19"/>
      <c r="F911" s="10"/>
    </row>
    <row r="912" ht="15.75" customHeight="1">
      <c r="A912" s="19">
        <v>4.5224848E7</v>
      </c>
      <c r="B912" s="18"/>
      <c r="C912" s="36"/>
      <c r="D912" s="19">
        <f t="shared" si="45"/>
        <v>0</v>
      </c>
      <c r="E912" s="19"/>
      <c r="F912" s="10"/>
    </row>
    <row r="913" ht="15.75" customHeight="1">
      <c r="A913" s="19">
        <v>4.5224848E7</v>
      </c>
      <c r="B913" s="18"/>
      <c r="C913" s="36"/>
      <c r="D913" s="19">
        <f t="shared" si="45"/>
        <v>0</v>
      </c>
      <c r="E913" s="19"/>
      <c r="F913" s="10"/>
    </row>
    <row r="914" ht="15.75" customHeight="1">
      <c r="A914" s="19">
        <v>4.5224848E7</v>
      </c>
      <c r="B914" s="18"/>
      <c r="C914" s="36"/>
      <c r="D914" s="19">
        <f t="shared" si="45"/>
        <v>0</v>
      </c>
      <c r="E914" s="19"/>
      <c r="F914" s="10"/>
    </row>
    <row r="915" ht="15.75" customHeight="1">
      <c r="A915" s="19">
        <v>4.5224848E7</v>
      </c>
      <c r="B915" s="18"/>
      <c r="C915" s="36"/>
      <c r="D915" s="19">
        <f t="shared" si="45"/>
        <v>0</v>
      </c>
      <c r="E915" s="19"/>
      <c r="F915" s="10"/>
    </row>
    <row r="916" ht="15.75" customHeight="1">
      <c r="A916" s="19">
        <v>4.5224848E7</v>
      </c>
      <c r="B916" s="18"/>
      <c r="C916" s="36"/>
      <c r="D916" s="19">
        <f t="shared" si="45"/>
        <v>0</v>
      </c>
      <c r="E916" s="19"/>
      <c r="F916" s="10"/>
    </row>
    <row r="917" ht="15.75" customHeight="1">
      <c r="A917" s="19">
        <v>4.5224848E7</v>
      </c>
      <c r="B917" s="18"/>
      <c r="C917" s="36"/>
      <c r="D917" s="19">
        <f t="shared" si="45"/>
        <v>0</v>
      </c>
      <c r="E917" s="19"/>
      <c r="F917" s="10"/>
    </row>
    <row r="918" ht="15.75" customHeight="1">
      <c r="A918" s="19">
        <v>4.5224848E7</v>
      </c>
      <c r="B918" s="18"/>
      <c r="C918" s="36"/>
      <c r="D918" s="19"/>
      <c r="E918" s="19"/>
      <c r="F918" s="10"/>
    </row>
    <row r="919" ht="15.75" customHeight="1">
      <c r="A919" s="19"/>
      <c r="B919" s="18"/>
      <c r="C919" s="36"/>
      <c r="D919" s="19"/>
      <c r="E919" s="19"/>
      <c r="F919" s="10"/>
    </row>
    <row r="920" ht="15.75" customHeight="1">
      <c r="A920" s="10"/>
      <c r="B920" s="19"/>
      <c r="C920" s="10"/>
      <c r="D920" s="10"/>
      <c r="E920" s="19"/>
      <c r="F920" s="10"/>
    </row>
    <row r="921" ht="15.75" customHeight="1">
      <c r="C921" s="20">
        <f>SUM(C903:C920)</f>
        <v>155</v>
      </c>
      <c r="E921" s="1"/>
      <c r="F921" s="54" t="s">
        <v>14</v>
      </c>
    </row>
    <row r="922" ht="15.75" customHeight="1">
      <c r="E922" s="1"/>
    </row>
    <row r="923" ht="15.75" customHeight="1">
      <c r="A923" s="50" t="s">
        <v>698</v>
      </c>
      <c r="B923" s="51"/>
      <c r="C923" s="51"/>
      <c r="D923" s="51"/>
      <c r="E923" s="51"/>
      <c r="F923" s="51"/>
      <c r="G923" s="52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14" t="s">
        <v>15</v>
      </c>
      <c r="B924" s="14" t="s">
        <v>16</v>
      </c>
      <c r="C924" s="2" t="s">
        <v>17</v>
      </c>
      <c r="D924" s="14" t="s">
        <v>18</v>
      </c>
      <c r="E924" s="14" t="s">
        <v>19</v>
      </c>
      <c r="F924" s="34" t="s">
        <v>20</v>
      </c>
      <c r="G924" s="43">
        <v>72.0</v>
      </c>
    </row>
    <row r="925" ht="15.75" customHeight="1">
      <c r="A925" s="19">
        <v>4.522485E7</v>
      </c>
      <c r="B925" s="18">
        <v>44156.0</v>
      </c>
      <c r="C925" s="36">
        <v>64.0</v>
      </c>
      <c r="D925" s="19">
        <f>G924-C925</f>
        <v>8</v>
      </c>
      <c r="E925" s="19"/>
      <c r="F925" s="10" t="s">
        <v>3729</v>
      </c>
      <c r="G925" s="1" t="s">
        <v>3742</v>
      </c>
    </row>
    <row r="926" ht="15.75" customHeight="1">
      <c r="A926" s="19">
        <v>4.522485E7</v>
      </c>
      <c r="B926" s="18">
        <v>44162.0</v>
      </c>
      <c r="C926" s="36">
        <v>8.0</v>
      </c>
      <c r="D926" s="19">
        <f t="shared" ref="D926:D939" si="46">D925-C926</f>
        <v>0</v>
      </c>
      <c r="E926" s="19"/>
      <c r="F926" s="10"/>
      <c r="G926" s="59">
        <v>44083.0</v>
      </c>
    </row>
    <row r="927" ht="15.75" customHeight="1">
      <c r="A927" s="19">
        <v>4.522485E7</v>
      </c>
      <c r="B927" s="18"/>
      <c r="C927" s="36"/>
      <c r="D927" s="19">
        <f t="shared" si="46"/>
        <v>0</v>
      </c>
      <c r="E927" s="19"/>
      <c r="F927" s="10"/>
      <c r="G927" s="20" t="s">
        <v>3731</v>
      </c>
    </row>
    <row r="928" ht="15.75" customHeight="1">
      <c r="A928" s="19">
        <v>4.522485E7</v>
      </c>
      <c r="B928" s="18"/>
      <c r="C928" s="36"/>
      <c r="D928" s="19">
        <f t="shared" si="46"/>
        <v>0</v>
      </c>
      <c r="E928" s="19"/>
      <c r="F928" s="10"/>
      <c r="G928" s="53">
        <v>140000.0</v>
      </c>
    </row>
    <row r="929" ht="15.75" customHeight="1">
      <c r="A929" s="19">
        <v>4.522485E7</v>
      </c>
      <c r="B929" s="18"/>
      <c r="C929" s="36"/>
      <c r="D929" s="19">
        <f t="shared" si="46"/>
        <v>0</v>
      </c>
      <c r="E929" s="19"/>
      <c r="F929" s="10"/>
    </row>
    <row r="930" ht="15.75" customHeight="1">
      <c r="A930" s="19">
        <v>4.522485E7</v>
      </c>
      <c r="B930" s="18"/>
      <c r="C930" s="36"/>
      <c r="D930" s="19">
        <f t="shared" si="46"/>
        <v>0</v>
      </c>
      <c r="E930" s="19"/>
      <c r="F930" s="10"/>
    </row>
    <row r="931" ht="15.75" customHeight="1">
      <c r="A931" s="19">
        <v>4.522485E7</v>
      </c>
      <c r="B931" s="18"/>
      <c r="C931" s="36"/>
      <c r="D931" s="19">
        <f t="shared" si="46"/>
        <v>0</v>
      </c>
      <c r="E931" s="19"/>
      <c r="F931" s="10"/>
    </row>
    <row r="932" ht="15.75" customHeight="1">
      <c r="A932" s="19">
        <v>4.522485E7</v>
      </c>
      <c r="B932" s="18"/>
      <c r="C932" s="36"/>
      <c r="D932" s="19">
        <f t="shared" si="46"/>
        <v>0</v>
      </c>
      <c r="E932" s="19"/>
      <c r="F932" s="10"/>
    </row>
    <row r="933" ht="15.75" customHeight="1">
      <c r="A933" s="19">
        <v>4.522485E7</v>
      </c>
      <c r="B933" s="18"/>
      <c r="C933" s="36"/>
      <c r="D933" s="19">
        <f t="shared" si="46"/>
        <v>0</v>
      </c>
      <c r="E933" s="19"/>
      <c r="F933" s="10"/>
    </row>
    <row r="934" ht="15.75" customHeight="1">
      <c r="A934" s="19">
        <v>4.522485E7</v>
      </c>
      <c r="B934" s="18"/>
      <c r="C934" s="36"/>
      <c r="D934" s="19">
        <f t="shared" si="46"/>
        <v>0</v>
      </c>
      <c r="E934" s="19"/>
      <c r="F934" s="10"/>
    </row>
    <row r="935" ht="15.75" customHeight="1">
      <c r="A935" s="19">
        <v>4.522485E7</v>
      </c>
      <c r="B935" s="18"/>
      <c r="C935" s="36"/>
      <c r="D935" s="19">
        <f t="shared" si="46"/>
        <v>0</v>
      </c>
      <c r="E935" s="19"/>
      <c r="F935" s="10"/>
    </row>
    <row r="936" ht="15.75" customHeight="1">
      <c r="A936" s="19">
        <v>4.522485E7</v>
      </c>
      <c r="B936" s="18"/>
      <c r="C936" s="36"/>
      <c r="D936" s="19">
        <f t="shared" si="46"/>
        <v>0</v>
      </c>
      <c r="E936" s="19"/>
      <c r="F936" s="10"/>
    </row>
    <row r="937" ht="15.75" customHeight="1">
      <c r="A937" s="19">
        <v>4.522485E7</v>
      </c>
      <c r="B937" s="18"/>
      <c r="C937" s="36"/>
      <c r="D937" s="19">
        <f t="shared" si="46"/>
        <v>0</v>
      </c>
      <c r="E937" s="19"/>
      <c r="F937" s="10"/>
    </row>
    <row r="938" ht="15.75" customHeight="1">
      <c r="A938" s="19">
        <v>4.522485E7</v>
      </c>
      <c r="B938" s="18"/>
      <c r="C938" s="36"/>
      <c r="D938" s="19">
        <f t="shared" si="46"/>
        <v>0</v>
      </c>
      <c r="E938" s="19"/>
      <c r="F938" s="10"/>
    </row>
    <row r="939" ht="15.75" customHeight="1">
      <c r="A939" s="19">
        <v>4.522485E7</v>
      </c>
      <c r="B939" s="18"/>
      <c r="C939" s="36"/>
      <c r="D939" s="19">
        <f t="shared" si="46"/>
        <v>0</v>
      </c>
      <c r="E939" s="19"/>
      <c r="F939" s="10"/>
    </row>
    <row r="940" ht="15.75" customHeight="1">
      <c r="A940" s="19">
        <v>4.522485E7</v>
      </c>
      <c r="B940" s="18"/>
      <c r="C940" s="36"/>
      <c r="D940" s="19"/>
      <c r="E940" s="19"/>
      <c r="F940" s="10"/>
    </row>
    <row r="941" ht="15.75" customHeight="1">
      <c r="A941" s="19"/>
      <c r="B941" s="18"/>
      <c r="C941" s="36"/>
      <c r="D941" s="19"/>
      <c r="E941" s="19"/>
      <c r="F941" s="10"/>
    </row>
    <row r="942" ht="15.75" customHeight="1">
      <c r="A942" s="10"/>
      <c r="B942" s="19"/>
      <c r="C942" s="10"/>
      <c r="D942" s="10"/>
      <c r="E942" s="19"/>
      <c r="F942" s="10"/>
    </row>
    <row r="943" ht="15.75" customHeight="1">
      <c r="C943" s="20">
        <f>SUM(C925:C942)</f>
        <v>72</v>
      </c>
      <c r="E943" s="1"/>
      <c r="F943" s="54" t="s">
        <v>14</v>
      </c>
    </row>
    <row r="944" ht="15.75" customHeight="1">
      <c r="E944" s="1"/>
    </row>
    <row r="945" ht="15.75" customHeight="1">
      <c r="A945" s="50" t="s">
        <v>698</v>
      </c>
      <c r="B945" s="51"/>
      <c r="C945" s="51"/>
      <c r="D945" s="51"/>
      <c r="E945" s="51"/>
      <c r="F945" s="51"/>
      <c r="G945" s="52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v>46.0</v>
      </c>
    </row>
    <row r="947" ht="15.75" customHeight="1">
      <c r="A947" s="19">
        <v>4.5229721E7</v>
      </c>
      <c r="B947" s="18">
        <v>44225.0</v>
      </c>
      <c r="C947" s="36">
        <v>46.0</v>
      </c>
      <c r="D947" s="19">
        <f>G946-C947</f>
        <v>0</v>
      </c>
      <c r="E947" s="19"/>
      <c r="F947" s="10"/>
      <c r="G947" s="1" t="s">
        <v>3743</v>
      </c>
    </row>
    <row r="948" ht="15.75" customHeight="1">
      <c r="A948" s="19">
        <v>4.5229721E7</v>
      </c>
      <c r="B948" s="18"/>
      <c r="C948" s="36"/>
      <c r="D948" s="19">
        <f t="shared" ref="D948:D961" si="47">D947-C948</f>
        <v>0</v>
      </c>
      <c r="E948" s="19"/>
      <c r="F948" s="10"/>
      <c r="G948" s="59">
        <v>44159.0</v>
      </c>
    </row>
    <row r="949" ht="15.75" customHeight="1">
      <c r="A949" s="19">
        <v>4.5229721E7</v>
      </c>
      <c r="B949" s="18"/>
      <c r="C949" s="36"/>
      <c r="D949" s="19">
        <f t="shared" si="47"/>
        <v>0</v>
      </c>
      <c r="E949" s="19"/>
      <c r="F949" s="10"/>
      <c r="G949" s="20" t="s">
        <v>3731</v>
      </c>
    </row>
    <row r="950" ht="15.75" customHeight="1">
      <c r="A950" s="19">
        <v>4.5229721E7</v>
      </c>
      <c r="B950" s="18"/>
      <c r="C950" s="36"/>
      <c r="D950" s="19">
        <f t="shared" si="47"/>
        <v>0</v>
      </c>
      <c r="E950" s="19"/>
      <c r="F950" s="10"/>
      <c r="G950" s="53">
        <v>140000.0</v>
      </c>
    </row>
    <row r="951" ht="15.75" customHeight="1">
      <c r="A951" s="19">
        <v>4.5229721E7</v>
      </c>
      <c r="B951" s="18"/>
      <c r="C951" s="36"/>
      <c r="D951" s="19">
        <f t="shared" si="47"/>
        <v>0</v>
      </c>
      <c r="E951" s="19"/>
      <c r="F951" s="10"/>
    </row>
    <row r="952" ht="15.75" customHeight="1">
      <c r="A952" s="19">
        <v>4.5229721E7</v>
      </c>
      <c r="B952" s="18"/>
      <c r="C952" s="36"/>
      <c r="D952" s="19">
        <f t="shared" si="47"/>
        <v>0</v>
      </c>
      <c r="E952" s="19"/>
      <c r="F952" s="10"/>
    </row>
    <row r="953" ht="15.75" customHeight="1">
      <c r="A953" s="19">
        <v>4.5229721E7</v>
      </c>
      <c r="B953" s="18"/>
      <c r="C953" s="36"/>
      <c r="D953" s="19">
        <f t="shared" si="47"/>
        <v>0</v>
      </c>
      <c r="E953" s="19"/>
      <c r="F953" s="10"/>
    </row>
    <row r="954" ht="15.75" customHeight="1">
      <c r="A954" s="19">
        <v>4.5229721E7</v>
      </c>
      <c r="B954" s="18"/>
      <c r="C954" s="36"/>
      <c r="D954" s="19">
        <f t="shared" si="47"/>
        <v>0</v>
      </c>
      <c r="E954" s="19"/>
      <c r="F954" s="10"/>
    </row>
    <row r="955" ht="15.75" customHeight="1">
      <c r="A955" s="19">
        <v>4.5229721E7</v>
      </c>
      <c r="B955" s="18"/>
      <c r="C955" s="36"/>
      <c r="D955" s="19">
        <f t="shared" si="47"/>
        <v>0</v>
      </c>
      <c r="E955" s="19"/>
      <c r="F955" s="10"/>
    </row>
    <row r="956" ht="15.75" customHeight="1">
      <c r="A956" s="19">
        <v>4.5229721E7</v>
      </c>
      <c r="B956" s="18"/>
      <c r="C956" s="36"/>
      <c r="D956" s="19">
        <f t="shared" si="47"/>
        <v>0</v>
      </c>
      <c r="E956" s="19"/>
      <c r="F956" s="10"/>
    </row>
    <row r="957" ht="15.75" customHeight="1">
      <c r="A957" s="19">
        <v>4.5229721E7</v>
      </c>
      <c r="B957" s="18"/>
      <c r="C957" s="36"/>
      <c r="D957" s="19">
        <f t="shared" si="47"/>
        <v>0</v>
      </c>
      <c r="E957" s="19"/>
      <c r="F957" s="10"/>
    </row>
    <row r="958" ht="15.75" customHeight="1">
      <c r="A958" s="19">
        <v>4.5229721E7</v>
      </c>
      <c r="B958" s="18"/>
      <c r="C958" s="36"/>
      <c r="D958" s="19">
        <f t="shared" si="47"/>
        <v>0</v>
      </c>
      <c r="E958" s="19"/>
      <c r="F958" s="10"/>
    </row>
    <row r="959" ht="15.75" customHeight="1">
      <c r="A959" s="19">
        <v>4.5229721E7</v>
      </c>
      <c r="B959" s="18"/>
      <c r="C959" s="36"/>
      <c r="D959" s="19">
        <f t="shared" si="47"/>
        <v>0</v>
      </c>
      <c r="E959" s="19"/>
      <c r="F959" s="10"/>
    </row>
    <row r="960" ht="15.75" customHeight="1">
      <c r="A960" s="19">
        <v>4.5229721E7</v>
      </c>
      <c r="B960" s="18"/>
      <c r="C960" s="36"/>
      <c r="D960" s="19">
        <f t="shared" si="47"/>
        <v>0</v>
      </c>
      <c r="E960" s="19"/>
      <c r="F960" s="10"/>
    </row>
    <row r="961" ht="15.75" customHeight="1">
      <c r="A961" s="19">
        <v>4.5229721E7</v>
      </c>
      <c r="B961" s="18"/>
      <c r="C961" s="36"/>
      <c r="D961" s="19">
        <f t="shared" si="47"/>
        <v>0</v>
      </c>
      <c r="E961" s="19"/>
      <c r="F961" s="10"/>
    </row>
    <row r="962" ht="15.75" customHeight="1">
      <c r="A962" s="19">
        <v>4.5229721E7</v>
      </c>
      <c r="B962" s="18"/>
      <c r="C962" s="36"/>
      <c r="D962" s="19"/>
      <c r="E962" s="19"/>
      <c r="F962" s="10"/>
      <c r="J962" s="20">
        <f>D956+D994+D1039</f>
        <v>0</v>
      </c>
    </row>
    <row r="963" ht="15.75" customHeight="1">
      <c r="A963" s="19"/>
      <c r="B963" s="18"/>
      <c r="C963" s="36"/>
      <c r="D963" s="19"/>
      <c r="E963" s="19"/>
      <c r="F963" s="10"/>
    </row>
    <row r="964" ht="15.75" customHeight="1">
      <c r="A964" s="10"/>
      <c r="B964" s="19"/>
      <c r="C964" s="10"/>
      <c r="D964" s="10"/>
      <c r="E964" s="19"/>
      <c r="F964" s="10"/>
    </row>
    <row r="965" ht="15.75" customHeight="1">
      <c r="C965" s="20">
        <f>SUM(C947:C964)</f>
        <v>46</v>
      </c>
      <c r="E965" s="1"/>
      <c r="F965" s="54" t="s">
        <v>14</v>
      </c>
    </row>
    <row r="966" ht="15.75" customHeight="1">
      <c r="E966" s="1"/>
    </row>
    <row r="967" ht="15.75" customHeight="1">
      <c r="A967" s="50" t="s">
        <v>698</v>
      </c>
      <c r="B967" s="51"/>
      <c r="C967" s="51"/>
      <c r="D967" s="51"/>
      <c r="E967" s="51"/>
      <c r="F967" s="51"/>
      <c r="G967" s="52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14" t="s">
        <v>15</v>
      </c>
      <c r="B968" s="14" t="s">
        <v>16</v>
      </c>
      <c r="C968" s="2" t="s">
        <v>17</v>
      </c>
      <c r="D968" s="14" t="s">
        <v>18</v>
      </c>
      <c r="E968" s="14" t="s">
        <v>19</v>
      </c>
      <c r="F968" s="34" t="s">
        <v>20</v>
      </c>
      <c r="G968" s="43">
        <v>43.0</v>
      </c>
    </row>
    <row r="969" ht="15.75" customHeight="1">
      <c r="A969" s="19">
        <v>4.5229721E7</v>
      </c>
      <c r="B969" s="18">
        <v>44208.0</v>
      </c>
      <c r="C969" s="36">
        <v>43.0</v>
      </c>
      <c r="D969" s="19">
        <f>G968-C969</f>
        <v>0</v>
      </c>
      <c r="E969" s="19"/>
      <c r="F969" s="10"/>
      <c r="G969" s="1" t="s">
        <v>3743</v>
      </c>
    </row>
    <row r="970" ht="15.75" customHeight="1">
      <c r="A970" s="19">
        <v>4.5229721E7</v>
      </c>
      <c r="B970" s="18"/>
      <c r="C970" s="36"/>
      <c r="D970" s="19">
        <f t="shared" ref="D970:D983" si="48">D969-C970</f>
        <v>0</v>
      </c>
      <c r="E970" s="19"/>
      <c r="F970" s="10"/>
      <c r="G970" s="59">
        <v>44159.0</v>
      </c>
    </row>
    <row r="971" ht="15.75" customHeight="1">
      <c r="A971" s="19">
        <v>4.5229721E7</v>
      </c>
      <c r="B971" s="18"/>
      <c r="C971" s="36"/>
      <c r="D971" s="19">
        <f t="shared" si="48"/>
        <v>0</v>
      </c>
      <c r="E971" s="19"/>
      <c r="F971" s="10"/>
      <c r="G971" s="20" t="s">
        <v>3738</v>
      </c>
    </row>
    <row r="972" ht="15.75" customHeight="1">
      <c r="A972" s="19">
        <v>4.5229721E7</v>
      </c>
      <c r="B972" s="18"/>
      <c r="C972" s="36"/>
      <c r="D972" s="19">
        <f t="shared" si="48"/>
        <v>0</v>
      </c>
      <c r="E972" s="19"/>
      <c r="F972" s="10"/>
      <c r="G972" s="53">
        <v>110000.0</v>
      </c>
    </row>
    <row r="973" ht="15.75" customHeight="1">
      <c r="A973" s="19">
        <v>4.5229721E7</v>
      </c>
      <c r="B973" s="18"/>
      <c r="C973" s="36"/>
      <c r="D973" s="19">
        <f t="shared" si="48"/>
        <v>0</v>
      </c>
      <c r="E973" s="19"/>
      <c r="F973" s="10"/>
    </row>
    <row r="974" ht="15.75" customHeight="1">
      <c r="A974" s="19">
        <v>4.5229721E7</v>
      </c>
      <c r="B974" s="18"/>
      <c r="C974" s="36"/>
      <c r="D974" s="19">
        <f t="shared" si="48"/>
        <v>0</v>
      </c>
      <c r="E974" s="19"/>
      <c r="F974" s="10"/>
    </row>
    <row r="975" ht="15.75" customHeight="1">
      <c r="A975" s="19">
        <v>4.5229721E7</v>
      </c>
      <c r="B975" s="18"/>
      <c r="C975" s="36"/>
      <c r="D975" s="19">
        <f t="shared" si="48"/>
        <v>0</v>
      </c>
      <c r="E975" s="19"/>
      <c r="F975" s="10"/>
    </row>
    <row r="976" ht="15.75" customHeight="1">
      <c r="A976" s="19">
        <v>4.5229721E7</v>
      </c>
      <c r="B976" s="18"/>
      <c r="C976" s="36"/>
      <c r="D976" s="19">
        <f t="shared" si="48"/>
        <v>0</v>
      </c>
      <c r="E976" s="19"/>
      <c r="F976" s="10"/>
    </row>
    <row r="977" ht="15.75" customHeight="1">
      <c r="A977" s="19">
        <v>4.5229721E7</v>
      </c>
      <c r="B977" s="18"/>
      <c r="C977" s="36"/>
      <c r="D977" s="19">
        <f t="shared" si="48"/>
        <v>0</v>
      </c>
      <c r="E977" s="19"/>
      <c r="F977" s="10"/>
    </row>
    <row r="978" ht="15.75" customHeight="1">
      <c r="A978" s="19">
        <v>4.5229721E7</v>
      </c>
      <c r="B978" s="18"/>
      <c r="C978" s="36"/>
      <c r="D978" s="19">
        <f t="shared" si="48"/>
        <v>0</v>
      </c>
      <c r="E978" s="19"/>
      <c r="F978" s="10"/>
    </row>
    <row r="979" ht="15.75" customHeight="1">
      <c r="A979" s="19">
        <v>4.5229721E7</v>
      </c>
      <c r="B979" s="18"/>
      <c r="C979" s="36"/>
      <c r="D979" s="19">
        <f t="shared" si="48"/>
        <v>0</v>
      </c>
      <c r="E979" s="19"/>
      <c r="F979" s="10"/>
    </row>
    <row r="980" ht="15.75" customHeight="1">
      <c r="A980" s="19">
        <v>4.5229721E7</v>
      </c>
      <c r="B980" s="18"/>
      <c r="C980" s="36"/>
      <c r="D980" s="19">
        <f t="shared" si="48"/>
        <v>0</v>
      </c>
      <c r="E980" s="19"/>
      <c r="F980" s="10"/>
    </row>
    <row r="981" ht="15.75" customHeight="1">
      <c r="A981" s="19">
        <v>4.5229721E7</v>
      </c>
      <c r="B981" s="18"/>
      <c r="C981" s="36"/>
      <c r="D981" s="19">
        <f t="shared" si="48"/>
        <v>0</v>
      </c>
      <c r="E981" s="19"/>
      <c r="F981" s="10"/>
    </row>
    <row r="982" ht="15.75" customHeight="1">
      <c r="A982" s="19">
        <v>4.5229721E7</v>
      </c>
      <c r="B982" s="18"/>
      <c r="C982" s="36"/>
      <c r="D982" s="19">
        <f t="shared" si="48"/>
        <v>0</v>
      </c>
      <c r="E982" s="19"/>
      <c r="F982" s="10"/>
    </row>
    <row r="983" ht="15.75" customHeight="1">
      <c r="A983" s="19">
        <v>4.5229721E7</v>
      </c>
      <c r="B983" s="18"/>
      <c r="C983" s="36"/>
      <c r="D983" s="19">
        <f t="shared" si="48"/>
        <v>0</v>
      </c>
      <c r="E983" s="19"/>
      <c r="F983" s="10"/>
    </row>
    <row r="984" ht="15.75" customHeight="1">
      <c r="A984" s="19">
        <v>4.5229721E7</v>
      </c>
      <c r="B984" s="18"/>
      <c r="C984" s="36"/>
      <c r="D984" s="19"/>
      <c r="E984" s="19"/>
      <c r="F984" s="10"/>
    </row>
    <row r="985" ht="15.75" customHeight="1">
      <c r="A985" s="19"/>
      <c r="B985" s="18"/>
      <c r="C985" s="36"/>
      <c r="D985" s="19"/>
      <c r="E985" s="19"/>
      <c r="F985" s="10"/>
    </row>
    <row r="986" ht="15.75" customHeight="1">
      <c r="A986" s="10"/>
      <c r="B986" s="19"/>
      <c r="C986" s="10"/>
      <c r="D986" s="10"/>
      <c r="E986" s="19"/>
      <c r="F986" s="10"/>
    </row>
    <row r="987" ht="15.75" customHeight="1">
      <c r="C987" s="20">
        <f>SUM(C969:C986)</f>
        <v>43</v>
      </c>
      <c r="E987" s="1"/>
      <c r="F987" s="54" t="s">
        <v>14</v>
      </c>
    </row>
    <row r="988" ht="15.75" customHeight="1">
      <c r="E988" s="1"/>
    </row>
    <row r="989" ht="15.75" customHeight="1">
      <c r="A989" s="50" t="s">
        <v>698</v>
      </c>
      <c r="B989" s="51"/>
      <c r="C989" s="51"/>
      <c r="D989" s="51"/>
      <c r="E989" s="51"/>
      <c r="F989" s="51"/>
      <c r="G989" s="52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14" t="s">
        <v>15</v>
      </c>
      <c r="B990" s="14" t="s">
        <v>16</v>
      </c>
      <c r="C990" s="2" t="s">
        <v>17</v>
      </c>
      <c r="D990" s="14" t="s">
        <v>18</v>
      </c>
      <c r="E990" s="14" t="s">
        <v>19</v>
      </c>
      <c r="F990" s="34" t="s">
        <v>20</v>
      </c>
      <c r="G990" s="43">
        <v>7.0</v>
      </c>
    </row>
    <row r="991" ht="15.75" customHeight="1">
      <c r="A991" s="19">
        <v>4.5229725E7</v>
      </c>
      <c r="B991" s="18">
        <v>44260.0</v>
      </c>
      <c r="C991" s="36">
        <v>7.0</v>
      </c>
      <c r="D991" s="19">
        <f>G990-C991</f>
        <v>0</v>
      </c>
      <c r="E991" s="19"/>
      <c r="F991" s="10"/>
      <c r="G991" s="1" t="s">
        <v>3744</v>
      </c>
      <c r="K991" s="20" t="s">
        <v>1356</v>
      </c>
      <c r="L991" s="20" t="s">
        <v>1357</v>
      </c>
      <c r="M991" s="20" t="s">
        <v>1359</v>
      </c>
    </row>
    <row r="992" ht="15.75" customHeight="1">
      <c r="A992" s="19">
        <v>4.5229725E7</v>
      </c>
      <c r="B992" s="18"/>
      <c r="C992" s="36"/>
      <c r="D992" s="19">
        <f t="shared" ref="D992:D1005" si="49">D991-C992</f>
        <v>0</v>
      </c>
      <c r="E992" s="19"/>
      <c r="F992" s="10"/>
      <c r="G992" s="59">
        <v>44159.0</v>
      </c>
      <c r="J992" s="20" t="s">
        <v>3745</v>
      </c>
      <c r="K992" s="20">
        <f>D1017+D1062</f>
        <v>0</v>
      </c>
      <c r="L992" s="20">
        <v>71.0</v>
      </c>
      <c r="M992" s="20">
        <f t="shared" ref="M992:M993" si="50">K992-L992</f>
        <v>-71</v>
      </c>
    </row>
    <row r="993" ht="15.75" customHeight="1">
      <c r="A993" s="19">
        <v>4.5229725E7</v>
      </c>
      <c r="B993" s="18"/>
      <c r="C993" s="36"/>
      <c r="D993" s="19">
        <f t="shared" si="49"/>
        <v>0</v>
      </c>
      <c r="E993" s="19"/>
      <c r="F993" s="10"/>
      <c r="G993" s="20" t="s">
        <v>3731</v>
      </c>
      <c r="J993" s="20" t="s">
        <v>3746</v>
      </c>
      <c r="K993" s="20">
        <f>D995+D1038</f>
        <v>0</v>
      </c>
      <c r="L993" s="20">
        <v>95.0</v>
      </c>
      <c r="M993" s="20">
        <f t="shared" si="50"/>
        <v>-95</v>
      </c>
    </row>
    <row r="994" ht="15.75" customHeight="1">
      <c r="A994" s="19">
        <v>4.5229725E7</v>
      </c>
      <c r="B994" s="18"/>
      <c r="C994" s="36"/>
      <c r="D994" s="19">
        <f t="shared" si="49"/>
        <v>0</v>
      </c>
      <c r="E994" s="19"/>
      <c r="F994" s="10"/>
      <c r="G994" s="53">
        <v>140000.0</v>
      </c>
    </row>
    <row r="995" ht="15.75" customHeight="1">
      <c r="A995" s="19">
        <v>4.5229725E7</v>
      </c>
      <c r="B995" s="18"/>
      <c r="C995" s="36"/>
      <c r="D995" s="19">
        <f t="shared" si="49"/>
        <v>0</v>
      </c>
      <c r="E995" s="19"/>
      <c r="F995" s="10"/>
    </row>
    <row r="996" ht="15.75" customHeight="1">
      <c r="A996" s="19">
        <v>4.5229725E7</v>
      </c>
      <c r="B996" s="18"/>
      <c r="C996" s="36"/>
      <c r="D996" s="19">
        <f t="shared" si="49"/>
        <v>0</v>
      </c>
      <c r="E996" s="19"/>
      <c r="F996" s="10"/>
    </row>
    <row r="997" ht="15.75" customHeight="1">
      <c r="A997" s="19">
        <v>4.5229725E7</v>
      </c>
      <c r="B997" s="18"/>
      <c r="C997" s="36"/>
      <c r="D997" s="19">
        <f t="shared" si="49"/>
        <v>0</v>
      </c>
      <c r="E997" s="19"/>
      <c r="F997" s="10"/>
    </row>
    <row r="998" ht="15.75" customHeight="1">
      <c r="A998" s="19">
        <v>4.5229725E7</v>
      </c>
      <c r="B998" s="18"/>
      <c r="C998" s="36"/>
      <c r="D998" s="19">
        <f t="shared" si="49"/>
        <v>0</v>
      </c>
      <c r="E998" s="19"/>
      <c r="F998" s="10"/>
    </row>
    <row r="999" ht="15.75" customHeight="1">
      <c r="A999" s="19">
        <v>4.5229725E7</v>
      </c>
      <c r="B999" s="18"/>
      <c r="C999" s="36"/>
      <c r="D999" s="19">
        <f t="shared" si="49"/>
        <v>0</v>
      </c>
      <c r="E999" s="19"/>
      <c r="F999" s="10"/>
    </row>
    <row r="1000" ht="15.75" customHeight="1">
      <c r="A1000" s="19">
        <v>4.5229725E7</v>
      </c>
      <c r="B1000" s="18"/>
      <c r="C1000" s="36"/>
      <c r="D1000" s="19">
        <f t="shared" si="49"/>
        <v>0</v>
      </c>
      <c r="E1000" s="19"/>
      <c r="F1000" s="10"/>
    </row>
    <row r="1001" ht="15.75" customHeight="1">
      <c r="A1001" s="19">
        <v>4.5229725E7</v>
      </c>
      <c r="B1001" s="18"/>
      <c r="C1001" s="36"/>
      <c r="D1001" s="19">
        <f t="shared" si="49"/>
        <v>0</v>
      </c>
      <c r="E1001" s="19"/>
      <c r="F1001" s="10"/>
    </row>
    <row r="1002" ht="15.75" customHeight="1">
      <c r="A1002" s="19">
        <v>4.5229725E7</v>
      </c>
      <c r="B1002" s="18"/>
      <c r="C1002" s="36"/>
      <c r="D1002" s="19">
        <f t="shared" si="49"/>
        <v>0</v>
      </c>
      <c r="E1002" s="19"/>
      <c r="F1002" s="10"/>
    </row>
    <row r="1003" ht="15.75" customHeight="1">
      <c r="A1003" s="19">
        <v>4.5229725E7</v>
      </c>
      <c r="B1003" s="18"/>
      <c r="C1003" s="36"/>
      <c r="D1003" s="19">
        <f t="shared" si="49"/>
        <v>0</v>
      </c>
      <c r="E1003" s="19"/>
      <c r="F1003" s="10"/>
    </row>
    <row r="1004" ht="15.75" customHeight="1">
      <c r="A1004" s="19">
        <v>4.5229725E7</v>
      </c>
      <c r="B1004" s="18"/>
      <c r="C1004" s="36"/>
      <c r="D1004" s="19">
        <f t="shared" si="49"/>
        <v>0</v>
      </c>
      <c r="E1004" s="19"/>
      <c r="F1004" s="10"/>
    </row>
    <row r="1005" ht="15.75" customHeight="1">
      <c r="A1005" s="19">
        <v>4.5229725E7</v>
      </c>
      <c r="B1005" s="18"/>
      <c r="C1005" s="36"/>
      <c r="D1005" s="19">
        <f t="shared" si="49"/>
        <v>0</v>
      </c>
      <c r="E1005" s="19"/>
      <c r="F1005" s="10"/>
    </row>
    <row r="1006" ht="15.75" customHeight="1">
      <c r="A1006" s="19">
        <v>4.5229725E7</v>
      </c>
      <c r="B1006" s="18"/>
      <c r="C1006" s="36"/>
      <c r="D1006" s="19"/>
      <c r="E1006" s="19"/>
      <c r="F1006" s="10"/>
    </row>
    <row r="1007" ht="15.75" customHeight="1">
      <c r="A1007" s="19"/>
      <c r="B1007" s="18"/>
      <c r="C1007" s="36"/>
      <c r="D1007" s="19"/>
      <c r="E1007" s="19"/>
      <c r="F1007" s="10"/>
    </row>
    <row r="1008" ht="15.75" customHeight="1">
      <c r="A1008" s="10"/>
      <c r="B1008" s="19"/>
      <c r="C1008" s="10"/>
      <c r="D1008" s="10"/>
      <c r="E1008" s="19"/>
      <c r="F1008" s="10"/>
    </row>
    <row r="1009" ht="15.75" customHeight="1">
      <c r="C1009" s="20">
        <f>SUM(C991:C1008)</f>
        <v>7</v>
      </c>
      <c r="E1009" s="1"/>
      <c r="F1009" s="54" t="s">
        <v>14</v>
      </c>
    </row>
    <row r="1010" ht="15.75" customHeight="1">
      <c r="E1010" s="1"/>
    </row>
    <row r="1011" ht="15.75" customHeight="1">
      <c r="A1011" s="50" t="s">
        <v>698</v>
      </c>
      <c r="B1011" s="51"/>
      <c r="C1011" s="51"/>
      <c r="D1011" s="51"/>
      <c r="E1011" s="51"/>
      <c r="F1011" s="51"/>
      <c r="G1011" s="52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ht="15.75" customHeight="1">
      <c r="A1012" s="14" t="s">
        <v>15</v>
      </c>
      <c r="B1012" s="14" t="s">
        <v>16</v>
      </c>
      <c r="C1012" s="2" t="s">
        <v>17</v>
      </c>
      <c r="D1012" s="14" t="s">
        <v>18</v>
      </c>
      <c r="E1012" s="14" t="s">
        <v>19</v>
      </c>
      <c r="F1012" s="34" t="s">
        <v>20</v>
      </c>
      <c r="G1012" s="43">
        <v>66.0</v>
      </c>
    </row>
    <row r="1013" ht="15.75" customHeight="1">
      <c r="A1013" s="19">
        <v>4.5229725E7</v>
      </c>
      <c r="B1013" s="18">
        <v>44260.0</v>
      </c>
      <c r="C1013" s="36">
        <v>66.0</v>
      </c>
      <c r="D1013" s="19">
        <f>G1012-C1013</f>
        <v>0</v>
      </c>
      <c r="E1013" s="19"/>
      <c r="F1013" s="10"/>
      <c r="G1013" s="1" t="s">
        <v>3744</v>
      </c>
    </row>
    <row r="1014" ht="15.75" customHeight="1">
      <c r="A1014" s="19">
        <v>4.5229725E7</v>
      </c>
      <c r="B1014" s="18"/>
      <c r="C1014" s="36"/>
      <c r="D1014" s="19">
        <f t="shared" ref="D1014:D1027" si="51">D1013-C1014</f>
        <v>0</v>
      </c>
      <c r="E1014" s="19"/>
      <c r="F1014" s="10"/>
      <c r="G1014" s="59">
        <v>44159.0</v>
      </c>
    </row>
    <row r="1015" ht="15.75" customHeight="1">
      <c r="A1015" s="19">
        <v>4.5229725E7</v>
      </c>
      <c r="B1015" s="18"/>
      <c r="C1015" s="36"/>
      <c r="D1015" s="19">
        <f t="shared" si="51"/>
        <v>0</v>
      </c>
      <c r="E1015" s="19"/>
      <c r="F1015" s="10"/>
      <c r="G1015" s="20" t="s">
        <v>3738</v>
      </c>
    </row>
    <row r="1016" ht="15.75" customHeight="1">
      <c r="A1016" s="19">
        <v>4.5229725E7</v>
      </c>
      <c r="B1016" s="18"/>
      <c r="C1016" s="36"/>
      <c r="D1016" s="19">
        <f t="shared" si="51"/>
        <v>0</v>
      </c>
      <c r="E1016" s="19"/>
      <c r="F1016" s="10"/>
      <c r="G1016" s="53">
        <v>110000.0</v>
      </c>
    </row>
    <row r="1017" ht="15.75" customHeight="1">
      <c r="A1017" s="19">
        <v>4.5229725E7</v>
      </c>
      <c r="B1017" s="18"/>
      <c r="C1017" s="36"/>
      <c r="D1017" s="19">
        <f t="shared" si="51"/>
        <v>0</v>
      </c>
      <c r="E1017" s="19"/>
      <c r="F1017" s="10"/>
    </row>
    <row r="1018" ht="15.75" customHeight="1">
      <c r="A1018" s="19">
        <v>4.5229725E7</v>
      </c>
      <c r="B1018" s="18"/>
      <c r="C1018" s="36"/>
      <c r="D1018" s="19">
        <f t="shared" si="51"/>
        <v>0</v>
      </c>
      <c r="E1018" s="19"/>
      <c r="F1018" s="10"/>
    </row>
    <row r="1019" ht="15.75" customHeight="1">
      <c r="A1019" s="19">
        <v>4.5229725E7</v>
      </c>
      <c r="B1019" s="18"/>
      <c r="C1019" s="36"/>
      <c r="D1019" s="19">
        <f t="shared" si="51"/>
        <v>0</v>
      </c>
      <c r="E1019" s="19"/>
      <c r="F1019" s="10"/>
    </row>
    <row r="1020" ht="15.75" customHeight="1">
      <c r="A1020" s="19">
        <v>4.5229725E7</v>
      </c>
      <c r="B1020" s="18"/>
      <c r="C1020" s="36"/>
      <c r="D1020" s="19">
        <f t="shared" si="51"/>
        <v>0</v>
      </c>
      <c r="E1020" s="19"/>
      <c r="F1020" s="10"/>
    </row>
    <row r="1021" ht="15.75" customHeight="1">
      <c r="A1021" s="19">
        <v>4.5229725E7</v>
      </c>
      <c r="B1021" s="18"/>
      <c r="C1021" s="36"/>
      <c r="D1021" s="19">
        <f t="shared" si="51"/>
        <v>0</v>
      </c>
      <c r="E1021" s="19"/>
      <c r="F1021" s="10"/>
    </row>
    <row r="1022" ht="15.75" customHeight="1">
      <c r="A1022" s="19">
        <v>4.5229725E7</v>
      </c>
      <c r="B1022" s="18"/>
      <c r="C1022" s="36"/>
      <c r="D1022" s="19">
        <f t="shared" si="51"/>
        <v>0</v>
      </c>
      <c r="E1022" s="19"/>
      <c r="F1022" s="10"/>
    </row>
    <row r="1023" ht="15.75" customHeight="1">
      <c r="A1023" s="19">
        <v>4.5229725E7</v>
      </c>
      <c r="B1023" s="18"/>
      <c r="C1023" s="36"/>
      <c r="D1023" s="19">
        <f t="shared" si="51"/>
        <v>0</v>
      </c>
      <c r="E1023" s="19"/>
      <c r="F1023" s="10"/>
    </row>
    <row r="1024" ht="15.75" customHeight="1">
      <c r="A1024" s="19">
        <v>4.5229725E7</v>
      </c>
      <c r="B1024" s="18"/>
      <c r="C1024" s="36"/>
      <c r="D1024" s="19">
        <f t="shared" si="51"/>
        <v>0</v>
      </c>
      <c r="E1024" s="19"/>
      <c r="F1024" s="10"/>
    </row>
    <row r="1025" ht="15.75" customHeight="1">
      <c r="A1025" s="19">
        <v>4.5229725E7</v>
      </c>
      <c r="B1025" s="18"/>
      <c r="C1025" s="36"/>
      <c r="D1025" s="19">
        <f t="shared" si="51"/>
        <v>0</v>
      </c>
      <c r="E1025" s="19"/>
      <c r="F1025" s="10"/>
    </row>
    <row r="1026" ht="15.75" customHeight="1">
      <c r="A1026" s="19">
        <v>4.5229725E7</v>
      </c>
      <c r="B1026" s="18"/>
      <c r="C1026" s="36"/>
      <c r="D1026" s="19">
        <f t="shared" si="51"/>
        <v>0</v>
      </c>
      <c r="E1026" s="19"/>
      <c r="F1026" s="10"/>
    </row>
    <row r="1027" ht="15.75" customHeight="1">
      <c r="A1027" s="19">
        <v>4.5229725E7</v>
      </c>
      <c r="B1027" s="18"/>
      <c r="C1027" s="36"/>
      <c r="D1027" s="19">
        <f t="shared" si="51"/>
        <v>0</v>
      </c>
      <c r="E1027" s="19"/>
      <c r="F1027" s="10"/>
    </row>
    <row r="1028" ht="15.75" customHeight="1">
      <c r="A1028" s="19">
        <v>4.5229725E7</v>
      </c>
      <c r="B1028" s="18"/>
      <c r="C1028" s="36"/>
      <c r="D1028" s="19"/>
      <c r="E1028" s="19"/>
      <c r="F1028" s="10"/>
    </row>
    <row r="1029" ht="15.75" customHeight="1">
      <c r="A1029" s="19"/>
      <c r="B1029" s="18"/>
      <c r="C1029" s="36"/>
      <c r="D1029" s="19"/>
      <c r="E1029" s="19"/>
      <c r="F1029" s="10"/>
    </row>
    <row r="1030" ht="15.75" customHeight="1">
      <c r="A1030" s="10"/>
      <c r="B1030" s="19"/>
      <c r="C1030" s="10"/>
      <c r="D1030" s="10"/>
      <c r="E1030" s="19"/>
      <c r="F1030" s="10"/>
    </row>
    <row r="1031" ht="15.75" customHeight="1">
      <c r="C1031" s="20">
        <f>SUM(C1013:C1030)</f>
        <v>66</v>
      </c>
      <c r="E1031" s="1"/>
      <c r="F1031" s="54" t="s">
        <v>14</v>
      </c>
    </row>
    <row r="1032" ht="15.75" customHeight="1">
      <c r="E1032" s="1"/>
    </row>
    <row r="1033" ht="15.75" customHeight="1">
      <c r="A1033" s="50" t="s">
        <v>698</v>
      </c>
      <c r="B1033" s="51"/>
      <c r="C1033" s="51"/>
      <c r="D1033" s="51"/>
      <c r="E1033" s="51"/>
      <c r="F1033" s="51"/>
      <c r="G1033" s="52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 ht="15.75" customHeight="1">
      <c r="A1034" s="14" t="s">
        <v>15</v>
      </c>
      <c r="B1034" s="14" t="s">
        <v>16</v>
      </c>
      <c r="C1034" s="2" t="s">
        <v>17</v>
      </c>
      <c r="D1034" s="14" t="s">
        <v>18</v>
      </c>
      <c r="E1034" s="14" t="s">
        <v>19</v>
      </c>
      <c r="F1034" s="34" t="s">
        <v>20</v>
      </c>
      <c r="G1034" s="43">
        <v>89.0</v>
      </c>
    </row>
    <row r="1035" ht="15.75" customHeight="1">
      <c r="A1035" s="19">
        <v>4.5229723E7</v>
      </c>
      <c r="B1035" s="18">
        <v>44238.0</v>
      </c>
      <c r="C1035" s="36">
        <v>50.0</v>
      </c>
      <c r="D1035" s="19">
        <f>G1034-C1035</f>
        <v>39</v>
      </c>
      <c r="E1035" s="19"/>
      <c r="F1035" s="10"/>
      <c r="G1035" s="1" t="s">
        <v>3747</v>
      </c>
    </row>
    <row r="1036" ht="15.75" customHeight="1">
      <c r="A1036" s="19">
        <v>4.5229723E7</v>
      </c>
      <c r="B1036" s="18">
        <v>44244.0</v>
      </c>
      <c r="C1036" s="36">
        <v>39.0</v>
      </c>
      <c r="D1036" s="19">
        <f t="shared" ref="D1036:D1049" si="52">D1035-C1036</f>
        <v>0</v>
      </c>
      <c r="E1036" s="19"/>
      <c r="F1036" s="10"/>
      <c r="G1036" s="59">
        <v>44159.0</v>
      </c>
    </row>
    <row r="1037" ht="15.75" customHeight="1">
      <c r="A1037" s="19">
        <v>4.5229723E7</v>
      </c>
      <c r="B1037" s="18"/>
      <c r="C1037" s="36"/>
      <c r="D1037" s="19">
        <f t="shared" si="52"/>
        <v>0</v>
      </c>
      <c r="E1037" s="19"/>
      <c r="F1037" s="10"/>
      <c r="G1037" s="20" t="s">
        <v>3731</v>
      </c>
    </row>
    <row r="1038" ht="15.75" customHeight="1">
      <c r="A1038" s="19">
        <v>4.5229723E7</v>
      </c>
      <c r="B1038" s="18"/>
      <c r="C1038" s="36"/>
      <c r="D1038" s="19">
        <f t="shared" si="52"/>
        <v>0</v>
      </c>
      <c r="E1038" s="19"/>
      <c r="F1038" s="10"/>
      <c r="G1038" s="53">
        <v>140000.0</v>
      </c>
    </row>
    <row r="1039" ht="15.75" customHeight="1">
      <c r="A1039" s="19">
        <v>4.5229723E7</v>
      </c>
      <c r="B1039" s="18"/>
      <c r="C1039" s="36"/>
      <c r="D1039" s="19">
        <f t="shared" si="52"/>
        <v>0</v>
      </c>
      <c r="E1039" s="19"/>
      <c r="F1039" s="10"/>
    </row>
    <row r="1040" ht="15.75" customHeight="1">
      <c r="A1040" s="19">
        <v>4.5229723E7</v>
      </c>
      <c r="B1040" s="18"/>
      <c r="C1040" s="36"/>
      <c r="D1040" s="19">
        <f t="shared" si="52"/>
        <v>0</v>
      </c>
      <c r="E1040" s="19"/>
      <c r="F1040" s="10"/>
    </row>
    <row r="1041" ht="15.75" customHeight="1">
      <c r="A1041" s="19">
        <v>4.5229723E7</v>
      </c>
      <c r="B1041" s="18"/>
      <c r="C1041" s="36"/>
      <c r="D1041" s="19">
        <f t="shared" si="52"/>
        <v>0</v>
      </c>
      <c r="E1041" s="19"/>
      <c r="F1041" s="10"/>
    </row>
    <row r="1042" ht="15.75" customHeight="1">
      <c r="A1042" s="19">
        <v>4.5229723E7</v>
      </c>
      <c r="B1042" s="18"/>
      <c r="C1042" s="36"/>
      <c r="D1042" s="19">
        <f t="shared" si="52"/>
        <v>0</v>
      </c>
      <c r="E1042" s="19"/>
      <c r="F1042" s="10"/>
    </row>
    <row r="1043" ht="15.75" customHeight="1">
      <c r="A1043" s="19">
        <v>4.5229723E7</v>
      </c>
      <c r="B1043" s="18"/>
      <c r="C1043" s="36"/>
      <c r="D1043" s="19">
        <f t="shared" si="52"/>
        <v>0</v>
      </c>
      <c r="E1043" s="19"/>
      <c r="F1043" s="10"/>
    </row>
    <row r="1044" ht="15.75" customHeight="1">
      <c r="A1044" s="19">
        <v>4.5229723E7</v>
      </c>
      <c r="B1044" s="18"/>
      <c r="C1044" s="36"/>
      <c r="D1044" s="19">
        <f t="shared" si="52"/>
        <v>0</v>
      </c>
      <c r="E1044" s="19"/>
      <c r="F1044" s="10"/>
    </row>
    <row r="1045" ht="15.75" customHeight="1">
      <c r="A1045" s="19">
        <v>4.5229723E7</v>
      </c>
      <c r="B1045" s="18"/>
      <c r="C1045" s="36"/>
      <c r="D1045" s="19">
        <f t="shared" si="52"/>
        <v>0</v>
      </c>
      <c r="E1045" s="19"/>
      <c r="F1045" s="10"/>
    </row>
    <row r="1046" ht="15.75" customHeight="1">
      <c r="A1046" s="19">
        <v>4.5229723E7</v>
      </c>
      <c r="B1046" s="18"/>
      <c r="C1046" s="36"/>
      <c r="D1046" s="19">
        <f t="shared" si="52"/>
        <v>0</v>
      </c>
      <c r="E1046" s="19"/>
      <c r="F1046" s="10"/>
    </row>
    <row r="1047" ht="15.75" customHeight="1">
      <c r="A1047" s="19">
        <v>4.5229723E7</v>
      </c>
      <c r="B1047" s="18"/>
      <c r="C1047" s="36"/>
      <c r="D1047" s="19">
        <f t="shared" si="52"/>
        <v>0</v>
      </c>
      <c r="E1047" s="19"/>
      <c r="F1047" s="10"/>
    </row>
    <row r="1048" ht="15.75" customHeight="1">
      <c r="A1048" s="19">
        <v>4.5229723E7</v>
      </c>
      <c r="B1048" s="18"/>
      <c r="C1048" s="36"/>
      <c r="D1048" s="19">
        <f t="shared" si="52"/>
        <v>0</v>
      </c>
      <c r="E1048" s="19"/>
      <c r="F1048" s="10"/>
    </row>
    <row r="1049" ht="15.75" customHeight="1">
      <c r="A1049" s="19">
        <v>4.5229723E7</v>
      </c>
      <c r="B1049" s="18"/>
      <c r="C1049" s="36"/>
      <c r="D1049" s="19">
        <f t="shared" si="52"/>
        <v>0</v>
      </c>
      <c r="E1049" s="19"/>
      <c r="F1049" s="10"/>
    </row>
    <row r="1050" ht="15.75" customHeight="1">
      <c r="A1050" s="19">
        <v>4.5229723E7</v>
      </c>
      <c r="B1050" s="18"/>
      <c r="C1050" s="36"/>
      <c r="D1050" s="19"/>
      <c r="E1050" s="19"/>
      <c r="F1050" s="10"/>
    </row>
    <row r="1051" ht="15.75" customHeight="1">
      <c r="A1051" s="19"/>
      <c r="B1051" s="18"/>
      <c r="C1051" s="36"/>
      <c r="D1051" s="19"/>
      <c r="E1051" s="19"/>
      <c r="F1051" s="10"/>
    </row>
    <row r="1052" ht="15.75" customHeight="1">
      <c r="A1052" s="10"/>
      <c r="B1052" s="19"/>
      <c r="C1052" s="10"/>
      <c r="D1052" s="10"/>
      <c r="E1052" s="19"/>
      <c r="F1052" s="10"/>
    </row>
    <row r="1053" ht="15.75" customHeight="1">
      <c r="C1053" s="20">
        <f>SUM(C1035:C1052)</f>
        <v>89</v>
      </c>
      <c r="E1053" s="1"/>
      <c r="F1053" s="54" t="s">
        <v>14</v>
      </c>
    </row>
    <row r="1054" ht="15.75" customHeight="1">
      <c r="E1054" s="1"/>
    </row>
    <row r="1055" ht="15.75" customHeight="1">
      <c r="A1055" s="50" t="s">
        <v>698</v>
      </c>
      <c r="B1055" s="51"/>
      <c r="C1055" s="51"/>
      <c r="D1055" s="51"/>
      <c r="E1055" s="51"/>
      <c r="F1055" s="51"/>
      <c r="G1055" s="52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 ht="15.75" customHeight="1">
      <c r="A1056" s="14" t="s">
        <v>15</v>
      </c>
      <c r="B1056" s="14" t="s">
        <v>16</v>
      </c>
      <c r="C1056" s="2" t="s">
        <v>17</v>
      </c>
      <c r="D1056" s="14" t="s">
        <v>18</v>
      </c>
      <c r="E1056" s="14" t="s">
        <v>19</v>
      </c>
      <c r="F1056" s="34" t="s">
        <v>20</v>
      </c>
      <c r="G1056" s="43">
        <v>13.0</v>
      </c>
    </row>
    <row r="1057" ht="15.75" customHeight="1">
      <c r="A1057" s="19">
        <v>4.5229723E7</v>
      </c>
      <c r="B1057" s="18">
        <v>44237.0</v>
      </c>
      <c r="C1057" s="36">
        <v>13.0</v>
      </c>
      <c r="D1057" s="19">
        <f>G1056-C1057</f>
        <v>0</v>
      </c>
      <c r="E1057" s="19"/>
      <c r="F1057" s="10"/>
      <c r="G1057" s="1" t="s">
        <v>3747</v>
      </c>
    </row>
    <row r="1058" ht="15.75" customHeight="1">
      <c r="A1058" s="19">
        <v>4.5229723E7</v>
      </c>
      <c r="B1058" s="18"/>
      <c r="C1058" s="36"/>
      <c r="D1058" s="19">
        <f t="shared" ref="D1058:D1071" si="53">D1057-C1058</f>
        <v>0</v>
      </c>
      <c r="E1058" s="19"/>
      <c r="F1058" s="10"/>
      <c r="G1058" s="59">
        <v>44159.0</v>
      </c>
    </row>
    <row r="1059" ht="15.75" customHeight="1">
      <c r="A1059" s="19">
        <v>4.5229723E7</v>
      </c>
      <c r="B1059" s="18"/>
      <c r="C1059" s="36"/>
      <c r="D1059" s="19">
        <f t="shared" si="53"/>
        <v>0</v>
      </c>
      <c r="E1059" s="19"/>
      <c r="F1059" s="10"/>
      <c r="G1059" s="20" t="s">
        <v>3738</v>
      </c>
    </row>
    <row r="1060" ht="15.75" customHeight="1">
      <c r="A1060" s="19">
        <v>4.5229723E7</v>
      </c>
      <c r="B1060" s="18"/>
      <c r="C1060" s="36"/>
      <c r="D1060" s="19">
        <f t="shared" si="53"/>
        <v>0</v>
      </c>
      <c r="E1060" s="19"/>
      <c r="F1060" s="10"/>
      <c r="G1060" s="53">
        <v>110000.0</v>
      </c>
    </row>
    <row r="1061" ht="15.75" customHeight="1">
      <c r="A1061" s="19">
        <v>4.5229723E7</v>
      </c>
      <c r="B1061" s="18"/>
      <c r="C1061" s="36"/>
      <c r="D1061" s="19">
        <f t="shared" si="53"/>
        <v>0</v>
      </c>
      <c r="E1061" s="19"/>
      <c r="F1061" s="10"/>
    </row>
    <row r="1062" ht="15.75" customHeight="1">
      <c r="A1062" s="19">
        <v>4.5229723E7</v>
      </c>
      <c r="B1062" s="18"/>
      <c r="C1062" s="36"/>
      <c r="D1062" s="19">
        <f t="shared" si="53"/>
        <v>0</v>
      </c>
      <c r="E1062" s="19"/>
      <c r="F1062" s="10"/>
    </row>
    <row r="1063" ht="15.75" customHeight="1">
      <c r="A1063" s="19">
        <v>4.5229723E7</v>
      </c>
      <c r="B1063" s="18"/>
      <c r="C1063" s="36"/>
      <c r="D1063" s="19">
        <f t="shared" si="53"/>
        <v>0</v>
      </c>
      <c r="E1063" s="19"/>
      <c r="F1063" s="10"/>
    </row>
    <row r="1064" ht="15.75" customHeight="1">
      <c r="A1064" s="19">
        <v>4.5229723E7</v>
      </c>
      <c r="B1064" s="18"/>
      <c r="C1064" s="36"/>
      <c r="D1064" s="19">
        <f t="shared" si="53"/>
        <v>0</v>
      </c>
      <c r="E1064" s="19"/>
      <c r="F1064" s="10"/>
    </row>
    <row r="1065" ht="15.75" customHeight="1">
      <c r="A1065" s="19">
        <v>4.5229723E7</v>
      </c>
      <c r="B1065" s="18"/>
      <c r="C1065" s="36"/>
      <c r="D1065" s="19">
        <f t="shared" si="53"/>
        <v>0</v>
      </c>
      <c r="E1065" s="19"/>
      <c r="F1065" s="10"/>
    </row>
    <row r="1066" ht="15.75" customHeight="1">
      <c r="A1066" s="19">
        <v>4.5229723E7</v>
      </c>
      <c r="B1066" s="18"/>
      <c r="C1066" s="36"/>
      <c r="D1066" s="19">
        <f t="shared" si="53"/>
        <v>0</v>
      </c>
      <c r="E1066" s="19"/>
      <c r="F1066" s="10"/>
    </row>
    <row r="1067" ht="15.75" customHeight="1">
      <c r="A1067" s="19">
        <v>4.5229723E7</v>
      </c>
      <c r="B1067" s="18"/>
      <c r="C1067" s="36"/>
      <c r="D1067" s="19">
        <f t="shared" si="53"/>
        <v>0</v>
      </c>
      <c r="E1067" s="19"/>
      <c r="F1067" s="10"/>
    </row>
    <row r="1068" ht="15.75" customHeight="1">
      <c r="A1068" s="19">
        <v>4.5229723E7</v>
      </c>
      <c r="B1068" s="18"/>
      <c r="C1068" s="36"/>
      <c r="D1068" s="19">
        <f t="shared" si="53"/>
        <v>0</v>
      </c>
      <c r="E1068" s="19"/>
      <c r="F1068" s="10"/>
    </row>
    <row r="1069" ht="15.75" customHeight="1">
      <c r="A1069" s="19">
        <v>4.5229723E7</v>
      </c>
      <c r="B1069" s="18"/>
      <c r="C1069" s="36"/>
      <c r="D1069" s="19">
        <f t="shared" si="53"/>
        <v>0</v>
      </c>
      <c r="E1069" s="19"/>
      <c r="F1069" s="10"/>
    </row>
    <row r="1070" ht="15.75" customHeight="1">
      <c r="A1070" s="19">
        <v>4.5229723E7</v>
      </c>
      <c r="B1070" s="18"/>
      <c r="C1070" s="36"/>
      <c r="D1070" s="19">
        <f t="shared" si="53"/>
        <v>0</v>
      </c>
      <c r="E1070" s="19"/>
      <c r="F1070" s="10"/>
    </row>
    <row r="1071" ht="15.75" customHeight="1">
      <c r="A1071" s="19">
        <v>4.5229723E7</v>
      </c>
      <c r="B1071" s="18"/>
      <c r="C1071" s="36"/>
      <c r="D1071" s="19">
        <f t="shared" si="53"/>
        <v>0</v>
      </c>
      <c r="E1071" s="19"/>
      <c r="F1071" s="10"/>
    </row>
    <row r="1072" ht="15.75" customHeight="1">
      <c r="A1072" s="19">
        <v>4.5229723E7</v>
      </c>
      <c r="B1072" s="18"/>
      <c r="C1072" s="36"/>
      <c r="D1072" s="19"/>
      <c r="E1072" s="19"/>
      <c r="F1072" s="10"/>
    </row>
    <row r="1073" ht="15.75" customHeight="1">
      <c r="A1073" s="19"/>
      <c r="B1073" s="18"/>
      <c r="C1073" s="36"/>
      <c r="D1073" s="19"/>
      <c r="E1073" s="19"/>
      <c r="F1073" s="10"/>
    </row>
    <row r="1074" ht="15.75" customHeight="1">
      <c r="A1074" s="10"/>
      <c r="B1074" s="19"/>
      <c r="C1074" s="10"/>
      <c r="D1074" s="10"/>
      <c r="E1074" s="19"/>
      <c r="F1074" s="10"/>
    </row>
    <row r="1075" ht="15.75" customHeight="1">
      <c r="C1075" s="20">
        <f>SUM(C1057:C1074)</f>
        <v>13</v>
      </c>
      <c r="E1075" s="1"/>
      <c r="F1075" s="54" t="s">
        <v>14</v>
      </c>
    </row>
    <row r="1076" ht="27.0" customHeight="1">
      <c r="E1076" s="1"/>
    </row>
    <row r="1077" ht="15.75" customHeight="1">
      <c r="A1077" s="50" t="s">
        <v>698</v>
      </c>
      <c r="B1077" s="51"/>
      <c r="C1077" s="51"/>
      <c r="D1077" s="51"/>
      <c r="E1077" s="51"/>
      <c r="F1077" s="51"/>
      <c r="G1077" s="52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 ht="15.75" customHeight="1">
      <c r="A1078" s="14" t="s">
        <v>15</v>
      </c>
      <c r="B1078" s="14" t="s">
        <v>16</v>
      </c>
      <c r="C1078" s="2" t="s">
        <v>17</v>
      </c>
      <c r="D1078" s="14" t="s">
        <v>18</v>
      </c>
      <c r="E1078" s="14" t="s">
        <v>19</v>
      </c>
      <c r="F1078" s="34" t="s">
        <v>20</v>
      </c>
      <c r="G1078" s="43">
        <v>96.0</v>
      </c>
    </row>
    <row r="1079" ht="15.75" customHeight="1">
      <c r="A1079" s="19">
        <v>4.5234687E7</v>
      </c>
      <c r="B1079" s="18">
        <v>44292.0</v>
      </c>
      <c r="C1079" s="36">
        <v>87.0</v>
      </c>
      <c r="D1079" s="19">
        <f>G1078-C1079</f>
        <v>9</v>
      </c>
      <c r="E1079" s="19"/>
      <c r="F1079" s="10"/>
      <c r="G1079" s="1" t="s">
        <v>3748</v>
      </c>
    </row>
    <row r="1080" ht="15.75" customHeight="1">
      <c r="A1080" s="19">
        <v>4.5234687E7</v>
      </c>
      <c r="B1080" s="18">
        <v>44305.0</v>
      </c>
      <c r="C1080" s="36">
        <v>9.0</v>
      </c>
      <c r="D1080" s="19">
        <f t="shared" ref="D1080:D1093" si="54">D1079-C1080</f>
        <v>0</v>
      </c>
      <c r="E1080" s="19"/>
      <c r="F1080" s="10"/>
      <c r="G1080" s="59">
        <v>44271.0</v>
      </c>
    </row>
    <row r="1081" ht="15.75" customHeight="1">
      <c r="A1081" s="19">
        <v>4.5234687E7</v>
      </c>
      <c r="B1081" s="18"/>
      <c r="C1081" s="36"/>
      <c r="D1081" s="19">
        <f t="shared" si="54"/>
        <v>0</v>
      </c>
      <c r="E1081" s="19"/>
      <c r="F1081" s="10"/>
      <c r="G1081" s="20" t="s">
        <v>3738</v>
      </c>
    </row>
    <row r="1082" ht="15.75" customHeight="1">
      <c r="A1082" s="19">
        <v>4.5234687E7</v>
      </c>
      <c r="B1082" s="18"/>
      <c r="C1082" s="36"/>
      <c r="D1082" s="19">
        <f t="shared" si="54"/>
        <v>0</v>
      </c>
      <c r="E1082" s="19"/>
      <c r="F1082" s="10"/>
      <c r="G1082" s="53"/>
    </row>
    <row r="1083" ht="15.75" customHeight="1">
      <c r="A1083" s="19">
        <v>4.5234687E7</v>
      </c>
      <c r="B1083" s="18"/>
      <c r="C1083" s="36"/>
      <c r="D1083" s="19">
        <f t="shared" si="54"/>
        <v>0</v>
      </c>
      <c r="E1083" s="19"/>
      <c r="F1083" s="10"/>
    </row>
    <row r="1084" ht="15.75" customHeight="1">
      <c r="A1084" s="19">
        <v>4.5234687E7</v>
      </c>
      <c r="B1084" s="18"/>
      <c r="C1084" s="36"/>
      <c r="D1084" s="19">
        <f t="shared" si="54"/>
        <v>0</v>
      </c>
      <c r="E1084" s="19"/>
      <c r="F1084" s="10"/>
    </row>
    <row r="1085" ht="15.75" customHeight="1">
      <c r="A1085" s="19">
        <v>4.5234687E7</v>
      </c>
      <c r="B1085" s="18"/>
      <c r="C1085" s="36"/>
      <c r="D1085" s="19">
        <f t="shared" si="54"/>
        <v>0</v>
      </c>
      <c r="E1085" s="19"/>
      <c r="F1085" s="10"/>
    </row>
    <row r="1086" ht="15.75" customHeight="1">
      <c r="A1086" s="19">
        <v>4.5234687E7</v>
      </c>
      <c r="B1086" s="18"/>
      <c r="C1086" s="36"/>
      <c r="D1086" s="19">
        <f t="shared" si="54"/>
        <v>0</v>
      </c>
      <c r="E1086" s="19"/>
      <c r="F1086" s="10"/>
    </row>
    <row r="1087" ht="15.75" customHeight="1">
      <c r="A1087" s="19">
        <v>4.5234687E7</v>
      </c>
      <c r="B1087" s="18"/>
      <c r="C1087" s="36"/>
      <c r="D1087" s="19">
        <f t="shared" si="54"/>
        <v>0</v>
      </c>
      <c r="E1087" s="19"/>
      <c r="F1087" s="10"/>
    </row>
    <row r="1088" ht="15.75" customHeight="1">
      <c r="A1088" s="19">
        <v>4.5234687E7</v>
      </c>
      <c r="B1088" s="18"/>
      <c r="C1088" s="36"/>
      <c r="D1088" s="19">
        <f t="shared" si="54"/>
        <v>0</v>
      </c>
      <c r="E1088" s="19"/>
      <c r="F1088" s="10"/>
    </row>
    <row r="1089" ht="15.75" customHeight="1">
      <c r="A1089" s="19">
        <v>4.5234687E7</v>
      </c>
      <c r="B1089" s="18"/>
      <c r="C1089" s="36"/>
      <c r="D1089" s="19">
        <f t="shared" si="54"/>
        <v>0</v>
      </c>
      <c r="E1089" s="19"/>
      <c r="F1089" s="10"/>
    </row>
    <row r="1090" ht="15.75" customHeight="1">
      <c r="A1090" s="19">
        <v>4.5234687E7</v>
      </c>
      <c r="B1090" s="18"/>
      <c r="C1090" s="36"/>
      <c r="D1090" s="19">
        <f t="shared" si="54"/>
        <v>0</v>
      </c>
      <c r="E1090" s="19"/>
      <c r="F1090" s="10"/>
    </row>
    <row r="1091" ht="15.75" customHeight="1">
      <c r="A1091" s="19">
        <v>4.5234687E7</v>
      </c>
      <c r="B1091" s="18"/>
      <c r="C1091" s="36"/>
      <c r="D1091" s="19">
        <f t="shared" si="54"/>
        <v>0</v>
      </c>
      <c r="E1091" s="19"/>
      <c r="F1091" s="10"/>
    </row>
    <row r="1092" ht="15.75" customHeight="1">
      <c r="A1092" s="19">
        <v>4.5234687E7</v>
      </c>
      <c r="B1092" s="18"/>
      <c r="C1092" s="36"/>
      <c r="D1092" s="19">
        <f t="shared" si="54"/>
        <v>0</v>
      </c>
      <c r="E1092" s="19"/>
      <c r="F1092" s="10"/>
    </row>
    <row r="1093" ht="15.75" customHeight="1">
      <c r="A1093" s="19">
        <v>4.5234687E7</v>
      </c>
      <c r="B1093" s="18"/>
      <c r="C1093" s="36"/>
      <c r="D1093" s="19">
        <f t="shared" si="54"/>
        <v>0</v>
      </c>
      <c r="E1093" s="19"/>
      <c r="F1093" s="10"/>
    </row>
    <row r="1094" ht="15.75" customHeight="1">
      <c r="A1094" s="19">
        <v>4.5234687E7</v>
      </c>
      <c r="B1094" s="18"/>
      <c r="C1094" s="36"/>
      <c r="D1094" s="19"/>
      <c r="E1094" s="19"/>
      <c r="F1094" s="10"/>
    </row>
    <row r="1095" ht="15.75" customHeight="1">
      <c r="A1095" s="19"/>
      <c r="B1095" s="18"/>
      <c r="C1095" s="36"/>
      <c r="D1095" s="19"/>
      <c r="E1095" s="19"/>
      <c r="F1095" s="10"/>
    </row>
    <row r="1096" ht="15.75" customHeight="1">
      <c r="A1096" s="10"/>
      <c r="B1096" s="19"/>
      <c r="C1096" s="10"/>
      <c r="D1096" s="10"/>
      <c r="E1096" s="19"/>
      <c r="F1096" s="10"/>
    </row>
    <row r="1097" ht="15.75" customHeight="1">
      <c r="C1097" s="20">
        <f>SUM(C1079:C1096)</f>
        <v>96</v>
      </c>
      <c r="E1097" s="1"/>
      <c r="F1097" s="54" t="s">
        <v>14</v>
      </c>
    </row>
    <row r="1098" ht="15.75" customHeight="1">
      <c r="E1098" s="1"/>
    </row>
    <row r="1099" ht="15.75" customHeight="1">
      <c r="A1099" s="50" t="s">
        <v>698</v>
      </c>
      <c r="B1099" s="51"/>
      <c r="C1099" s="51"/>
      <c r="D1099" s="51"/>
      <c r="E1099" s="51"/>
      <c r="F1099" s="51"/>
      <c r="G1099" s="52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 ht="15.75" customHeight="1">
      <c r="A1100" s="14" t="s">
        <v>15</v>
      </c>
      <c r="B1100" s="14" t="s">
        <v>16</v>
      </c>
      <c r="C1100" s="2" t="s">
        <v>17</v>
      </c>
      <c r="D1100" s="14" t="s">
        <v>18</v>
      </c>
      <c r="E1100" s="14" t="s">
        <v>19</v>
      </c>
      <c r="F1100" s="34" t="s">
        <v>20</v>
      </c>
      <c r="G1100" s="43">
        <v>15.0</v>
      </c>
    </row>
    <row r="1101" ht="15.75" customHeight="1">
      <c r="A1101" s="19">
        <v>4.5234687E7</v>
      </c>
      <c r="B1101" s="18">
        <v>44305.0</v>
      </c>
      <c r="C1101" s="36">
        <v>15.0</v>
      </c>
      <c r="D1101" s="19">
        <f>G1100-C1101</f>
        <v>0</v>
      </c>
      <c r="E1101" s="19"/>
      <c r="F1101" s="10"/>
      <c r="G1101" s="1" t="s">
        <v>3748</v>
      </c>
    </row>
    <row r="1102" ht="15.75" customHeight="1">
      <c r="A1102" s="19">
        <v>4.5234687E7</v>
      </c>
      <c r="B1102" s="18"/>
      <c r="C1102" s="36"/>
      <c r="D1102" s="19">
        <f t="shared" ref="D1102:D1115" si="55">D1101-C1102</f>
        <v>0</v>
      </c>
      <c r="E1102" s="19"/>
      <c r="F1102" s="10"/>
      <c r="G1102" s="59">
        <v>44271.0</v>
      </c>
    </row>
    <row r="1103" ht="15.75" customHeight="1">
      <c r="A1103" s="19">
        <v>4.5234687E7</v>
      </c>
      <c r="B1103" s="18"/>
      <c r="C1103" s="36"/>
      <c r="D1103" s="19">
        <f t="shared" si="55"/>
        <v>0</v>
      </c>
      <c r="E1103" s="19"/>
      <c r="F1103" s="10"/>
      <c r="G1103" s="20" t="s">
        <v>3731</v>
      </c>
    </row>
    <row r="1104" ht="15.75" customHeight="1">
      <c r="A1104" s="19">
        <v>4.5234687E7</v>
      </c>
      <c r="B1104" s="18"/>
      <c r="C1104" s="36"/>
      <c r="D1104" s="19">
        <f t="shared" si="55"/>
        <v>0</v>
      </c>
      <c r="E1104" s="19"/>
      <c r="F1104" s="10"/>
      <c r="G1104" s="53"/>
    </row>
    <row r="1105" ht="15.75" customHeight="1">
      <c r="A1105" s="19">
        <v>4.5234687E7</v>
      </c>
      <c r="B1105" s="18"/>
      <c r="C1105" s="36"/>
      <c r="D1105" s="19">
        <f t="shared" si="55"/>
        <v>0</v>
      </c>
      <c r="E1105" s="19"/>
      <c r="F1105" s="10"/>
    </row>
    <row r="1106" ht="15.75" customHeight="1">
      <c r="A1106" s="19">
        <v>4.5234687E7</v>
      </c>
      <c r="B1106" s="18"/>
      <c r="C1106" s="36"/>
      <c r="D1106" s="19">
        <f t="shared" si="55"/>
        <v>0</v>
      </c>
      <c r="E1106" s="19"/>
      <c r="F1106" s="10"/>
    </row>
    <row r="1107" ht="15.75" customHeight="1">
      <c r="A1107" s="19">
        <v>4.5234687E7</v>
      </c>
      <c r="B1107" s="18"/>
      <c r="C1107" s="36"/>
      <c r="D1107" s="19">
        <f t="shared" si="55"/>
        <v>0</v>
      </c>
      <c r="E1107" s="19"/>
      <c r="F1107" s="10"/>
    </row>
    <row r="1108" ht="15.75" customHeight="1">
      <c r="A1108" s="19">
        <v>4.5234687E7</v>
      </c>
      <c r="B1108" s="18"/>
      <c r="C1108" s="36"/>
      <c r="D1108" s="19">
        <f t="shared" si="55"/>
        <v>0</v>
      </c>
      <c r="E1108" s="19"/>
      <c r="F1108" s="10"/>
    </row>
    <row r="1109" ht="15.75" customHeight="1">
      <c r="A1109" s="19">
        <v>4.5234687E7</v>
      </c>
      <c r="B1109" s="18"/>
      <c r="C1109" s="36"/>
      <c r="D1109" s="19">
        <f t="shared" si="55"/>
        <v>0</v>
      </c>
      <c r="E1109" s="19"/>
      <c r="F1109" s="10"/>
    </row>
    <row r="1110" ht="15.75" customHeight="1">
      <c r="A1110" s="19">
        <v>4.5234687E7</v>
      </c>
      <c r="B1110" s="18"/>
      <c r="C1110" s="36"/>
      <c r="D1110" s="19">
        <f t="shared" si="55"/>
        <v>0</v>
      </c>
      <c r="E1110" s="19"/>
      <c r="F1110" s="10"/>
    </row>
    <row r="1111" ht="15.75" customHeight="1">
      <c r="A1111" s="19">
        <v>4.5234687E7</v>
      </c>
      <c r="B1111" s="18"/>
      <c r="C1111" s="36"/>
      <c r="D1111" s="19">
        <f t="shared" si="55"/>
        <v>0</v>
      </c>
      <c r="E1111" s="19"/>
      <c r="F1111" s="10"/>
    </row>
    <row r="1112" ht="15.75" customHeight="1">
      <c r="A1112" s="19">
        <v>4.5234687E7</v>
      </c>
      <c r="B1112" s="18"/>
      <c r="C1112" s="36"/>
      <c r="D1112" s="19">
        <f t="shared" si="55"/>
        <v>0</v>
      </c>
      <c r="E1112" s="19"/>
      <c r="F1112" s="10"/>
    </row>
    <row r="1113" ht="15.75" customHeight="1">
      <c r="A1113" s="19">
        <v>4.5234687E7</v>
      </c>
      <c r="B1113" s="18"/>
      <c r="C1113" s="36"/>
      <c r="D1113" s="19">
        <f t="shared" si="55"/>
        <v>0</v>
      </c>
      <c r="E1113" s="19"/>
      <c r="F1113" s="10"/>
    </row>
    <row r="1114" ht="15.75" customHeight="1">
      <c r="A1114" s="19">
        <v>4.5234687E7</v>
      </c>
      <c r="B1114" s="18"/>
      <c r="C1114" s="36"/>
      <c r="D1114" s="19">
        <f t="shared" si="55"/>
        <v>0</v>
      </c>
      <c r="E1114" s="19"/>
      <c r="F1114" s="10"/>
    </row>
    <row r="1115" ht="15.75" customHeight="1">
      <c r="A1115" s="19">
        <v>4.5234687E7</v>
      </c>
      <c r="B1115" s="18"/>
      <c r="C1115" s="36"/>
      <c r="D1115" s="19">
        <f t="shared" si="55"/>
        <v>0</v>
      </c>
      <c r="E1115" s="19"/>
      <c r="F1115" s="10"/>
    </row>
    <row r="1116" ht="15.75" customHeight="1">
      <c r="A1116" s="19">
        <v>4.5234687E7</v>
      </c>
      <c r="B1116" s="18"/>
      <c r="C1116" s="36"/>
      <c r="D1116" s="19"/>
      <c r="E1116" s="19"/>
      <c r="F1116" s="10"/>
    </row>
    <row r="1117" ht="15.75" customHeight="1">
      <c r="A1117" s="19"/>
      <c r="B1117" s="18"/>
      <c r="C1117" s="36"/>
      <c r="D1117" s="19"/>
      <c r="E1117" s="19"/>
      <c r="F1117" s="10"/>
    </row>
    <row r="1118" ht="15.75" customHeight="1">
      <c r="A1118" s="10"/>
      <c r="B1118" s="19"/>
      <c r="C1118" s="10"/>
      <c r="D1118" s="10"/>
      <c r="E1118" s="19"/>
      <c r="F1118" s="10"/>
    </row>
    <row r="1119" ht="15.75" customHeight="1">
      <c r="C1119" s="20">
        <f>SUM(C1101:C1118)</f>
        <v>15</v>
      </c>
      <c r="E1119" s="1"/>
      <c r="F1119" s="54" t="s">
        <v>14</v>
      </c>
    </row>
    <row r="1120" ht="15.75" customHeight="1">
      <c r="A1120" s="14" t="s">
        <v>15</v>
      </c>
      <c r="B1120" s="14" t="s">
        <v>16</v>
      </c>
      <c r="C1120" s="2" t="s">
        <v>17</v>
      </c>
      <c r="D1120" s="14" t="s">
        <v>18</v>
      </c>
      <c r="E1120" s="14" t="s">
        <v>19</v>
      </c>
      <c r="F1120" s="34" t="s">
        <v>20</v>
      </c>
      <c r="G1120" s="43">
        <v>15.0</v>
      </c>
    </row>
    <row r="1121" ht="15.75" customHeight="1">
      <c r="A1121" s="19">
        <v>4.5234687E7</v>
      </c>
      <c r="B1121" s="18">
        <v>44305.0</v>
      </c>
      <c r="C1121" s="36">
        <v>15.0</v>
      </c>
      <c r="D1121" s="19">
        <f>G1120-C1121</f>
        <v>0</v>
      </c>
      <c r="E1121" s="19"/>
      <c r="F1121" s="10"/>
      <c r="G1121" s="1" t="s">
        <v>3748</v>
      </c>
    </row>
    <row r="1122" ht="15.75" customHeight="1">
      <c r="A1122" s="19">
        <v>4.5234687E7</v>
      </c>
      <c r="B1122" s="18"/>
      <c r="C1122" s="36"/>
      <c r="D1122" s="19">
        <f t="shared" ref="D1122:D1135" si="56">D1121-C1122</f>
        <v>0</v>
      </c>
      <c r="E1122" s="19"/>
      <c r="F1122" s="10"/>
      <c r="G1122" s="59">
        <v>44271.0</v>
      </c>
    </row>
    <row r="1123" ht="15.75" customHeight="1">
      <c r="A1123" s="19">
        <v>4.5234687E7</v>
      </c>
      <c r="B1123" s="18"/>
      <c r="C1123" s="36"/>
      <c r="D1123" s="19">
        <f t="shared" si="56"/>
        <v>0</v>
      </c>
      <c r="E1123" s="19"/>
      <c r="F1123" s="10"/>
      <c r="G1123" s="20" t="s">
        <v>3731</v>
      </c>
    </row>
    <row r="1124" ht="15.75" customHeight="1">
      <c r="A1124" s="19">
        <v>4.5234687E7</v>
      </c>
      <c r="B1124" s="18"/>
      <c r="C1124" s="36"/>
      <c r="D1124" s="19">
        <f t="shared" si="56"/>
        <v>0</v>
      </c>
      <c r="E1124" s="19"/>
      <c r="F1124" s="10"/>
      <c r="G1124" s="53"/>
    </row>
    <row r="1125" ht="15.75" customHeight="1">
      <c r="A1125" s="19">
        <v>4.5234687E7</v>
      </c>
      <c r="B1125" s="18"/>
      <c r="C1125" s="36"/>
      <c r="D1125" s="19">
        <f t="shared" si="56"/>
        <v>0</v>
      </c>
      <c r="E1125" s="19"/>
      <c r="F1125" s="10"/>
    </row>
    <row r="1126" ht="15.75" customHeight="1">
      <c r="A1126" s="19">
        <v>4.5234687E7</v>
      </c>
      <c r="B1126" s="18"/>
      <c r="C1126" s="36"/>
      <c r="D1126" s="19">
        <f t="shared" si="56"/>
        <v>0</v>
      </c>
      <c r="E1126" s="19"/>
      <c r="F1126" s="10"/>
    </row>
    <row r="1127" ht="15.75" customHeight="1">
      <c r="A1127" s="19">
        <v>4.5234687E7</v>
      </c>
      <c r="B1127" s="18"/>
      <c r="C1127" s="36"/>
      <c r="D1127" s="19">
        <f t="shared" si="56"/>
        <v>0</v>
      </c>
      <c r="E1127" s="19"/>
      <c r="F1127" s="10"/>
    </row>
    <row r="1128" ht="15.75" customHeight="1">
      <c r="A1128" s="19">
        <v>4.5234687E7</v>
      </c>
      <c r="B1128" s="18"/>
      <c r="C1128" s="36"/>
      <c r="D1128" s="19">
        <f t="shared" si="56"/>
        <v>0</v>
      </c>
      <c r="E1128" s="19"/>
      <c r="F1128" s="10"/>
    </row>
    <row r="1129" ht="15.75" customHeight="1">
      <c r="A1129" s="19">
        <v>4.5234687E7</v>
      </c>
      <c r="B1129" s="18"/>
      <c r="C1129" s="36"/>
      <c r="D1129" s="19">
        <f t="shared" si="56"/>
        <v>0</v>
      </c>
      <c r="E1129" s="19"/>
      <c r="F1129" s="10"/>
    </row>
    <row r="1130" ht="15.75" customHeight="1">
      <c r="A1130" s="19">
        <v>4.5234687E7</v>
      </c>
      <c r="B1130" s="18"/>
      <c r="C1130" s="36"/>
      <c r="D1130" s="19">
        <f t="shared" si="56"/>
        <v>0</v>
      </c>
      <c r="E1130" s="19"/>
      <c r="F1130" s="10"/>
    </row>
    <row r="1131" ht="15.75" customHeight="1">
      <c r="A1131" s="19">
        <v>4.5234687E7</v>
      </c>
      <c r="B1131" s="18"/>
      <c r="C1131" s="36"/>
      <c r="D1131" s="19">
        <f t="shared" si="56"/>
        <v>0</v>
      </c>
      <c r="E1131" s="19"/>
      <c r="F1131" s="10"/>
    </row>
    <row r="1132" ht="15.75" customHeight="1">
      <c r="A1132" s="19">
        <v>4.5234687E7</v>
      </c>
      <c r="B1132" s="18"/>
      <c r="C1132" s="36"/>
      <c r="D1132" s="19">
        <f t="shared" si="56"/>
        <v>0</v>
      </c>
      <c r="E1132" s="19"/>
      <c r="F1132" s="10"/>
    </row>
    <row r="1133" ht="15.75" customHeight="1">
      <c r="A1133" s="19">
        <v>4.5234687E7</v>
      </c>
      <c r="B1133" s="18"/>
      <c r="C1133" s="36"/>
      <c r="D1133" s="19">
        <f t="shared" si="56"/>
        <v>0</v>
      </c>
      <c r="E1133" s="19"/>
      <c r="F1133" s="10"/>
    </row>
    <row r="1134" ht="15.75" customHeight="1">
      <c r="A1134" s="19">
        <v>4.5234687E7</v>
      </c>
      <c r="B1134" s="18"/>
      <c r="C1134" s="36"/>
      <c r="D1134" s="19">
        <f t="shared" si="56"/>
        <v>0</v>
      </c>
      <c r="E1134" s="19"/>
      <c r="F1134" s="10"/>
    </row>
    <row r="1135" ht="15.75" customHeight="1">
      <c r="A1135" s="19">
        <v>4.5234687E7</v>
      </c>
      <c r="B1135" s="18"/>
      <c r="C1135" s="36"/>
      <c r="D1135" s="19">
        <f t="shared" si="56"/>
        <v>0</v>
      </c>
      <c r="E1135" s="19"/>
      <c r="F1135" s="10"/>
    </row>
    <row r="1136" ht="15.75" customHeight="1">
      <c r="A1136" s="19">
        <v>4.5234687E7</v>
      </c>
      <c r="B1136" s="18"/>
      <c r="C1136" s="36"/>
      <c r="D1136" s="19"/>
      <c r="E1136" s="19"/>
      <c r="F1136" s="10"/>
    </row>
    <row r="1137" ht="15.75" customHeight="1">
      <c r="A1137" s="19"/>
      <c r="B1137" s="18"/>
      <c r="C1137" s="36"/>
      <c r="D1137" s="19"/>
      <c r="E1137" s="19"/>
      <c r="F1137" s="10"/>
    </row>
    <row r="1138" ht="15.75" customHeight="1">
      <c r="A1138" s="10"/>
      <c r="B1138" s="19"/>
      <c r="C1138" s="10"/>
      <c r="D1138" s="10"/>
      <c r="E1138" s="19"/>
      <c r="F1138" s="10"/>
    </row>
    <row r="1139" ht="15.75" customHeight="1">
      <c r="C1139" s="201" t="s">
        <v>718</v>
      </c>
      <c r="D1139" s="51"/>
      <c r="E1139" s="51"/>
      <c r="F1139" s="51"/>
      <c r="G1139" s="51"/>
      <c r="H1139" s="51"/>
      <c r="I1139" s="52"/>
    </row>
    <row r="1140" ht="15.75" customHeight="1">
      <c r="A1140" s="14" t="s">
        <v>15</v>
      </c>
      <c r="B1140" s="14" t="s">
        <v>16</v>
      </c>
      <c r="C1140" s="2" t="s">
        <v>17</v>
      </c>
      <c r="D1140" s="14" t="s">
        <v>18</v>
      </c>
      <c r="E1140" s="14" t="s">
        <v>19</v>
      </c>
      <c r="F1140" s="34" t="s">
        <v>20</v>
      </c>
      <c r="G1140" s="43">
        <v>12.0</v>
      </c>
    </row>
    <row r="1141" ht="15.75" customHeight="1">
      <c r="A1141" s="19">
        <v>4.523865E7</v>
      </c>
      <c r="B1141" s="18">
        <v>44424.0</v>
      </c>
      <c r="C1141" s="36">
        <v>12.0</v>
      </c>
      <c r="D1141" s="19">
        <f>G1140-C1141</f>
        <v>0</v>
      </c>
      <c r="E1141" s="19"/>
      <c r="F1141" s="10"/>
      <c r="G1141" s="63" t="s">
        <v>3749</v>
      </c>
    </row>
    <row r="1142" ht="15.75" customHeight="1">
      <c r="A1142" s="19"/>
      <c r="B1142" s="18"/>
      <c r="C1142" s="36"/>
      <c r="D1142" s="19">
        <f t="shared" ref="D1142:D1155" si="57">D1141-C1142</f>
        <v>0</v>
      </c>
      <c r="E1142" s="19"/>
      <c r="F1142" s="10"/>
      <c r="G1142" s="202" t="s">
        <v>3750</v>
      </c>
    </row>
    <row r="1143" ht="15.75" customHeight="1">
      <c r="A1143" s="19"/>
      <c r="B1143" s="18"/>
      <c r="C1143" s="36"/>
      <c r="D1143" s="19">
        <f t="shared" si="57"/>
        <v>0</v>
      </c>
      <c r="E1143" s="19"/>
      <c r="F1143" s="10"/>
      <c r="G1143" s="63" t="s">
        <v>3751</v>
      </c>
    </row>
    <row r="1144" ht="15.75" customHeight="1">
      <c r="A1144" s="19"/>
      <c r="B1144" s="18"/>
      <c r="C1144" s="36"/>
      <c r="D1144" s="19">
        <f t="shared" si="57"/>
        <v>0</v>
      </c>
      <c r="E1144" s="19"/>
      <c r="F1144" s="10"/>
      <c r="G1144" s="53"/>
    </row>
    <row r="1145" ht="15.75" customHeight="1">
      <c r="A1145" s="19"/>
      <c r="B1145" s="18"/>
      <c r="C1145" s="36"/>
      <c r="D1145" s="19">
        <f t="shared" si="57"/>
        <v>0</v>
      </c>
      <c r="E1145" s="19"/>
      <c r="F1145" s="10"/>
    </row>
    <row r="1146" ht="15.75" customHeight="1">
      <c r="A1146" s="19"/>
      <c r="B1146" s="18"/>
      <c r="C1146" s="36"/>
      <c r="D1146" s="19">
        <f t="shared" si="57"/>
        <v>0</v>
      </c>
      <c r="E1146" s="19"/>
      <c r="F1146" s="10"/>
    </row>
    <row r="1147" ht="15.75" customHeight="1">
      <c r="A1147" s="19"/>
      <c r="B1147" s="18"/>
      <c r="C1147" s="36"/>
      <c r="D1147" s="19">
        <f t="shared" si="57"/>
        <v>0</v>
      </c>
      <c r="E1147" s="19"/>
      <c r="F1147" s="10"/>
    </row>
    <row r="1148" ht="15.75" customHeight="1">
      <c r="A1148" s="19"/>
      <c r="B1148" s="18"/>
      <c r="C1148" s="36"/>
      <c r="D1148" s="19">
        <f t="shared" si="57"/>
        <v>0</v>
      </c>
      <c r="E1148" s="19"/>
      <c r="F1148" s="10"/>
    </row>
    <row r="1149" ht="15.75" customHeight="1">
      <c r="A1149" s="19"/>
      <c r="B1149" s="18"/>
      <c r="C1149" s="36"/>
      <c r="D1149" s="19">
        <f t="shared" si="57"/>
        <v>0</v>
      </c>
      <c r="E1149" s="19"/>
      <c r="F1149" s="10"/>
    </row>
    <row r="1150" ht="15.75" customHeight="1">
      <c r="A1150" s="19"/>
      <c r="B1150" s="18"/>
      <c r="C1150" s="36"/>
      <c r="D1150" s="19">
        <f t="shared" si="57"/>
        <v>0</v>
      </c>
      <c r="E1150" s="19"/>
      <c r="F1150" s="10"/>
    </row>
    <row r="1151" ht="15.75" customHeight="1">
      <c r="A1151" s="19"/>
      <c r="B1151" s="18"/>
      <c r="C1151" s="36"/>
      <c r="D1151" s="19">
        <f t="shared" si="57"/>
        <v>0</v>
      </c>
      <c r="E1151" s="19"/>
      <c r="F1151" s="10"/>
    </row>
    <row r="1152" ht="15.75" customHeight="1">
      <c r="A1152" s="19"/>
      <c r="B1152" s="18"/>
      <c r="C1152" s="36"/>
      <c r="D1152" s="19">
        <f t="shared" si="57"/>
        <v>0</v>
      </c>
      <c r="E1152" s="19"/>
      <c r="F1152" s="10"/>
    </row>
    <row r="1153" ht="15.75" customHeight="1">
      <c r="A1153" s="19"/>
      <c r="B1153" s="18"/>
      <c r="C1153" s="36"/>
      <c r="D1153" s="19">
        <f t="shared" si="57"/>
        <v>0</v>
      </c>
      <c r="E1153" s="19"/>
      <c r="F1153" s="10"/>
    </row>
    <row r="1154" ht="15.75" customHeight="1">
      <c r="A1154" s="19"/>
      <c r="B1154" s="18"/>
      <c r="C1154" s="36"/>
      <c r="D1154" s="19">
        <f t="shared" si="57"/>
        <v>0</v>
      </c>
      <c r="E1154" s="19"/>
      <c r="F1154" s="10"/>
    </row>
    <row r="1155" ht="15.75" customHeight="1">
      <c r="A1155" s="19"/>
      <c r="B1155" s="18"/>
      <c r="C1155" s="36"/>
      <c r="D1155" s="19">
        <f t="shared" si="57"/>
        <v>0</v>
      </c>
      <c r="E1155" s="19"/>
      <c r="F1155" s="10"/>
    </row>
    <row r="1156" ht="15.75" customHeight="1">
      <c r="A1156" s="19"/>
      <c r="B1156" s="18"/>
      <c r="C1156" s="36"/>
      <c r="D1156" s="19"/>
      <c r="E1156" s="19"/>
      <c r="F1156" s="10"/>
    </row>
    <row r="1157" ht="15.75" customHeight="1">
      <c r="A1157" s="19"/>
      <c r="B1157" s="18"/>
      <c r="C1157" s="36"/>
      <c r="D1157" s="19"/>
      <c r="E1157" s="19"/>
      <c r="F1157" s="10"/>
    </row>
    <row r="1158" ht="15.75" customHeight="1">
      <c r="A1158" s="10"/>
      <c r="B1158" s="19"/>
      <c r="C1158" s="10"/>
      <c r="D1158" s="10"/>
      <c r="E1158" s="19"/>
      <c r="F1158" s="10"/>
    </row>
    <row r="1159" ht="15.75" customHeight="1">
      <c r="D1159" s="201" t="s">
        <v>718</v>
      </c>
      <c r="E1159" s="51"/>
      <c r="F1159" s="51"/>
      <c r="G1159" s="51"/>
      <c r="H1159" s="51"/>
      <c r="I1159" s="51"/>
      <c r="J1159" s="52"/>
    </row>
    <row r="1160" ht="15.75" customHeight="1">
      <c r="A1160" s="14" t="s">
        <v>15</v>
      </c>
      <c r="B1160" s="14" t="s">
        <v>16</v>
      </c>
      <c r="C1160" s="2" t="s">
        <v>17</v>
      </c>
      <c r="D1160" s="14" t="s">
        <v>18</v>
      </c>
      <c r="E1160" s="14" t="s">
        <v>19</v>
      </c>
      <c r="F1160" s="34" t="s">
        <v>20</v>
      </c>
      <c r="G1160" s="43">
        <v>24.0</v>
      </c>
    </row>
    <row r="1161" ht="15.75" customHeight="1">
      <c r="A1161" s="19">
        <v>4.5238651E7</v>
      </c>
      <c r="B1161" s="18">
        <v>44424.0</v>
      </c>
      <c r="C1161" s="36">
        <v>24.0</v>
      </c>
      <c r="D1161" s="19">
        <f>G1160-C1161</f>
        <v>0</v>
      </c>
      <c r="E1161" s="19"/>
      <c r="F1161" s="10"/>
      <c r="G1161" s="63" t="s">
        <v>3752</v>
      </c>
    </row>
    <row r="1162" ht="15.75" customHeight="1">
      <c r="A1162" s="19"/>
      <c r="B1162" s="18"/>
      <c r="C1162" s="36"/>
      <c r="D1162" s="19">
        <f t="shared" ref="D1162:D1175" si="58">D1161-C1162</f>
        <v>0</v>
      </c>
      <c r="E1162" s="19"/>
      <c r="F1162" s="10"/>
      <c r="G1162" s="202" t="s">
        <v>3750</v>
      </c>
    </row>
    <row r="1163" ht="15.75" customHeight="1">
      <c r="A1163" s="19"/>
      <c r="B1163" s="18"/>
      <c r="C1163" s="36"/>
      <c r="D1163" s="19">
        <f t="shared" si="58"/>
        <v>0</v>
      </c>
      <c r="E1163" s="19"/>
      <c r="F1163" s="10"/>
      <c r="G1163" s="20" t="s">
        <v>3751</v>
      </c>
    </row>
    <row r="1164" ht="15.75" customHeight="1">
      <c r="A1164" s="19"/>
      <c r="B1164" s="18"/>
      <c r="C1164" s="36"/>
      <c r="D1164" s="19">
        <f t="shared" si="58"/>
        <v>0</v>
      </c>
      <c r="E1164" s="19"/>
      <c r="F1164" s="10"/>
      <c r="G1164" s="53"/>
    </row>
    <row r="1165" ht="15.75" customHeight="1">
      <c r="A1165" s="19"/>
      <c r="B1165" s="18"/>
      <c r="C1165" s="36"/>
      <c r="D1165" s="19">
        <f t="shared" si="58"/>
        <v>0</v>
      </c>
      <c r="E1165" s="19"/>
      <c r="F1165" s="10"/>
    </row>
    <row r="1166" ht="15.75" customHeight="1">
      <c r="A1166" s="19"/>
      <c r="B1166" s="18"/>
      <c r="C1166" s="36"/>
      <c r="D1166" s="19">
        <f t="shared" si="58"/>
        <v>0</v>
      </c>
      <c r="E1166" s="19"/>
      <c r="F1166" s="10"/>
    </row>
    <row r="1167" ht="15.75" customHeight="1">
      <c r="A1167" s="19"/>
      <c r="B1167" s="18"/>
      <c r="C1167" s="36"/>
      <c r="D1167" s="19">
        <f t="shared" si="58"/>
        <v>0</v>
      </c>
      <c r="E1167" s="19"/>
      <c r="F1167" s="10"/>
    </row>
    <row r="1168" ht="15.75" customHeight="1">
      <c r="A1168" s="19"/>
      <c r="B1168" s="18"/>
      <c r="C1168" s="36"/>
      <c r="D1168" s="19">
        <f t="shared" si="58"/>
        <v>0</v>
      </c>
      <c r="E1168" s="19"/>
      <c r="F1168" s="10"/>
    </row>
    <row r="1169" ht="15.75" customHeight="1">
      <c r="A1169" s="19"/>
      <c r="B1169" s="18"/>
      <c r="C1169" s="36"/>
      <c r="D1169" s="19">
        <f t="shared" si="58"/>
        <v>0</v>
      </c>
      <c r="E1169" s="19"/>
      <c r="F1169" s="10"/>
    </row>
    <row r="1170" ht="15.75" customHeight="1">
      <c r="A1170" s="19"/>
      <c r="B1170" s="18"/>
      <c r="C1170" s="36"/>
      <c r="D1170" s="19">
        <f t="shared" si="58"/>
        <v>0</v>
      </c>
      <c r="E1170" s="19"/>
      <c r="F1170" s="10"/>
    </row>
    <row r="1171" ht="15.75" customHeight="1">
      <c r="A1171" s="19"/>
      <c r="B1171" s="18"/>
      <c r="C1171" s="36"/>
      <c r="D1171" s="19">
        <f t="shared" si="58"/>
        <v>0</v>
      </c>
      <c r="E1171" s="19"/>
      <c r="F1171" s="10"/>
    </row>
    <row r="1172" ht="15.75" customHeight="1">
      <c r="A1172" s="19"/>
      <c r="B1172" s="18"/>
      <c r="C1172" s="36"/>
      <c r="D1172" s="19">
        <f t="shared" si="58"/>
        <v>0</v>
      </c>
      <c r="E1172" s="19"/>
      <c r="F1172" s="10"/>
    </row>
    <row r="1173" ht="15.75" customHeight="1">
      <c r="A1173" s="19"/>
      <c r="B1173" s="18"/>
      <c r="C1173" s="36"/>
      <c r="D1173" s="19">
        <f t="shared" si="58"/>
        <v>0</v>
      </c>
      <c r="E1173" s="19"/>
      <c r="F1173" s="10"/>
    </row>
    <row r="1174" ht="15.75" customHeight="1">
      <c r="A1174" s="19"/>
      <c r="B1174" s="18"/>
      <c r="C1174" s="36"/>
      <c r="D1174" s="19">
        <f t="shared" si="58"/>
        <v>0</v>
      </c>
      <c r="E1174" s="19"/>
      <c r="F1174" s="10"/>
    </row>
    <row r="1175" ht="15.75" customHeight="1">
      <c r="A1175" s="19"/>
      <c r="B1175" s="18"/>
      <c r="C1175" s="36"/>
      <c r="D1175" s="19">
        <f t="shared" si="58"/>
        <v>0</v>
      </c>
      <c r="E1175" s="19"/>
      <c r="F1175" s="10"/>
    </row>
    <row r="1176" ht="15.75" customHeight="1">
      <c r="A1176" s="19"/>
      <c r="B1176" s="18"/>
      <c r="C1176" s="36"/>
      <c r="D1176" s="19"/>
      <c r="E1176" s="19"/>
      <c r="F1176" s="10"/>
    </row>
    <row r="1177" ht="15.75" customHeight="1">
      <c r="A1177" s="19"/>
      <c r="B1177" s="18"/>
      <c r="C1177" s="36"/>
      <c r="D1177" s="19"/>
      <c r="E1177" s="19"/>
      <c r="F1177" s="10"/>
    </row>
    <row r="1178" ht="15.75" customHeight="1">
      <c r="A1178" s="10"/>
      <c r="B1178" s="19"/>
      <c r="C1178" s="10"/>
      <c r="D1178" s="10"/>
      <c r="E1178" s="19"/>
      <c r="F1178" s="10"/>
    </row>
    <row r="1179" ht="15.75" customHeight="1">
      <c r="C1179" s="201" t="s">
        <v>718</v>
      </c>
      <c r="D1179" s="51"/>
      <c r="E1179" s="51"/>
      <c r="F1179" s="51"/>
      <c r="G1179" s="51"/>
      <c r="H1179" s="51"/>
      <c r="I1179" s="52"/>
    </row>
    <row r="1180" ht="15.75" customHeight="1">
      <c r="A1180" s="14" t="s">
        <v>15</v>
      </c>
      <c r="B1180" s="14" t="s">
        <v>16</v>
      </c>
      <c r="C1180" s="2" t="s">
        <v>17</v>
      </c>
      <c r="D1180" s="14" t="s">
        <v>18</v>
      </c>
      <c r="E1180" s="14" t="s">
        <v>19</v>
      </c>
      <c r="F1180" s="34" t="s">
        <v>20</v>
      </c>
      <c r="G1180" s="43">
        <v>144.0</v>
      </c>
    </row>
    <row r="1181" ht="15.75" customHeight="1">
      <c r="A1181" s="19">
        <v>4.5238652E7</v>
      </c>
      <c r="B1181" s="18">
        <v>44424.0</v>
      </c>
      <c r="C1181" s="36">
        <v>44.0</v>
      </c>
      <c r="D1181" s="19">
        <f>G1180-C1181</f>
        <v>100</v>
      </c>
      <c r="E1181" s="19"/>
      <c r="F1181" s="10"/>
      <c r="G1181" s="63" t="s">
        <v>3753</v>
      </c>
    </row>
    <row r="1182" ht="15.75" customHeight="1">
      <c r="A1182" s="19">
        <v>4.5238652E7</v>
      </c>
      <c r="B1182" s="18">
        <v>44509.0</v>
      </c>
      <c r="C1182" s="36">
        <v>39.0</v>
      </c>
      <c r="D1182" s="19">
        <f t="shared" ref="D1182:D1195" si="59">D1181-C1182</f>
        <v>61</v>
      </c>
      <c r="E1182" s="19"/>
      <c r="F1182" s="10"/>
      <c r="G1182" s="202" t="s">
        <v>3750</v>
      </c>
    </row>
    <row r="1183" ht="15.75" customHeight="1">
      <c r="A1183" s="19">
        <v>4.5238652E7</v>
      </c>
      <c r="B1183" s="18">
        <v>44523.0</v>
      </c>
      <c r="C1183" s="36">
        <v>33.0</v>
      </c>
      <c r="D1183" s="19">
        <f t="shared" si="59"/>
        <v>28</v>
      </c>
      <c r="E1183" s="19"/>
      <c r="F1183" s="10"/>
      <c r="G1183" s="63" t="s">
        <v>3751</v>
      </c>
    </row>
    <row r="1184" ht="15.75" customHeight="1">
      <c r="A1184" s="19">
        <v>4.5238652E7</v>
      </c>
      <c r="B1184" s="18" t="s">
        <v>2237</v>
      </c>
      <c r="C1184" s="36">
        <v>28.0</v>
      </c>
      <c r="D1184" s="19">
        <f t="shared" si="59"/>
        <v>0</v>
      </c>
      <c r="E1184" s="19"/>
      <c r="F1184" s="10"/>
      <c r="G1184" s="53"/>
    </row>
    <row r="1185" ht="15.75" customHeight="1">
      <c r="A1185" s="19">
        <v>4.5238652E7</v>
      </c>
      <c r="B1185" s="18"/>
      <c r="C1185" s="36"/>
      <c r="D1185" s="19">
        <f t="shared" si="59"/>
        <v>0</v>
      </c>
      <c r="E1185" s="19"/>
      <c r="F1185" s="10"/>
    </row>
    <row r="1186" ht="15.75" customHeight="1">
      <c r="A1186" s="19">
        <v>4.5238652E7</v>
      </c>
      <c r="B1186" s="18"/>
      <c r="C1186" s="36"/>
      <c r="D1186" s="19">
        <f t="shared" si="59"/>
        <v>0</v>
      </c>
      <c r="E1186" s="19"/>
      <c r="F1186" s="10"/>
    </row>
    <row r="1187" ht="15.75" customHeight="1">
      <c r="A1187" s="19">
        <v>4.5238652E7</v>
      </c>
      <c r="B1187" s="18"/>
      <c r="C1187" s="36"/>
      <c r="D1187" s="19">
        <f t="shared" si="59"/>
        <v>0</v>
      </c>
      <c r="E1187" s="19"/>
      <c r="F1187" s="10"/>
    </row>
    <row r="1188" ht="15.75" customHeight="1">
      <c r="A1188" s="19">
        <v>4.5238652E7</v>
      </c>
      <c r="B1188" s="18"/>
      <c r="C1188" s="36"/>
      <c r="D1188" s="19">
        <f t="shared" si="59"/>
        <v>0</v>
      </c>
      <c r="E1188" s="19"/>
      <c r="F1188" s="10"/>
    </row>
    <row r="1189" ht="15.75" customHeight="1">
      <c r="A1189" s="19">
        <v>4.5238652E7</v>
      </c>
      <c r="B1189" s="18"/>
      <c r="C1189" s="36"/>
      <c r="D1189" s="19">
        <f t="shared" si="59"/>
        <v>0</v>
      </c>
      <c r="E1189" s="19"/>
      <c r="F1189" s="10"/>
    </row>
    <row r="1190" ht="15.75" customHeight="1">
      <c r="A1190" s="19">
        <v>4.5238652E7</v>
      </c>
      <c r="B1190" s="18"/>
      <c r="C1190" s="36"/>
      <c r="D1190" s="19">
        <f t="shared" si="59"/>
        <v>0</v>
      </c>
      <c r="E1190" s="19"/>
      <c r="F1190" s="10"/>
    </row>
    <row r="1191" ht="15.75" customHeight="1">
      <c r="A1191" s="19">
        <v>4.5238652E7</v>
      </c>
      <c r="B1191" s="18"/>
      <c r="C1191" s="36"/>
      <c r="D1191" s="19">
        <f t="shared" si="59"/>
        <v>0</v>
      </c>
      <c r="E1191" s="19"/>
      <c r="F1191" s="10"/>
    </row>
    <row r="1192" ht="15.75" customHeight="1">
      <c r="A1192" s="19"/>
      <c r="B1192" s="18"/>
      <c r="C1192" s="36"/>
      <c r="D1192" s="19">
        <f t="shared" si="59"/>
        <v>0</v>
      </c>
      <c r="E1192" s="19"/>
      <c r="F1192" s="10"/>
    </row>
    <row r="1193" ht="15.75" customHeight="1">
      <c r="A1193" s="19"/>
      <c r="B1193" s="18"/>
      <c r="C1193" s="36"/>
      <c r="D1193" s="19">
        <f t="shared" si="59"/>
        <v>0</v>
      </c>
      <c r="E1193" s="19"/>
      <c r="F1193" s="10"/>
    </row>
    <row r="1194" ht="15.75" customHeight="1">
      <c r="A1194" s="19"/>
      <c r="B1194" s="18"/>
      <c r="C1194" s="36"/>
      <c r="D1194" s="19">
        <f t="shared" si="59"/>
        <v>0</v>
      </c>
      <c r="E1194" s="19"/>
      <c r="F1194" s="10"/>
    </row>
    <row r="1195" ht="15.75" customHeight="1">
      <c r="A1195" s="19"/>
      <c r="B1195" s="18"/>
      <c r="C1195" s="36"/>
      <c r="D1195" s="19">
        <f t="shared" si="59"/>
        <v>0</v>
      </c>
      <c r="E1195" s="19"/>
      <c r="F1195" s="10"/>
    </row>
    <row r="1196" ht="15.75" customHeight="1">
      <c r="A1196" s="19"/>
      <c r="B1196" s="18"/>
      <c r="C1196" s="36"/>
      <c r="D1196" s="19"/>
      <c r="E1196" s="19"/>
      <c r="F1196" s="10"/>
    </row>
    <row r="1197" ht="15.75" customHeight="1">
      <c r="A1197" s="19"/>
      <c r="B1197" s="18"/>
      <c r="C1197" s="36"/>
      <c r="D1197" s="19"/>
      <c r="E1197" s="19"/>
      <c r="F1197" s="10"/>
    </row>
    <row r="1198" ht="15.75" customHeight="1">
      <c r="A1198" s="10"/>
      <c r="B1198" s="19"/>
      <c r="C1198" s="10"/>
      <c r="D1198" s="10"/>
      <c r="E1198" s="19"/>
      <c r="F1198" s="182" t="s">
        <v>738</v>
      </c>
      <c r="G1198" s="65"/>
    </row>
    <row r="1199" ht="15.75" customHeight="1">
      <c r="C1199" s="201" t="s">
        <v>718</v>
      </c>
      <c r="D1199" s="51"/>
      <c r="E1199" s="51"/>
      <c r="F1199" s="51"/>
      <c r="G1199" s="51"/>
      <c r="H1199" s="51"/>
      <c r="I1199" s="52"/>
    </row>
    <row r="1200" ht="15.75" customHeight="1">
      <c r="A1200" s="14" t="s">
        <v>15</v>
      </c>
      <c r="B1200" s="14" t="s">
        <v>16</v>
      </c>
      <c r="C1200" s="2" t="s">
        <v>17</v>
      </c>
      <c r="D1200" s="14" t="s">
        <v>18</v>
      </c>
      <c r="E1200" s="14" t="s">
        <v>19</v>
      </c>
      <c r="F1200" s="34" t="s">
        <v>20</v>
      </c>
      <c r="G1200" s="43">
        <v>15.0</v>
      </c>
    </row>
    <row r="1201" ht="15.75" customHeight="1">
      <c r="A1201" s="19">
        <v>4.5238654E7</v>
      </c>
      <c r="B1201" s="18" t="s">
        <v>2237</v>
      </c>
      <c r="C1201" s="36">
        <v>15.0</v>
      </c>
      <c r="D1201" s="19">
        <f>G1200-C1201</f>
        <v>0</v>
      </c>
      <c r="E1201" s="19"/>
      <c r="F1201" s="10"/>
      <c r="G1201" s="63" t="s">
        <v>3754</v>
      </c>
    </row>
    <row r="1202" ht="15.75" customHeight="1">
      <c r="A1202" s="19"/>
      <c r="B1202" s="18"/>
      <c r="C1202" s="36"/>
      <c r="D1202" s="19">
        <f t="shared" ref="D1202:D1215" si="60">D1201-C1202</f>
        <v>0</v>
      </c>
      <c r="E1202" s="19"/>
      <c r="F1202" s="10"/>
      <c r="G1202" s="202" t="s">
        <v>3750</v>
      </c>
    </row>
    <row r="1203" ht="15.75" customHeight="1">
      <c r="A1203" s="19"/>
      <c r="B1203" s="18"/>
      <c r="C1203" s="36"/>
      <c r="D1203" s="19">
        <f t="shared" si="60"/>
        <v>0</v>
      </c>
      <c r="E1203" s="19"/>
      <c r="F1203" s="10"/>
      <c r="G1203" s="63" t="s">
        <v>3751</v>
      </c>
    </row>
    <row r="1204" ht="15.75" customHeight="1">
      <c r="A1204" s="19"/>
      <c r="B1204" s="18"/>
      <c r="C1204" s="36"/>
      <c r="D1204" s="19">
        <f t="shared" si="60"/>
        <v>0</v>
      </c>
      <c r="E1204" s="19"/>
      <c r="F1204" s="10"/>
      <c r="G1204" s="53"/>
    </row>
    <row r="1205" ht="15.75" customHeight="1">
      <c r="A1205" s="19"/>
      <c r="B1205" s="18"/>
      <c r="C1205" s="36"/>
      <c r="D1205" s="19">
        <f t="shared" si="60"/>
        <v>0</v>
      </c>
      <c r="E1205" s="19"/>
      <c r="F1205" s="10"/>
    </row>
    <row r="1206" ht="15.75" customHeight="1">
      <c r="A1206" s="19"/>
      <c r="B1206" s="18"/>
      <c r="C1206" s="36"/>
      <c r="D1206" s="19">
        <f t="shared" si="60"/>
        <v>0</v>
      </c>
      <c r="E1206" s="19"/>
      <c r="F1206" s="10"/>
    </row>
    <row r="1207" ht="15.75" customHeight="1">
      <c r="A1207" s="19"/>
      <c r="B1207" s="18"/>
      <c r="C1207" s="36"/>
      <c r="D1207" s="19">
        <f t="shared" si="60"/>
        <v>0</v>
      </c>
      <c r="E1207" s="19"/>
      <c r="F1207" s="10"/>
    </row>
    <row r="1208" ht="15.75" customHeight="1">
      <c r="A1208" s="19"/>
      <c r="B1208" s="18"/>
      <c r="C1208" s="36"/>
      <c r="D1208" s="19">
        <f t="shared" si="60"/>
        <v>0</v>
      </c>
      <c r="E1208" s="19"/>
      <c r="F1208" s="10"/>
    </row>
    <row r="1209" ht="15.75" customHeight="1">
      <c r="A1209" s="19"/>
      <c r="B1209" s="18"/>
      <c r="C1209" s="36"/>
      <c r="D1209" s="19">
        <f t="shared" si="60"/>
        <v>0</v>
      </c>
      <c r="E1209" s="19"/>
      <c r="F1209" s="10"/>
    </row>
    <row r="1210" ht="15.75" customHeight="1">
      <c r="A1210" s="19"/>
      <c r="B1210" s="18"/>
      <c r="C1210" s="36"/>
      <c r="D1210" s="19">
        <f t="shared" si="60"/>
        <v>0</v>
      </c>
      <c r="E1210" s="19"/>
      <c r="F1210" s="10"/>
    </row>
    <row r="1211" ht="15.75" customHeight="1">
      <c r="A1211" s="19"/>
      <c r="B1211" s="18"/>
      <c r="C1211" s="36"/>
      <c r="D1211" s="19">
        <f t="shared" si="60"/>
        <v>0</v>
      </c>
      <c r="E1211" s="19"/>
      <c r="F1211" s="10"/>
    </row>
    <row r="1212" ht="15.75" customHeight="1">
      <c r="A1212" s="19"/>
      <c r="B1212" s="18"/>
      <c r="C1212" s="36"/>
      <c r="D1212" s="19">
        <f t="shared" si="60"/>
        <v>0</v>
      </c>
      <c r="E1212" s="19"/>
      <c r="F1212" s="10"/>
    </row>
    <row r="1213" ht="15.75" customHeight="1">
      <c r="A1213" s="19"/>
      <c r="B1213" s="18"/>
      <c r="C1213" s="36"/>
      <c r="D1213" s="19">
        <f t="shared" si="60"/>
        <v>0</v>
      </c>
      <c r="E1213" s="19"/>
      <c r="F1213" s="10"/>
    </row>
    <row r="1214" ht="15.75" customHeight="1">
      <c r="A1214" s="19"/>
      <c r="B1214" s="18"/>
      <c r="C1214" s="36"/>
      <c r="D1214" s="19">
        <f t="shared" si="60"/>
        <v>0</v>
      </c>
      <c r="E1214" s="19"/>
      <c r="F1214" s="10"/>
    </row>
    <row r="1215" ht="15.75" customHeight="1">
      <c r="A1215" s="19"/>
      <c r="B1215" s="18"/>
      <c r="C1215" s="36"/>
      <c r="D1215" s="19">
        <f t="shared" si="60"/>
        <v>0</v>
      </c>
      <c r="E1215" s="19"/>
      <c r="F1215" s="10"/>
    </row>
    <row r="1216" ht="15.75" customHeight="1">
      <c r="A1216" s="19"/>
      <c r="B1216" s="18"/>
      <c r="C1216" s="36"/>
      <c r="D1216" s="19"/>
      <c r="E1216" s="19"/>
      <c r="F1216" s="10"/>
    </row>
    <row r="1217" ht="15.75" customHeight="1">
      <c r="A1217" s="19"/>
      <c r="B1217" s="18"/>
      <c r="C1217" s="36"/>
      <c r="D1217" s="19"/>
      <c r="E1217" s="19"/>
      <c r="F1217" s="10"/>
    </row>
    <row r="1218" ht="15.75" customHeight="1">
      <c r="A1218" s="10"/>
      <c r="B1218" s="19"/>
      <c r="C1218" s="10"/>
      <c r="D1218" s="10"/>
      <c r="E1218" s="19"/>
      <c r="F1218" s="10"/>
    </row>
    <row r="1219" ht="15.75" customHeight="1">
      <c r="E1219" s="1"/>
      <c r="F1219" s="182" t="s">
        <v>738</v>
      </c>
    </row>
    <row r="1220" ht="15.75" customHeight="1">
      <c r="C1220" s="203" t="s">
        <v>718</v>
      </c>
      <c r="D1220" s="51"/>
      <c r="E1220" s="51"/>
      <c r="F1220" s="51"/>
      <c r="G1220" s="51"/>
      <c r="H1220" s="51"/>
      <c r="I1220" s="52"/>
    </row>
    <row r="1221" ht="15.75" customHeight="1">
      <c r="A1221" s="14" t="s">
        <v>15</v>
      </c>
      <c r="B1221" s="14" t="s">
        <v>16</v>
      </c>
      <c r="C1221" s="2" t="s">
        <v>17</v>
      </c>
      <c r="D1221" s="14" t="s">
        <v>18</v>
      </c>
      <c r="E1221" s="14" t="s">
        <v>19</v>
      </c>
      <c r="F1221" s="34" t="s">
        <v>20</v>
      </c>
      <c r="G1221" s="43">
        <v>53.0</v>
      </c>
    </row>
    <row r="1222" ht="15.75" customHeight="1">
      <c r="A1222" s="19">
        <v>4.5238654E7</v>
      </c>
      <c r="B1222" s="18">
        <v>44509.0</v>
      </c>
      <c r="C1222" s="36">
        <v>53.0</v>
      </c>
      <c r="D1222" s="19">
        <f>G1221-C1222</f>
        <v>0</v>
      </c>
      <c r="E1222" s="19"/>
      <c r="F1222" s="10"/>
      <c r="G1222" s="63" t="s">
        <v>3754</v>
      </c>
    </row>
    <row r="1223" ht="15.75" customHeight="1">
      <c r="A1223" s="19"/>
      <c r="B1223" s="18"/>
      <c r="C1223" s="36"/>
      <c r="D1223" s="19">
        <f t="shared" ref="D1223:D1236" si="61">D1222-C1223</f>
        <v>0</v>
      </c>
      <c r="E1223" s="19"/>
      <c r="F1223" s="10"/>
      <c r="G1223" s="202" t="s">
        <v>3750</v>
      </c>
    </row>
    <row r="1224" ht="15.75" customHeight="1">
      <c r="A1224" s="19"/>
      <c r="B1224" s="18"/>
      <c r="C1224" s="36"/>
      <c r="D1224" s="19">
        <f t="shared" si="61"/>
        <v>0</v>
      </c>
      <c r="E1224" s="19"/>
      <c r="F1224" s="10"/>
      <c r="G1224" s="63" t="s">
        <v>3755</v>
      </c>
    </row>
    <row r="1225" ht="15.75" customHeight="1">
      <c r="A1225" s="19"/>
      <c r="B1225" s="18"/>
      <c r="C1225" s="36"/>
      <c r="D1225" s="19">
        <f t="shared" si="61"/>
        <v>0</v>
      </c>
      <c r="E1225" s="19"/>
      <c r="F1225" s="10"/>
      <c r="G1225" s="53"/>
    </row>
    <row r="1226" ht="15.75" customHeight="1">
      <c r="A1226" s="19"/>
      <c r="B1226" s="18"/>
      <c r="C1226" s="36"/>
      <c r="D1226" s="19">
        <f t="shared" si="61"/>
        <v>0</v>
      </c>
      <c r="E1226" s="19"/>
      <c r="F1226" s="10"/>
    </row>
    <row r="1227" ht="15.75" customHeight="1">
      <c r="A1227" s="19"/>
      <c r="B1227" s="18"/>
      <c r="C1227" s="36"/>
      <c r="D1227" s="19">
        <f t="shared" si="61"/>
        <v>0</v>
      </c>
      <c r="E1227" s="19"/>
      <c r="F1227" s="10"/>
    </row>
    <row r="1228" ht="15.75" customHeight="1">
      <c r="A1228" s="19"/>
      <c r="B1228" s="18"/>
      <c r="C1228" s="36"/>
      <c r="D1228" s="19">
        <f t="shared" si="61"/>
        <v>0</v>
      </c>
      <c r="E1228" s="19"/>
      <c r="F1228" s="10"/>
    </row>
    <row r="1229" ht="15.75" customHeight="1">
      <c r="A1229" s="19"/>
      <c r="B1229" s="18"/>
      <c r="C1229" s="36"/>
      <c r="D1229" s="19">
        <f t="shared" si="61"/>
        <v>0</v>
      </c>
      <c r="E1229" s="19"/>
      <c r="F1229" s="10"/>
    </row>
    <row r="1230" ht="15.75" customHeight="1">
      <c r="A1230" s="19"/>
      <c r="B1230" s="18"/>
      <c r="C1230" s="36"/>
      <c r="D1230" s="19">
        <f t="shared" si="61"/>
        <v>0</v>
      </c>
      <c r="E1230" s="19"/>
      <c r="F1230" s="10"/>
    </row>
    <row r="1231" ht="15.75" customHeight="1">
      <c r="A1231" s="19"/>
      <c r="B1231" s="18"/>
      <c r="C1231" s="36"/>
      <c r="D1231" s="19">
        <f t="shared" si="61"/>
        <v>0</v>
      </c>
      <c r="E1231" s="19"/>
      <c r="F1231" s="10"/>
    </row>
    <row r="1232" ht="15.75" customHeight="1">
      <c r="A1232" s="19"/>
      <c r="B1232" s="18"/>
      <c r="C1232" s="36"/>
      <c r="D1232" s="19">
        <f t="shared" si="61"/>
        <v>0</v>
      </c>
      <c r="E1232" s="19"/>
      <c r="F1232" s="10"/>
    </row>
    <row r="1233" ht="15.75" customHeight="1">
      <c r="A1233" s="19"/>
      <c r="B1233" s="18"/>
      <c r="C1233" s="36"/>
      <c r="D1233" s="19">
        <f t="shared" si="61"/>
        <v>0</v>
      </c>
      <c r="E1233" s="19"/>
      <c r="F1233" s="10"/>
    </row>
    <row r="1234" ht="15.75" customHeight="1">
      <c r="A1234" s="19"/>
      <c r="B1234" s="18"/>
      <c r="C1234" s="36"/>
      <c r="D1234" s="19">
        <f t="shared" si="61"/>
        <v>0</v>
      </c>
      <c r="E1234" s="19"/>
      <c r="F1234" s="10"/>
    </row>
    <row r="1235" ht="15.75" customHeight="1">
      <c r="A1235" s="19"/>
      <c r="B1235" s="18"/>
      <c r="C1235" s="36"/>
      <c r="D1235" s="19">
        <f t="shared" si="61"/>
        <v>0</v>
      </c>
      <c r="E1235" s="19"/>
      <c r="F1235" s="10"/>
    </row>
    <row r="1236" ht="15.75" customHeight="1">
      <c r="A1236" s="19"/>
      <c r="B1236" s="18"/>
      <c r="C1236" s="36"/>
      <c r="D1236" s="19">
        <f t="shared" si="61"/>
        <v>0</v>
      </c>
      <c r="E1236" s="19"/>
      <c r="F1236" s="10"/>
    </row>
    <row r="1237" ht="15.75" customHeight="1">
      <c r="A1237" s="19"/>
      <c r="B1237" s="18"/>
      <c r="C1237" s="36"/>
      <c r="D1237" s="19"/>
      <c r="E1237" s="19"/>
      <c r="F1237" s="10"/>
    </row>
    <row r="1238" ht="15.75" customHeight="1">
      <c r="A1238" s="19"/>
      <c r="B1238" s="18"/>
      <c r="C1238" s="36"/>
      <c r="D1238" s="19"/>
      <c r="E1238" s="19"/>
      <c r="F1238" s="10"/>
    </row>
    <row r="1239" ht="15.75" customHeight="1">
      <c r="A1239" s="10"/>
      <c r="B1239" s="19"/>
      <c r="C1239" s="10"/>
      <c r="D1239" s="10"/>
      <c r="E1239" s="19"/>
      <c r="F1239" s="10"/>
    </row>
    <row r="1240" ht="15.75" customHeight="1">
      <c r="E1240" s="1"/>
      <c r="F1240" s="54" t="s">
        <v>738</v>
      </c>
    </row>
    <row r="1241" ht="15.75" customHeight="1">
      <c r="E1241" s="1"/>
    </row>
    <row r="1242" ht="15.75" customHeight="1">
      <c r="A1242" s="203" t="s">
        <v>718</v>
      </c>
      <c r="B1242" s="51"/>
      <c r="C1242" s="51"/>
      <c r="D1242" s="51"/>
      <c r="E1242" s="51"/>
      <c r="F1242" s="51"/>
      <c r="G1242" s="52"/>
    </row>
    <row r="1243" ht="15.75" customHeight="1">
      <c r="A1243" s="14" t="s">
        <v>15</v>
      </c>
      <c r="B1243" s="14" t="s">
        <v>16</v>
      </c>
      <c r="C1243" s="2" t="s">
        <v>17</v>
      </c>
      <c r="D1243" s="14" t="s">
        <v>18</v>
      </c>
      <c r="E1243" s="14" t="s">
        <v>19</v>
      </c>
      <c r="F1243" s="34" t="s">
        <v>20</v>
      </c>
      <c r="G1243" s="43">
        <v>31.0</v>
      </c>
    </row>
    <row r="1244" ht="15.75" customHeight="1">
      <c r="A1244" s="19">
        <v>4.5247955E7</v>
      </c>
      <c r="B1244" s="18">
        <v>44614.0</v>
      </c>
      <c r="C1244" s="36">
        <v>31.0</v>
      </c>
      <c r="D1244" s="19">
        <f>G1243-C1244</f>
        <v>0</v>
      </c>
      <c r="E1244" s="19"/>
      <c r="F1244" s="10"/>
      <c r="G1244" s="63" t="s">
        <v>3756</v>
      </c>
    </row>
    <row r="1245" ht="15.75" customHeight="1">
      <c r="A1245" s="19">
        <v>4.5247955E7</v>
      </c>
      <c r="B1245" s="18"/>
      <c r="C1245" s="36"/>
      <c r="D1245" s="19">
        <f t="shared" ref="D1245:D1258" si="62">D1244-C1245</f>
        <v>0</v>
      </c>
      <c r="E1245" s="19"/>
      <c r="F1245" s="10"/>
      <c r="G1245" s="202">
        <v>44501.0</v>
      </c>
    </row>
    <row r="1246" ht="15.75" customHeight="1">
      <c r="A1246" s="19">
        <v>4.5247955E7</v>
      </c>
      <c r="B1246" s="18"/>
      <c r="C1246" s="36"/>
      <c r="D1246" s="19">
        <f t="shared" si="62"/>
        <v>0</v>
      </c>
      <c r="E1246" s="19"/>
      <c r="F1246" s="10"/>
      <c r="G1246" s="63" t="s">
        <v>3731</v>
      </c>
    </row>
    <row r="1247" ht="15.75" customHeight="1">
      <c r="A1247" s="19"/>
      <c r="B1247" s="18"/>
      <c r="C1247" s="36"/>
      <c r="D1247" s="19">
        <f t="shared" si="62"/>
        <v>0</v>
      </c>
      <c r="E1247" s="19"/>
      <c r="F1247" s="10"/>
      <c r="G1247" s="53">
        <v>140000.0</v>
      </c>
    </row>
    <row r="1248" ht="15.75" customHeight="1">
      <c r="A1248" s="19"/>
      <c r="B1248" s="18"/>
      <c r="C1248" s="36"/>
      <c r="D1248" s="19">
        <f t="shared" si="62"/>
        <v>0</v>
      </c>
      <c r="E1248" s="19"/>
      <c r="F1248" s="10"/>
    </row>
    <row r="1249" ht="15.75" customHeight="1">
      <c r="A1249" s="19"/>
      <c r="B1249" s="18"/>
      <c r="C1249" s="36"/>
      <c r="D1249" s="19">
        <f t="shared" si="62"/>
        <v>0</v>
      </c>
      <c r="E1249" s="19"/>
      <c r="F1249" s="10"/>
    </row>
    <row r="1250" ht="15.75" customHeight="1">
      <c r="A1250" s="19"/>
      <c r="B1250" s="18"/>
      <c r="C1250" s="36"/>
      <c r="D1250" s="19">
        <f t="shared" si="62"/>
        <v>0</v>
      </c>
      <c r="E1250" s="19"/>
      <c r="F1250" s="10"/>
    </row>
    <row r="1251" ht="15.75" customHeight="1">
      <c r="A1251" s="19"/>
      <c r="B1251" s="18"/>
      <c r="C1251" s="36"/>
      <c r="D1251" s="19">
        <f t="shared" si="62"/>
        <v>0</v>
      </c>
      <c r="E1251" s="19"/>
      <c r="F1251" s="10"/>
    </row>
    <row r="1252" ht="15.75" customHeight="1">
      <c r="A1252" s="19"/>
      <c r="B1252" s="18"/>
      <c r="C1252" s="36"/>
      <c r="D1252" s="19">
        <f t="shared" si="62"/>
        <v>0</v>
      </c>
      <c r="E1252" s="19"/>
      <c r="F1252" s="10"/>
    </row>
    <row r="1253" ht="15.75" customHeight="1">
      <c r="A1253" s="19"/>
      <c r="B1253" s="18"/>
      <c r="C1253" s="36"/>
      <c r="D1253" s="19">
        <f t="shared" si="62"/>
        <v>0</v>
      </c>
      <c r="E1253" s="19"/>
      <c r="F1253" s="10"/>
    </row>
    <row r="1254" ht="15.75" customHeight="1">
      <c r="A1254" s="19"/>
      <c r="B1254" s="18"/>
      <c r="C1254" s="36"/>
      <c r="D1254" s="19">
        <f t="shared" si="62"/>
        <v>0</v>
      </c>
      <c r="E1254" s="19"/>
      <c r="F1254" s="10"/>
    </row>
    <row r="1255" ht="15.75" customHeight="1">
      <c r="A1255" s="19"/>
      <c r="B1255" s="18"/>
      <c r="C1255" s="36"/>
      <c r="D1255" s="19">
        <f t="shared" si="62"/>
        <v>0</v>
      </c>
      <c r="E1255" s="19"/>
      <c r="F1255" s="10"/>
    </row>
    <row r="1256" ht="15.75" customHeight="1">
      <c r="A1256" s="19"/>
      <c r="B1256" s="18"/>
      <c r="C1256" s="36"/>
      <c r="D1256" s="19">
        <f t="shared" si="62"/>
        <v>0</v>
      </c>
      <c r="E1256" s="19"/>
      <c r="F1256" s="10"/>
    </row>
    <row r="1257" ht="15.75" customHeight="1">
      <c r="A1257" s="19"/>
      <c r="B1257" s="18"/>
      <c r="C1257" s="36"/>
      <c r="D1257" s="19">
        <f t="shared" si="62"/>
        <v>0</v>
      </c>
      <c r="E1257" s="19"/>
      <c r="F1257" s="10"/>
    </row>
    <row r="1258" ht="15.75" customHeight="1">
      <c r="A1258" s="19"/>
      <c r="B1258" s="18"/>
      <c r="C1258" s="36"/>
      <c r="D1258" s="19">
        <f t="shared" si="62"/>
        <v>0</v>
      </c>
      <c r="E1258" s="19"/>
      <c r="F1258" s="10"/>
    </row>
    <row r="1259" ht="15.75" customHeight="1">
      <c r="A1259" s="19"/>
      <c r="B1259" s="18"/>
      <c r="C1259" s="36"/>
      <c r="D1259" s="19"/>
      <c r="E1259" s="19"/>
      <c r="F1259" s="10"/>
    </row>
    <row r="1260" ht="15.75" customHeight="1">
      <c r="A1260" s="19"/>
      <c r="B1260" s="18"/>
      <c r="C1260" s="36"/>
      <c r="D1260" s="19"/>
      <c r="E1260" s="19"/>
      <c r="F1260" s="10"/>
    </row>
    <row r="1261" ht="15.75" customHeight="1">
      <c r="A1261" s="10"/>
      <c r="B1261" s="19"/>
      <c r="C1261" s="10"/>
      <c r="D1261" s="10"/>
      <c r="E1261" s="19"/>
      <c r="F1261" s="10"/>
    </row>
    <row r="1262" ht="15.75" customHeight="1">
      <c r="E1262" s="1"/>
      <c r="F1262" s="54" t="s">
        <v>738</v>
      </c>
    </row>
    <row r="1263" ht="15.75" customHeight="1">
      <c r="A1263" s="203" t="s">
        <v>718</v>
      </c>
      <c r="B1263" s="51"/>
      <c r="C1263" s="51"/>
      <c r="D1263" s="51"/>
      <c r="E1263" s="51"/>
      <c r="F1263" s="51"/>
      <c r="G1263" s="52"/>
    </row>
    <row r="1264" ht="15.75" customHeight="1">
      <c r="A1264" s="14" t="s">
        <v>15</v>
      </c>
      <c r="B1264" s="14" t="s">
        <v>16</v>
      </c>
      <c r="C1264" s="2" t="s">
        <v>17</v>
      </c>
      <c r="D1264" s="14" t="s">
        <v>18</v>
      </c>
      <c r="E1264" s="14" t="s">
        <v>19</v>
      </c>
      <c r="F1264" s="34" t="s">
        <v>20</v>
      </c>
      <c r="G1264" s="43">
        <v>48.0</v>
      </c>
    </row>
    <row r="1265" ht="15.75" customHeight="1">
      <c r="A1265" s="19">
        <v>4.5247955E7</v>
      </c>
      <c r="B1265" s="18">
        <v>44614.0</v>
      </c>
      <c r="C1265" s="36">
        <v>48.0</v>
      </c>
      <c r="D1265" s="19">
        <f>G1264-C1265</f>
        <v>0</v>
      </c>
      <c r="E1265" s="19"/>
      <c r="F1265" s="10"/>
      <c r="G1265" s="63" t="s">
        <v>3756</v>
      </c>
    </row>
    <row r="1266" ht="15.75" customHeight="1">
      <c r="A1266" s="19">
        <v>4.5247955E7</v>
      </c>
      <c r="B1266" s="18"/>
      <c r="C1266" s="36"/>
      <c r="D1266" s="19">
        <f t="shared" ref="D1266:D1279" si="63">D1265-C1266</f>
        <v>0</v>
      </c>
      <c r="E1266" s="19"/>
      <c r="F1266" s="10"/>
      <c r="G1266" s="202">
        <v>44501.0</v>
      </c>
    </row>
    <row r="1267" ht="15.75" customHeight="1">
      <c r="A1267" s="19">
        <v>4.5247955E7</v>
      </c>
      <c r="B1267" s="18"/>
      <c r="C1267" s="36"/>
      <c r="D1267" s="19">
        <f t="shared" si="63"/>
        <v>0</v>
      </c>
      <c r="E1267" s="19"/>
      <c r="F1267" s="10"/>
      <c r="G1267" s="63" t="s">
        <v>3738</v>
      </c>
    </row>
    <row r="1268" ht="15.75" customHeight="1">
      <c r="A1268" s="19"/>
      <c r="B1268" s="18"/>
      <c r="C1268" s="36"/>
      <c r="D1268" s="19">
        <f t="shared" si="63"/>
        <v>0</v>
      </c>
      <c r="E1268" s="19"/>
      <c r="F1268" s="10"/>
      <c r="G1268" s="53">
        <v>110000.0</v>
      </c>
    </row>
    <row r="1269" ht="15.75" customHeight="1">
      <c r="A1269" s="19"/>
      <c r="B1269" s="18"/>
      <c r="C1269" s="36"/>
      <c r="D1269" s="19">
        <f t="shared" si="63"/>
        <v>0</v>
      </c>
      <c r="E1269" s="19"/>
      <c r="F1269" s="10"/>
    </row>
    <row r="1270" ht="15.75" customHeight="1">
      <c r="A1270" s="19"/>
      <c r="B1270" s="18"/>
      <c r="C1270" s="36"/>
      <c r="D1270" s="19">
        <f t="shared" si="63"/>
        <v>0</v>
      </c>
      <c r="E1270" s="19"/>
      <c r="F1270" s="10"/>
    </row>
    <row r="1271" ht="15.75" customHeight="1">
      <c r="A1271" s="19"/>
      <c r="B1271" s="18"/>
      <c r="C1271" s="36"/>
      <c r="D1271" s="19">
        <f t="shared" si="63"/>
        <v>0</v>
      </c>
      <c r="E1271" s="19"/>
      <c r="F1271" s="10"/>
    </row>
    <row r="1272" ht="15.75" customHeight="1">
      <c r="A1272" s="19"/>
      <c r="B1272" s="18"/>
      <c r="C1272" s="36"/>
      <c r="D1272" s="19">
        <f t="shared" si="63"/>
        <v>0</v>
      </c>
      <c r="E1272" s="19"/>
      <c r="F1272" s="10"/>
    </row>
    <row r="1273" ht="15.75" customHeight="1">
      <c r="A1273" s="19"/>
      <c r="B1273" s="18"/>
      <c r="C1273" s="36"/>
      <c r="D1273" s="19">
        <f t="shared" si="63"/>
        <v>0</v>
      </c>
      <c r="E1273" s="19"/>
      <c r="F1273" s="10"/>
    </row>
    <row r="1274" ht="15.75" customHeight="1">
      <c r="A1274" s="19"/>
      <c r="B1274" s="18"/>
      <c r="C1274" s="36"/>
      <c r="D1274" s="19">
        <f t="shared" si="63"/>
        <v>0</v>
      </c>
      <c r="E1274" s="19"/>
      <c r="F1274" s="10"/>
    </row>
    <row r="1275" ht="15.75" customHeight="1">
      <c r="A1275" s="19"/>
      <c r="B1275" s="18"/>
      <c r="C1275" s="36"/>
      <c r="D1275" s="19">
        <f t="shared" si="63"/>
        <v>0</v>
      </c>
      <c r="E1275" s="19"/>
      <c r="F1275" s="10"/>
    </row>
    <row r="1276" ht="15.75" customHeight="1">
      <c r="A1276" s="19"/>
      <c r="B1276" s="18"/>
      <c r="C1276" s="36"/>
      <c r="D1276" s="19">
        <f t="shared" si="63"/>
        <v>0</v>
      </c>
      <c r="E1276" s="19"/>
      <c r="F1276" s="10"/>
    </row>
    <row r="1277" ht="15.75" customHeight="1">
      <c r="A1277" s="19"/>
      <c r="B1277" s="18"/>
      <c r="C1277" s="36"/>
      <c r="D1277" s="19">
        <f t="shared" si="63"/>
        <v>0</v>
      </c>
      <c r="E1277" s="19"/>
      <c r="F1277" s="10"/>
    </row>
    <row r="1278" ht="15.75" customHeight="1">
      <c r="A1278" s="19"/>
      <c r="B1278" s="18"/>
      <c r="C1278" s="36"/>
      <c r="D1278" s="19">
        <f t="shared" si="63"/>
        <v>0</v>
      </c>
      <c r="E1278" s="19"/>
      <c r="F1278" s="10"/>
    </row>
    <row r="1279" ht="15.75" customHeight="1">
      <c r="A1279" s="19"/>
      <c r="B1279" s="18"/>
      <c r="C1279" s="36"/>
      <c r="D1279" s="19">
        <f t="shared" si="63"/>
        <v>0</v>
      </c>
      <c r="E1279" s="19"/>
      <c r="F1279" s="10"/>
    </row>
    <row r="1280" ht="15.75" customHeight="1">
      <c r="A1280" s="19"/>
      <c r="B1280" s="18"/>
      <c r="C1280" s="36"/>
      <c r="D1280" s="19"/>
      <c r="E1280" s="19"/>
      <c r="F1280" s="10"/>
    </row>
    <row r="1281" ht="15.75" customHeight="1">
      <c r="A1281" s="19"/>
      <c r="B1281" s="18"/>
      <c r="C1281" s="36"/>
      <c r="D1281" s="19"/>
      <c r="E1281" s="19"/>
      <c r="F1281" s="10"/>
    </row>
    <row r="1282" ht="15.75" customHeight="1">
      <c r="A1282" s="10"/>
      <c r="B1282" s="19"/>
      <c r="C1282" s="10"/>
      <c r="D1282" s="10"/>
      <c r="E1282" s="19"/>
      <c r="F1282" s="10"/>
    </row>
    <row r="1283" ht="15.75" customHeight="1">
      <c r="E1283" s="1"/>
      <c r="F1283" s="54" t="s">
        <v>738</v>
      </c>
    </row>
    <row r="1284" ht="15.75" customHeight="1">
      <c r="A1284" s="203" t="s">
        <v>718</v>
      </c>
      <c r="B1284" s="51"/>
      <c r="C1284" s="51"/>
      <c r="D1284" s="51"/>
      <c r="E1284" s="51"/>
      <c r="F1284" s="51"/>
      <c r="G1284" s="52"/>
    </row>
    <row r="1285" ht="15.75" customHeight="1">
      <c r="A1285" s="14" t="s">
        <v>15</v>
      </c>
      <c r="B1285" s="14" t="s">
        <v>16</v>
      </c>
      <c r="C1285" s="2" t="s">
        <v>17</v>
      </c>
      <c r="D1285" s="14" t="s">
        <v>18</v>
      </c>
      <c r="E1285" s="14" t="s">
        <v>19</v>
      </c>
      <c r="F1285" s="34" t="s">
        <v>20</v>
      </c>
      <c r="G1285" s="43">
        <v>4.0</v>
      </c>
    </row>
    <row r="1286" ht="15.75" customHeight="1">
      <c r="A1286" s="19">
        <v>4.5247952E7</v>
      </c>
      <c r="B1286" s="18">
        <v>44578.0</v>
      </c>
      <c r="C1286" s="36">
        <v>4.0</v>
      </c>
      <c r="D1286" s="19">
        <f>G1285-C1286</f>
        <v>0</v>
      </c>
      <c r="E1286" s="19"/>
      <c r="F1286" s="10"/>
      <c r="G1286" s="63" t="s">
        <v>3757</v>
      </c>
    </row>
    <row r="1287" ht="15.75" customHeight="1">
      <c r="A1287" s="19">
        <v>4.5247952E7</v>
      </c>
      <c r="B1287" s="18"/>
      <c r="C1287" s="36"/>
      <c r="D1287" s="19">
        <f t="shared" ref="D1287:D1300" si="64">D1286-C1287</f>
        <v>0</v>
      </c>
      <c r="E1287" s="19"/>
      <c r="F1287" s="10"/>
      <c r="G1287" s="202">
        <v>44501.0</v>
      </c>
    </row>
    <row r="1288" ht="15.75" customHeight="1">
      <c r="A1288" s="19">
        <v>4.5247952E7</v>
      </c>
      <c r="B1288" s="18"/>
      <c r="C1288" s="36"/>
      <c r="D1288" s="19">
        <f t="shared" si="64"/>
        <v>0</v>
      </c>
      <c r="E1288" s="19"/>
      <c r="F1288" s="10"/>
      <c r="G1288" s="63" t="s">
        <v>3738</v>
      </c>
    </row>
    <row r="1289" ht="15.75" customHeight="1">
      <c r="A1289" s="19">
        <v>4.5247952E7</v>
      </c>
      <c r="B1289" s="18"/>
      <c r="C1289" s="36"/>
      <c r="D1289" s="19">
        <f t="shared" si="64"/>
        <v>0</v>
      </c>
      <c r="E1289" s="19"/>
      <c r="F1289" s="10"/>
      <c r="G1289" s="53">
        <v>110000.0</v>
      </c>
    </row>
    <row r="1290" ht="15.75" customHeight="1">
      <c r="A1290" s="19"/>
      <c r="B1290" s="18"/>
      <c r="C1290" s="36"/>
      <c r="D1290" s="19">
        <f t="shared" si="64"/>
        <v>0</v>
      </c>
      <c r="E1290" s="19"/>
      <c r="F1290" s="10"/>
    </row>
    <row r="1291" ht="15.75" customHeight="1">
      <c r="A1291" s="19"/>
      <c r="B1291" s="18"/>
      <c r="C1291" s="36"/>
      <c r="D1291" s="19">
        <f t="shared" si="64"/>
        <v>0</v>
      </c>
      <c r="E1291" s="19"/>
      <c r="F1291" s="10"/>
    </row>
    <row r="1292" ht="15.75" customHeight="1">
      <c r="A1292" s="19"/>
      <c r="B1292" s="18"/>
      <c r="C1292" s="36"/>
      <c r="D1292" s="19">
        <f t="shared" si="64"/>
        <v>0</v>
      </c>
      <c r="E1292" s="19"/>
      <c r="F1292" s="10"/>
    </row>
    <row r="1293" ht="15.75" customHeight="1">
      <c r="A1293" s="19"/>
      <c r="B1293" s="18"/>
      <c r="C1293" s="36"/>
      <c r="D1293" s="19">
        <f t="shared" si="64"/>
        <v>0</v>
      </c>
      <c r="E1293" s="19"/>
      <c r="F1293" s="10"/>
    </row>
    <row r="1294" ht="15.75" customHeight="1">
      <c r="A1294" s="19"/>
      <c r="B1294" s="18"/>
      <c r="C1294" s="36"/>
      <c r="D1294" s="19">
        <f t="shared" si="64"/>
        <v>0</v>
      </c>
      <c r="E1294" s="19"/>
      <c r="F1294" s="10"/>
    </row>
    <row r="1295" ht="15.75" customHeight="1">
      <c r="A1295" s="19"/>
      <c r="B1295" s="18"/>
      <c r="C1295" s="36"/>
      <c r="D1295" s="19">
        <f t="shared" si="64"/>
        <v>0</v>
      </c>
      <c r="E1295" s="19"/>
      <c r="F1295" s="10"/>
    </row>
    <row r="1296" ht="15.75" customHeight="1">
      <c r="A1296" s="19"/>
      <c r="B1296" s="18"/>
      <c r="C1296" s="36"/>
      <c r="D1296" s="19">
        <f t="shared" si="64"/>
        <v>0</v>
      </c>
      <c r="E1296" s="19"/>
      <c r="F1296" s="10"/>
    </row>
    <row r="1297" ht="15.75" customHeight="1">
      <c r="A1297" s="19"/>
      <c r="B1297" s="18"/>
      <c r="C1297" s="36"/>
      <c r="D1297" s="19">
        <f t="shared" si="64"/>
        <v>0</v>
      </c>
      <c r="E1297" s="19"/>
      <c r="F1297" s="10"/>
    </row>
    <row r="1298" ht="15.75" customHeight="1">
      <c r="A1298" s="19"/>
      <c r="B1298" s="18"/>
      <c r="C1298" s="36"/>
      <c r="D1298" s="19">
        <f t="shared" si="64"/>
        <v>0</v>
      </c>
      <c r="E1298" s="19"/>
      <c r="F1298" s="10"/>
    </row>
    <row r="1299" ht="15.75" customHeight="1">
      <c r="A1299" s="19"/>
      <c r="B1299" s="18"/>
      <c r="C1299" s="36"/>
      <c r="D1299" s="19">
        <f t="shared" si="64"/>
        <v>0</v>
      </c>
      <c r="E1299" s="19"/>
      <c r="F1299" s="10"/>
    </row>
    <row r="1300" ht="15.75" customHeight="1">
      <c r="A1300" s="19"/>
      <c r="B1300" s="18"/>
      <c r="C1300" s="36"/>
      <c r="D1300" s="19">
        <f t="shared" si="64"/>
        <v>0</v>
      </c>
      <c r="E1300" s="19"/>
      <c r="F1300" s="10"/>
    </row>
    <row r="1301" ht="15.75" customHeight="1">
      <c r="A1301" s="19"/>
      <c r="B1301" s="18"/>
      <c r="C1301" s="36"/>
      <c r="D1301" s="19"/>
      <c r="E1301" s="19"/>
      <c r="F1301" s="10"/>
    </row>
    <row r="1302" ht="15.75" customHeight="1">
      <c r="A1302" s="19"/>
      <c r="B1302" s="18"/>
      <c r="C1302" s="36"/>
      <c r="D1302" s="19"/>
      <c r="E1302" s="19"/>
      <c r="F1302" s="10"/>
    </row>
    <row r="1303" ht="15.75" customHeight="1">
      <c r="A1303" s="10"/>
      <c r="B1303" s="19"/>
      <c r="C1303" s="10"/>
      <c r="D1303" s="10"/>
      <c r="E1303" s="19"/>
      <c r="F1303" s="10"/>
    </row>
    <row r="1304" ht="15.75" customHeight="1">
      <c r="E1304" s="1"/>
      <c r="F1304" s="54" t="s">
        <v>738</v>
      </c>
    </row>
    <row r="1305" ht="15.75" customHeight="1">
      <c r="A1305" s="203" t="s">
        <v>718</v>
      </c>
      <c r="B1305" s="51"/>
      <c r="C1305" s="51"/>
      <c r="D1305" s="51"/>
      <c r="E1305" s="51"/>
      <c r="F1305" s="51"/>
      <c r="G1305" s="52"/>
    </row>
    <row r="1306" ht="15.75" customHeight="1">
      <c r="A1306" s="14" t="s">
        <v>15</v>
      </c>
      <c r="B1306" s="14" t="s">
        <v>16</v>
      </c>
      <c r="C1306" s="2" t="s">
        <v>17</v>
      </c>
      <c r="D1306" s="14" t="s">
        <v>18</v>
      </c>
      <c r="E1306" s="14" t="s">
        <v>19</v>
      </c>
      <c r="F1306" s="34" t="s">
        <v>20</v>
      </c>
      <c r="G1306" s="43">
        <v>14.0</v>
      </c>
    </row>
    <row r="1307" ht="15.75" customHeight="1">
      <c r="A1307" s="19">
        <v>4.5247954E7</v>
      </c>
      <c r="B1307" s="18">
        <v>44578.0</v>
      </c>
      <c r="C1307" s="36">
        <v>14.0</v>
      </c>
      <c r="D1307" s="19">
        <f>G1306-C1307</f>
        <v>0</v>
      </c>
      <c r="E1307" s="19"/>
      <c r="F1307" s="10"/>
      <c r="G1307" s="63" t="s">
        <v>3758</v>
      </c>
    </row>
    <row r="1308" ht="15.75" customHeight="1">
      <c r="A1308" s="19">
        <v>4.5247954E7</v>
      </c>
      <c r="B1308" s="18"/>
      <c r="C1308" s="36"/>
      <c r="D1308" s="19">
        <f t="shared" ref="D1308:D1321" si="65">D1307-C1308</f>
        <v>0</v>
      </c>
      <c r="E1308" s="19"/>
      <c r="F1308" s="10"/>
      <c r="G1308" s="202">
        <v>44501.0</v>
      </c>
    </row>
    <row r="1309" ht="15.75" customHeight="1">
      <c r="A1309" s="19">
        <v>4.5247954E7</v>
      </c>
      <c r="B1309" s="18"/>
      <c r="C1309" s="36"/>
      <c r="D1309" s="19">
        <f t="shared" si="65"/>
        <v>0</v>
      </c>
      <c r="E1309" s="19"/>
      <c r="F1309" s="10"/>
      <c r="G1309" s="63" t="s">
        <v>3738</v>
      </c>
    </row>
    <row r="1310" ht="15.75" customHeight="1">
      <c r="A1310" s="19">
        <v>4.5247954E7</v>
      </c>
      <c r="B1310" s="18"/>
      <c r="C1310" s="36"/>
      <c r="D1310" s="19">
        <f t="shared" si="65"/>
        <v>0</v>
      </c>
      <c r="E1310" s="19"/>
      <c r="F1310" s="10"/>
      <c r="G1310" s="53">
        <v>110000.0</v>
      </c>
    </row>
    <row r="1311" ht="15.75" customHeight="1">
      <c r="A1311" s="19">
        <v>4.5247954E7</v>
      </c>
      <c r="B1311" s="18"/>
      <c r="C1311" s="36"/>
      <c r="D1311" s="19">
        <f t="shared" si="65"/>
        <v>0</v>
      </c>
      <c r="E1311" s="19"/>
      <c r="F1311" s="10"/>
    </row>
    <row r="1312" ht="15.75" customHeight="1">
      <c r="A1312" s="19"/>
      <c r="B1312" s="18"/>
      <c r="C1312" s="36"/>
      <c r="D1312" s="19">
        <f t="shared" si="65"/>
        <v>0</v>
      </c>
      <c r="E1312" s="19"/>
      <c r="F1312" s="10"/>
    </row>
    <row r="1313" ht="15.75" customHeight="1">
      <c r="A1313" s="19"/>
      <c r="B1313" s="18"/>
      <c r="C1313" s="36"/>
      <c r="D1313" s="19">
        <f t="shared" si="65"/>
        <v>0</v>
      </c>
      <c r="E1313" s="19"/>
      <c r="F1313" s="10"/>
    </row>
    <row r="1314" ht="15.75" customHeight="1">
      <c r="A1314" s="19"/>
      <c r="B1314" s="18"/>
      <c r="C1314" s="36"/>
      <c r="D1314" s="19">
        <f t="shared" si="65"/>
        <v>0</v>
      </c>
      <c r="E1314" s="19"/>
      <c r="F1314" s="10"/>
    </row>
    <row r="1315" ht="15.75" customHeight="1">
      <c r="A1315" s="19"/>
      <c r="B1315" s="18"/>
      <c r="C1315" s="36"/>
      <c r="D1315" s="19">
        <f t="shared" si="65"/>
        <v>0</v>
      </c>
      <c r="E1315" s="19"/>
      <c r="F1315" s="10"/>
    </row>
    <row r="1316" ht="15.75" customHeight="1">
      <c r="A1316" s="19"/>
      <c r="B1316" s="18"/>
      <c r="C1316" s="36"/>
      <c r="D1316" s="19">
        <f t="shared" si="65"/>
        <v>0</v>
      </c>
      <c r="E1316" s="19"/>
      <c r="F1316" s="10"/>
    </row>
    <row r="1317" ht="15.75" customHeight="1">
      <c r="A1317" s="19"/>
      <c r="B1317" s="18"/>
      <c r="C1317" s="36"/>
      <c r="D1317" s="19">
        <f t="shared" si="65"/>
        <v>0</v>
      </c>
      <c r="E1317" s="19"/>
      <c r="F1317" s="10"/>
    </row>
    <row r="1318" ht="15.75" customHeight="1">
      <c r="A1318" s="19"/>
      <c r="B1318" s="18"/>
      <c r="C1318" s="36"/>
      <c r="D1318" s="19">
        <f t="shared" si="65"/>
        <v>0</v>
      </c>
      <c r="E1318" s="19"/>
      <c r="F1318" s="10"/>
    </row>
    <row r="1319" ht="15.75" customHeight="1">
      <c r="A1319" s="19"/>
      <c r="B1319" s="18"/>
      <c r="C1319" s="36"/>
      <c r="D1319" s="19">
        <f t="shared" si="65"/>
        <v>0</v>
      </c>
      <c r="E1319" s="19"/>
      <c r="F1319" s="10"/>
    </row>
    <row r="1320" ht="15.75" customHeight="1">
      <c r="A1320" s="19"/>
      <c r="B1320" s="18"/>
      <c r="C1320" s="36"/>
      <c r="D1320" s="19">
        <f t="shared" si="65"/>
        <v>0</v>
      </c>
      <c r="E1320" s="19"/>
      <c r="F1320" s="10"/>
    </row>
    <row r="1321" ht="15.75" customHeight="1">
      <c r="A1321" s="19"/>
      <c r="B1321" s="18"/>
      <c r="C1321" s="36"/>
      <c r="D1321" s="19">
        <f t="shared" si="65"/>
        <v>0</v>
      </c>
      <c r="E1321" s="19"/>
      <c r="F1321" s="10"/>
    </row>
    <row r="1322" ht="15.75" customHeight="1">
      <c r="A1322" s="19"/>
      <c r="B1322" s="18"/>
      <c r="C1322" s="36"/>
      <c r="D1322" s="19"/>
      <c r="E1322" s="19"/>
      <c r="F1322" s="10"/>
    </row>
    <row r="1323" ht="15.75" customHeight="1">
      <c r="A1323" s="19"/>
      <c r="B1323" s="18"/>
      <c r="C1323" s="36"/>
      <c r="D1323" s="19"/>
      <c r="E1323" s="19"/>
      <c r="F1323" s="10"/>
    </row>
    <row r="1324" ht="15.75" customHeight="1">
      <c r="A1324" s="10"/>
      <c r="B1324" s="19"/>
      <c r="C1324" s="10"/>
      <c r="D1324" s="10"/>
      <c r="E1324" s="19"/>
      <c r="F1324" s="10"/>
    </row>
    <row r="1325" ht="15.75" customHeight="1">
      <c r="E1325" s="1"/>
      <c r="F1325" s="54" t="s">
        <v>738</v>
      </c>
    </row>
    <row r="1326" ht="15.75" customHeight="1">
      <c r="A1326" s="203" t="s">
        <v>718</v>
      </c>
      <c r="B1326" s="51"/>
      <c r="C1326" s="51"/>
      <c r="D1326" s="51"/>
      <c r="E1326" s="51"/>
      <c r="F1326" s="51"/>
      <c r="G1326" s="52"/>
    </row>
    <row r="1327" ht="15.75" customHeight="1">
      <c r="A1327" s="14" t="s">
        <v>15</v>
      </c>
      <c r="B1327" s="14" t="s">
        <v>16</v>
      </c>
      <c r="C1327" s="2" t="s">
        <v>17</v>
      </c>
      <c r="D1327" s="14" t="s">
        <v>18</v>
      </c>
      <c r="E1327" s="14" t="s">
        <v>19</v>
      </c>
      <c r="F1327" s="34" t="s">
        <v>20</v>
      </c>
      <c r="G1327" s="43">
        <v>16.0</v>
      </c>
    </row>
    <row r="1328" ht="15.75" customHeight="1">
      <c r="A1328" s="19">
        <v>4.5247958E7</v>
      </c>
      <c r="B1328" s="18">
        <v>44645.0</v>
      </c>
      <c r="C1328" s="36">
        <v>16.0</v>
      </c>
      <c r="D1328" s="19">
        <f>G1327-C1328</f>
        <v>0</v>
      </c>
      <c r="E1328" s="19"/>
      <c r="F1328" s="10"/>
      <c r="G1328" s="63" t="s">
        <v>3759</v>
      </c>
    </row>
    <row r="1329" ht="15.75" customHeight="1">
      <c r="A1329" s="19">
        <v>4.5247958E7</v>
      </c>
      <c r="B1329" s="18"/>
      <c r="C1329" s="36"/>
      <c r="D1329" s="19">
        <f t="shared" ref="D1329:D1342" si="66">D1328-C1329</f>
        <v>0</v>
      </c>
      <c r="E1329" s="19"/>
      <c r="F1329" s="10"/>
      <c r="G1329" s="202">
        <v>44501.0</v>
      </c>
    </row>
    <row r="1330" ht="15.75" customHeight="1">
      <c r="A1330" s="19">
        <v>4.5247958E7</v>
      </c>
      <c r="B1330" s="18"/>
      <c r="C1330" s="36"/>
      <c r="D1330" s="19">
        <f t="shared" si="66"/>
        <v>0</v>
      </c>
      <c r="E1330" s="19"/>
      <c r="F1330" s="10"/>
      <c r="G1330" s="63" t="s">
        <v>3738</v>
      </c>
    </row>
    <row r="1331" ht="15.75" customHeight="1">
      <c r="A1331" s="19">
        <v>4.5247958E7</v>
      </c>
      <c r="B1331" s="18"/>
      <c r="C1331" s="36"/>
      <c r="D1331" s="19">
        <f t="shared" si="66"/>
        <v>0</v>
      </c>
      <c r="E1331" s="19"/>
      <c r="F1331" s="10"/>
      <c r="G1331" s="53">
        <v>110000.0</v>
      </c>
    </row>
    <row r="1332" ht="15.75" customHeight="1">
      <c r="A1332" s="19"/>
      <c r="B1332" s="18"/>
      <c r="C1332" s="36"/>
      <c r="D1332" s="19">
        <f t="shared" si="66"/>
        <v>0</v>
      </c>
      <c r="E1332" s="19"/>
      <c r="F1332" s="10"/>
    </row>
    <row r="1333" ht="15.75" customHeight="1">
      <c r="A1333" s="19"/>
      <c r="B1333" s="18"/>
      <c r="C1333" s="36"/>
      <c r="D1333" s="19">
        <f t="shared" si="66"/>
        <v>0</v>
      </c>
      <c r="E1333" s="19"/>
      <c r="F1333" s="10"/>
    </row>
    <row r="1334" ht="15.75" customHeight="1">
      <c r="A1334" s="19"/>
      <c r="B1334" s="18"/>
      <c r="C1334" s="36"/>
      <c r="D1334" s="19">
        <f t="shared" si="66"/>
        <v>0</v>
      </c>
      <c r="E1334" s="19"/>
      <c r="F1334" s="10"/>
    </row>
    <row r="1335" ht="15.75" customHeight="1">
      <c r="A1335" s="19"/>
      <c r="B1335" s="18"/>
      <c r="C1335" s="36"/>
      <c r="D1335" s="19">
        <f t="shared" si="66"/>
        <v>0</v>
      </c>
      <c r="E1335" s="19"/>
      <c r="F1335" s="10"/>
    </row>
    <row r="1336" ht="15.75" customHeight="1">
      <c r="A1336" s="19"/>
      <c r="B1336" s="18"/>
      <c r="C1336" s="36"/>
      <c r="D1336" s="19">
        <f t="shared" si="66"/>
        <v>0</v>
      </c>
      <c r="E1336" s="19"/>
      <c r="F1336" s="10"/>
    </row>
    <row r="1337" ht="15.75" customHeight="1">
      <c r="A1337" s="19"/>
      <c r="B1337" s="18"/>
      <c r="C1337" s="36"/>
      <c r="D1337" s="19">
        <f t="shared" si="66"/>
        <v>0</v>
      </c>
      <c r="E1337" s="19"/>
      <c r="F1337" s="10"/>
    </row>
    <row r="1338" ht="15.75" customHeight="1">
      <c r="A1338" s="19"/>
      <c r="B1338" s="18"/>
      <c r="C1338" s="36"/>
      <c r="D1338" s="19">
        <f t="shared" si="66"/>
        <v>0</v>
      </c>
      <c r="E1338" s="19"/>
      <c r="F1338" s="10"/>
    </row>
    <row r="1339" ht="15.75" customHeight="1">
      <c r="A1339" s="19"/>
      <c r="B1339" s="18"/>
      <c r="C1339" s="36"/>
      <c r="D1339" s="19">
        <f t="shared" si="66"/>
        <v>0</v>
      </c>
      <c r="E1339" s="19"/>
      <c r="F1339" s="10"/>
    </row>
    <row r="1340" ht="15.75" customHeight="1">
      <c r="A1340" s="19"/>
      <c r="B1340" s="18"/>
      <c r="C1340" s="36"/>
      <c r="D1340" s="19">
        <f t="shared" si="66"/>
        <v>0</v>
      </c>
      <c r="E1340" s="19"/>
      <c r="F1340" s="10"/>
    </row>
    <row r="1341" ht="15.75" customHeight="1">
      <c r="A1341" s="19"/>
      <c r="B1341" s="18"/>
      <c r="C1341" s="36"/>
      <c r="D1341" s="19">
        <f t="shared" si="66"/>
        <v>0</v>
      </c>
      <c r="E1341" s="19"/>
      <c r="F1341" s="10"/>
    </row>
    <row r="1342" ht="15.75" customHeight="1">
      <c r="A1342" s="19"/>
      <c r="B1342" s="18"/>
      <c r="C1342" s="36"/>
      <c r="D1342" s="19">
        <f t="shared" si="66"/>
        <v>0</v>
      </c>
      <c r="E1342" s="19"/>
      <c r="F1342" s="10"/>
    </row>
    <row r="1343" ht="15.75" customHeight="1">
      <c r="A1343" s="19"/>
      <c r="B1343" s="18"/>
      <c r="C1343" s="36"/>
      <c r="D1343" s="19"/>
      <c r="E1343" s="19"/>
      <c r="F1343" s="10"/>
    </row>
    <row r="1344" ht="15.75" customHeight="1">
      <c r="A1344" s="19"/>
      <c r="B1344" s="18"/>
      <c r="C1344" s="36"/>
      <c r="D1344" s="19"/>
      <c r="E1344" s="19"/>
      <c r="F1344" s="10"/>
    </row>
    <row r="1345" ht="15.75" customHeight="1">
      <c r="A1345" s="10"/>
      <c r="B1345" s="19"/>
      <c r="C1345" s="10"/>
      <c r="D1345" s="10"/>
      <c r="E1345" s="19"/>
      <c r="F1345" s="10"/>
    </row>
    <row r="1346" ht="15.75" customHeight="1">
      <c r="E1346" s="1"/>
      <c r="F1346" s="54" t="s">
        <v>738</v>
      </c>
    </row>
    <row r="1347" ht="15.75" customHeight="1">
      <c r="A1347" s="203" t="s">
        <v>718</v>
      </c>
      <c r="B1347" s="51"/>
      <c r="C1347" s="51"/>
      <c r="D1347" s="51"/>
      <c r="E1347" s="51"/>
      <c r="F1347" s="51"/>
      <c r="G1347" s="52"/>
    </row>
    <row r="1348" ht="15.75" customHeight="1">
      <c r="A1348" s="14" t="s">
        <v>15</v>
      </c>
      <c r="B1348" s="14" t="s">
        <v>16</v>
      </c>
      <c r="C1348" s="2" t="s">
        <v>17</v>
      </c>
      <c r="D1348" s="14" t="s">
        <v>18</v>
      </c>
      <c r="E1348" s="14" t="s">
        <v>19</v>
      </c>
      <c r="F1348" s="34" t="s">
        <v>20</v>
      </c>
      <c r="G1348" s="43">
        <v>16.0</v>
      </c>
    </row>
    <row r="1349" ht="15.75" customHeight="1">
      <c r="A1349" s="19">
        <v>4.5247957E7</v>
      </c>
      <c r="B1349" s="18">
        <v>44618.0</v>
      </c>
      <c r="C1349" s="36">
        <v>15.0</v>
      </c>
      <c r="D1349" s="19">
        <f>G1348-C1349</f>
        <v>1</v>
      </c>
      <c r="E1349" s="19"/>
      <c r="F1349" s="10"/>
      <c r="G1349" s="63" t="s">
        <v>3760</v>
      </c>
    </row>
    <row r="1350" ht="15.75" customHeight="1">
      <c r="A1350" s="19">
        <v>4.5247957E7</v>
      </c>
      <c r="B1350" s="18">
        <v>44645.0</v>
      </c>
      <c r="C1350" s="36">
        <v>1.0</v>
      </c>
      <c r="D1350" s="19">
        <f t="shared" ref="D1350:D1363" si="67">D1349-C1350</f>
        <v>0</v>
      </c>
      <c r="E1350" s="19"/>
      <c r="F1350" s="10"/>
      <c r="G1350" s="202">
        <v>44501.0</v>
      </c>
    </row>
    <row r="1351" ht="15.75" customHeight="1">
      <c r="A1351" s="19">
        <v>4.5247957E7</v>
      </c>
      <c r="B1351" s="18"/>
      <c r="C1351" s="36"/>
      <c r="D1351" s="19">
        <f t="shared" si="67"/>
        <v>0</v>
      </c>
      <c r="E1351" s="19"/>
      <c r="F1351" s="10"/>
      <c r="G1351" s="63" t="s">
        <v>3738</v>
      </c>
    </row>
    <row r="1352" ht="15.75" customHeight="1">
      <c r="A1352" s="19">
        <v>4.5247957E7</v>
      </c>
      <c r="B1352" s="18"/>
      <c r="C1352" s="36"/>
      <c r="D1352" s="19">
        <f t="shared" si="67"/>
        <v>0</v>
      </c>
      <c r="E1352" s="19"/>
      <c r="F1352" s="10"/>
      <c r="G1352" s="53">
        <v>110000.0</v>
      </c>
    </row>
    <row r="1353" ht="15.75" customHeight="1">
      <c r="A1353" s="19"/>
      <c r="B1353" s="18"/>
      <c r="C1353" s="36"/>
      <c r="D1353" s="19">
        <f t="shared" si="67"/>
        <v>0</v>
      </c>
      <c r="E1353" s="19"/>
      <c r="F1353" s="10"/>
    </row>
    <row r="1354" ht="15.75" customHeight="1">
      <c r="A1354" s="19"/>
      <c r="B1354" s="18"/>
      <c r="C1354" s="36"/>
      <c r="D1354" s="19">
        <f t="shared" si="67"/>
        <v>0</v>
      </c>
      <c r="E1354" s="19"/>
      <c r="F1354" s="10"/>
    </row>
    <row r="1355" ht="15.75" customHeight="1">
      <c r="A1355" s="19"/>
      <c r="B1355" s="18"/>
      <c r="C1355" s="36"/>
      <c r="D1355" s="19">
        <f t="shared" si="67"/>
        <v>0</v>
      </c>
      <c r="E1355" s="19"/>
      <c r="F1355" s="10"/>
    </row>
    <row r="1356" ht="15.75" customHeight="1">
      <c r="A1356" s="19"/>
      <c r="B1356" s="18"/>
      <c r="C1356" s="36"/>
      <c r="D1356" s="19">
        <f t="shared" si="67"/>
        <v>0</v>
      </c>
      <c r="E1356" s="19"/>
      <c r="F1356" s="10"/>
    </row>
    <row r="1357" ht="15.75" customHeight="1">
      <c r="A1357" s="19"/>
      <c r="B1357" s="18"/>
      <c r="C1357" s="36"/>
      <c r="D1357" s="19">
        <f t="shared" si="67"/>
        <v>0</v>
      </c>
      <c r="E1357" s="19"/>
      <c r="F1357" s="10"/>
    </row>
    <row r="1358" ht="15.75" customHeight="1">
      <c r="A1358" s="19"/>
      <c r="B1358" s="18"/>
      <c r="C1358" s="36"/>
      <c r="D1358" s="19">
        <f t="shared" si="67"/>
        <v>0</v>
      </c>
      <c r="E1358" s="19"/>
      <c r="F1358" s="10"/>
    </row>
    <row r="1359" ht="15.75" customHeight="1">
      <c r="A1359" s="19"/>
      <c r="B1359" s="18"/>
      <c r="C1359" s="36"/>
      <c r="D1359" s="19">
        <f t="shared" si="67"/>
        <v>0</v>
      </c>
      <c r="E1359" s="19"/>
      <c r="F1359" s="10"/>
    </row>
    <row r="1360" ht="15.75" customHeight="1">
      <c r="A1360" s="19"/>
      <c r="B1360" s="18"/>
      <c r="C1360" s="36"/>
      <c r="D1360" s="19">
        <f t="shared" si="67"/>
        <v>0</v>
      </c>
      <c r="E1360" s="19"/>
      <c r="F1360" s="10"/>
    </row>
    <row r="1361" ht="15.75" customHeight="1">
      <c r="A1361" s="19"/>
      <c r="B1361" s="18"/>
      <c r="C1361" s="36"/>
      <c r="D1361" s="19">
        <f t="shared" si="67"/>
        <v>0</v>
      </c>
      <c r="E1361" s="19"/>
      <c r="F1361" s="10"/>
    </row>
    <row r="1362" ht="15.75" customHeight="1">
      <c r="A1362" s="19"/>
      <c r="B1362" s="18"/>
      <c r="C1362" s="36"/>
      <c r="D1362" s="19">
        <f t="shared" si="67"/>
        <v>0</v>
      </c>
      <c r="E1362" s="19"/>
      <c r="F1362" s="10"/>
    </row>
    <row r="1363" ht="15.75" customHeight="1">
      <c r="A1363" s="19"/>
      <c r="B1363" s="18"/>
      <c r="C1363" s="36"/>
      <c r="D1363" s="19">
        <f t="shared" si="67"/>
        <v>0</v>
      </c>
      <c r="E1363" s="19"/>
      <c r="F1363" s="10"/>
    </row>
    <row r="1364" ht="15.75" customHeight="1">
      <c r="A1364" s="19"/>
      <c r="B1364" s="18"/>
      <c r="C1364" s="36"/>
      <c r="D1364" s="19"/>
      <c r="E1364" s="19"/>
      <c r="F1364" s="10"/>
    </row>
    <row r="1365" ht="15.75" customHeight="1">
      <c r="A1365" s="19"/>
      <c r="B1365" s="18"/>
      <c r="C1365" s="36"/>
      <c r="D1365" s="19"/>
      <c r="E1365" s="19"/>
      <c r="F1365" s="10"/>
    </row>
    <row r="1366" ht="15.75" customHeight="1">
      <c r="A1366" s="10"/>
      <c r="B1366" s="19"/>
      <c r="C1366" s="10"/>
      <c r="D1366" s="10"/>
      <c r="E1366" s="19"/>
      <c r="F1366" s="10"/>
    </row>
    <row r="1367" ht="15.75" customHeight="1">
      <c r="E1367" s="1"/>
      <c r="F1367" s="54" t="s">
        <v>738</v>
      </c>
    </row>
    <row r="1368" ht="15.75" customHeight="1">
      <c r="A1368" s="203" t="s">
        <v>718</v>
      </c>
      <c r="B1368" s="51"/>
      <c r="C1368" s="51"/>
      <c r="D1368" s="51"/>
      <c r="E1368" s="51"/>
      <c r="F1368" s="51"/>
      <c r="G1368" s="52"/>
    </row>
    <row r="1369" ht="15.75" customHeight="1">
      <c r="A1369" s="14" t="s">
        <v>15</v>
      </c>
      <c r="B1369" s="14" t="s">
        <v>16</v>
      </c>
      <c r="C1369" s="2" t="s">
        <v>17</v>
      </c>
      <c r="D1369" s="14" t="s">
        <v>18</v>
      </c>
      <c r="E1369" s="14" t="s">
        <v>19</v>
      </c>
      <c r="F1369" s="34" t="s">
        <v>20</v>
      </c>
      <c r="G1369" s="43">
        <v>36.0</v>
      </c>
    </row>
    <row r="1370" ht="15.75" customHeight="1">
      <c r="A1370" s="19">
        <v>4.5247951E7</v>
      </c>
      <c r="B1370" s="18" t="s">
        <v>2237</v>
      </c>
      <c r="C1370" s="36">
        <v>27.0</v>
      </c>
      <c r="D1370" s="19">
        <f>G1369-C1370</f>
        <v>9</v>
      </c>
      <c r="E1370" s="19"/>
      <c r="F1370" s="10"/>
      <c r="G1370" s="63" t="s">
        <v>3761</v>
      </c>
    </row>
    <row r="1371" ht="15.75" customHeight="1">
      <c r="A1371" s="19">
        <v>4.5247951E7</v>
      </c>
      <c r="B1371" s="18">
        <v>44578.0</v>
      </c>
      <c r="C1371" s="36">
        <v>9.0</v>
      </c>
      <c r="D1371" s="19">
        <f t="shared" ref="D1371:D1384" si="68">D1370-C1371</f>
        <v>0</v>
      </c>
      <c r="E1371" s="19"/>
      <c r="F1371" s="10"/>
      <c r="G1371" s="202">
        <v>44501.0</v>
      </c>
    </row>
    <row r="1372" ht="15.75" customHeight="1">
      <c r="A1372" s="19">
        <v>4.5247951E7</v>
      </c>
      <c r="B1372" s="18"/>
      <c r="C1372" s="36"/>
      <c r="D1372" s="19">
        <f t="shared" si="68"/>
        <v>0</v>
      </c>
      <c r="E1372" s="19"/>
      <c r="F1372" s="10"/>
      <c r="G1372" s="63" t="s">
        <v>3731</v>
      </c>
    </row>
    <row r="1373" ht="15.75" customHeight="1">
      <c r="A1373" s="19">
        <v>4.5247951E7</v>
      </c>
      <c r="B1373" s="18"/>
      <c r="C1373" s="36"/>
      <c r="D1373" s="19">
        <f t="shared" si="68"/>
        <v>0</v>
      </c>
      <c r="E1373" s="19"/>
      <c r="F1373" s="10"/>
      <c r="G1373" s="53">
        <v>140000.0</v>
      </c>
    </row>
    <row r="1374" ht="15.75" customHeight="1">
      <c r="A1374" s="19">
        <v>4.5247951E7</v>
      </c>
      <c r="B1374" s="18"/>
      <c r="C1374" s="36"/>
      <c r="D1374" s="19">
        <f t="shared" si="68"/>
        <v>0</v>
      </c>
      <c r="E1374" s="19"/>
      <c r="F1374" s="10"/>
    </row>
    <row r="1375" ht="15.75" customHeight="1">
      <c r="A1375" s="19"/>
      <c r="B1375" s="18"/>
      <c r="C1375" s="36"/>
      <c r="D1375" s="19">
        <f t="shared" si="68"/>
        <v>0</v>
      </c>
      <c r="E1375" s="19"/>
      <c r="F1375" s="10"/>
    </row>
    <row r="1376" ht="15.75" customHeight="1">
      <c r="A1376" s="19"/>
      <c r="B1376" s="18"/>
      <c r="C1376" s="36"/>
      <c r="D1376" s="19">
        <f t="shared" si="68"/>
        <v>0</v>
      </c>
      <c r="E1376" s="19"/>
      <c r="F1376" s="10"/>
    </row>
    <row r="1377" ht="15.75" customHeight="1">
      <c r="A1377" s="19"/>
      <c r="B1377" s="18"/>
      <c r="C1377" s="36"/>
      <c r="D1377" s="19">
        <f t="shared" si="68"/>
        <v>0</v>
      </c>
      <c r="E1377" s="19"/>
      <c r="F1377" s="10"/>
    </row>
    <row r="1378" ht="15.75" customHeight="1">
      <c r="A1378" s="19"/>
      <c r="B1378" s="18"/>
      <c r="C1378" s="36"/>
      <c r="D1378" s="19">
        <f t="shared" si="68"/>
        <v>0</v>
      </c>
      <c r="E1378" s="19"/>
      <c r="F1378" s="10"/>
    </row>
    <row r="1379" ht="15.75" customHeight="1">
      <c r="A1379" s="19"/>
      <c r="B1379" s="18"/>
      <c r="C1379" s="36"/>
      <c r="D1379" s="19">
        <f t="shared" si="68"/>
        <v>0</v>
      </c>
      <c r="E1379" s="19"/>
      <c r="F1379" s="10"/>
    </row>
    <row r="1380" ht="15.75" customHeight="1">
      <c r="A1380" s="19"/>
      <c r="B1380" s="18"/>
      <c r="C1380" s="36"/>
      <c r="D1380" s="19">
        <f t="shared" si="68"/>
        <v>0</v>
      </c>
      <c r="E1380" s="19"/>
      <c r="F1380" s="10"/>
    </row>
    <row r="1381" ht="15.75" customHeight="1">
      <c r="A1381" s="19"/>
      <c r="B1381" s="18"/>
      <c r="C1381" s="36"/>
      <c r="D1381" s="19">
        <f t="shared" si="68"/>
        <v>0</v>
      </c>
      <c r="E1381" s="19"/>
      <c r="F1381" s="10"/>
    </row>
    <row r="1382" ht="15.75" customHeight="1">
      <c r="A1382" s="19"/>
      <c r="B1382" s="18"/>
      <c r="C1382" s="36"/>
      <c r="D1382" s="19">
        <f t="shared" si="68"/>
        <v>0</v>
      </c>
      <c r="E1382" s="19"/>
      <c r="F1382" s="10"/>
    </row>
    <row r="1383" ht="15.75" customHeight="1">
      <c r="A1383" s="19"/>
      <c r="B1383" s="18"/>
      <c r="C1383" s="36"/>
      <c r="D1383" s="19">
        <f t="shared" si="68"/>
        <v>0</v>
      </c>
      <c r="E1383" s="19"/>
      <c r="F1383" s="10"/>
    </row>
    <row r="1384" ht="15.75" customHeight="1">
      <c r="A1384" s="19"/>
      <c r="B1384" s="18"/>
      <c r="C1384" s="36"/>
      <c r="D1384" s="19">
        <f t="shared" si="68"/>
        <v>0</v>
      </c>
      <c r="E1384" s="19"/>
      <c r="F1384" s="10"/>
    </row>
    <row r="1385" ht="15.75" customHeight="1">
      <c r="A1385" s="19"/>
      <c r="B1385" s="18"/>
      <c r="C1385" s="36"/>
      <c r="D1385" s="19"/>
      <c r="E1385" s="19"/>
      <c r="F1385" s="10"/>
    </row>
    <row r="1386" ht="15.75" customHeight="1">
      <c r="A1386" s="19"/>
      <c r="B1386" s="18"/>
      <c r="C1386" s="36"/>
      <c r="D1386" s="19"/>
      <c r="E1386" s="19"/>
      <c r="F1386" s="10"/>
    </row>
    <row r="1387" ht="15.75" customHeight="1">
      <c r="A1387" s="10"/>
      <c r="B1387" s="19"/>
      <c r="C1387" s="10"/>
      <c r="D1387" s="10"/>
      <c r="E1387" s="19"/>
      <c r="F1387" s="10"/>
    </row>
    <row r="1388" ht="15.75" customHeight="1">
      <c r="E1388" s="1"/>
      <c r="F1388" s="20" t="s">
        <v>738</v>
      </c>
    </row>
    <row r="1389" ht="15.75" customHeight="1">
      <c r="A1389" s="203" t="s">
        <v>718</v>
      </c>
      <c r="B1389" s="51"/>
      <c r="C1389" s="51"/>
      <c r="D1389" s="51"/>
      <c r="E1389" s="51"/>
      <c r="F1389" s="51"/>
      <c r="G1389" s="52"/>
    </row>
    <row r="1390" ht="15.75" customHeight="1">
      <c r="A1390" s="14" t="s">
        <v>15</v>
      </c>
      <c r="B1390" s="14" t="s">
        <v>16</v>
      </c>
      <c r="C1390" s="2" t="s">
        <v>17</v>
      </c>
      <c r="D1390" s="14" t="s">
        <v>18</v>
      </c>
      <c r="E1390" s="14" t="s">
        <v>19</v>
      </c>
      <c r="F1390" s="34" t="s">
        <v>20</v>
      </c>
      <c r="G1390" s="43">
        <v>72.0</v>
      </c>
    </row>
    <row r="1391" ht="15.75" customHeight="1">
      <c r="A1391" s="19">
        <v>4.5247953E7</v>
      </c>
      <c r="B1391" s="18">
        <v>44578.0</v>
      </c>
      <c r="C1391" s="36">
        <v>72.0</v>
      </c>
      <c r="D1391" s="19">
        <f>G1390-C1391</f>
        <v>0</v>
      </c>
      <c r="E1391" s="19"/>
      <c r="F1391" s="10"/>
      <c r="G1391" s="63" t="s">
        <v>3762</v>
      </c>
    </row>
    <row r="1392" ht="15.75" customHeight="1">
      <c r="A1392" s="19">
        <v>4.5247953E7</v>
      </c>
      <c r="B1392" s="18"/>
      <c r="C1392" s="36"/>
      <c r="D1392" s="19">
        <f t="shared" ref="D1392:D1405" si="69">D1391-C1392</f>
        <v>0</v>
      </c>
      <c r="E1392" s="19"/>
      <c r="F1392" s="10"/>
      <c r="G1392" s="202">
        <v>44501.0</v>
      </c>
    </row>
    <row r="1393" ht="15.75" customHeight="1">
      <c r="A1393" s="19">
        <v>4.5247953E7</v>
      </c>
      <c r="B1393" s="18"/>
      <c r="C1393" s="36"/>
      <c r="D1393" s="19">
        <f t="shared" si="69"/>
        <v>0</v>
      </c>
      <c r="E1393" s="19"/>
      <c r="F1393" s="10"/>
      <c r="G1393" s="63" t="s">
        <v>3731</v>
      </c>
    </row>
    <row r="1394" ht="15.75" customHeight="1">
      <c r="A1394" s="19">
        <v>4.5247953E7</v>
      </c>
      <c r="B1394" s="18"/>
      <c r="C1394" s="36"/>
      <c r="D1394" s="19">
        <f t="shared" si="69"/>
        <v>0</v>
      </c>
      <c r="E1394" s="19"/>
      <c r="F1394" s="10"/>
      <c r="G1394" s="53">
        <v>140000.0</v>
      </c>
    </row>
    <row r="1395" ht="15.75" customHeight="1">
      <c r="A1395" s="19">
        <v>4.5247953E7</v>
      </c>
      <c r="B1395" s="18"/>
      <c r="C1395" s="36"/>
      <c r="D1395" s="19">
        <f t="shared" si="69"/>
        <v>0</v>
      </c>
      <c r="E1395" s="19"/>
      <c r="F1395" s="10"/>
    </row>
    <row r="1396" ht="15.75" customHeight="1">
      <c r="A1396" s="19"/>
      <c r="B1396" s="18"/>
      <c r="C1396" s="36"/>
      <c r="D1396" s="19">
        <f t="shared" si="69"/>
        <v>0</v>
      </c>
      <c r="E1396" s="19"/>
      <c r="F1396" s="10"/>
    </row>
    <row r="1397" ht="15.75" customHeight="1">
      <c r="A1397" s="19"/>
      <c r="B1397" s="18"/>
      <c r="C1397" s="36"/>
      <c r="D1397" s="19">
        <f t="shared" si="69"/>
        <v>0</v>
      </c>
      <c r="E1397" s="19"/>
      <c r="F1397" s="10"/>
    </row>
    <row r="1398" ht="15.75" customHeight="1">
      <c r="A1398" s="19"/>
      <c r="B1398" s="18"/>
      <c r="C1398" s="36"/>
      <c r="D1398" s="19">
        <f t="shared" si="69"/>
        <v>0</v>
      </c>
      <c r="E1398" s="19"/>
      <c r="F1398" s="10"/>
    </row>
    <row r="1399" ht="15.75" customHeight="1">
      <c r="A1399" s="19"/>
      <c r="B1399" s="18"/>
      <c r="C1399" s="36"/>
      <c r="D1399" s="19">
        <f t="shared" si="69"/>
        <v>0</v>
      </c>
      <c r="E1399" s="19"/>
      <c r="F1399" s="10"/>
    </row>
    <row r="1400" ht="15.75" customHeight="1">
      <c r="A1400" s="19"/>
      <c r="B1400" s="18"/>
      <c r="C1400" s="36"/>
      <c r="D1400" s="19">
        <f t="shared" si="69"/>
        <v>0</v>
      </c>
      <c r="E1400" s="19"/>
      <c r="F1400" s="10"/>
    </row>
    <row r="1401" ht="15.75" customHeight="1">
      <c r="A1401" s="19"/>
      <c r="B1401" s="18"/>
      <c r="C1401" s="36"/>
      <c r="D1401" s="19">
        <f t="shared" si="69"/>
        <v>0</v>
      </c>
      <c r="E1401" s="19"/>
      <c r="F1401" s="10"/>
    </row>
    <row r="1402" ht="15.75" customHeight="1">
      <c r="A1402" s="19"/>
      <c r="B1402" s="18"/>
      <c r="C1402" s="36"/>
      <c r="D1402" s="19">
        <f t="shared" si="69"/>
        <v>0</v>
      </c>
      <c r="E1402" s="19"/>
      <c r="F1402" s="10"/>
    </row>
    <row r="1403" ht="15.75" customHeight="1">
      <c r="A1403" s="19"/>
      <c r="B1403" s="18"/>
      <c r="C1403" s="36"/>
      <c r="D1403" s="19">
        <f t="shared" si="69"/>
        <v>0</v>
      </c>
      <c r="E1403" s="19"/>
      <c r="F1403" s="10"/>
    </row>
    <row r="1404" ht="15.75" customHeight="1">
      <c r="A1404" s="19"/>
      <c r="B1404" s="18"/>
      <c r="C1404" s="36"/>
      <c r="D1404" s="19">
        <f t="shared" si="69"/>
        <v>0</v>
      </c>
      <c r="E1404" s="19"/>
      <c r="F1404" s="10"/>
    </row>
    <row r="1405" ht="15.75" customHeight="1">
      <c r="A1405" s="19"/>
      <c r="B1405" s="18"/>
      <c r="C1405" s="36"/>
      <c r="D1405" s="19">
        <f t="shared" si="69"/>
        <v>0</v>
      </c>
      <c r="E1405" s="19"/>
      <c r="F1405" s="10"/>
    </row>
    <row r="1406" ht="15.75" customHeight="1">
      <c r="A1406" s="19"/>
      <c r="B1406" s="18"/>
      <c r="C1406" s="36"/>
      <c r="D1406" s="19"/>
      <c r="E1406" s="19"/>
      <c r="F1406" s="10"/>
    </row>
    <row r="1407" ht="15.75" customHeight="1">
      <c r="A1407" s="19"/>
      <c r="B1407" s="18"/>
      <c r="C1407" s="36"/>
      <c r="D1407" s="19"/>
      <c r="E1407" s="19"/>
      <c r="F1407" s="10"/>
    </row>
    <row r="1408" ht="15.75" customHeight="1">
      <c r="A1408" s="10"/>
      <c r="B1408" s="19"/>
      <c r="C1408" s="10"/>
      <c r="D1408" s="10"/>
      <c r="E1408" s="19"/>
      <c r="F1408" s="10"/>
    </row>
    <row r="1409" ht="15.75" customHeight="1">
      <c r="E1409" s="1"/>
      <c r="F1409" s="54" t="s">
        <v>738</v>
      </c>
    </row>
    <row r="1410" ht="15.75" customHeight="1">
      <c r="A1410" s="203" t="s">
        <v>718</v>
      </c>
      <c r="B1410" s="51"/>
      <c r="C1410" s="51"/>
      <c r="D1410" s="51"/>
      <c r="E1410" s="51"/>
      <c r="F1410" s="51"/>
      <c r="G1410" s="52"/>
    </row>
    <row r="1411" ht="15.75" customHeight="1">
      <c r="A1411" s="14" t="s">
        <v>15</v>
      </c>
      <c r="B1411" s="14" t="s">
        <v>16</v>
      </c>
      <c r="C1411" s="2" t="s">
        <v>17</v>
      </c>
      <c r="D1411" s="14" t="s">
        <v>18</v>
      </c>
      <c r="E1411" s="14" t="s">
        <v>19</v>
      </c>
      <c r="F1411" s="34" t="s">
        <v>20</v>
      </c>
      <c r="G1411" s="43">
        <v>72.0</v>
      </c>
    </row>
    <row r="1412" ht="15.75" customHeight="1">
      <c r="A1412" s="19">
        <v>4.5247956E7</v>
      </c>
      <c r="B1412" s="18">
        <v>44618.0</v>
      </c>
      <c r="C1412" s="36">
        <v>71.0</v>
      </c>
      <c r="D1412" s="19">
        <f>G1411-C1412</f>
        <v>1</v>
      </c>
      <c r="E1412" s="19">
        <v>1.0</v>
      </c>
      <c r="F1412" s="10"/>
      <c r="G1412" s="63" t="s">
        <v>3763</v>
      </c>
    </row>
    <row r="1413" ht="15.75" customHeight="1">
      <c r="A1413" s="19">
        <v>4.5247956E7</v>
      </c>
      <c r="B1413" s="18">
        <v>44645.0</v>
      </c>
      <c r="C1413" s="36">
        <v>1.0</v>
      </c>
      <c r="D1413" s="19">
        <f t="shared" ref="D1413:D1426" si="70">D1412-C1413</f>
        <v>0</v>
      </c>
      <c r="E1413" s="19"/>
      <c r="F1413" s="10"/>
      <c r="G1413" s="202">
        <v>44501.0</v>
      </c>
    </row>
    <row r="1414" ht="15.75" customHeight="1">
      <c r="A1414" s="19">
        <v>4.5247956E7</v>
      </c>
      <c r="B1414" s="18"/>
      <c r="C1414" s="36"/>
      <c r="D1414" s="19">
        <f t="shared" si="70"/>
        <v>0</v>
      </c>
      <c r="E1414" s="19"/>
      <c r="F1414" s="10"/>
      <c r="G1414" s="63" t="s">
        <v>3731</v>
      </c>
    </row>
    <row r="1415" ht="15.75" customHeight="1">
      <c r="A1415" s="19">
        <v>4.5247956E7</v>
      </c>
      <c r="B1415" s="18"/>
      <c r="C1415" s="36"/>
      <c r="D1415" s="19">
        <f t="shared" si="70"/>
        <v>0</v>
      </c>
      <c r="E1415" s="19"/>
      <c r="F1415" s="10"/>
      <c r="G1415" s="53">
        <v>140000.0</v>
      </c>
    </row>
    <row r="1416" ht="15.75" customHeight="1">
      <c r="A1416" s="19">
        <v>4.5247956E7</v>
      </c>
      <c r="B1416" s="18"/>
      <c r="C1416" s="36"/>
      <c r="D1416" s="19">
        <f t="shared" si="70"/>
        <v>0</v>
      </c>
      <c r="E1416" s="19"/>
      <c r="F1416" s="10"/>
    </row>
    <row r="1417" ht="15.75" customHeight="1">
      <c r="A1417" s="19"/>
      <c r="B1417" s="18"/>
      <c r="C1417" s="36"/>
      <c r="D1417" s="19">
        <f t="shared" si="70"/>
        <v>0</v>
      </c>
      <c r="E1417" s="19"/>
      <c r="F1417" s="10"/>
    </row>
    <row r="1418" ht="15.75" customHeight="1">
      <c r="A1418" s="19"/>
      <c r="B1418" s="18"/>
      <c r="C1418" s="36"/>
      <c r="D1418" s="19">
        <f t="shared" si="70"/>
        <v>0</v>
      </c>
      <c r="E1418" s="19"/>
      <c r="F1418" s="10"/>
    </row>
    <row r="1419" ht="15.75" customHeight="1">
      <c r="A1419" s="19"/>
      <c r="B1419" s="18"/>
      <c r="C1419" s="36"/>
      <c r="D1419" s="19">
        <f t="shared" si="70"/>
        <v>0</v>
      </c>
      <c r="E1419" s="19"/>
      <c r="F1419" s="10"/>
    </row>
    <row r="1420" ht="15.75" customHeight="1">
      <c r="A1420" s="19"/>
      <c r="B1420" s="18"/>
      <c r="C1420" s="36"/>
      <c r="D1420" s="19">
        <f t="shared" si="70"/>
        <v>0</v>
      </c>
      <c r="E1420" s="19"/>
      <c r="F1420" s="10"/>
    </row>
    <row r="1421" ht="15.75" customHeight="1">
      <c r="A1421" s="19"/>
      <c r="B1421" s="18"/>
      <c r="C1421" s="36"/>
      <c r="D1421" s="19">
        <f t="shared" si="70"/>
        <v>0</v>
      </c>
      <c r="E1421" s="19"/>
      <c r="F1421" s="10"/>
    </row>
    <row r="1422" ht="15.75" customHeight="1">
      <c r="A1422" s="19"/>
      <c r="B1422" s="18"/>
      <c r="C1422" s="36"/>
      <c r="D1422" s="19">
        <f t="shared" si="70"/>
        <v>0</v>
      </c>
      <c r="E1422" s="19"/>
      <c r="F1422" s="10"/>
    </row>
    <row r="1423" ht="15.75" customHeight="1">
      <c r="A1423" s="19"/>
      <c r="B1423" s="18"/>
      <c r="C1423" s="36"/>
      <c r="D1423" s="19">
        <f t="shared" si="70"/>
        <v>0</v>
      </c>
      <c r="E1423" s="19"/>
      <c r="F1423" s="10"/>
    </row>
    <row r="1424" ht="15.75" customHeight="1">
      <c r="A1424" s="19"/>
      <c r="B1424" s="18"/>
      <c r="C1424" s="36"/>
      <c r="D1424" s="19">
        <f t="shared" si="70"/>
        <v>0</v>
      </c>
      <c r="E1424" s="19"/>
      <c r="F1424" s="10"/>
    </row>
    <row r="1425" ht="15.75" customHeight="1">
      <c r="A1425" s="19"/>
      <c r="B1425" s="18"/>
      <c r="C1425" s="36"/>
      <c r="D1425" s="19">
        <f t="shared" si="70"/>
        <v>0</v>
      </c>
      <c r="E1425" s="19"/>
      <c r="F1425" s="10"/>
    </row>
    <row r="1426" ht="15.75" customHeight="1">
      <c r="A1426" s="19"/>
      <c r="B1426" s="18"/>
      <c r="C1426" s="36"/>
      <c r="D1426" s="19">
        <f t="shared" si="70"/>
        <v>0</v>
      </c>
      <c r="E1426" s="19"/>
      <c r="F1426" s="10"/>
    </row>
    <row r="1427" ht="15.75" customHeight="1">
      <c r="A1427" s="19"/>
      <c r="B1427" s="18"/>
      <c r="C1427" s="36"/>
      <c r="D1427" s="19"/>
      <c r="E1427" s="19"/>
      <c r="F1427" s="10"/>
    </row>
    <row r="1428" ht="15.75" customHeight="1">
      <c r="A1428" s="19"/>
      <c r="B1428" s="18"/>
      <c r="C1428" s="36"/>
      <c r="D1428" s="19"/>
      <c r="E1428" s="19"/>
      <c r="F1428" s="10"/>
    </row>
    <row r="1429" ht="15.75" customHeight="1">
      <c r="A1429" s="10"/>
      <c r="B1429" s="19"/>
      <c r="C1429" s="10"/>
      <c r="D1429" s="10"/>
      <c r="E1429" s="19"/>
      <c r="F1429" s="10"/>
    </row>
    <row r="1430" ht="15.75" customHeight="1">
      <c r="E1430" s="1"/>
      <c r="F1430" s="54" t="s">
        <v>738</v>
      </c>
    </row>
    <row r="1431" ht="15.75" customHeight="1">
      <c r="E1431" s="1"/>
    </row>
    <row r="1432" ht="15.75" customHeight="1">
      <c r="A1432" s="14" t="s">
        <v>15</v>
      </c>
      <c r="B1432" s="14" t="s">
        <v>16</v>
      </c>
      <c r="C1432" s="2" t="s">
        <v>17</v>
      </c>
      <c r="D1432" s="14" t="s">
        <v>18</v>
      </c>
      <c r="E1432" s="14" t="s">
        <v>19</v>
      </c>
      <c r="F1432" s="34" t="s">
        <v>20</v>
      </c>
      <c r="G1432" s="43">
        <v>72.0</v>
      </c>
    </row>
    <row r="1433" ht="15.75" customHeight="1">
      <c r="A1433" s="19">
        <v>4.5254335E7</v>
      </c>
      <c r="B1433" s="18">
        <v>44729.0</v>
      </c>
      <c r="C1433" s="36">
        <v>72.0</v>
      </c>
      <c r="D1433" s="19">
        <f>G1432-C1433</f>
        <v>0</v>
      </c>
      <c r="E1433" s="19"/>
      <c r="F1433" s="10"/>
      <c r="G1433" s="63" t="s">
        <v>3764</v>
      </c>
    </row>
    <row r="1434" ht="15.75" customHeight="1">
      <c r="A1434" s="19">
        <v>4.5254335E7</v>
      </c>
      <c r="B1434" s="18"/>
      <c r="C1434" s="36"/>
      <c r="D1434" s="19">
        <f t="shared" ref="D1434:D1447" si="71">D1433-C1434</f>
        <v>0</v>
      </c>
      <c r="E1434" s="19"/>
      <c r="F1434" s="10"/>
      <c r="G1434" s="202"/>
    </row>
    <row r="1435" ht="15.75" customHeight="1">
      <c r="A1435" s="19">
        <v>4.5254335E7</v>
      </c>
      <c r="B1435" s="18"/>
      <c r="C1435" s="36"/>
      <c r="D1435" s="19">
        <f t="shared" si="71"/>
        <v>0</v>
      </c>
      <c r="E1435" s="19"/>
      <c r="F1435" s="10"/>
      <c r="G1435" s="63" t="s">
        <v>3731</v>
      </c>
    </row>
    <row r="1436" ht="15.75" customHeight="1">
      <c r="A1436" s="19">
        <v>4.5254335E7</v>
      </c>
      <c r="B1436" s="18"/>
      <c r="C1436" s="36"/>
      <c r="D1436" s="19">
        <f t="shared" si="71"/>
        <v>0</v>
      </c>
      <c r="E1436" s="19"/>
      <c r="F1436" s="10"/>
      <c r="G1436" s="53">
        <v>140000.0</v>
      </c>
    </row>
    <row r="1437" ht="15.75" customHeight="1">
      <c r="A1437" s="19">
        <v>4.5254335E7</v>
      </c>
      <c r="B1437" s="18"/>
      <c r="C1437" s="36"/>
      <c r="D1437" s="19">
        <f t="shared" si="71"/>
        <v>0</v>
      </c>
      <c r="E1437" s="19"/>
      <c r="F1437" s="10"/>
    </row>
    <row r="1438" ht="15.75" customHeight="1">
      <c r="A1438" s="19"/>
      <c r="B1438" s="18"/>
      <c r="C1438" s="36"/>
      <c r="D1438" s="19">
        <f t="shared" si="71"/>
        <v>0</v>
      </c>
      <c r="E1438" s="19"/>
      <c r="F1438" s="10"/>
    </row>
    <row r="1439" ht="15.75" customHeight="1">
      <c r="A1439" s="19"/>
      <c r="B1439" s="18"/>
      <c r="C1439" s="36"/>
      <c r="D1439" s="19">
        <f t="shared" si="71"/>
        <v>0</v>
      </c>
      <c r="E1439" s="19"/>
      <c r="F1439" s="10"/>
    </row>
    <row r="1440" ht="15.75" customHeight="1">
      <c r="A1440" s="19"/>
      <c r="B1440" s="18"/>
      <c r="C1440" s="36"/>
      <c r="D1440" s="19">
        <f t="shared" si="71"/>
        <v>0</v>
      </c>
      <c r="E1440" s="19"/>
      <c r="F1440" s="10"/>
    </row>
    <row r="1441" ht="15.75" customHeight="1">
      <c r="A1441" s="19"/>
      <c r="B1441" s="18"/>
      <c r="C1441" s="36"/>
      <c r="D1441" s="19">
        <f t="shared" si="71"/>
        <v>0</v>
      </c>
      <c r="E1441" s="19"/>
      <c r="F1441" s="10"/>
    </row>
    <row r="1442" ht="15.75" customHeight="1">
      <c r="A1442" s="19"/>
      <c r="B1442" s="18"/>
      <c r="C1442" s="36"/>
      <c r="D1442" s="19">
        <f t="shared" si="71"/>
        <v>0</v>
      </c>
      <c r="E1442" s="19"/>
      <c r="F1442" s="10"/>
    </row>
    <row r="1443" ht="15.75" customHeight="1">
      <c r="A1443" s="19"/>
      <c r="B1443" s="18"/>
      <c r="C1443" s="36"/>
      <c r="D1443" s="19">
        <f t="shared" si="71"/>
        <v>0</v>
      </c>
      <c r="E1443" s="19"/>
      <c r="F1443" s="10"/>
    </row>
    <row r="1444" ht="15.75" customHeight="1">
      <c r="A1444" s="19"/>
      <c r="B1444" s="18"/>
      <c r="C1444" s="36"/>
      <c r="D1444" s="19">
        <f t="shared" si="71"/>
        <v>0</v>
      </c>
      <c r="E1444" s="19"/>
      <c r="F1444" s="10"/>
    </row>
    <row r="1445" ht="15.75" customHeight="1">
      <c r="A1445" s="19"/>
      <c r="B1445" s="18"/>
      <c r="C1445" s="36"/>
      <c r="D1445" s="19">
        <f t="shared" si="71"/>
        <v>0</v>
      </c>
      <c r="E1445" s="19"/>
      <c r="F1445" s="10"/>
    </row>
    <row r="1446" ht="15.75" customHeight="1">
      <c r="A1446" s="19"/>
      <c r="B1446" s="18"/>
      <c r="C1446" s="36"/>
      <c r="D1446" s="19">
        <f t="shared" si="71"/>
        <v>0</v>
      </c>
      <c r="E1446" s="19"/>
      <c r="F1446" s="10"/>
    </row>
    <row r="1447" ht="15.75" customHeight="1">
      <c r="A1447" s="19"/>
      <c r="B1447" s="18"/>
      <c r="C1447" s="36"/>
      <c r="D1447" s="19">
        <f t="shared" si="71"/>
        <v>0</v>
      </c>
      <c r="E1447" s="19"/>
      <c r="F1447" s="10"/>
    </row>
    <row r="1448" ht="15.75" customHeight="1">
      <c r="A1448" s="19"/>
      <c r="B1448" s="18"/>
      <c r="C1448" s="36"/>
      <c r="D1448" s="19"/>
      <c r="E1448" s="19"/>
      <c r="F1448" s="10"/>
    </row>
    <row r="1449" ht="15.75" customHeight="1">
      <c r="A1449" s="19"/>
      <c r="B1449" s="18"/>
      <c r="C1449" s="36"/>
      <c r="D1449" s="19"/>
      <c r="E1449" s="19"/>
      <c r="F1449" s="10"/>
    </row>
    <row r="1450" ht="15.75" customHeight="1">
      <c r="A1450" s="10"/>
      <c r="B1450" s="19"/>
      <c r="C1450" s="10"/>
      <c r="D1450" s="10"/>
      <c r="E1450" s="19"/>
      <c r="F1450" s="10"/>
    </row>
    <row r="1451" ht="15.75" customHeight="1">
      <c r="E1451" s="1"/>
      <c r="F1451" s="54" t="s">
        <v>738</v>
      </c>
    </row>
    <row r="1452" ht="15.75" customHeight="1">
      <c r="E1452" s="1"/>
    </row>
    <row r="1453" ht="15.75" customHeight="1">
      <c r="A1453" s="14" t="s">
        <v>15</v>
      </c>
      <c r="B1453" s="14" t="s">
        <v>16</v>
      </c>
      <c r="C1453" s="2" t="s">
        <v>17</v>
      </c>
      <c r="D1453" s="14" t="s">
        <v>18</v>
      </c>
      <c r="E1453" s="14" t="s">
        <v>19</v>
      </c>
      <c r="F1453" s="34" t="s">
        <v>20</v>
      </c>
      <c r="G1453" s="43">
        <v>60.0</v>
      </c>
    </row>
    <row r="1454" ht="15.75" customHeight="1">
      <c r="A1454" s="19">
        <v>4.5254336E7</v>
      </c>
      <c r="B1454" s="18">
        <v>44784.0</v>
      </c>
      <c r="C1454" s="36">
        <v>60.0</v>
      </c>
      <c r="D1454" s="19">
        <f>G1453-C1454</f>
        <v>0</v>
      </c>
      <c r="E1454" s="19"/>
      <c r="F1454" s="10"/>
      <c r="G1454" s="63" t="s">
        <v>3765</v>
      </c>
    </row>
    <row r="1455" ht="15.75" customHeight="1">
      <c r="A1455" s="19">
        <v>4.5254336E7</v>
      </c>
      <c r="B1455" s="18"/>
      <c r="C1455" s="36"/>
      <c r="D1455" s="19">
        <f t="shared" ref="D1455:D1468" si="72">D1454-C1455</f>
        <v>0</v>
      </c>
      <c r="E1455" s="19"/>
      <c r="F1455" s="10"/>
      <c r="G1455" s="202"/>
    </row>
    <row r="1456" ht="15.75" customHeight="1">
      <c r="A1456" s="19">
        <v>4.5254336E7</v>
      </c>
      <c r="B1456" s="18"/>
      <c r="C1456" s="36"/>
      <c r="D1456" s="19">
        <f t="shared" si="72"/>
        <v>0</v>
      </c>
      <c r="E1456" s="19"/>
      <c r="F1456" s="10"/>
      <c r="G1456" s="63" t="s">
        <v>3731</v>
      </c>
    </row>
    <row r="1457" ht="15.75" customHeight="1">
      <c r="A1457" s="19">
        <v>4.5254336E7</v>
      </c>
      <c r="B1457" s="18"/>
      <c r="C1457" s="36"/>
      <c r="D1457" s="19">
        <f t="shared" si="72"/>
        <v>0</v>
      </c>
      <c r="E1457" s="19"/>
      <c r="F1457" s="10"/>
      <c r="G1457" s="53">
        <v>140000.0</v>
      </c>
    </row>
    <row r="1458" ht="15.75" customHeight="1">
      <c r="A1458" s="19">
        <v>4.5254336E7</v>
      </c>
      <c r="B1458" s="18"/>
      <c r="C1458" s="36"/>
      <c r="D1458" s="19">
        <f t="shared" si="72"/>
        <v>0</v>
      </c>
      <c r="E1458" s="19"/>
      <c r="F1458" s="10"/>
    </row>
    <row r="1459" ht="15.75" customHeight="1">
      <c r="A1459" s="19"/>
      <c r="B1459" s="18"/>
      <c r="C1459" s="36"/>
      <c r="D1459" s="19">
        <f t="shared" si="72"/>
        <v>0</v>
      </c>
      <c r="E1459" s="19"/>
      <c r="F1459" s="10"/>
    </row>
    <row r="1460" ht="15.75" customHeight="1">
      <c r="A1460" s="19"/>
      <c r="B1460" s="18"/>
      <c r="C1460" s="36"/>
      <c r="D1460" s="19">
        <f t="shared" si="72"/>
        <v>0</v>
      </c>
      <c r="E1460" s="19"/>
      <c r="F1460" s="10"/>
    </row>
    <row r="1461" ht="15.75" customHeight="1">
      <c r="A1461" s="19"/>
      <c r="B1461" s="18"/>
      <c r="C1461" s="36"/>
      <c r="D1461" s="19">
        <f t="shared" si="72"/>
        <v>0</v>
      </c>
      <c r="E1461" s="19"/>
      <c r="F1461" s="10"/>
    </row>
    <row r="1462" ht="15.75" customHeight="1">
      <c r="A1462" s="19"/>
      <c r="B1462" s="18"/>
      <c r="C1462" s="36"/>
      <c r="D1462" s="19">
        <f t="shared" si="72"/>
        <v>0</v>
      </c>
      <c r="E1462" s="19"/>
      <c r="F1462" s="10"/>
    </row>
    <row r="1463" ht="15.75" customHeight="1">
      <c r="A1463" s="19"/>
      <c r="B1463" s="18"/>
      <c r="C1463" s="36"/>
      <c r="D1463" s="19">
        <f t="shared" si="72"/>
        <v>0</v>
      </c>
      <c r="E1463" s="19"/>
      <c r="F1463" s="10"/>
    </row>
    <row r="1464" ht="15.75" customHeight="1">
      <c r="A1464" s="19"/>
      <c r="B1464" s="18"/>
      <c r="C1464" s="36"/>
      <c r="D1464" s="19">
        <f t="shared" si="72"/>
        <v>0</v>
      </c>
      <c r="E1464" s="19"/>
      <c r="F1464" s="10"/>
    </row>
    <row r="1465" ht="15.75" customHeight="1">
      <c r="A1465" s="19"/>
      <c r="B1465" s="18"/>
      <c r="C1465" s="36"/>
      <c r="D1465" s="19">
        <f t="shared" si="72"/>
        <v>0</v>
      </c>
      <c r="E1465" s="19"/>
      <c r="F1465" s="10"/>
    </row>
    <row r="1466" ht="15.75" customHeight="1">
      <c r="A1466" s="19"/>
      <c r="B1466" s="18"/>
      <c r="C1466" s="36"/>
      <c r="D1466" s="19">
        <f t="shared" si="72"/>
        <v>0</v>
      </c>
      <c r="E1466" s="19"/>
      <c r="F1466" s="10"/>
    </row>
    <row r="1467" ht="15.75" customHeight="1">
      <c r="A1467" s="19"/>
      <c r="B1467" s="18"/>
      <c r="C1467" s="36"/>
      <c r="D1467" s="19">
        <f t="shared" si="72"/>
        <v>0</v>
      </c>
      <c r="E1467" s="19"/>
      <c r="F1467" s="10"/>
    </row>
    <row r="1468" ht="15.75" customHeight="1">
      <c r="A1468" s="19"/>
      <c r="B1468" s="18"/>
      <c r="C1468" s="36"/>
      <c r="D1468" s="19">
        <f t="shared" si="72"/>
        <v>0</v>
      </c>
      <c r="E1468" s="19"/>
      <c r="F1468" s="10"/>
    </row>
    <row r="1469" ht="15.75" customHeight="1">
      <c r="A1469" s="19"/>
      <c r="B1469" s="18"/>
      <c r="C1469" s="36"/>
      <c r="D1469" s="19"/>
      <c r="E1469" s="19"/>
      <c r="F1469" s="10"/>
    </row>
    <row r="1470" ht="15.75" customHeight="1">
      <c r="A1470" s="19"/>
      <c r="B1470" s="18"/>
      <c r="C1470" s="36"/>
      <c r="D1470" s="19"/>
      <c r="E1470" s="19"/>
      <c r="F1470" s="10"/>
    </row>
    <row r="1471" ht="15.75" customHeight="1">
      <c r="A1471" s="10"/>
      <c r="B1471" s="19"/>
      <c r="C1471" s="10"/>
      <c r="D1471" s="10"/>
      <c r="E1471" s="19"/>
      <c r="F1471" s="10"/>
    </row>
    <row r="1472" ht="15.75" customHeight="1">
      <c r="E1472" s="1"/>
      <c r="F1472" s="54" t="s">
        <v>738</v>
      </c>
    </row>
    <row r="1473" ht="15.75" customHeight="1">
      <c r="E1473" s="1"/>
    </row>
    <row r="1474" ht="15.75" customHeight="1">
      <c r="E1474" s="1"/>
    </row>
    <row r="1475" ht="15.75" customHeight="1">
      <c r="A1475" s="14" t="s">
        <v>15</v>
      </c>
      <c r="B1475" s="14" t="s">
        <v>16</v>
      </c>
      <c r="C1475" s="2" t="s">
        <v>17</v>
      </c>
      <c r="D1475" s="14" t="s">
        <v>18</v>
      </c>
      <c r="E1475" s="14" t="s">
        <v>19</v>
      </c>
      <c r="F1475" s="34" t="s">
        <v>20</v>
      </c>
      <c r="G1475" s="43">
        <v>80.0</v>
      </c>
    </row>
    <row r="1476" ht="15.75" customHeight="1">
      <c r="A1476" s="19">
        <v>4.5260482E7</v>
      </c>
      <c r="B1476" s="18">
        <v>44886.0</v>
      </c>
      <c r="C1476" s="36">
        <v>80.0</v>
      </c>
      <c r="D1476" s="19">
        <f>G1475-C1476</f>
        <v>0</v>
      </c>
      <c r="E1476" s="19"/>
      <c r="F1476" s="10"/>
      <c r="G1476" s="63" t="s">
        <v>3766</v>
      </c>
    </row>
    <row r="1477" ht="15.75" customHeight="1">
      <c r="A1477" s="19">
        <f t="shared" ref="A1477:A1480" si="73">A1476</f>
        <v>45260482</v>
      </c>
      <c r="B1477" s="18"/>
      <c r="C1477" s="36"/>
      <c r="D1477" s="19">
        <f t="shared" ref="D1477:D1483" si="74">D1476-C1477</f>
        <v>0</v>
      </c>
      <c r="E1477" s="19"/>
      <c r="F1477" s="10"/>
      <c r="G1477" s="202"/>
    </row>
    <row r="1478" ht="15.75" customHeight="1">
      <c r="A1478" s="19">
        <f t="shared" si="73"/>
        <v>45260482</v>
      </c>
      <c r="B1478" s="18"/>
      <c r="C1478" s="36"/>
      <c r="D1478" s="19">
        <f t="shared" si="74"/>
        <v>0</v>
      </c>
      <c r="E1478" s="19"/>
      <c r="F1478" s="10"/>
      <c r="G1478" s="63" t="s">
        <v>3767</v>
      </c>
    </row>
    <row r="1479" ht="15.75" customHeight="1">
      <c r="A1479" s="19">
        <f t="shared" si="73"/>
        <v>45260482</v>
      </c>
      <c r="B1479" s="18"/>
      <c r="C1479" s="36"/>
      <c r="D1479" s="19">
        <f t="shared" si="74"/>
        <v>0</v>
      </c>
      <c r="E1479" s="19"/>
      <c r="F1479" s="10"/>
      <c r="G1479" s="53">
        <v>110000.0</v>
      </c>
    </row>
    <row r="1480" ht="15.75" customHeight="1">
      <c r="A1480" s="19">
        <f t="shared" si="73"/>
        <v>45260482</v>
      </c>
      <c r="B1480" s="18"/>
      <c r="C1480" s="36"/>
      <c r="D1480" s="19">
        <f t="shared" si="74"/>
        <v>0</v>
      </c>
      <c r="E1480" s="19"/>
      <c r="F1480" s="10"/>
    </row>
    <row r="1481" ht="15.75" customHeight="1">
      <c r="A1481" s="19"/>
      <c r="B1481" s="18"/>
      <c r="C1481" s="36"/>
      <c r="D1481" s="19">
        <f t="shared" si="74"/>
        <v>0</v>
      </c>
      <c r="E1481" s="19"/>
      <c r="F1481" s="10"/>
    </row>
    <row r="1482" ht="15.75" customHeight="1">
      <c r="A1482" s="19"/>
      <c r="B1482" s="18"/>
      <c r="C1482" s="36"/>
      <c r="D1482" s="19">
        <f t="shared" si="74"/>
        <v>0</v>
      </c>
      <c r="E1482" s="19"/>
      <c r="F1482" s="10"/>
    </row>
    <row r="1483" ht="15.75" customHeight="1">
      <c r="A1483" s="19"/>
      <c r="B1483" s="18"/>
      <c r="C1483" s="36"/>
      <c r="D1483" s="19">
        <f t="shared" si="74"/>
        <v>0</v>
      </c>
      <c r="E1483" s="19"/>
      <c r="F1483" s="10"/>
    </row>
    <row r="1484" ht="15.75" customHeight="1">
      <c r="E1484" s="1"/>
      <c r="F1484" s="54" t="s">
        <v>738</v>
      </c>
    </row>
    <row r="1485" ht="15.75" customHeight="1">
      <c r="E1485" s="1"/>
    </row>
    <row r="1486" ht="15.75" customHeight="1">
      <c r="A1486" s="14" t="s">
        <v>15</v>
      </c>
      <c r="B1486" s="14" t="s">
        <v>16</v>
      </c>
      <c r="C1486" s="2" t="s">
        <v>17</v>
      </c>
      <c r="D1486" s="14" t="s">
        <v>18</v>
      </c>
      <c r="E1486" s="14" t="s">
        <v>19</v>
      </c>
      <c r="F1486" s="34" t="s">
        <v>20</v>
      </c>
      <c r="G1486" s="43">
        <v>96.0</v>
      </c>
    </row>
    <row r="1487" ht="15.75" customHeight="1">
      <c r="A1487" s="19">
        <v>4.5260483E7</v>
      </c>
      <c r="B1487" s="18">
        <v>44900.0</v>
      </c>
      <c r="C1487" s="36">
        <v>55.0</v>
      </c>
      <c r="D1487" s="19">
        <f>G1486-C1487</f>
        <v>41</v>
      </c>
      <c r="E1487" s="19"/>
      <c r="F1487" s="10"/>
      <c r="G1487" s="63" t="s">
        <v>3768</v>
      </c>
    </row>
    <row r="1488" ht="15.75" customHeight="1">
      <c r="A1488" s="19">
        <f t="shared" ref="A1488:A1491" si="75">A1487</f>
        <v>45260483</v>
      </c>
      <c r="B1488" s="18">
        <v>44901.0</v>
      </c>
      <c r="C1488" s="36">
        <v>41.0</v>
      </c>
      <c r="D1488" s="19">
        <f t="shared" ref="D1488:D1494" si="76">D1487-C1488</f>
        <v>0</v>
      </c>
      <c r="E1488" s="19"/>
      <c r="F1488" s="10"/>
      <c r="G1488" s="202"/>
    </row>
    <row r="1489" ht="15.75" customHeight="1">
      <c r="A1489" s="19">
        <f t="shared" si="75"/>
        <v>45260483</v>
      </c>
      <c r="B1489" s="18"/>
      <c r="C1489" s="36"/>
      <c r="D1489" s="19">
        <f t="shared" si="76"/>
        <v>0</v>
      </c>
      <c r="E1489" s="19"/>
      <c r="F1489" s="10"/>
      <c r="G1489" s="63" t="s">
        <v>3769</v>
      </c>
    </row>
    <row r="1490" ht="15.75" customHeight="1">
      <c r="A1490" s="19">
        <f t="shared" si="75"/>
        <v>45260483</v>
      </c>
      <c r="B1490" s="18"/>
      <c r="C1490" s="36"/>
      <c r="D1490" s="19">
        <f t="shared" si="76"/>
        <v>0</v>
      </c>
      <c r="E1490" s="19"/>
      <c r="F1490" s="10"/>
      <c r="G1490" s="53">
        <v>140000.0</v>
      </c>
    </row>
    <row r="1491" ht="15.75" customHeight="1">
      <c r="A1491" s="19">
        <f t="shared" si="75"/>
        <v>45260483</v>
      </c>
      <c r="B1491" s="18"/>
      <c r="C1491" s="36"/>
      <c r="D1491" s="19">
        <f t="shared" si="76"/>
        <v>0</v>
      </c>
      <c r="E1491" s="19"/>
      <c r="F1491" s="10"/>
    </row>
    <row r="1492" ht="15.75" customHeight="1">
      <c r="A1492" s="19"/>
      <c r="B1492" s="18"/>
      <c r="C1492" s="36"/>
      <c r="D1492" s="19">
        <f t="shared" si="76"/>
        <v>0</v>
      </c>
      <c r="E1492" s="19"/>
      <c r="F1492" s="10"/>
    </row>
    <row r="1493" ht="15.75" customHeight="1">
      <c r="A1493" s="19"/>
      <c r="B1493" s="18"/>
      <c r="C1493" s="36"/>
      <c r="D1493" s="19">
        <f t="shared" si="76"/>
        <v>0</v>
      </c>
      <c r="E1493" s="19"/>
      <c r="F1493" s="10"/>
    </row>
    <row r="1494" ht="15.75" customHeight="1">
      <c r="A1494" s="19"/>
      <c r="B1494" s="18"/>
      <c r="C1494" s="36"/>
      <c r="D1494" s="19">
        <f t="shared" si="76"/>
        <v>0</v>
      </c>
      <c r="E1494" s="19"/>
      <c r="F1494" s="10"/>
    </row>
    <row r="1495" ht="15.75" customHeight="1">
      <c r="E1495" s="1"/>
      <c r="F1495" s="54" t="s">
        <v>738</v>
      </c>
    </row>
    <row r="1496" ht="15.75" customHeight="1">
      <c r="E1496" s="1"/>
    </row>
    <row r="1497" ht="15.75" customHeight="1">
      <c r="A1497" s="14" t="s">
        <v>15</v>
      </c>
      <c r="B1497" s="14" t="s">
        <v>16</v>
      </c>
      <c r="C1497" s="2" t="s">
        <v>17</v>
      </c>
      <c r="D1497" s="14" t="s">
        <v>18</v>
      </c>
      <c r="E1497" s="14" t="s">
        <v>19</v>
      </c>
      <c r="F1497" s="34" t="s">
        <v>20</v>
      </c>
      <c r="G1497" s="43">
        <v>84.0</v>
      </c>
    </row>
    <row r="1498" ht="15.75" customHeight="1">
      <c r="A1498" s="19">
        <v>4.5260484E7</v>
      </c>
      <c r="B1498" s="18">
        <v>44907.0</v>
      </c>
      <c r="C1498" s="36">
        <v>73.0</v>
      </c>
      <c r="D1498" s="19">
        <f>G1497-C1498</f>
        <v>11</v>
      </c>
      <c r="E1498" s="19"/>
      <c r="F1498" s="10"/>
      <c r="G1498" s="63" t="s">
        <v>3770</v>
      </c>
    </row>
    <row r="1499" ht="15.75" customHeight="1">
      <c r="A1499" s="19">
        <f t="shared" ref="A1499:A1502" si="77">A1498</f>
        <v>45260484</v>
      </c>
      <c r="B1499" s="18">
        <v>44909.0</v>
      </c>
      <c r="C1499" s="36">
        <v>11.0</v>
      </c>
      <c r="D1499" s="19">
        <f t="shared" ref="D1499:D1505" si="78">D1498-C1499</f>
        <v>0</v>
      </c>
      <c r="E1499" s="19"/>
      <c r="F1499" s="10"/>
      <c r="G1499" s="202"/>
    </row>
    <row r="1500" ht="15.75" customHeight="1">
      <c r="A1500" s="19">
        <f t="shared" si="77"/>
        <v>45260484</v>
      </c>
      <c r="B1500" s="18"/>
      <c r="C1500" s="36"/>
      <c r="D1500" s="19">
        <f t="shared" si="78"/>
        <v>0</v>
      </c>
      <c r="E1500" s="19"/>
      <c r="F1500" s="10"/>
      <c r="G1500" s="63" t="s">
        <v>3769</v>
      </c>
    </row>
    <row r="1501" ht="15.75" customHeight="1">
      <c r="A1501" s="19">
        <f t="shared" si="77"/>
        <v>45260484</v>
      </c>
      <c r="B1501" s="18"/>
      <c r="C1501" s="36"/>
      <c r="D1501" s="19">
        <f t="shared" si="78"/>
        <v>0</v>
      </c>
      <c r="E1501" s="19"/>
      <c r="F1501" s="10"/>
      <c r="G1501" s="53">
        <v>140000.0</v>
      </c>
    </row>
    <row r="1502" ht="15.75" customHeight="1">
      <c r="A1502" s="19">
        <f t="shared" si="77"/>
        <v>45260484</v>
      </c>
      <c r="B1502" s="18"/>
      <c r="C1502" s="36"/>
      <c r="D1502" s="19">
        <f t="shared" si="78"/>
        <v>0</v>
      </c>
      <c r="E1502" s="19"/>
      <c r="F1502" s="10"/>
    </row>
    <row r="1503" ht="15.75" customHeight="1">
      <c r="A1503" s="19"/>
      <c r="B1503" s="18"/>
      <c r="C1503" s="36"/>
      <c r="D1503" s="19">
        <f t="shared" si="78"/>
        <v>0</v>
      </c>
      <c r="E1503" s="19"/>
      <c r="F1503" s="10"/>
    </row>
    <row r="1504" ht="15.75" customHeight="1">
      <c r="A1504" s="19"/>
      <c r="B1504" s="18"/>
      <c r="C1504" s="36"/>
      <c r="D1504" s="19">
        <f t="shared" si="78"/>
        <v>0</v>
      </c>
      <c r="E1504" s="19"/>
      <c r="F1504" s="10"/>
    </row>
    <row r="1505" ht="15.75" customHeight="1">
      <c r="A1505" s="19"/>
      <c r="B1505" s="18"/>
      <c r="C1505" s="36"/>
      <c r="D1505" s="19">
        <f t="shared" si="78"/>
        <v>0</v>
      </c>
      <c r="E1505" s="19"/>
      <c r="F1505" s="10"/>
    </row>
    <row r="1506" ht="15.75" customHeight="1">
      <c r="E1506" s="1"/>
      <c r="F1506" s="54" t="s">
        <v>738</v>
      </c>
    </row>
    <row r="1507" ht="15.75" customHeight="1">
      <c r="E1507" s="1"/>
    </row>
    <row r="1508" ht="15.75" customHeight="1">
      <c r="A1508" s="14" t="s">
        <v>15</v>
      </c>
      <c r="B1508" s="14" t="s">
        <v>16</v>
      </c>
      <c r="C1508" s="2" t="s">
        <v>17</v>
      </c>
      <c r="D1508" s="14" t="s">
        <v>18</v>
      </c>
      <c r="E1508" s="14" t="s">
        <v>19</v>
      </c>
      <c r="F1508" s="34" t="s">
        <v>20</v>
      </c>
      <c r="G1508" s="43">
        <v>61.0</v>
      </c>
    </row>
    <row r="1509" ht="15.75" customHeight="1">
      <c r="A1509" s="19">
        <v>4.5260485E7</v>
      </c>
      <c r="B1509" s="18">
        <v>44914.0</v>
      </c>
      <c r="C1509" s="36">
        <v>61.0</v>
      </c>
      <c r="D1509" s="19">
        <f>G1508-C1509</f>
        <v>0</v>
      </c>
      <c r="E1509" s="19"/>
      <c r="F1509" s="10"/>
      <c r="G1509" s="63" t="s">
        <v>3771</v>
      </c>
      <c r="J1509" s="20">
        <f>D1505+D1520</f>
        <v>106</v>
      </c>
    </row>
    <row r="1510" ht="15.75" customHeight="1">
      <c r="A1510" s="19">
        <f t="shared" ref="A1510:A1513" si="79">A1509</f>
        <v>45260485</v>
      </c>
      <c r="B1510" s="18"/>
      <c r="C1510" s="36"/>
      <c r="D1510" s="19">
        <f t="shared" ref="D1510:D1516" si="80">D1509-C1510</f>
        <v>0</v>
      </c>
      <c r="E1510" s="19"/>
      <c r="F1510" s="10"/>
      <c r="G1510" s="202"/>
    </row>
    <row r="1511" ht="15.75" customHeight="1">
      <c r="A1511" s="19">
        <f t="shared" si="79"/>
        <v>45260485</v>
      </c>
      <c r="B1511" s="18"/>
      <c r="C1511" s="36"/>
      <c r="D1511" s="19">
        <f t="shared" si="80"/>
        <v>0</v>
      </c>
      <c r="E1511" s="19"/>
      <c r="F1511" s="10"/>
      <c r="G1511" s="63" t="s">
        <v>3767</v>
      </c>
    </row>
    <row r="1512" ht="15.75" customHeight="1">
      <c r="A1512" s="19">
        <f t="shared" si="79"/>
        <v>45260485</v>
      </c>
      <c r="B1512" s="18"/>
      <c r="C1512" s="36"/>
      <c r="D1512" s="19">
        <f t="shared" si="80"/>
        <v>0</v>
      </c>
      <c r="E1512" s="19"/>
      <c r="F1512" s="10"/>
      <c r="G1512" s="53">
        <v>110000.0</v>
      </c>
    </row>
    <row r="1513" ht="15.75" customHeight="1">
      <c r="A1513" s="19">
        <f t="shared" si="79"/>
        <v>45260485</v>
      </c>
      <c r="B1513" s="18"/>
      <c r="C1513" s="36"/>
      <c r="D1513" s="19">
        <f t="shared" si="80"/>
        <v>0</v>
      </c>
      <c r="E1513" s="19"/>
      <c r="F1513" s="10"/>
    </row>
    <row r="1514" ht="15.75" customHeight="1">
      <c r="A1514" s="19"/>
      <c r="B1514" s="18"/>
      <c r="C1514" s="36"/>
      <c r="D1514" s="19">
        <f t="shared" si="80"/>
        <v>0</v>
      </c>
      <c r="E1514" s="19"/>
      <c r="F1514" s="10"/>
    </row>
    <row r="1515" ht="15.75" customHeight="1">
      <c r="A1515" s="19"/>
      <c r="B1515" s="18"/>
      <c r="C1515" s="36"/>
      <c r="D1515" s="19">
        <f t="shared" si="80"/>
        <v>0</v>
      </c>
      <c r="E1515" s="19"/>
      <c r="F1515" s="10"/>
    </row>
    <row r="1516" ht="15.75" customHeight="1">
      <c r="A1516" s="19"/>
      <c r="B1516" s="18"/>
      <c r="C1516" s="36"/>
      <c r="D1516" s="19">
        <f t="shared" si="80"/>
        <v>0</v>
      </c>
      <c r="E1516" s="19"/>
      <c r="F1516" s="10"/>
    </row>
    <row r="1517" ht="15.75" customHeight="1">
      <c r="E1517" s="1"/>
      <c r="F1517" s="54" t="s">
        <v>738</v>
      </c>
    </row>
    <row r="1518" ht="15.75" customHeight="1">
      <c r="E1518" s="1"/>
    </row>
    <row r="1519" ht="15.75" customHeight="1">
      <c r="A1519" s="14" t="s">
        <v>15</v>
      </c>
      <c r="B1519" s="14" t="s">
        <v>16</v>
      </c>
      <c r="C1519" s="2" t="s">
        <v>17</v>
      </c>
      <c r="D1519" s="14" t="s">
        <v>18</v>
      </c>
      <c r="E1519" s="14" t="s">
        <v>19</v>
      </c>
      <c r="F1519" s="34" t="s">
        <v>20</v>
      </c>
      <c r="G1519" s="43">
        <v>142.0</v>
      </c>
    </row>
    <row r="1520" ht="15.75" customHeight="1">
      <c r="A1520" s="19">
        <v>4.5260485E7</v>
      </c>
      <c r="B1520" s="18">
        <v>44914.0</v>
      </c>
      <c r="C1520" s="36">
        <v>36.0</v>
      </c>
      <c r="D1520" s="19">
        <f>G1519-C1520</f>
        <v>106</v>
      </c>
      <c r="E1520" s="19"/>
      <c r="F1520" s="10"/>
      <c r="G1520" s="63" t="s">
        <v>3771</v>
      </c>
    </row>
    <row r="1521" ht="15.75" customHeight="1">
      <c r="A1521" s="19">
        <f t="shared" ref="A1521:A1524" si="81">A1520</f>
        <v>45260485</v>
      </c>
      <c r="B1521" s="18">
        <v>44915.0</v>
      </c>
      <c r="C1521" s="36">
        <v>106.0</v>
      </c>
      <c r="D1521" s="19">
        <f t="shared" ref="D1521:D1527" si="82">D1520-C1521</f>
        <v>0</v>
      </c>
      <c r="E1521" s="19"/>
      <c r="F1521" s="10"/>
      <c r="G1521" s="202"/>
    </row>
    <row r="1522" ht="15.75" customHeight="1">
      <c r="A1522" s="19">
        <f t="shared" si="81"/>
        <v>45260485</v>
      </c>
      <c r="B1522" s="18"/>
      <c r="C1522" s="36"/>
      <c r="D1522" s="19">
        <f t="shared" si="82"/>
        <v>0</v>
      </c>
      <c r="E1522" s="19"/>
      <c r="F1522" s="10"/>
      <c r="G1522" s="63" t="s">
        <v>3769</v>
      </c>
    </row>
    <row r="1523" ht="15.75" customHeight="1">
      <c r="A1523" s="19">
        <f t="shared" si="81"/>
        <v>45260485</v>
      </c>
      <c r="B1523" s="18"/>
      <c r="C1523" s="36"/>
      <c r="D1523" s="19">
        <f t="shared" si="82"/>
        <v>0</v>
      </c>
      <c r="E1523" s="19"/>
      <c r="F1523" s="10"/>
      <c r="G1523" s="53">
        <v>140000.0</v>
      </c>
    </row>
    <row r="1524" ht="15.75" customHeight="1">
      <c r="A1524" s="19">
        <f t="shared" si="81"/>
        <v>45260485</v>
      </c>
      <c r="B1524" s="18"/>
      <c r="C1524" s="36"/>
      <c r="D1524" s="19">
        <f t="shared" si="82"/>
        <v>0</v>
      </c>
      <c r="E1524" s="19"/>
      <c r="F1524" s="10"/>
    </row>
    <row r="1525" ht="15.75" customHeight="1">
      <c r="A1525" s="19"/>
      <c r="B1525" s="18"/>
      <c r="C1525" s="36"/>
      <c r="D1525" s="19">
        <f t="shared" si="82"/>
        <v>0</v>
      </c>
      <c r="E1525" s="19"/>
      <c r="F1525" s="10"/>
    </row>
    <row r="1526" ht="15.75" customHeight="1">
      <c r="A1526" s="19"/>
      <c r="B1526" s="18"/>
      <c r="C1526" s="36"/>
      <c r="D1526" s="19">
        <f t="shared" si="82"/>
        <v>0</v>
      </c>
      <c r="E1526" s="19"/>
      <c r="F1526" s="10"/>
    </row>
    <row r="1527" ht="15.75" customHeight="1">
      <c r="A1527" s="19"/>
      <c r="B1527" s="18"/>
      <c r="C1527" s="36"/>
      <c r="D1527" s="19">
        <f t="shared" si="82"/>
        <v>0</v>
      </c>
      <c r="E1527" s="19"/>
      <c r="F1527" s="10"/>
    </row>
    <row r="1528" ht="15.75" customHeight="1">
      <c r="E1528" s="1"/>
      <c r="F1528" s="54" t="s">
        <v>738</v>
      </c>
    </row>
    <row r="1529" ht="15.75" customHeight="1">
      <c r="E1529" s="1"/>
    </row>
    <row r="1530" ht="15.75" customHeight="1">
      <c r="A1530" s="14" t="s">
        <v>15</v>
      </c>
      <c r="B1530" s="14" t="s">
        <v>16</v>
      </c>
      <c r="C1530" s="2" t="s">
        <v>17</v>
      </c>
      <c r="D1530" s="14" t="s">
        <v>18</v>
      </c>
      <c r="E1530" s="14" t="s">
        <v>19</v>
      </c>
      <c r="F1530" s="34" t="s">
        <v>20</v>
      </c>
      <c r="G1530" s="43">
        <v>48.0</v>
      </c>
    </row>
    <row r="1531" ht="15.75" customHeight="1">
      <c r="A1531" s="19">
        <v>4.5276707E7</v>
      </c>
      <c r="B1531" s="18">
        <v>45250.0</v>
      </c>
      <c r="C1531" s="36">
        <v>48.0</v>
      </c>
      <c r="D1531" s="19">
        <f>G1530-C1531</f>
        <v>0</v>
      </c>
      <c r="E1531" s="19"/>
      <c r="F1531" s="10"/>
      <c r="G1531" s="63" t="s">
        <v>3772</v>
      </c>
    </row>
    <row r="1532" ht="15.75" customHeight="1">
      <c r="A1532" s="19">
        <f t="shared" ref="A1532:A1534" si="83">A1531</f>
        <v>45276707</v>
      </c>
      <c r="B1532" s="18"/>
      <c r="C1532" s="36"/>
      <c r="D1532" s="19">
        <f t="shared" ref="D1532:D1534" si="84">D1531-C1532</f>
        <v>0</v>
      </c>
      <c r="E1532" s="19"/>
      <c r="F1532" s="10"/>
      <c r="G1532" s="202"/>
    </row>
    <row r="1533" ht="15.75" customHeight="1">
      <c r="A1533" s="19">
        <f t="shared" si="83"/>
        <v>45276707</v>
      </c>
      <c r="B1533" s="18"/>
      <c r="C1533" s="36"/>
      <c r="D1533" s="19">
        <f t="shared" si="84"/>
        <v>0</v>
      </c>
      <c r="E1533" s="19"/>
      <c r="F1533" s="10"/>
      <c r="G1533" s="63" t="s">
        <v>3769</v>
      </c>
    </row>
    <row r="1534" ht="15.75" customHeight="1">
      <c r="A1534" s="19">
        <f t="shared" si="83"/>
        <v>45276707</v>
      </c>
      <c r="B1534" s="18"/>
      <c r="C1534" s="36"/>
      <c r="D1534" s="19">
        <f t="shared" si="84"/>
        <v>0</v>
      </c>
      <c r="E1534" s="19"/>
      <c r="F1534" s="10"/>
      <c r="G1534" s="53">
        <v>140000.0</v>
      </c>
    </row>
    <row r="1535" ht="15.75" customHeight="1">
      <c r="E1535" s="1"/>
      <c r="F1535" s="54" t="s">
        <v>738</v>
      </c>
    </row>
    <row r="1536" ht="15.75" customHeight="1">
      <c r="A1536" s="14" t="s">
        <v>15</v>
      </c>
      <c r="B1536" s="14" t="s">
        <v>16</v>
      </c>
      <c r="C1536" s="2" t="s">
        <v>17</v>
      </c>
      <c r="D1536" s="14" t="s">
        <v>18</v>
      </c>
      <c r="E1536" s="14" t="s">
        <v>19</v>
      </c>
      <c r="F1536" s="34" t="s">
        <v>20</v>
      </c>
      <c r="G1536" s="43">
        <v>60.0</v>
      </c>
    </row>
    <row r="1537" ht="15.75" customHeight="1">
      <c r="A1537" s="19">
        <v>4.5276708E7</v>
      </c>
      <c r="B1537" s="18">
        <v>45257.0</v>
      </c>
      <c r="C1537" s="36">
        <v>60.0</v>
      </c>
      <c r="D1537" s="19">
        <f>G1536-C1537</f>
        <v>0</v>
      </c>
      <c r="E1537" s="19"/>
      <c r="F1537" s="10"/>
      <c r="G1537" s="63" t="s">
        <v>3773</v>
      </c>
    </row>
    <row r="1538" ht="15.75" customHeight="1">
      <c r="A1538" s="19">
        <f t="shared" ref="A1538:A1540" si="85">A1537</f>
        <v>45276708</v>
      </c>
      <c r="B1538" s="18"/>
      <c r="C1538" s="36"/>
      <c r="D1538" s="19">
        <f t="shared" ref="D1538:D1540" si="86">D1537-C1538</f>
        <v>0</v>
      </c>
      <c r="E1538" s="19"/>
      <c r="F1538" s="10"/>
      <c r="G1538" s="202"/>
    </row>
    <row r="1539" ht="15.75" customHeight="1">
      <c r="A1539" s="19">
        <f t="shared" si="85"/>
        <v>45276708</v>
      </c>
      <c r="B1539" s="18"/>
      <c r="C1539" s="36"/>
      <c r="D1539" s="19">
        <f t="shared" si="86"/>
        <v>0</v>
      </c>
      <c r="E1539" s="19"/>
      <c r="F1539" s="10"/>
      <c r="G1539" s="63" t="s">
        <v>3769</v>
      </c>
    </row>
    <row r="1540" ht="15.75" customHeight="1">
      <c r="A1540" s="19">
        <f t="shared" si="85"/>
        <v>45276708</v>
      </c>
      <c r="B1540" s="18"/>
      <c r="C1540" s="36"/>
      <c r="D1540" s="19">
        <f t="shared" si="86"/>
        <v>0</v>
      </c>
      <c r="E1540" s="19"/>
      <c r="F1540" s="10"/>
      <c r="G1540" s="53">
        <v>140000.0</v>
      </c>
    </row>
    <row r="1541" ht="15.75" customHeight="1">
      <c r="E1541" s="1"/>
      <c r="F1541" s="54" t="s">
        <v>738</v>
      </c>
    </row>
    <row r="1542" ht="15.75" customHeight="1">
      <c r="A1542" s="14" t="s">
        <v>15</v>
      </c>
      <c r="B1542" s="14" t="s">
        <v>16</v>
      </c>
      <c r="C1542" s="2" t="s">
        <v>17</v>
      </c>
      <c r="D1542" s="14" t="s">
        <v>18</v>
      </c>
      <c r="E1542" s="14" t="s">
        <v>19</v>
      </c>
      <c r="F1542" s="34" t="s">
        <v>20</v>
      </c>
      <c r="G1542" s="43">
        <v>48.0</v>
      </c>
    </row>
    <row r="1543" ht="15.75" customHeight="1">
      <c r="A1543" s="19">
        <v>4.5276709E7</v>
      </c>
      <c r="B1543" s="18">
        <v>45271.0</v>
      </c>
      <c r="C1543" s="36">
        <v>48.0</v>
      </c>
      <c r="D1543" s="19">
        <f>G1542-C1543</f>
        <v>0</v>
      </c>
      <c r="E1543" s="19"/>
      <c r="F1543" s="10"/>
      <c r="G1543" s="63" t="s">
        <v>3774</v>
      </c>
    </row>
    <row r="1544" ht="15.75" customHeight="1">
      <c r="A1544" s="19">
        <f t="shared" ref="A1544:A1546" si="87">A1543</f>
        <v>45276709</v>
      </c>
      <c r="B1544" s="18"/>
      <c r="C1544" s="36"/>
      <c r="D1544" s="19">
        <f t="shared" ref="D1544:D1546" si="88">D1543-C1544</f>
        <v>0</v>
      </c>
      <c r="E1544" s="19"/>
      <c r="F1544" s="10"/>
      <c r="G1544" s="202"/>
    </row>
    <row r="1545" ht="15.75" customHeight="1">
      <c r="A1545" s="19">
        <f t="shared" si="87"/>
        <v>45276709</v>
      </c>
      <c r="B1545" s="18"/>
      <c r="C1545" s="36"/>
      <c r="D1545" s="19">
        <f t="shared" si="88"/>
        <v>0</v>
      </c>
      <c r="E1545" s="19"/>
      <c r="F1545" s="10"/>
      <c r="G1545" s="63" t="s">
        <v>3769</v>
      </c>
    </row>
    <row r="1546" ht="15.75" customHeight="1">
      <c r="A1546" s="19">
        <f t="shared" si="87"/>
        <v>45276709</v>
      </c>
      <c r="B1546" s="18"/>
      <c r="C1546" s="36"/>
      <c r="D1546" s="19">
        <f t="shared" si="88"/>
        <v>0</v>
      </c>
      <c r="E1546" s="19"/>
      <c r="F1546" s="10"/>
      <c r="G1546" s="53">
        <v>140000.0</v>
      </c>
    </row>
    <row r="1547" ht="15.75" customHeight="1">
      <c r="E1547" s="1"/>
      <c r="F1547" s="54" t="s">
        <v>738</v>
      </c>
    </row>
    <row r="1548" ht="15.75" customHeight="1">
      <c r="E1548" s="1"/>
    </row>
    <row r="1549" ht="15.75" customHeight="1">
      <c r="A1549" s="14" t="s">
        <v>15</v>
      </c>
      <c r="B1549" s="14" t="s">
        <v>16</v>
      </c>
      <c r="C1549" s="2" t="s">
        <v>17</v>
      </c>
      <c r="D1549" s="14" t="s">
        <v>18</v>
      </c>
      <c r="E1549" s="14" t="s">
        <v>19</v>
      </c>
      <c r="F1549" s="34" t="s">
        <v>20</v>
      </c>
      <c r="G1549" s="43">
        <v>120.0</v>
      </c>
    </row>
    <row r="1550" ht="15.75" customHeight="1">
      <c r="A1550" s="19">
        <v>4.5283155E7</v>
      </c>
      <c r="B1550" s="18">
        <v>45348.0</v>
      </c>
      <c r="C1550" s="36">
        <v>60.0</v>
      </c>
      <c r="D1550" s="19">
        <f>G1549-C1550</f>
        <v>60</v>
      </c>
      <c r="E1550" s="19"/>
      <c r="F1550" s="10"/>
      <c r="G1550" s="63" t="s">
        <v>3775</v>
      </c>
    </row>
    <row r="1551" ht="15.75" customHeight="1">
      <c r="A1551" s="19">
        <f t="shared" ref="A1551:A1553" si="89">A1550</f>
        <v>45283155</v>
      </c>
      <c r="B1551" s="18">
        <v>45351.0</v>
      </c>
      <c r="C1551" s="36">
        <v>60.0</v>
      </c>
      <c r="D1551" s="19">
        <f t="shared" ref="D1551:D1553" si="90">D1550-C1551</f>
        <v>0</v>
      </c>
      <c r="E1551" s="19"/>
      <c r="F1551" s="10"/>
      <c r="G1551" s="202"/>
    </row>
    <row r="1552" ht="15.75" customHeight="1">
      <c r="A1552" s="19">
        <f t="shared" si="89"/>
        <v>45283155</v>
      </c>
      <c r="B1552" s="18"/>
      <c r="C1552" s="36"/>
      <c r="D1552" s="19">
        <f t="shared" si="90"/>
        <v>0</v>
      </c>
      <c r="E1552" s="19"/>
      <c r="F1552" s="10"/>
      <c r="G1552" s="63" t="s">
        <v>3769</v>
      </c>
    </row>
    <row r="1553" ht="15.75" customHeight="1">
      <c r="A1553" s="19">
        <f t="shared" si="89"/>
        <v>45283155</v>
      </c>
      <c r="B1553" s="18"/>
      <c r="C1553" s="36"/>
      <c r="D1553" s="19">
        <f t="shared" si="90"/>
        <v>0</v>
      </c>
      <c r="E1553" s="19"/>
      <c r="F1553" s="10"/>
      <c r="G1553" s="53">
        <v>140000.0</v>
      </c>
    </row>
    <row r="1554" ht="15.75" customHeight="1">
      <c r="E1554" s="1"/>
      <c r="F1554" s="54" t="s">
        <v>738</v>
      </c>
    </row>
    <row r="1555" ht="15.75" customHeight="1">
      <c r="E1555" s="1"/>
    </row>
    <row r="1556" ht="15.75" customHeight="1">
      <c r="A1556" s="14" t="s">
        <v>15</v>
      </c>
      <c r="B1556" s="14" t="s">
        <v>16</v>
      </c>
      <c r="C1556" s="2" t="s">
        <v>17</v>
      </c>
      <c r="D1556" s="14" t="s">
        <v>18</v>
      </c>
      <c r="E1556" s="14" t="s">
        <v>19</v>
      </c>
      <c r="F1556" s="34" t="s">
        <v>20</v>
      </c>
      <c r="G1556" s="43">
        <v>180.0</v>
      </c>
    </row>
    <row r="1557" ht="15.75" customHeight="1">
      <c r="A1557" s="19">
        <v>4.5298222E7</v>
      </c>
      <c r="B1557" s="18">
        <v>45608.0</v>
      </c>
      <c r="C1557" s="36">
        <v>80.0</v>
      </c>
      <c r="D1557" s="19">
        <f>G1556-C1557</f>
        <v>100</v>
      </c>
      <c r="E1557" s="19"/>
      <c r="F1557" s="10"/>
      <c r="G1557" s="63" t="s">
        <v>3776</v>
      </c>
    </row>
    <row r="1558" ht="15.75" customHeight="1">
      <c r="A1558" s="19">
        <f t="shared" ref="A1558:A1560" si="91">A1557</f>
        <v>45298222</v>
      </c>
      <c r="B1558" s="18">
        <v>45614.0</v>
      </c>
      <c r="C1558" s="36">
        <v>17.0</v>
      </c>
      <c r="D1558" s="19">
        <f t="shared" ref="D1558:D1561" si="92">D1557-C1558</f>
        <v>83</v>
      </c>
      <c r="E1558" s="19"/>
      <c r="F1558" s="10"/>
      <c r="G1558" s="202"/>
    </row>
    <row r="1559" ht="15.75" customHeight="1">
      <c r="A1559" s="19">
        <f t="shared" si="91"/>
        <v>45298222</v>
      </c>
      <c r="B1559" s="18">
        <v>45618.0</v>
      </c>
      <c r="C1559" s="36">
        <v>36.0</v>
      </c>
      <c r="D1559" s="19">
        <f t="shared" si="92"/>
        <v>47</v>
      </c>
      <c r="E1559" s="19"/>
      <c r="F1559" s="10"/>
      <c r="G1559" s="63" t="s">
        <v>3769</v>
      </c>
    </row>
    <row r="1560" ht="15.75" customHeight="1">
      <c r="A1560" s="19">
        <f t="shared" si="91"/>
        <v>45298222</v>
      </c>
      <c r="B1560" s="18">
        <v>45624.0</v>
      </c>
      <c r="C1560" s="36">
        <v>38.0</v>
      </c>
      <c r="D1560" s="19">
        <f t="shared" si="92"/>
        <v>9</v>
      </c>
      <c r="E1560" s="19"/>
      <c r="F1560" s="10"/>
      <c r="G1560" s="53">
        <v>140000.0</v>
      </c>
    </row>
    <row r="1561" ht="15.75" customHeight="1">
      <c r="B1561" s="18">
        <v>45637.0</v>
      </c>
      <c r="C1561" s="69">
        <v>9.0</v>
      </c>
      <c r="D1561" s="19">
        <f t="shared" si="92"/>
        <v>0</v>
      </c>
      <c r="E1561" s="1"/>
      <c r="F1561" s="54" t="s">
        <v>738</v>
      </c>
    </row>
    <row r="1562" ht="15.75" customHeight="1">
      <c r="A1562" s="14" t="s">
        <v>15</v>
      </c>
      <c r="B1562" s="14" t="s">
        <v>16</v>
      </c>
      <c r="C1562" s="2" t="s">
        <v>17</v>
      </c>
      <c r="D1562" s="14" t="s">
        <v>18</v>
      </c>
      <c r="E1562" s="14" t="s">
        <v>19</v>
      </c>
      <c r="F1562" s="34" t="s">
        <v>20</v>
      </c>
      <c r="G1562" s="43">
        <v>120.0</v>
      </c>
    </row>
    <row r="1563" ht="15.75" customHeight="1">
      <c r="A1563" s="19">
        <v>4.5298223E7</v>
      </c>
      <c r="B1563" s="18">
        <v>45637.0</v>
      </c>
      <c r="C1563" s="36">
        <v>35.0</v>
      </c>
      <c r="D1563" s="19">
        <f>G1562-C1563</f>
        <v>85</v>
      </c>
      <c r="E1563" s="19"/>
      <c r="F1563" s="10"/>
      <c r="G1563" s="63" t="s">
        <v>3777</v>
      </c>
    </row>
    <row r="1564" ht="15.75" customHeight="1">
      <c r="A1564" s="19">
        <f t="shared" ref="A1564:A1566" si="93">A1563</f>
        <v>45298223</v>
      </c>
      <c r="B1564" s="18">
        <v>45649.0</v>
      </c>
      <c r="C1564" s="36">
        <v>83.0</v>
      </c>
      <c r="D1564" s="19">
        <f t="shared" ref="D1564:D1566" si="94">D1563-C1564</f>
        <v>2</v>
      </c>
      <c r="E1564" s="19"/>
      <c r="F1564" s="10"/>
      <c r="G1564" s="202"/>
    </row>
    <row r="1565" ht="15.75" customHeight="1">
      <c r="A1565" s="19">
        <f t="shared" si="93"/>
        <v>45298223</v>
      </c>
      <c r="B1565" s="18">
        <v>45653.0</v>
      </c>
      <c r="C1565" s="36">
        <v>2.0</v>
      </c>
      <c r="D1565" s="19">
        <f t="shared" si="94"/>
        <v>0</v>
      </c>
      <c r="E1565" s="19"/>
      <c r="F1565" s="10"/>
      <c r="G1565" s="63" t="s">
        <v>3769</v>
      </c>
    </row>
    <row r="1566" ht="15.75" customHeight="1">
      <c r="A1566" s="19">
        <f t="shared" si="93"/>
        <v>45298223</v>
      </c>
      <c r="B1566" s="18"/>
      <c r="C1566" s="36"/>
      <c r="D1566" s="19">
        <f t="shared" si="94"/>
        <v>0</v>
      </c>
      <c r="E1566" s="19"/>
      <c r="F1566" s="10"/>
      <c r="G1566" s="53">
        <v>140000.0</v>
      </c>
    </row>
    <row r="1567" ht="15.75" customHeight="1">
      <c r="E1567" s="1"/>
      <c r="F1567" s="54" t="s">
        <v>738</v>
      </c>
    </row>
    <row r="1568" ht="15.75" customHeight="1">
      <c r="E1568" s="1"/>
    </row>
    <row r="1569" ht="15.75" customHeight="1">
      <c r="E1569" s="1"/>
    </row>
    <row r="1570" ht="15.75" customHeight="1">
      <c r="A1570" s="2" t="s">
        <v>0</v>
      </c>
      <c r="B1570" s="2" t="s">
        <v>1</v>
      </c>
      <c r="C1570" s="3" t="s">
        <v>2</v>
      </c>
      <c r="D1570" s="3" t="s">
        <v>3</v>
      </c>
      <c r="E1570" s="3" t="s">
        <v>4</v>
      </c>
      <c r="F1570" s="3" t="s">
        <v>5</v>
      </c>
      <c r="G1570" s="3" t="s">
        <v>6</v>
      </c>
      <c r="H1570" s="3" t="s">
        <v>7</v>
      </c>
      <c r="I1570" s="3" t="s">
        <v>8</v>
      </c>
    </row>
    <row r="1571" ht="15.75" customHeight="1">
      <c r="A1571" s="4" t="s">
        <v>3778</v>
      </c>
      <c r="B1571" s="5">
        <v>4.5314396E7</v>
      </c>
      <c r="C1571" s="6"/>
      <c r="D1571" s="7">
        <v>53.0</v>
      </c>
      <c r="E1571" s="8" t="s">
        <v>2187</v>
      </c>
      <c r="F1571" s="9">
        <v>45926.0</v>
      </c>
      <c r="G1571" s="10">
        <v>53.0</v>
      </c>
      <c r="H1571" s="8">
        <f>D1571-G1571</f>
        <v>0</v>
      </c>
      <c r="I1571" s="10"/>
    </row>
    <row r="1572" ht="15.75" customHeight="1">
      <c r="A1572" s="11"/>
      <c r="B1572" s="11"/>
      <c r="C1572" s="11"/>
      <c r="D1572" s="11"/>
      <c r="E1572" s="8" t="s">
        <v>3779</v>
      </c>
      <c r="F1572" s="9"/>
      <c r="G1572" s="10"/>
      <c r="H1572" s="8">
        <f t="shared" ref="H1572:H1573" si="95">H1571-G1572</f>
        <v>0</v>
      </c>
      <c r="I1572" s="10"/>
    </row>
    <row r="1573" ht="15.75" customHeight="1">
      <c r="A1573" s="12"/>
      <c r="B1573" s="12"/>
      <c r="C1573" s="12"/>
      <c r="D1573" s="12"/>
      <c r="E1573" s="8" t="s">
        <v>3780</v>
      </c>
      <c r="F1573" s="57"/>
      <c r="G1573" s="10"/>
      <c r="H1573" s="8">
        <f t="shared" si="95"/>
        <v>0</v>
      </c>
      <c r="I1573" s="10"/>
    </row>
    <row r="1574" ht="15.75" customHeight="1">
      <c r="E1574" s="1"/>
      <c r="H1574" s="62" t="s">
        <v>14</v>
      </c>
    </row>
    <row r="1575" ht="15.75" customHeight="1">
      <c r="A1575" s="2" t="s">
        <v>0</v>
      </c>
      <c r="B1575" s="2" t="s">
        <v>1</v>
      </c>
      <c r="C1575" s="3" t="s">
        <v>2</v>
      </c>
      <c r="D1575" s="3" t="s">
        <v>3</v>
      </c>
      <c r="E1575" s="3" t="s">
        <v>4</v>
      </c>
      <c r="F1575" s="3" t="s">
        <v>5</v>
      </c>
      <c r="G1575" s="3" t="s">
        <v>6</v>
      </c>
      <c r="H1575" s="3" t="s">
        <v>7</v>
      </c>
      <c r="I1575" s="3" t="s">
        <v>8</v>
      </c>
    </row>
    <row r="1576" ht="15.75" customHeight="1">
      <c r="A1576" s="4" t="s">
        <v>3778</v>
      </c>
      <c r="B1576" s="5">
        <v>4.5314397E7</v>
      </c>
      <c r="C1576" s="6"/>
      <c r="D1576" s="7">
        <v>105.0</v>
      </c>
      <c r="E1576" s="8" t="s">
        <v>3584</v>
      </c>
      <c r="F1576" s="9">
        <v>45926.0</v>
      </c>
      <c r="G1576" s="10">
        <v>37.0</v>
      </c>
      <c r="H1576" s="8">
        <f>D1576-G1576</f>
        <v>68</v>
      </c>
      <c r="I1576" s="10"/>
    </row>
    <row r="1577" ht="15.75" customHeight="1">
      <c r="A1577" s="11"/>
      <c r="B1577" s="11"/>
      <c r="C1577" s="11"/>
      <c r="D1577" s="11"/>
      <c r="E1577" s="8" t="s">
        <v>3781</v>
      </c>
      <c r="F1577" s="9">
        <v>45943.0</v>
      </c>
      <c r="G1577" s="10">
        <v>30.0</v>
      </c>
      <c r="H1577" s="8">
        <f t="shared" ref="H1577:H1578" si="96">H1576-G1577</f>
        <v>38</v>
      </c>
      <c r="I1577" s="10"/>
    </row>
    <row r="1578" ht="15.75" customHeight="1">
      <c r="A1578" s="12"/>
      <c r="B1578" s="12"/>
      <c r="C1578" s="12"/>
      <c r="D1578" s="12"/>
      <c r="E1578" s="8" t="s">
        <v>3782</v>
      </c>
      <c r="F1578" s="171">
        <v>45946.0</v>
      </c>
      <c r="G1578" s="172">
        <v>50.0</v>
      </c>
      <c r="H1578" s="8">
        <f t="shared" si="96"/>
        <v>-12</v>
      </c>
      <c r="I1578" s="10"/>
    </row>
    <row r="1579" ht="15.75" customHeight="1">
      <c r="E1579" s="1"/>
    </row>
    <row r="1580" ht="15.75" customHeight="1">
      <c r="A1580" s="2" t="s">
        <v>0</v>
      </c>
      <c r="B1580" s="2" t="s">
        <v>1</v>
      </c>
      <c r="C1580" s="3" t="s">
        <v>2</v>
      </c>
      <c r="D1580" s="3" t="s">
        <v>3</v>
      </c>
      <c r="E1580" s="3" t="s">
        <v>4</v>
      </c>
      <c r="F1580" s="3" t="s">
        <v>5</v>
      </c>
      <c r="G1580" s="3" t="s">
        <v>6</v>
      </c>
      <c r="H1580" s="3" t="s">
        <v>7</v>
      </c>
      <c r="I1580" s="3" t="s">
        <v>8</v>
      </c>
    </row>
    <row r="1581" ht="15.75" customHeight="1">
      <c r="A1581" s="4" t="s">
        <v>3778</v>
      </c>
      <c r="B1581" s="5">
        <v>4.5318246E7</v>
      </c>
      <c r="C1581" s="6"/>
      <c r="D1581" s="7">
        <v>128.0</v>
      </c>
      <c r="E1581" s="8" t="s">
        <v>3783</v>
      </c>
      <c r="F1581" s="9">
        <v>45950.0</v>
      </c>
      <c r="G1581" s="10">
        <v>31.0</v>
      </c>
      <c r="H1581" s="8">
        <f>D1581-G1581</f>
        <v>97</v>
      </c>
      <c r="I1581" s="10"/>
    </row>
    <row r="1582" ht="15.75" customHeight="1">
      <c r="A1582" s="11"/>
      <c r="B1582" s="11"/>
      <c r="C1582" s="11"/>
      <c r="D1582" s="11"/>
      <c r="E1582" s="8" t="s">
        <v>3784</v>
      </c>
      <c r="F1582" s="9">
        <v>45951.0</v>
      </c>
      <c r="G1582" s="10">
        <v>64.0</v>
      </c>
      <c r="H1582" s="8">
        <f t="shared" ref="H1582:H1584" si="97">H1581-G1582</f>
        <v>33</v>
      </c>
      <c r="I1582" s="10"/>
    </row>
    <row r="1583" ht="15.75" customHeight="1">
      <c r="A1583" s="11"/>
      <c r="B1583" s="11"/>
      <c r="C1583" s="11"/>
      <c r="D1583" s="11"/>
      <c r="E1583" s="8" t="s">
        <v>3785</v>
      </c>
      <c r="F1583" s="57">
        <v>45959.0</v>
      </c>
      <c r="G1583" s="10">
        <v>21.0</v>
      </c>
      <c r="H1583" s="8">
        <f t="shared" si="97"/>
        <v>12</v>
      </c>
      <c r="I1583" s="10"/>
    </row>
    <row r="1584" ht="15.75" customHeight="1">
      <c r="A1584" s="12"/>
      <c r="B1584" s="12"/>
      <c r="C1584" s="12"/>
      <c r="D1584" s="12"/>
      <c r="E1584" s="19" t="s">
        <v>3786</v>
      </c>
      <c r="F1584" s="44">
        <v>46311.0</v>
      </c>
      <c r="G1584" s="10">
        <v>12.0</v>
      </c>
      <c r="H1584" s="8">
        <f t="shared" si="97"/>
        <v>0</v>
      </c>
      <c r="I1584" s="10"/>
    </row>
    <row r="1585" ht="15.75" customHeight="1">
      <c r="E1585" s="1"/>
      <c r="H1585" s="25" t="s">
        <v>14</v>
      </c>
    </row>
    <row r="1586" ht="15.75" customHeight="1">
      <c r="A1586" s="2" t="s">
        <v>0</v>
      </c>
      <c r="B1586" s="2" t="s">
        <v>1</v>
      </c>
      <c r="C1586" s="3" t="s">
        <v>2</v>
      </c>
      <c r="D1586" s="3" t="s">
        <v>3</v>
      </c>
      <c r="E1586" s="3" t="s">
        <v>4</v>
      </c>
      <c r="F1586" s="3" t="s">
        <v>5</v>
      </c>
      <c r="G1586" s="3" t="s">
        <v>6</v>
      </c>
      <c r="H1586" s="3" t="s">
        <v>7</v>
      </c>
      <c r="I1586" s="3" t="s">
        <v>8</v>
      </c>
    </row>
    <row r="1587" ht="15.75" customHeight="1">
      <c r="A1587" s="4" t="s">
        <v>3778</v>
      </c>
      <c r="B1587" s="5">
        <v>4.5318247E7</v>
      </c>
      <c r="C1587" s="6"/>
      <c r="D1587" s="7">
        <v>113.0</v>
      </c>
      <c r="E1587" s="8" t="s">
        <v>3787</v>
      </c>
      <c r="F1587" s="9">
        <v>45959.0</v>
      </c>
      <c r="G1587" s="10">
        <v>5.0</v>
      </c>
      <c r="H1587" s="8">
        <f>D1587-G1587</f>
        <v>108</v>
      </c>
      <c r="I1587" s="10"/>
    </row>
    <row r="1588" ht="15.75" customHeight="1">
      <c r="A1588" s="11"/>
      <c r="B1588" s="11"/>
      <c r="C1588" s="11"/>
      <c r="D1588" s="11"/>
      <c r="E1588" s="8" t="s">
        <v>3788</v>
      </c>
      <c r="F1588" s="9">
        <v>45988.0</v>
      </c>
      <c r="G1588" s="10">
        <v>108.0</v>
      </c>
      <c r="H1588" s="8">
        <f t="shared" ref="H1588:H1589" si="98">H1587-G1588</f>
        <v>0</v>
      </c>
      <c r="I1588" s="10"/>
    </row>
    <row r="1589" ht="15.75" customHeight="1">
      <c r="A1589" s="12"/>
      <c r="B1589" s="12"/>
      <c r="C1589" s="12"/>
      <c r="D1589" s="12"/>
      <c r="E1589" s="8"/>
      <c r="F1589" s="57"/>
      <c r="G1589" s="10"/>
      <c r="H1589" s="8">
        <f t="shared" si="98"/>
        <v>0</v>
      </c>
      <c r="I1589" s="10"/>
    </row>
    <row r="1590" ht="15.75" customHeight="1">
      <c r="E1590" s="1"/>
      <c r="H1590" s="25" t="s">
        <v>14</v>
      </c>
    </row>
    <row r="1591" ht="15.75" customHeight="1">
      <c r="A1591" s="2" t="s">
        <v>0</v>
      </c>
      <c r="B1591" s="2" t="s">
        <v>1</v>
      </c>
      <c r="C1591" s="3" t="s">
        <v>2</v>
      </c>
      <c r="D1591" s="3" t="s">
        <v>3</v>
      </c>
      <c r="E1591" s="3" t="s">
        <v>4</v>
      </c>
      <c r="F1591" s="3" t="s">
        <v>5</v>
      </c>
      <c r="G1591" s="3" t="s">
        <v>6</v>
      </c>
      <c r="H1591" s="3" t="s">
        <v>7</v>
      </c>
      <c r="I1591" s="3" t="s">
        <v>8</v>
      </c>
    </row>
    <row r="1592" ht="15.75" customHeight="1">
      <c r="A1592" s="4" t="s">
        <v>3778</v>
      </c>
      <c r="B1592" s="5">
        <v>4.5318248E7</v>
      </c>
      <c r="C1592" s="6"/>
      <c r="D1592" s="7">
        <v>125.0</v>
      </c>
      <c r="E1592" s="8" t="s">
        <v>3789</v>
      </c>
      <c r="F1592" s="9">
        <v>46027.0</v>
      </c>
      <c r="G1592" s="10">
        <v>40.0</v>
      </c>
      <c r="H1592" s="8">
        <f>D1592-G1592</f>
        <v>85</v>
      </c>
      <c r="I1592" s="10"/>
    </row>
    <row r="1593" ht="15.75" customHeight="1">
      <c r="A1593" s="11"/>
      <c r="B1593" s="11"/>
      <c r="C1593" s="11"/>
      <c r="D1593" s="11"/>
      <c r="E1593" s="8" t="s">
        <v>3789</v>
      </c>
      <c r="F1593" s="9">
        <v>46030.0</v>
      </c>
      <c r="G1593" s="10">
        <v>54.0</v>
      </c>
      <c r="H1593" s="8">
        <f t="shared" ref="H1593:H1594" si="99">H1592-G1593</f>
        <v>31</v>
      </c>
      <c r="I1593" s="10"/>
    </row>
    <row r="1594" ht="15.75" customHeight="1">
      <c r="A1594" s="12"/>
      <c r="B1594" s="12"/>
      <c r="C1594" s="12"/>
      <c r="D1594" s="12"/>
      <c r="E1594" s="8" t="s">
        <v>3790</v>
      </c>
      <c r="F1594" s="57">
        <v>46034.0</v>
      </c>
      <c r="G1594" s="10">
        <v>31.0</v>
      </c>
      <c r="H1594" s="8">
        <f t="shared" si="99"/>
        <v>0</v>
      </c>
      <c r="I1594" s="10"/>
    </row>
    <row r="1595" ht="15.75" customHeight="1">
      <c r="E1595" s="1"/>
      <c r="H1595" s="62" t="s">
        <v>14</v>
      </c>
    </row>
    <row r="1596" ht="15.75" customHeight="1">
      <c r="A1596" s="2" t="s">
        <v>0</v>
      </c>
      <c r="B1596" s="2" t="s">
        <v>1</v>
      </c>
      <c r="C1596" s="3" t="s">
        <v>2</v>
      </c>
      <c r="D1596" s="3" t="s">
        <v>3</v>
      </c>
      <c r="E1596" s="3" t="s">
        <v>4</v>
      </c>
      <c r="F1596" s="3" t="s">
        <v>5</v>
      </c>
      <c r="G1596" s="3" t="s">
        <v>6</v>
      </c>
      <c r="H1596" s="3" t="s">
        <v>7</v>
      </c>
      <c r="I1596" s="3" t="s">
        <v>8</v>
      </c>
    </row>
    <row r="1597" ht="15.75" customHeight="1">
      <c r="A1597" s="4" t="s">
        <v>3778</v>
      </c>
      <c r="B1597" s="5">
        <v>4.5325455E7</v>
      </c>
      <c r="C1597" s="6">
        <v>45988.0</v>
      </c>
      <c r="D1597" s="7">
        <v>90.0</v>
      </c>
      <c r="E1597" s="8" t="s">
        <v>3791</v>
      </c>
      <c r="F1597" s="9">
        <v>46034.0</v>
      </c>
      <c r="G1597" s="10">
        <v>3.0</v>
      </c>
      <c r="H1597" s="8">
        <f>D1597-G1597</f>
        <v>87</v>
      </c>
      <c r="I1597" s="10"/>
    </row>
    <row r="1598" ht="15.75" customHeight="1">
      <c r="A1598" s="11"/>
      <c r="B1598" s="11"/>
      <c r="C1598" s="11"/>
      <c r="D1598" s="11"/>
      <c r="E1598" s="8" t="s">
        <v>3792</v>
      </c>
      <c r="F1598" s="9">
        <v>46077.0</v>
      </c>
      <c r="G1598" s="10">
        <v>48.0</v>
      </c>
      <c r="H1598" s="8">
        <f t="shared" ref="H1598:H1600" si="100">H1597-G1598</f>
        <v>39</v>
      </c>
      <c r="I1598" s="10"/>
    </row>
    <row r="1599" ht="15.75" customHeight="1">
      <c r="A1599" s="12"/>
      <c r="B1599" s="12"/>
      <c r="C1599" s="12"/>
      <c r="D1599" s="12"/>
      <c r="E1599" s="8" t="s">
        <v>3793</v>
      </c>
      <c r="F1599" s="57">
        <v>46086.0</v>
      </c>
      <c r="G1599" s="10">
        <v>14.0</v>
      </c>
      <c r="H1599" s="8">
        <f t="shared" si="100"/>
        <v>25</v>
      </c>
      <c r="I1599" s="10"/>
    </row>
    <row r="1600" ht="15.75" customHeight="1">
      <c r="E1600" s="1" t="s">
        <v>3794</v>
      </c>
      <c r="F1600" s="59">
        <v>46092.0</v>
      </c>
      <c r="G1600" s="30">
        <v>25.0</v>
      </c>
      <c r="H1600" s="8">
        <f t="shared" si="100"/>
        <v>0</v>
      </c>
    </row>
    <row r="1601" ht="15.75" customHeight="1">
      <c r="E1601" s="1"/>
      <c r="F1601" s="59"/>
      <c r="G1601" s="30"/>
      <c r="H1601" s="204" t="s">
        <v>14</v>
      </c>
    </row>
    <row r="1602" ht="15.75" customHeight="1">
      <c r="A1602" s="2" t="s">
        <v>0</v>
      </c>
      <c r="B1602" s="2" t="s">
        <v>1</v>
      </c>
      <c r="C1602" s="3" t="s">
        <v>2</v>
      </c>
      <c r="D1602" s="3" t="s">
        <v>3</v>
      </c>
      <c r="E1602" s="3" t="s">
        <v>4</v>
      </c>
      <c r="F1602" s="3" t="s">
        <v>5</v>
      </c>
      <c r="G1602" s="3" t="s">
        <v>6</v>
      </c>
      <c r="H1602" s="3" t="s">
        <v>7</v>
      </c>
      <c r="I1602" s="3" t="s">
        <v>8</v>
      </c>
    </row>
    <row r="1603" ht="15.75" customHeight="1">
      <c r="A1603" s="4" t="s">
        <v>3778</v>
      </c>
      <c r="B1603" s="5">
        <v>4.5329797E7</v>
      </c>
      <c r="C1603" s="6">
        <v>46062.0</v>
      </c>
      <c r="D1603" s="7">
        <v>101.0</v>
      </c>
      <c r="E1603" s="8" t="s">
        <v>1821</v>
      </c>
      <c r="F1603" s="9">
        <v>46092.0</v>
      </c>
      <c r="G1603" s="10">
        <v>5.0</v>
      </c>
      <c r="H1603" s="8">
        <f>D1603-G1603</f>
        <v>96</v>
      </c>
      <c r="I1603" s="10"/>
    </row>
    <row r="1604" ht="15.75" customHeight="1">
      <c r="A1604" s="11"/>
      <c r="B1604" s="11"/>
      <c r="C1604" s="11"/>
      <c r="D1604" s="11"/>
      <c r="E1604" s="8" t="s">
        <v>1822</v>
      </c>
      <c r="F1604" s="9">
        <v>46109.0</v>
      </c>
      <c r="G1604" s="10">
        <v>15.0</v>
      </c>
      <c r="H1604" s="8">
        <f t="shared" ref="H1604:H1606" si="101">H1603-G1604</f>
        <v>81</v>
      </c>
      <c r="I1604" s="10"/>
    </row>
    <row r="1605" ht="15.75" customHeight="1">
      <c r="A1605" s="12"/>
      <c r="B1605" s="12"/>
      <c r="C1605" s="12"/>
      <c r="D1605" s="12"/>
      <c r="E1605" s="8" t="s">
        <v>1823</v>
      </c>
      <c r="F1605" s="57">
        <v>46299.0</v>
      </c>
      <c r="G1605" s="10">
        <v>4.0</v>
      </c>
      <c r="H1605" s="8">
        <f t="shared" si="101"/>
        <v>77</v>
      </c>
      <c r="I1605" s="10"/>
    </row>
    <row r="1606" ht="15.75" customHeight="1">
      <c r="E1606" s="8" t="s">
        <v>1823</v>
      </c>
      <c r="F1606" s="59">
        <v>46133.0</v>
      </c>
      <c r="G1606" s="205">
        <v>26.0</v>
      </c>
      <c r="H1606" s="8">
        <f t="shared" si="101"/>
        <v>51</v>
      </c>
    </row>
    <row r="1607" ht="15.75" customHeight="1">
      <c r="E1607" s="1"/>
    </row>
    <row r="1608" ht="15.75" customHeight="1">
      <c r="A1608" s="2" t="s">
        <v>0</v>
      </c>
      <c r="B1608" s="2" t="s">
        <v>1</v>
      </c>
      <c r="C1608" s="3" t="s">
        <v>2</v>
      </c>
      <c r="D1608" s="3" t="s">
        <v>3</v>
      </c>
      <c r="E1608" s="3" t="s">
        <v>4</v>
      </c>
      <c r="F1608" s="3" t="s">
        <v>5</v>
      </c>
      <c r="G1608" s="3" t="s">
        <v>6</v>
      </c>
      <c r="H1608" s="3" t="s">
        <v>7</v>
      </c>
      <c r="I1608" s="3" t="s">
        <v>8</v>
      </c>
    </row>
    <row r="1609" ht="15.75" customHeight="1">
      <c r="A1609" s="4" t="s">
        <v>1045</v>
      </c>
      <c r="B1609" s="5">
        <v>4.5333402E7</v>
      </c>
      <c r="C1609" s="6">
        <v>46121.0</v>
      </c>
      <c r="D1609" s="7">
        <v>50.0</v>
      </c>
      <c r="E1609" s="8" t="s">
        <v>3733</v>
      </c>
      <c r="F1609" s="9">
        <v>46122.0</v>
      </c>
      <c r="G1609" s="10">
        <v>50.0</v>
      </c>
      <c r="H1609" s="8">
        <f>D1609-G1609</f>
        <v>0</v>
      </c>
      <c r="I1609" s="10"/>
    </row>
    <row r="1610" ht="15.75" customHeight="1">
      <c r="A1610" s="11"/>
      <c r="B1610" s="11"/>
      <c r="C1610" s="11"/>
      <c r="D1610" s="11"/>
      <c r="E1610" s="8"/>
      <c r="F1610" s="9"/>
      <c r="G1610" s="10"/>
      <c r="H1610" s="8">
        <f t="shared" ref="H1610:H1611" si="102">H1609-G1610</f>
        <v>0</v>
      </c>
      <c r="I1610" s="10"/>
    </row>
    <row r="1611" ht="15.75" customHeight="1">
      <c r="A1611" s="12"/>
      <c r="B1611" s="12"/>
      <c r="C1611" s="12"/>
      <c r="D1611" s="12"/>
      <c r="E1611" s="8"/>
      <c r="F1611" s="57"/>
      <c r="G1611" s="10"/>
      <c r="H1611" s="8">
        <f t="shared" si="102"/>
        <v>0</v>
      </c>
      <c r="I1611" s="10"/>
    </row>
    <row r="1612" ht="15.75" customHeight="1">
      <c r="E1612" s="1"/>
      <c r="H1612" s="68" t="s">
        <v>738</v>
      </c>
    </row>
  </sheetData>
  <mergeCells count="63">
    <mergeCell ref="A1576:A1578"/>
    <mergeCell ref="B1576:B1578"/>
    <mergeCell ref="C1576:C1578"/>
    <mergeCell ref="D1576:D1578"/>
    <mergeCell ref="B1581:B1584"/>
    <mergeCell ref="C1581:C1584"/>
    <mergeCell ref="D1581:D1584"/>
    <mergeCell ref="A1603:A1605"/>
    <mergeCell ref="B1603:B1605"/>
    <mergeCell ref="C1603:C1605"/>
    <mergeCell ref="D1603:D1605"/>
    <mergeCell ref="A1609:A1611"/>
    <mergeCell ref="B1609:B1611"/>
    <mergeCell ref="C1609:C1611"/>
    <mergeCell ref="D1609:D1611"/>
    <mergeCell ref="A1581:A1584"/>
    <mergeCell ref="A1587:A1589"/>
    <mergeCell ref="B1587:B1589"/>
    <mergeCell ref="C1587:C1589"/>
    <mergeCell ref="D1587:D1589"/>
    <mergeCell ref="A1592:A1594"/>
    <mergeCell ref="B1592:B1594"/>
    <mergeCell ref="G38:H38"/>
    <mergeCell ref="G41:H41"/>
    <mergeCell ref="A791:G791"/>
    <mergeCell ref="A813:G813"/>
    <mergeCell ref="A835:G835"/>
    <mergeCell ref="A857:G857"/>
    <mergeCell ref="A879:G879"/>
    <mergeCell ref="A901:G901"/>
    <mergeCell ref="A923:G923"/>
    <mergeCell ref="A945:G945"/>
    <mergeCell ref="A967:G967"/>
    <mergeCell ref="A989:G989"/>
    <mergeCell ref="A1011:G1011"/>
    <mergeCell ref="A1033:G1033"/>
    <mergeCell ref="A1055:G1055"/>
    <mergeCell ref="A1077:G1077"/>
    <mergeCell ref="A1099:G1099"/>
    <mergeCell ref="C1139:I1139"/>
    <mergeCell ref="D1159:J1159"/>
    <mergeCell ref="C1179:I1179"/>
    <mergeCell ref="C1199:I1199"/>
    <mergeCell ref="C1220:I1220"/>
    <mergeCell ref="A1242:G1242"/>
    <mergeCell ref="A1263:G1263"/>
    <mergeCell ref="A1284:G1284"/>
    <mergeCell ref="A1305:G1305"/>
    <mergeCell ref="A1326:G1326"/>
    <mergeCell ref="A1347:G1347"/>
    <mergeCell ref="A1368:G1368"/>
    <mergeCell ref="A1389:G1389"/>
    <mergeCell ref="A1410:G1410"/>
    <mergeCell ref="A1571:A1573"/>
    <mergeCell ref="B1571:B1573"/>
    <mergeCell ref="C1571:C1573"/>
    <mergeCell ref="D1571:D1573"/>
    <mergeCell ref="C1592:C1594"/>
    <mergeCell ref="D1592:D1594"/>
    <mergeCell ref="A1597:A1599"/>
    <mergeCell ref="B1597:B1599"/>
    <mergeCell ref="C1597:C1599"/>
    <mergeCell ref="D1597:D1599"/>
  </mergeCells>
  <printOptions/>
  <pageMargins bottom="0.58" footer="0.0" header="0.0" left="0.7" right="0.7" top="0.47"/>
  <pageSetup orientation="landscape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3" width="8.71"/>
    <col customWidth="1" min="4" max="4" width="19.0"/>
    <col customWidth="1" min="5" max="5" width="10.57"/>
    <col customWidth="1" min="6" max="6" width="16.0"/>
    <col customWidth="1" min="7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3795</v>
      </c>
      <c r="B3" s="18">
        <v>44392.0</v>
      </c>
      <c r="C3" s="36">
        <v>50.0</v>
      </c>
      <c r="D3" s="19">
        <f>G2-C3</f>
        <v>0</v>
      </c>
      <c r="E3" s="19"/>
      <c r="F3" s="40"/>
      <c r="G3" s="30" t="s">
        <v>3796</v>
      </c>
      <c r="H3" s="30"/>
    </row>
    <row r="4">
      <c r="A4" s="19"/>
      <c r="B4" s="18"/>
      <c r="C4" s="36"/>
      <c r="D4" s="19"/>
      <c r="E4" s="19"/>
      <c r="F4" s="40"/>
      <c r="G4" s="53" t="s">
        <v>3797</v>
      </c>
      <c r="H4" s="30"/>
    </row>
    <row r="5">
      <c r="A5" s="19"/>
      <c r="B5" s="18"/>
      <c r="C5" s="36"/>
      <c r="D5" s="19"/>
      <c r="E5" s="19"/>
      <c r="F5" s="10"/>
      <c r="G5" s="30" t="s">
        <v>3798</v>
      </c>
      <c r="H5" s="30"/>
    </row>
    <row r="6">
      <c r="A6" s="19"/>
      <c r="B6" s="18"/>
      <c r="C6" s="36"/>
      <c r="D6" s="19"/>
      <c r="E6" s="19"/>
      <c r="F6" s="10"/>
      <c r="G6" s="30"/>
    </row>
    <row r="7">
      <c r="A7" s="19"/>
      <c r="B7" s="18"/>
      <c r="C7" s="36"/>
      <c r="D7" s="19"/>
      <c r="E7" s="19"/>
      <c r="F7" s="10"/>
      <c r="G7" s="30"/>
    </row>
    <row r="8">
      <c r="A8" s="19"/>
      <c r="B8" s="18"/>
      <c r="C8" s="36"/>
      <c r="D8" s="19"/>
      <c r="E8" s="19"/>
      <c r="F8" s="10"/>
      <c r="G8" s="30"/>
    </row>
    <row r="9">
      <c r="A9" s="19"/>
      <c r="B9" s="18"/>
      <c r="C9" s="36"/>
      <c r="D9" s="19"/>
      <c r="E9" s="19"/>
      <c r="F9" s="10"/>
      <c r="G9" s="30"/>
    </row>
    <row r="10">
      <c r="A10" s="19"/>
      <c r="B10" s="18"/>
      <c r="C10" s="36"/>
      <c r="D10" s="19"/>
      <c r="E10" s="19"/>
      <c r="F10" s="10"/>
      <c r="G10" s="30"/>
    </row>
    <row r="11">
      <c r="A11" s="19"/>
      <c r="B11" s="18"/>
      <c r="C11" s="36"/>
      <c r="D11" s="19"/>
      <c r="E11" s="19"/>
      <c r="F11" s="10"/>
    </row>
    <row r="12">
      <c r="A12" s="19"/>
      <c r="B12" s="18"/>
      <c r="C12" s="36"/>
      <c r="D12" s="19"/>
      <c r="E12" s="19"/>
      <c r="F12" s="10"/>
    </row>
    <row r="13">
      <c r="A13" s="19"/>
      <c r="B13" s="18"/>
      <c r="C13" s="36"/>
      <c r="D13" s="19"/>
      <c r="E13" s="19"/>
      <c r="F13" s="10"/>
    </row>
    <row r="14">
      <c r="A14" s="19"/>
      <c r="B14" s="18"/>
      <c r="C14" s="36"/>
      <c r="D14" s="19"/>
      <c r="E14" s="19"/>
      <c r="F14" s="10"/>
    </row>
    <row r="15">
      <c r="A15" s="19"/>
      <c r="B15" s="18"/>
      <c r="C15" s="36"/>
      <c r="D15" s="19"/>
      <c r="E15" s="19"/>
      <c r="F15" s="10"/>
    </row>
    <row r="16">
      <c r="A16" s="19"/>
      <c r="B16" s="18"/>
      <c r="C16" s="36"/>
      <c r="D16" s="19"/>
      <c r="E16" s="19"/>
      <c r="F16" s="10"/>
    </row>
    <row r="17">
      <c r="A17" s="19"/>
      <c r="B17" s="18"/>
      <c r="C17" s="36"/>
      <c r="D17" s="19"/>
      <c r="E17" s="19"/>
      <c r="F17" s="10"/>
    </row>
    <row r="18">
      <c r="A18" s="19"/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/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70.0</v>
      </c>
    </row>
    <row r="24" ht="15.75" customHeight="1">
      <c r="A24" s="19" t="s">
        <v>3799</v>
      </c>
      <c r="B24" s="18">
        <v>44767.0</v>
      </c>
      <c r="C24" s="36">
        <v>34.0</v>
      </c>
      <c r="D24" s="19">
        <f>G23-C24</f>
        <v>36</v>
      </c>
      <c r="E24" s="19"/>
      <c r="F24" s="40"/>
      <c r="G24" s="30" t="s">
        <v>3800</v>
      </c>
      <c r="H24" s="30"/>
    </row>
    <row r="25" ht="15.75" customHeight="1">
      <c r="A25" s="19" t="str">
        <f t="shared" ref="A25:A30" si="1">A24</f>
        <v>209/MDP/SBY/07/2022</v>
      </c>
      <c r="B25" s="18">
        <v>44770.0</v>
      </c>
      <c r="C25" s="36">
        <v>36.0</v>
      </c>
      <c r="D25" s="19">
        <f t="shared" ref="D25:D27" si="2">D24-C25</f>
        <v>0</v>
      </c>
      <c r="E25" s="19"/>
      <c r="F25" s="40"/>
      <c r="G25" s="53"/>
      <c r="H25" s="30"/>
    </row>
    <row r="26" ht="15.75" customHeight="1">
      <c r="A26" s="19" t="str">
        <f t="shared" si="1"/>
        <v>209/MDP/SBY/07/2022</v>
      </c>
      <c r="B26" s="18"/>
      <c r="C26" s="36"/>
      <c r="D26" s="19">
        <f t="shared" si="2"/>
        <v>0</v>
      </c>
      <c r="E26" s="19"/>
      <c r="F26" s="10"/>
      <c r="G26" s="30" t="s">
        <v>3798</v>
      </c>
      <c r="H26" s="30"/>
    </row>
    <row r="27" ht="15.75" customHeight="1">
      <c r="A27" s="19" t="str">
        <f t="shared" si="1"/>
        <v>209/MDP/SBY/07/2022</v>
      </c>
      <c r="B27" s="18"/>
      <c r="C27" s="36"/>
      <c r="D27" s="19">
        <f t="shared" si="2"/>
        <v>0</v>
      </c>
      <c r="E27" s="19"/>
      <c r="F27" s="10"/>
      <c r="G27" s="30"/>
    </row>
    <row r="28" ht="15.75" customHeight="1">
      <c r="A28" s="19" t="str">
        <f t="shared" si="1"/>
        <v>209/MDP/SBY/07/2022</v>
      </c>
      <c r="B28" s="18"/>
      <c r="C28" s="36"/>
      <c r="D28" s="19"/>
      <c r="E28" s="19"/>
      <c r="F28" s="10"/>
      <c r="G28" s="30"/>
    </row>
    <row r="29" ht="15.75" customHeight="1">
      <c r="A29" s="19" t="str">
        <f t="shared" si="1"/>
        <v>209/MDP/SBY/07/2022</v>
      </c>
      <c r="B29" s="18"/>
      <c r="C29" s="36"/>
      <c r="D29" s="19"/>
      <c r="E29" s="19"/>
      <c r="F29" s="10"/>
      <c r="G29" s="30"/>
    </row>
    <row r="30" ht="15.75" customHeight="1">
      <c r="A30" s="19" t="str">
        <f t="shared" si="1"/>
        <v>209/MDP/SBY/07/2022</v>
      </c>
      <c r="B30" s="18"/>
      <c r="C30" s="36"/>
      <c r="D30" s="19"/>
      <c r="E30" s="19"/>
      <c r="F30" s="10"/>
      <c r="G30" s="30"/>
    </row>
    <row r="31" ht="15.75" customHeight="1">
      <c r="F31" s="54" t="s">
        <v>14</v>
      </c>
    </row>
    <row r="32" ht="15.75" customHeight="1"/>
    <row r="33" ht="15.75" customHeight="1"/>
    <row r="34" ht="15.75" customHeight="1">
      <c r="A34" s="14" t="s">
        <v>15</v>
      </c>
      <c r="B34" s="14" t="s">
        <v>16</v>
      </c>
      <c r="C34" s="2" t="s">
        <v>17</v>
      </c>
      <c r="D34" s="14" t="s">
        <v>18</v>
      </c>
      <c r="E34" s="14" t="s">
        <v>19</v>
      </c>
      <c r="F34" s="34" t="s">
        <v>20</v>
      </c>
      <c r="G34" s="43">
        <v>25.0</v>
      </c>
    </row>
    <row r="35" ht="15.75" customHeight="1">
      <c r="A35" s="19" t="s">
        <v>3801</v>
      </c>
      <c r="B35" s="18">
        <v>45152.0</v>
      </c>
      <c r="C35" s="36">
        <v>25.0</v>
      </c>
      <c r="D35" s="19">
        <f>G34-C35</f>
        <v>0</v>
      </c>
      <c r="E35" s="19"/>
      <c r="F35" s="40"/>
      <c r="G35" s="30" t="s">
        <v>3802</v>
      </c>
    </row>
    <row r="36" ht="15.75" customHeight="1">
      <c r="A36" s="19" t="str">
        <f t="shared" ref="A36:A41" si="3">A35</f>
        <v>224/MDP/SBY/07/2023</v>
      </c>
      <c r="B36" s="18"/>
      <c r="C36" s="36"/>
      <c r="D36" s="19">
        <f t="shared" ref="D36:D38" si="4">D35-C36</f>
        <v>0</v>
      </c>
      <c r="E36" s="19"/>
      <c r="F36" s="40"/>
      <c r="G36" s="53"/>
    </row>
    <row r="37" ht="15.75" customHeight="1">
      <c r="A37" s="19" t="str">
        <f t="shared" si="3"/>
        <v>224/MDP/SBY/07/2023</v>
      </c>
      <c r="B37" s="18"/>
      <c r="C37" s="36"/>
      <c r="D37" s="19">
        <f t="shared" si="4"/>
        <v>0</v>
      </c>
      <c r="E37" s="19"/>
      <c r="F37" s="10"/>
      <c r="G37" s="30" t="s">
        <v>3798</v>
      </c>
    </row>
    <row r="38" ht="15.75" customHeight="1">
      <c r="A38" s="19" t="str">
        <f t="shared" si="3"/>
        <v>224/MDP/SBY/07/2023</v>
      </c>
      <c r="B38" s="18"/>
      <c r="C38" s="36"/>
      <c r="D38" s="19">
        <f t="shared" si="4"/>
        <v>0</v>
      </c>
      <c r="E38" s="19"/>
      <c r="F38" s="10"/>
      <c r="G38" s="30"/>
    </row>
    <row r="39" ht="15.75" customHeight="1">
      <c r="A39" s="19" t="str">
        <f t="shared" si="3"/>
        <v>224/MDP/SBY/07/2023</v>
      </c>
      <c r="B39" s="18"/>
      <c r="C39" s="36"/>
      <c r="D39" s="19"/>
      <c r="E39" s="19"/>
      <c r="F39" s="10"/>
      <c r="G39" s="30"/>
    </row>
    <row r="40" ht="15.75" customHeight="1">
      <c r="A40" s="19" t="str">
        <f t="shared" si="3"/>
        <v>224/MDP/SBY/07/2023</v>
      </c>
      <c r="B40" s="18"/>
      <c r="C40" s="36"/>
      <c r="D40" s="19"/>
      <c r="E40" s="19"/>
      <c r="F40" s="10"/>
      <c r="G40" s="30"/>
    </row>
    <row r="41" ht="15.75" customHeight="1">
      <c r="A41" s="19" t="str">
        <f t="shared" si="3"/>
        <v>224/MDP/SBY/07/2023</v>
      </c>
      <c r="B41" s="18"/>
      <c r="C41" s="36"/>
      <c r="D41" s="19"/>
      <c r="E41" s="19"/>
      <c r="F41" s="10"/>
      <c r="G41" s="30"/>
    </row>
    <row r="42" ht="15.75" customHeight="1">
      <c r="F42" s="54" t="s">
        <v>14</v>
      </c>
    </row>
    <row r="43" ht="15.75" customHeight="1"/>
    <row r="44" ht="15.75" customHeight="1">
      <c r="A44" s="14" t="s">
        <v>15</v>
      </c>
      <c r="B44" s="14" t="s">
        <v>16</v>
      </c>
      <c r="C44" s="2" t="s">
        <v>17</v>
      </c>
      <c r="D44" s="14" t="s">
        <v>18</v>
      </c>
      <c r="E44" s="14" t="s">
        <v>19</v>
      </c>
      <c r="F44" s="34" t="s">
        <v>20</v>
      </c>
      <c r="G44" s="43">
        <v>50.0</v>
      </c>
    </row>
    <row r="45" ht="15.75" customHeight="1">
      <c r="A45" s="19" t="s">
        <v>3803</v>
      </c>
      <c r="B45" s="18">
        <v>45169.0</v>
      </c>
      <c r="C45" s="36">
        <v>20.0</v>
      </c>
      <c r="D45" s="19">
        <f>G44-C45</f>
        <v>30</v>
      </c>
      <c r="E45" s="19"/>
      <c r="F45" s="40"/>
      <c r="G45" s="30" t="s">
        <v>3804</v>
      </c>
    </row>
    <row r="46" ht="15.75" customHeight="1">
      <c r="A46" s="19" t="str">
        <f t="shared" ref="A46:A48" si="5">A45</f>
        <v>225/MDP/SBY/07/2023</v>
      </c>
      <c r="B46" s="18">
        <v>45177.0</v>
      </c>
      <c r="C46" s="36">
        <v>30.0</v>
      </c>
      <c r="D46" s="19">
        <f t="shared" ref="D46:D48" si="6">D45-C46</f>
        <v>0</v>
      </c>
      <c r="E46" s="19"/>
      <c r="F46" s="40"/>
      <c r="G46" s="53"/>
    </row>
    <row r="47" ht="15.75" customHeight="1">
      <c r="A47" s="19" t="str">
        <f t="shared" si="5"/>
        <v>225/MDP/SBY/07/2023</v>
      </c>
      <c r="B47" s="18"/>
      <c r="C47" s="36"/>
      <c r="D47" s="19">
        <f t="shared" si="6"/>
        <v>0</v>
      </c>
      <c r="E47" s="19"/>
      <c r="F47" s="10"/>
      <c r="G47" s="30" t="s">
        <v>3798</v>
      </c>
    </row>
    <row r="48" ht="15.75" customHeight="1">
      <c r="A48" s="19" t="str">
        <f t="shared" si="5"/>
        <v>225/MDP/SBY/07/2023</v>
      </c>
      <c r="B48" s="18"/>
      <c r="C48" s="36"/>
      <c r="D48" s="19">
        <f t="shared" si="6"/>
        <v>0</v>
      </c>
      <c r="E48" s="19"/>
      <c r="F48" s="10"/>
      <c r="G48" s="30"/>
    </row>
    <row r="49" ht="15.75" customHeight="1">
      <c r="F49" s="54" t="s">
        <v>14</v>
      </c>
    </row>
    <row r="50" ht="15.75" customHeight="1"/>
    <row r="51" ht="15.75" customHeight="1">
      <c r="A51" s="14" t="s">
        <v>15</v>
      </c>
      <c r="B51" s="14" t="s">
        <v>16</v>
      </c>
      <c r="C51" s="2" t="s">
        <v>17</v>
      </c>
      <c r="D51" s="14" t="s">
        <v>18</v>
      </c>
      <c r="E51" s="14" t="s">
        <v>19</v>
      </c>
      <c r="F51" s="34" t="s">
        <v>20</v>
      </c>
      <c r="G51" s="43">
        <v>50.0</v>
      </c>
    </row>
    <row r="52" ht="15.75" customHeight="1">
      <c r="A52" s="19" t="s">
        <v>3805</v>
      </c>
      <c r="B52" s="18">
        <v>45363.0</v>
      </c>
      <c r="C52" s="36">
        <v>50.0</v>
      </c>
      <c r="D52" s="19">
        <f>G51-C52</f>
        <v>0</v>
      </c>
      <c r="E52" s="19"/>
      <c r="F52" s="40"/>
      <c r="G52" s="30" t="s">
        <v>3806</v>
      </c>
    </row>
    <row r="53" ht="15.75" customHeight="1">
      <c r="A53" s="19" t="str">
        <f t="shared" ref="A53:A55" si="7">A52</f>
        <v>232/MDP/SBY/02/2024</v>
      </c>
      <c r="B53" s="18"/>
      <c r="C53" s="36"/>
      <c r="D53" s="19">
        <f t="shared" ref="D53:D55" si="8">D52-C53</f>
        <v>0</v>
      </c>
      <c r="E53" s="19"/>
      <c r="F53" s="40"/>
      <c r="G53" s="53"/>
    </row>
    <row r="54" ht="15.75" customHeight="1">
      <c r="A54" s="19" t="str">
        <f t="shared" si="7"/>
        <v>232/MDP/SBY/02/2024</v>
      </c>
      <c r="B54" s="18"/>
      <c r="C54" s="36"/>
      <c r="D54" s="19">
        <f t="shared" si="8"/>
        <v>0</v>
      </c>
      <c r="E54" s="19"/>
      <c r="F54" s="10"/>
      <c r="G54" s="30" t="s">
        <v>3798</v>
      </c>
    </row>
    <row r="55" ht="15.75" customHeight="1">
      <c r="A55" s="19" t="str">
        <f t="shared" si="7"/>
        <v>232/MDP/SBY/02/2024</v>
      </c>
      <c r="B55" s="18"/>
      <c r="C55" s="36"/>
      <c r="D55" s="19">
        <f t="shared" si="8"/>
        <v>0</v>
      </c>
      <c r="E55" s="19"/>
      <c r="F55" s="10"/>
      <c r="G55" s="30"/>
    </row>
    <row r="56" ht="15.75" customHeight="1">
      <c r="F56" s="54" t="s">
        <v>14</v>
      </c>
    </row>
    <row r="57" ht="15.75" customHeight="1">
      <c r="A57" s="14" t="s">
        <v>15</v>
      </c>
      <c r="B57" s="14" t="s">
        <v>16</v>
      </c>
      <c r="C57" s="2" t="s">
        <v>17</v>
      </c>
      <c r="D57" s="14" t="s">
        <v>18</v>
      </c>
      <c r="E57" s="14" t="s">
        <v>19</v>
      </c>
      <c r="F57" s="34" t="s">
        <v>20</v>
      </c>
      <c r="G57" s="43">
        <v>100.0</v>
      </c>
    </row>
    <row r="58" ht="15.75" customHeight="1">
      <c r="A58" s="19" t="s">
        <v>3807</v>
      </c>
      <c r="B58" s="18">
        <v>46128.0</v>
      </c>
      <c r="C58" s="36">
        <v>37.0</v>
      </c>
      <c r="D58" s="19">
        <f>G57-C58</f>
        <v>63</v>
      </c>
      <c r="E58" s="19"/>
      <c r="F58" s="40"/>
      <c r="G58" s="30" t="s">
        <v>3808</v>
      </c>
    </row>
    <row r="59" ht="15.75" customHeight="1">
      <c r="A59" s="19" t="s">
        <v>3807</v>
      </c>
      <c r="B59" s="18">
        <v>46142.0</v>
      </c>
      <c r="C59" s="36">
        <v>18.0</v>
      </c>
      <c r="D59" s="19">
        <f t="shared" ref="D59:D61" si="9">D58-C59</f>
        <v>45</v>
      </c>
      <c r="E59" s="19"/>
      <c r="F59" s="40"/>
      <c r="G59" s="53"/>
    </row>
    <row r="60" ht="15.75" customHeight="1">
      <c r="A60" s="19" t="s">
        <v>3807</v>
      </c>
      <c r="B60" s="18">
        <v>46160.0</v>
      </c>
      <c r="C60" s="36">
        <v>43.0</v>
      </c>
      <c r="D60" s="19">
        <f t="shared" si="9"/>
        <v>2</v>
      </c>
      <c r="E60" s="19"/>
      <c r="F60" s="10"/>
      <c r="G60" s="30" t="s">
        <v>3798</v>
      </c>
    </row>
    <row r="61" ht="15.75" customHeight="1">
      <c r="A61" s="19" t="s">
        <v>3807</v>
      </c>
      <c r="B61" s="18"/>
      <c r="C61" s="36"/>
      <c r="D61" s="19">
        <f t="shared" si="9"/>
        <v>2</v>
      </c>
      <c r="E61" s="19"/>
      <c r="F61" s="10"/>
      <c r="G61" s="30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57"/>
    <col customWidth="1" min="3" max="3" width="13.29"/>
    <col customWidth="1" min="4" max="4" width="11.86"/>
    <col customWidth="1" min="5" max="5" width="14.57"/>
    <col customWidth="1" min="6" max="6" width="12.86"/>
    <col customWidth="1" min="7" max="7" width="12.14"/>
    <col customWidth="1" min="8" max="9" width="8.71"/>
    <col customWidth="1" min="10" max="10" width="7.14"/>
    <col customWidth="1" min="11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800.0</v>
      </c>
    </row>
    <row r="2">
      <c r="A2" s="19">
        <v>4.592877073E9</v>
      </c>
      <c r="B2" s="18">
        <v>45405.0</v>
      </c>
      <c r="C2" s="119">
        <v>86.0</v>
      </c>
      <c r="D2" s="19">
        <f>G1-C2</f>
        <v>714</v>
      </c>
      <c r="E2" s="19"/>
      <c r="F2" s="10"/>
      <c r="G2" s="20" t="s">
        <v>3809</v>
      </c>
    </row>
    <row r="3">
      <c r="A3" s="19">
        <f t="shared" ref="A3:A10" si="1">A2</f>
        <v>4592877073</v>
      </c>
      <c r="B3" s="18">
        <v>45406.0</v>
      </c>
      <c r="C3" s="119">
        <v>80.0</v>
      </c>
      <c r="D3" s="19">
        <f t="shared" ref="D3:D14" si="2">D2-C3</f>
        <v>634</v>
      </c>
      <c r="E3" s="19"/>
      <c r="F3" s="10"/>
    </row>
    <row r="4">
      <c r="A4" s="19">
        <f t="shared" si="1"/>
        <v>4592877073</v>
      </c>
      <c r="B4" s="18">
        <v>45407.0</v>
      </c>
      <c r="C4" s="119">
        <v>77.0</v>
      </c>
      <c r="D4" s="19">
        <f t="shared" si="2"/>
        <v>557</v>
      </c>
      <c r="E4" s="19"/>
      <c r="F4" s="10"/>
      <c r="G4" s="20" t="s">
        <v>3810</v>
      </c>
    </row>
    <row r="5">
      <c r="A5" s="19">
        <f t="shared" si="1"/>
        <v>4592877073</v>
      </c>
      <c r="B5" s="18">
        <v>45407.0</v>
      </c>
      <c r="C5" s="119">
        <v>23.0</v>
      </c>
      <c r="D5" s="19">
        <f t="shared" si="2"/>
        <v>534</v>
      </c>
      <c r="E5" s="19"/>
      <c r="F5" s="10"/>
      <c r="G5" s="53" t="s">
        <v>3811</v>
      </c>
    </row>
    <row r="6">
      <c r="A6" s="19">
        <f t="shared" si="1"/>
        <v>4592877073</v>
      </c>
      <c r="B6" s="18">
        <v>45408.0</v>
      </c>
      <c r="C6" s="119">
        <v>100.0</v>
      </c>
      <c r="D6" s="19">
        <f t="shared" si="2"/>
        <v>434</v>
      </c>
      <c r="E6" s="19"/>
      <c r="F6" s="10"/>
    </row>
    <row r="7">
      <c r="A7" s="19">
        <f t="shared" si="1"/>
        <v>4592877073</v>
      </c>
      <c r="B7" s="18">
        <v>45411.0</v>
      </c>
      <c r="C7" s="119">
        <v>100.0</v>
      </c>
      <c r="D7" s="19">
        <f t="shared" si="2"/>
        <v>334</v>
      </c>
      <c r="E7" s="19"/>
      <c r="F7" s="10"/>
    </row>
    <row r="8">
      <c r="A8" s="19">
        <f t="shared" si="1"/>
        <v>4592877073</v>
      </c>
      <c r="B8" s="18">
        <v>45414.0</v>
      </c>
      <c r="C8" s="206">
        <v>35.0</v>
      </c>
      <c r="D8" s="19">
        <f t="shared" si="2"/>
        <v>299</v>
      </c>
      <c r="E8" s="19"/>
      <c r="F8" s="10"/>
    </row>
    <row r="9">
      <c r="A9" s="19">
        <f t="shared" si="1"/>
        <v>4592877073</v>
      </c>
      <c r="B9" s="18">
        <v>45415.0</v>
      </c>
      <c r="C9" s="206">
        <v>50.0</v>
      </c>
      <c r="D9" s="19">
        <f t="shared" si="2"/>
        <v>249</v>
      </c>
      <c r="E9" s="19"/>
      <c r="F9" s="10"/>
    </row>
    <row r="10">
      <c r="A10" s="19">
        <f t="shared" si="1"/>
        <v>4592877073</v>
      </c>
      <c r="B10" s="18">
        <v>45419.0</v>
      </c>
      <c r="C10" s="206">
        <v>50.0</v>
      </c>
      <c r="D10" s="19">
        <f t="shared" si="2"/>
        <v>199</v>
      </c>
      <c r="E10" s="19"/>
      <c r="F10" s="10"/>
    </row>
    <row r="11">
      <c r="B11" s="56">
        <v>45420.0</v>
      </c>
      <c r="C11" s="207">
        <v>90.0</v>
      </c>
      <c r="D11" s="19">
        <f t="shared" si="2"/>
        <v>109</v>
      </c>
    </row>
    <row r="12">
      <c r="B12" s="56">
        <v>45421.0</v>
      </c>
      <c r="C12" s="207">
        <v>25.0</v>
      </c>
      <c r="D12" s="19">
        <f t="shared" si="2"/>
        <v>84</v>
      </c>
    </row>
    <row r="13">
      <c r="B13" s="56">
        <v>45425.0</v>
      </c>
      <c r="C13" s="207">
        <v>75.0</v>
      </c>
      <c r="D13" s="19">
        <f t="shared" si="2"/>
        <v>9</v>
      </c>
    </row>
    <row r="14">
      <c r="B14" s="56">
        <v>45425.0</v>
      </c>
      <c r="C14" s="207">
        <v>9.0</v>
      </c>
      <c r="D14" s="19">
        <f t="shared" si="2"/>
        <v>0</v>
      </c>
    </row>
    <row r="17">
      <c r="A17" s="14" t="s">
        <v>15</v>
      </c>
      <c r="B17" s="14" t="s">
        <v>16</v>
      </c>
      <c r="C17" s="2" t="s">
        <v>17</v>
      </c>
      <c r="D17" s="14" t="s">
        <v>18</v>
      </c>
      <c r="E17" s="14" t="s">
        <v>19</v>
      </c>
      <c r="F17" s="34" t="s">
        <v>20</v>
      </c>
      <c r="G17" s="43">
        <v>100.0</v>
      </c>
    </row>
    <row r="18">
      <c r="A18" s="19">
        <v>4.592881953E9</v>
      </c>
      <c r="B18" s="18">
        <v>45406.0</v>
      </c>
      <c r="C18" s="36">
        <v>30.0</v>
      </c>
      <c r="D18" s="19">
        <f>G17-C18</f>
        <v>70</v>
      </c>
      <c r="E18" s="19"/>
      <c r="F18" s="10"/>
      <c r="G18" s="20" t="s">
        <v>3812</v>
      </c>
    </row>
    <row r="19">
      <c r="A19" s="19">
        <f t="shared" ref="A19:A26" si="3">A18</f>
        <v>4592881953</v>
      </c>
      <c r="B19" s="18">
        <v>45405.0</v>
      </c>
      <c r="C19" s="36">
        <v>20.0</v>
      </c>
      <c r="D19" s="19">
        <f t="shared" ref="D19:D26" si="4">D18-C19</f>
        <v>50</v>
      </c>
      <c r="E19" s="19"/>
      <c r="F19" s="10"/>
    </row>
    <row r="20">
      <c r="A20" s="19">
        <f t="shared" si="3"/>
        <v>4592881953</v>
      </c>
      <c r="B20" s="18">
        <v>45407.0</v>
      </c>
      <c r="C20" s="36">
        <v>25.0</v>
      </c>
      <c r="D20" s="19">
        <f t="shared" si="4"/>
        <v>25</v>
      </c>
      <c r="E20" s="19"/>
      <c r="F20" s="10"/>
      <c r="G20" s="20" t="s">
        <v>1082</v>
      </c>
    </row>
    <row r="21" ht="15.75" customHeight="1">
      <c r="A21" s="19">
        <f t="shared" si="3"/>
        <v>4592881953</v>
      </c>
      <c r="B21" s="18">
        <v>45407.0</v>
      </c>
      <c r="C21" s="36">
        <v>24.0</v>
      </c>
      <c r="D21" s="19">
        <f t="shared" si="4"/>
        <v>1</v>
      </c>
      <c r="E21" s="19"/>
      <c r="F21" s="10"/>
      <c r="G21" s="53" t="s">
        <v>3813</v>
      </c>
    </row>
    <row r="22" ht="15.75" customHeight="1">
      <c r="A22" s="19">
        <f t="shared" si="3"/>
        <v>4592881953</v>
      </c>
      <c r="B22" s="18">
        <v>45414.0</v>
      </c>
      <c r="C22" s="206">
        <v>1.0</v>
      </c>
      <c r="D22" s="19">
        <f t="shared" si="4"/>
        <v>0</v>
      </c>
      <c r="E22" s="19"/>
      <c r="F22" s="10"/>
    </row>
    <row r="23" ht="15.75" customHeight="1">
      <c r="A23" s="19">
        <f t="shared" si="3"/>
        <v>4592881953</v>
      </c>
      <c r="B23" s="18"/>
      <c r="C23" s="36"/>
      <c r="D23" s="19">
        <f t="shared" si="4"/>
        <v>0</v>
      </c>
      <c r="E23" s="19"/>
      <c r="F23" s="10"/>
    </row>
    <row r="24" ht="15.75" customHeight="1">
      <c r="A24" s="19">
        <f t="shared" si="3"/>
        <v>4592881953</v>
      </c>
      <c r="B24" s="18"/>
      <c r="C24" s="36"/>
      <c r="D24" s="19">
        <f t="shared" si="4"/>
        <v>0</v>
      </c>
      <c r="E24" s="19"/>
      <c r="F24" s="10"/>
    </row>
    <row r="25" ht="15.75" customHeight="1">
      <c r="A25" s="19">
        <f t="shared" si="3"/>
        <v>4592881953</v>
      </c>
      <c r="B25" s="18"/>
      <c r="C25" s="36"/>
      <c r="D25" s="19">
        <f t="shared" si="4"/>
        <v>0</v>
      </c>
      <c r="E25" s="19"/>
      <c r="F25" s="10"/>
    </row>
    <row r="26" ht="15.75" customHeight="1">
      <c r="A26" s="19">
        <f t="shared" si="3"/>
        <v>4592881953</v>
      </c>
      <c r="B26" s="18"/>
      <c r="C26" s="36"/>
      <c r="D26" s="19">
        <f t="shared" si="4"/>
        <v>0</v>
      </c>
      <c r="E26" s="19"/>
      <c r="F26" s="10"/>
    </row>
    <row r="27" ht="15.75" customHeight="1">
      <c r="F27" s="46" t="s">
        <v>775</v>
      </c>
    </row>
    <row r="28" ht="15.75" customHeight="1">
      <c r="A28" s="14" t="s">
        <v>15</v>
      </c>
      <c r="B28" s="14" t="s">
        <v>16</v>
      </c>
      <c r="C28" s="2" t="s">
        <v>17</v>
      </c>
      <c r="D28" s="14" t="s">
        <v>18</v>
      </c>
      <c r="E28" s="14" t="s">
        <v>19</v>
      </c>
      <c r="F28" s="34" t="s">
        <v>20</v>
      </c>
      <c r="G28" s="43">
        <v>100.0</v>
      </c>
    </row>
    <row r="29" ht="15.75" customHeight="1">
      <c r="A29" s="19">
        <v>4.592904119E9</v>
      </c>
      <c r="B29" s="18">
        <v>45439.0</v>
      </c>
      <c r="C29" s="131">
        <v>50.0</v>
      </c>
      <c r="D29" s="19">
        <f>G28-C29</f>
        <v>50</v>
      </c>
      <c r="E29" s="19"/>
      <c r="F29" s="10"/>
      <c r="G29" s="20" t="s">
        <v>3814</v>
      </c>
    </row>
    <row r="30" ht="15.75" customHeight="1">
      <c r="A30" s="19">
        <f t="shared" ref="A30:A34" si="5">A29</f>
        <v>4592904119</v>
      </c>
      <c r="B30" s="18">
        <v>45450.0</v>
      </c>
      <c r="C30" s="208">
        <v>50.0</v>
      </c>
      <c r="D30" s="19">
        <f t="shared" ref="D30:D34" si="6">D29-C30</f>
        <v>0</v>
      </c>
      <c r="E30" s="19"/>
      <c r="F30" s="10"/>
    </row>
    <row r="31" ht="15.75" customHeight="1">
      <c r="A31" s="19">
        <f t="shared" si="5"/>
        <v>4592904119</v>
      </c>
      <c r="B31" s="18"/>
      <c r="C31" s="36"/>
      <c r="D31" s="19">
        <f t="shared" si="6"/>
        <v>0</v>
      </c>
      <c r="E31" s="19"/>
      <c r="F31" s="10"/>
      <c r="G31" s="20" t="s">
        <v>3815</v>
      </c>
    </row>
    <row r="32" ht="15.75" customHeight="1">
      <c r="A32" s="19">
        <f t="shared" si="5"/>
        <v>4592904119</v>
      </c>
      <c r="B32" s="18"/>
      <c r="C32" s="36"/>
      <c r="D32" s="19">
        <f t="shared" si="6"/>
        <v>0</v>
      </c>
      <c r="E32" s="19"/>
      <c r="F32" s="10"/>
      <c r="G32" s="53" t="s">
        <v>3816</v>
      </c>
    </row>
    <row r="33" ht="15.75" customHeight="1">
      <c r="A33" s="19">
        <f t="shared" si="5"/>
        <v>4592904119</v>
      </c>
      <c r="B33" s="18"/>
      <c r="C33" s="36"/>
      <c r="D33" s="19">
        <f t="shared" si="6"/>
        <v>0</v>
      </c>
      <c r="E33" s="19"/>
      <c r="F33" s="10"/>
    </row>
    <row r="34" ht="15.75" customHeight="1">
      <c r="A34" s="19">
        <f t="shared" si="5"/>
        <v>4592904119</v>
      </c>
      <c r="B34" s="18"/>
      <c r="C34" s="36"/>
      <c r="D34" s="19">
        <f t="shared" si="6"/>
        <v>0</v>
      </c>
      <c r="E34" s="19"/>
      <c r="F34" s="10"/>
    </row>
    <row r="35" ht="15.75" customHeight="1">
      <c r="F35" s="46" t="s">
        <v>775</v>
      </c>
    </row>
    <row r="36" ht="15.75" customHeight="1">
      <c r="A36" s="14" t="s">
        <v>15</v>
      </c>
      <c r="B36" s="14" t="s">
        <v>16</v>
      </c>
      <c r="C36" s="2" t="s">
        <v>17</v>
      </c>
      <c r="D36" s="14" t="s">
        <v>18</v>
      </c>
      <c r="E36" s="14" t="s">
        <v>19</v>
      </c>
      <c r="F36" s="34" t="s">
        <v>20</v>
      </c>
      <c r="G36" s="43">
        <v>150.0</v>
      </c>
    </row>
    <row r="37" ht="15.75" customHeight="1">
      <c r="A37" s="19">
        <v>4.592907153E9</v>
      </c>
      <c r="B37" s="18">
        <v>45414.0</v>
      </c>
      <c r="C37" s="209">
        <v>99.0</v>
      </c>
      <c r="D37" s="19">
        <f>G36-C37</f>
        <v>51</v>
      </c>
      <c r="E37" s="19"/>
      <c r="F37" s="10"/>
      <c r="G37" s="20" t="s">
        <v>3817</v>
      </c>
    </row>
    <row r="38" ht="15.75" customHeight="1">
      <c r="A38" s="19">
        <f t="shared" ref="A38:A42" si="7">A37</f>
        <v>4592907153</v>
      </c>
      <c r="B38" s="18">
        <v>45428.0</v>
      </c>
      <c r="C38" s="209">
        <v>50.0</v>
      </c>
      <c r="D38" s="19">
        <f t="shared" ref="D38:D42" si="8">D37-C38</f>
        <v>1</v>
      </c>
      <c r="E38" s="19"/>
      <c r="F38" s="10"/>
    </row>
    <row r="39" ht="15.75" customHeight="1">
      <c r="A39" s="19">
        <f t="shared" si="7"/>
        <v>4592907153</v>
      </c>
      <c r="B39" s="18">
        <v>45432.0</v>
      </c>
      <c r="C39" s="209">
        <v>1.0</v>
      </c>
      <c r="D39" s="19">
        <f t="shared" si="8"/>
        <v>0</v>
      </c>
      <c r="E39" s="19"/>
      <c r="F39" s="10"/>
      <c r="G39" s="20" t="s">
        <v>1140</v>
      </c>
    </row>
    <row r="40" ht="15.75" customHeight="1">
      <c r="A40" s="19">
        <f t="shared" si="7"/>
        <v>4592907153</v>
      </c>
      <c r="B40" s="18"/>
      <c r="C40" s="36"/>
      <c r="D40" s="19">
        <f t="shared" si="8"/>
        <v>0</v>
      </c>
      <c r="E40" s="19"/>
      <c r="F40" s="10"/>
      <c r="G40" s="53" t="s">
        <v>3818</v>
      </c>
    </row>
    <row r="41" ht="15.75" customHeight="1">
      <c r="A41" s="19">
        <f t="shared" si="7"/>
        <v>4592907153</v>
      </c>
      <c r="B41" s="18"/>
      <c r="C41" s="36"/>
      <c r="D41" s="19">
        <f t="shared" si="8"/>
        <v>0</v>
      </c>
      <c r="E41" s="19"/>
      <c r="F41" s="10"/>
    </row>
    <row r="42" ht="15.75" customHeight="1">
      <c r="A42" s="19">
        <f t="shared" si="7"/>
        <v>4592907153</v>
      </c>
      <c r="B42" s="18"/>
      <c r="C42" s="36"/>
      <c r="D42" s="19">
        <f t="shared" si="8"/>
        <v>0</v>
      </c>
      <c r="E42" s="19"/>
      <c r="F42" s="10"/>
    </row>
    <row r="43" ht="15.75" customHeight="1">
      <c r="F43" s="46" t="s">
        <v>775</v>
      </c>
    </row>
    <row r="44" ht="15.75" customHeight="1">
      <c r="A44" s="14" t="s">
        <v>15</v>
      </c>
      <c r="B44" s="14" t="s">
        <v>16</v>
      </c>
      <c r="C44" s="2" t="s">
        <v>17</v>
      </c>
      <c r="D44" s="14" t="s">
        <v>18</v>
      </c>
      <c r="E44" s="14" t="s">
        <v>19</v>
      </c>
      <c r="F44" s="34" t="s">
        <v>20</v>
      </c>
      <c r="G44" s="43">
        <v>49.0</v>
      </c>
    </row>
    <row r="45" ht="15.75" customHeight="1">
      <c r="A45" s="19">
        <v>4.592914416E9</v>
      </c>
      <c r="B45" s="18">
        <v>45432.0</v>
      </c>
      <c r="C45" s="209">
        <v>49.0</v>
      </c>
      <c r="D45" s="19">
        <f>G44-C45</f>
        <v>0</v>
      </c>
      <c r="E45" s="19"/>
      <c r="F45" s="10"/>
      <c r="G45" s="20" t="s">
        <v>3819</v>
      </c>
    </row>
    <row r="46" ht="15.75" customHeight="1">
      <c r="A46" s="19">
        <f t="shared" ref="A46:A50" si="9">A45</f>
        <v>4592914416</v>
      </c>
      <c r="B46" s="18"/>
      <c r="C46" s="36"/>
      <c r="D46" s="19">
        <f t="shared" ref="D46:D50" si="10">D45-C46</f>
        <v>0</v>
      </c>
      <c r="E46" s="19"/>
      <c r="F46" s="10"/>
    </row>
    <row r="47" ht="15.75" customHeight="1">
      <c r="A47" s="19">
        <f t="shared" si="9"/>
        <v>4592914416</v>
      </c>
      <c r="B47" s="18"/>
      <c r="C47" s="36"/>
      <c r="D47" s="19">
        <f t="shared" si="10"/>
        <v>0</v>
      </c>
      <c r="E47" s="19"/>
      <c r="F47" s="10"/>
      <c r="G47" s="20" t="s">
        <v>1140</v>
      </c>
    </row>
    <row r="48" ht="15.75" customHeight="1">
      <c r="A48" s="19">
        <f t="shared" si="9"/>
        <v>4592914416</v>
      </c>
      <c r="B48" s="18"/>
      <c r="C48" s="36"/>
      <c r="D48" s="19">
        <f t="shared" si="10"/>
        <v>0</v>
      </c>
      <c r="E48" s="19"/>
      <c r="F48" s="10"/>
      <c r="G48" s="53" t="s">
        <v>3818</v>
      </c>
    </row>
    <row r="49" ht="15.75" customHeight="1">
      <c r="A49" s="19">
        <f t="shared" si="9"/>
        <v>4592914416</v>
      </c>
      <c r="B49" s="18"/>
      <c r="C49" s="36"/>
      <c r="D49" s="19">
        <f t="shared" si="10"/>
        <v>0</v>
      </c>
      <c r="E49" s="19"/>
      <c r="F49" s="10"/>
    </row>
    <row r="50" ht="15.75" customHeight="1">
      <c r="A50" s="19">
        <f t="shared" si="9"/>
        <v>4592914416</v>
      </c>
      <c r="B50" s="18"/>
      <c r="C50" s="36"/>
      <c r="D50" s="19">
        <f t="shared" si="10"/>
        <v>0</v>
      </c>
      <c r="E50" s="19"/>
      <c r="F50" s="10"/>
    </row>
    <row r="51" ht="15.75" customHeight="1">
      <c r="F51" s="46" t="s">
        <v>775</v>
      </c>
    </row>
    <row r="52" ht="15.75" customHeight="1">
      <c r="A52" s="14" t="s">
        <v>15</v>
      </c>
      <c r="B52" s="14" t="s">
        <v>16</v>
      </c>
      <c r="C52" s="2" t="s">
        <v>17</v>
      </c>
      <c r="D52" s="14" t="s">
        <v>18</v>
      </c>
      <c r="E52" s="14" t="s">
        <v>19</v>
      </c>
      <c r="F52" s="34" t="s">
        <v>20</v>
      </c>
      <c r="G52" s="43">
        <v>100.0</v>
      </c>
    </row>
    <row r="53" ht="15.75" customHeight="1">
      <c r="A53" s="19">
        <v>4.592914416E9</v>
      </c>
      <c r="B53" s="118">
        <v>45432.0</v>
      </c>
      <c r="C53" s="142">
        <v>35.0</v>
      </c>
      <c r="D53" s="19">
        <f>G52-C53</f>
        <v>65</v>
      </c>
      <c r="E53" s="19"/>
      <c r="F53" s="10"/>
      <c r="G53" s="20" t="s">
        <v>3819</v>
      </c>
    </row>
    <row r="54" ht="15.75" customHeight="1">
      <c r="A54" s="19">
        <f t="shared" ref="A54:A57" si="11">A53</f>
        <v>4592914416</v>
      </c>
      <c r="B54" s="18">
        <v>45433.0</v>
      </c>
      <c r="C54" s="142">
        <v>33.0</v>
      </c>
      <c r="D54" s="19">
        <f t="shared" ref="D54:D57" si="12">D53-C54</f>
        <v>32</v>
      </c>
      <c r="E54" s="19"/>
      <c r="F54" s="10"/>
    </row>
    <row r="55" ht="15.75" customHeight="1">
      <c r="A55" s="19">
        <f t="shared" si="11"/>
        <v>4592914416</v>
      </c>
      <c r="B55" s="18">
        <v>45436.0</v>
      </c>
      <c r="C55" s="142">
        <v>32.0</v>
      </c>
      <c r="D55" s="19">
        <f t="shared" si="12"/>
        <v>0</v>
      </c>
      <c r="E55" s="19"/>
      <c r="F55" s="10"/>
      <c r="G55" s="20" t="s">
        <v>3820</v>
      </c>
    </row>
    <row r="56" ht="15.75" customHeight="1">
      <c r="A56" s="19">
        <f t="shared" si="11"/>
        <v>4592914416</v>
      </c>
      <c r="B56" s="18"/>
      <c r="C56" s="36"/>
      <c r="D56" s="19">
        <f t="shared" si="12"/>
        <v>0</v>
      </c>
      <c r="E56" s="19"/>
      <c r="F56" s="10"/>
      <c r="G56" s="53" t="s">
        <v>3821</v>
      </c>
    </row>
    <row r="57" ht="15.75" customHeight="1">
      <c r="A57" s="19">
        <f t="shared" si="11"/>
        <v>4592914416</v>
      </c>
      <c r="B57" s="18"/>
      <c r="C57" s="36"/>
      <c r="D57" s="19">
        <f t="shared" si="12"/>
        <v>0</v>
      </c>
      <c r="E57" s="19"/>
      <c r="F57" s="10"/>
    </row>
    <row r="58" ht="15.75" customHeight="1">
      <c r="F58" s="46" t="s">
        <v>775</v>
      </c>
    </row>
    <row r="59" ht="15.75" customHeight="1">
      <c r="A59" s="14" t="s">
        <v>15</v>
      </c>
      <c r="B59" s="14" t="s">
        <v>16</v>
      </c>
      <c r="C59" s="2" t="s">
        <v>17</v>
      </c>
      <c r="D59" s="14" t="s">
        <v>18</v>
      </c>
      <c r="E59" s="14" t="s">
        <v>19</v>
      </c>
      <c r="F59" s="34" t="s">
        <v>20</v>
      </c>
      <c r="G59" s="43">
        <v>400.0</v>
      </c>
    </row>
    <row r="60" ht="15.75" customHeight="1">
      <c r="A60" s="19">
        <v>4.592912377E9</v>
      </c>
      <c r="B60" s="18">
        <v>45425.0</v>
      </c>
      <c r="C60" s="209">
        <v>66.0</v>
      </c>
      <c r="D60" s="19">
        <f>G59-C60</f>
        <v>334</v>
      </c>
      <c r="E60" s="19"/>
      <c r="F60" s="10"/>
      <c r="G60" s="20" t="s">
        <v>3822</v>
      </c>
    </row>
    <row r="61" ht="15.75" customHeight="1">
      <c r="A61" s="19">
        <f t="shared" ref="A61:A63" si="13">A60</f>
        <v>4592912377</v>
      </c>
      <c r="B61" s="18">
        <v>45426.0</v>
      </c>
      <c r="C61" s="209">
        <v>75.0</v>
      </c>
      <c r="D61" s="19">
        <f t="shared" ref="D61:D66" si="14">D60-C61</f>
        <v>259</v>
      </c>
      <c r="E61" s="19"/>
      <c r="F61" s="10"/>
    </row>
    <row r="62" ht="15.75" customHeight="1">
      <c r="A62" s="19">
        <f t="shared" si="13"/>
        <v>4592912377</v>
      </c>
      <c r="B62" s="18" t="s">
        <v>2381</v>
      </c>
      <c r="C62" s="209">
        <v>50.0</v>
      </c>
      <c r="D62" s="19">
        <f t="shared" si="14"/>
        <v>209</v>
      </c>
      <c r="E62" s="19"/>
      <c r="F62" s="10"/>
      <c r="G62" s="20" t="s">
        <v>3810</v>
      </c>
    </row>
    <row r="63" ht="15.75" customHeight="1">
      <c r="A63" s="19">
        <f t="shared" si="13"/>
        <v>4592912377</v>
      </c>
      <c r="B63" s="18">
        <v>45429.0</v>
      </c>
      <c r="C63" s="209">
        <v>94.0</v>
      </c>
      <c r="D63" s="19">
        <f t="shared" si="14"/>
        <v>115</v>
      </c>
      <c r="E63" s="19"/>
      <c r="F63" s="10"/>
      <c r="G63" s="53" t="s">
        <v>3811</v>
      </c>
    </row>
    <row r="64" ht="15.75" customHeight="1">
      <c r="A64" s="1"/>
      <c r="B64" s="82">
        <v>45432.0</v>
      </c>
      <c r="C64" s="210">
        <v>115.0</v>
      </c>
      <c r="D64" s="19">
        <f t="shared" si="14"/>
        <v>0</v>
      </c>
      <c r="E64" s="1"/>
      <c r="F64" s="30"/>
      <c r="G64" s="53"/>
    </row>
    <row r="65" ht="15.75" customHeight="1">
      <c r="A65" s="1"/>
      <c r="B65" s="82"/>
      <c r="C65" s="83"/>
      <c r="D65" s="19">
        <f t="shared" si="14"/>
        <v>0</v>
      </c>
      <c r="E65" s="1"/>
      <c r="F65" s="30"/>
      <c r="G65" s="53"/>
    </row>
    <row r="66" ht="15.75" customHeight="1">
      <c r="A66" s="1"/>
      <c r="B66" s="82"/>
      <c r="C66" s="83"/>
      <c r="D66" s="19">
        <f t="shared" si="14"/>
        <v>0</v>
      </c>
      <c r="E66" s="1"/>
      <c r="F66" s="46" t="s">
        <v>2380</v>
      </c>
      <c r="G66" s="53"/>
    </row>
    <row r="67" ht="15.75" customHeight="1"/>
    <row r="68" ht="15.75" customHeight="1">
      <c r="A68" s="14" t="s">
        <v>15</v>
      </c>
      <c r="B68" s="14" t="s">
        <v>16</v>
      </c>
      <c r="C68" s="2" t="s">
        <v>17</v>
      </c>
      <c r="D68" s="14" t="s">
        <v>18</v>
      </c>
      <c r="E68" s="14" t="s">
        <v>19</v>
      </c>
      <c r="F68" s="34" t="s">
        <v>20</v>
      </c>
      <c r="G68" s="43">
        <v>200.0</v>
      </c>
    </row>
    <row r="69" ht="15.75" customHeight="1">
      <c r="A69" s="19">
        <v>4.592922391E9</v>
      </c>
      <c r="B69" s="118">
        <v>45432.0</v>
      </c>
      <c r="C69" s="131">
        <v>40.0</v>
      </c>
      <c r="D69" s="19">
        <f>G68-C69</f>
        <v>160</v>
      </c>
      <c r="E69" s="19"/>
      <c r="F69" s="10"/>
      <c r="G69" s="20" t="s">
        <v>3823</v>
      </c>
    </row>
    <row r="70" ht="15.75" customHeight="1">
      <c r="A70" s="19">
        <f t="shared" ref="A70:A73" si="15">A69</f>
        <v>4592922391</v>
      </c>
      <c r="B70" s="18">
        <v>45439.0</v>
      </c>
      <c r="C70" s="131">
        <v>55.0</v>
      </c>
      <c r="D70" s="19">
        <f t="shared" ref="D70:D73" si="16">D69-C70</f>
        <v>105</v>
      </c>
      <c r="E70" s="19"/>
      <c r="F70" s="10"/>
    </row>
    <row r="71" ht="15.75" customHeight="1">
      <c r="A71" s="19">
        <f t="shared" si="15"/>
        <v>4592922391</v>
      </c>
      <c r="B71" s="211">
        <v>45450.0</v>
      </c>
      <c r="C71" s="208">
        <v>50.0</v>
      </c>
      <c r="D71" s="19">
        <f t="shared" si="16"/>
        <v>55</v>
      </c>
      <c r="E71" s="19"/>
      <c r="F71" s="10"/>
      <c r="G71" s="20" t="s">
        <v>1082</v>
      </c>
    </row>
    <row r="72" ht="15.75" customHeight="1">
      <c r="A72" s="19">
        <f t="shared" si="15"/>
        <v>4592922391</v>
      </c>
      <c r="B72" s="211">
        <v>45456.0</v>
      </c>
      <c r="C72" s="208">
        <v>48.0</v>
      </c>
      <c r="D72" s="19">
        <f t="shared" si="16"/>
        <v>7</v>
      </c>
      <c r="E72" s="19"/>
      <c r="F72" s="10"/>
      <c r="G72" s="53" t="s">
        <v>3824</v>
      </c>
    </row>
    <row r="73" ht="15.75" customHeight="1">
      <c r="A73" s="19">
        <f t="shared" si="15"/>
        <v>4592922391</v>
      </c>
      <c r="B73" s="212">
        <v>45468.0</v>
      </c>
      <c r="C73" s="213">
        <v>7.0</v>
      </c>
      <c r="D73" s="19">
        <f t="shared" si="16"/>
        <v>0</v>
      </c>
      <c r="E73" s="19"/>
      <c r="F73" s="10"/>
    </row>
    <row r="74" ht="15.75" customHeight="1">
      <c r="F74" s="46" t="s">
        <v>2380</v>
      </c>
    </row>
    <row r="75" ht="15.75" customHeight="1">
      <c r="A75" s="14" t="s">
        <v>15</v>
      </c>
      <c r="B75" s="14" t="s">
        <v>16</v>
      </c>
      <c r="C75" s="2" t="s">
        <v>17</v>
      </c>
      <c r="D75" s="14" t="s">
        <v>18</v>
      </c>
      <c r="E75" s="14" t="s">
        <v>19</v>
      </c>
      <c r="F75" s="34" t="s">
        <v>20</v>
      </c>
      <c r="G75" s="43">
        <v>400.0</v>
      </c>
    </row>
    <row r="76" ht="15.75" customHeight="1">
      <c r="A76" s="19">
        <v>4.592922378E9</v>
      </c>
      <c r="B76" s="18">
        <v>45436.0</v>
      </c>
      <c r="C76" s="131">
        <v>18.0</v>
      </c>
      <c r="D76" s="19">
        <f>G75-C76</f>
        <v>382</v>
      </c>
      <c r="E76" s="19"/>
      <c r="F76" s="10"/>
      <c r="G76" s="20" t="s">
        <v>3825</v>
      </c>
    </row>
    <row r="77" ht="15.75" customHeight="1">
      <c r="A77" s="19">
        <f t="shared" ref="A77:A80" si="17">A76</f>
        <v>4592922378</v>
      </c>
      <c r="B77" s="18">
        <v>45439.0</v>
      </c>
      <c r="C77" s="131">
        <v>100.0</v>
      </c>
      <c r="D77" s="19">
        <f t="shared" ref="D77:D81" si="18">D76-C77</f>
        <v>282</v>
      </c>
      <c r="E77" s="19"/>
      <c r="F77" s="10"/>
    </row>
    <row r="78" ht="15.75" customHeight="1">
      <c r="A78" s="19">
        <f t="shared" si="17"/>
        <v>4592922378</v>
      </c>
      <c r="B78" s="18">
        <v>45439.0</v>
      </c>
      <c r="C78" s="131">
        <v>50.0</v>
      </c>
      <c r="D78" s="19">
        <f t="shared" si="18"/>
        <v>232</v>
      </c>
      <c r="E78" s="19"/>
      <c r="F78" s="10"/>
      <c r="G78" s="20" t="s">
        <v>3820</v>
      </c>
    </row>
    <row r="79" ht="15.75" customHeight="1">
      <c r="A79" s="19">
        <f t="shared" si="17"/>
        <v>4592922378</v>
      </c>
      <c r="B79" s="18">
        <v>45440.0</v>
      </c>
      <c r="C79" s="131">
        <v>100.0</v>
      </c>
      <c r="D79" s="19">
        <f t="shared" si="18"/>
        <v>132</v>
      </c>
      <c r="E79" s="19"/>
      <c r="F79" s="10"/>
      <c r="G79" s="53" t="s">
        <v>3821</v>
      </c>
    </row>
    <row r="80" ht="15.75" customHeight="1">
      <c r="A80" s="19">
        <f t="shared" si="17"/>
        <v>4592922378</v>
      </c>
      <c r="B80" s="18">
        <v>45441.0</v>
      </c>
      <c r="C80" s="131">
        <v>100.0</v>
      </c>
      <c r="D80" s="19">
        <f t="shared" si="18"/>
        <v>32</v>
      </c>
      <c r="E80" s="19"/>
      <c r="F80" s="10"/>
    </row>
    <row r="81" ht="15.75" customHeight="1">
      <c r="B81" s="56">
        <v>45442.0</v>
      </c>
      <c r="C81" s="132">
        <v>32.0</v>
      </c>
      <c r="D81" s="19">
        <f t="shared" si="18"/>
        <v>0</v>
      </c>
      <c r="F81" s="46" t="s">
        <v>2380</v>
      </c>
    </row>
    <row r="82" ht="15.75" customHeight="1">
      <c r="A82" s="14" t="s">
        <v>15</v>
      </c>
      <c r="B82" s="14" t="s">
        <v>16</v>
      </c>
      <c r="C82" s="2" t="s">
        <v>17</v>
      </c>
      <c r="D82" s="14" t="s">
        <v>18</v>
      </c>
      <c r="E82" s="14" t="s">
        <v>19</v>
      </c>
      <c r="F82" s="34" t="s">
        <v>20</v>
      </c>
      <c r="G82" s="43">
        <v>400.0</v>
      </c>
    </row>
    <row r="83" ht="15.75" customHeight="1">
      <c r="A83" s="19">
        <v>4.592922374E9</v>
      </c>
      <c r="B83" s="18">
        <v>45442.0</v>
      </c>
      <c r="C83" s="131">
        <v>38.0</v>
      </c>
      <c r="D83" s="19">
        <f>G82-C83</f>
        <v>362</v>
      </c>
      <c r="E83" s="19"/>
      <c r="F83" s="10"/>
      <c r="G83" s="20" t="s">
        <v>3826</v>
      </c>
    </row>
    <row r="84" ht="15.75" customHeight="1">
      <c r="A84" s="19">
        <f t="shared" ref="A84:A87" si="19">A83</f>
        <v>4592922374</v>
      </c>
      <c r="B84" s="18">
        <v>45443.0</v>
      </c>
      <c r="C84" s="131">
        <v>84.0</v>
      </c>
      <c r="D84" s="19">
        <f t="shared" ref="D84:D89" si="20">D83-C84</f>
        <v>278</v>
      </c>
      <c r="E84" s="19"/>
      <c r="F84" s="10"/>
    </row>
    <row r="85" ht="15.75" customHeight="1">
      <c r="A85" s="19">
        <f t="shared" si="19"/>
        <v>4592922374</v>
      </c>
      <c r="B85" s="211">
        <v>45446.0</v>
      </c>
      <c r="C85" s="208">
        <v>46.0</v>
      </c>
      <c r="D85" s="19">
        <f t="shared" si="20"/>
        <v>232</v>
      </c>
      <c r="E85" s="19"/>
      <c r="F85" s="10"/>
      <c r="G85" s="20" t="s">
        <v>3820</v>
      </c>
    </row>
    <row r="86" ht="15.75" customHeight="1">
      <c r="A86" s="19">
        <f t="shared" si="19"/>
        <v>4592922374</v>
      </c>
      <c r="B86" s="211">
        <v>45447.0</v>
      </c>
      <c r="C86" s="208">
        <v>50.0</v>
      </c>
      <c r="D86" s="19">
        <f t="shared" si="20"/>
        <v>182</v>
      </c>
      <c r="E86" s="19"/>
      <c r="F86" s="10"/>
      <c r="G86" s="53" t="s">
        <v>3821</v>
      </c>
    </row>
    <row r="87" ht="15.75" customHeight="1">
      <c r="A87" s="19">
        <f t="shared" si="19"/>
        <v>4592922374</v>
      </c>
      <c r="B87" s="211">
        <v>45449.0</v>
      </c>
      <c r="C87" s="208">
        <v>100.0</v>
      </c>
      <c r="D87" s="19">
        <f t="shared" si="20"/>
        <v>82</v>
      </c>
      <c r="E87" s="19"/>
      <c r="F87" s="10"/>
    </row>
    <row r="88" ht="15.75" customHeight="1">
      <c r="B88" s="214">
        <v>45450.0</v>
      </c>
      <c r="C88" s="215">
        <v>50.0</v>
      </c>
      <c r="D88" s="19">
        <f t="shared" si="20"/>
        <v>32</v>
      </c>
    </row>
    <row r="89" ht="15.75" customHeight="1">
      <c r="B89" s="214">
        <v>45453.0</v>
      </c>
      <c r="C89" s="215">
        <v>32.0</v>
      </c>
      <c r="D89" s="19">
        <f t="shared" si="20"/>
        <v>0</v>
      </c>
    </row>
    <row r="90" ht="15.75" customHeight="1">
      <c r="F90" s="46" t="s">
        <v>2380</v>
      </c>
    </row>
    <row r="91" ht="15.75" customHeight="1"/>
    <row r="92" ht="15.75" customHeight="1">
      <c r="A92" s="14" t="s">
        <v>15</v>
      </c>
      <c r="B92" s="14" t="s">
        <v>16</v>
      </c>
      <c r="C92" s="2" t="s">
        <v>17</v>
      </c>
      <c r="D92" s="14" t="s">
        <v>18</v>
      </c>
      <c r="E92" s="14" t="s">
        <v>19</v>
      </c>
      <c r="F92" s="34" t="s">
        <v>20</v>
      </c>
      <c r="G92" s="43">
        <v>600.0</v>
      </c>
    </row>
    <row r="93" ht="15.75" customHeight="1">
      <c r="A93" s="19">
        <v>4.592928781E9</v>
      </c>
      <c r="B93" s="211">
        <v>45453.0</v>
      </c>
      <c r="C93" s="208">
        <v>68.0</v>
      </c>
      <c r="D93" s="19">
        <f>G92-C93</f>
        <v>532</v>
      </c>
      <c r="E93" s="19"/>
      <c r="F93" s="10"/>
      <c r="G93" s="20" t="s">
        <v>2954</v>
      </c>
    </row>
    <row r="94" ht="15.75" customHeight="1">
      <c r="A94" s="19">
        <f t="shared" ref="A94:A97" si="21">A93</f>
        <v>4592928781</v>
      </c>
      <c r="B94" s="211">
        <v>45454.0</v>
      </c>
      <c r="C94" s="208">
        <v>100.0</v>
      </c>
      <c r="D94" s="19">
        <f t="shared" ref="D94:D101" si="22">D93-C94</f>
        <v>432</v>
      </c>
      <c r="E94" s="19"/>
      <c r="F94" s="10"/>
    </row>
    <row r="95" ht="15.75" customHeight="1">
      <c r="A95" s="19">
        <f t="shared" si="21"/>
        <v>4592928781</v>
      </c>
      <c r="B95" s="211">
        <v>45456.0</v>
      </c>
      <c r="C95" s="208">
        <v>21.0</v>
      </c>
      <c r="D95" s="19">
        <f t="shared" si="22"/>
        <v>411</v>
      </c>
      <c r="E95" s="19"/>
      <c r="F95" s="10"/>
      <c r="G95" s="20" t="s">
        <v>3820</v>
      </c>
    </row>
    <row r="96" ht="15.75" customHeight="1">
      <c r="A96" s="19">
        <f t="shared" si="21"/>
        <v>4592928781</v>
      </c>
      <c r="B96" s="211">
        <v>45457.0</v>
      </c>
      <c r="C96" s="208">
        <v>40.0</v>
      </c>
      <c r="D96" s="19">
        <f t="shared" si="22"/>
        <v>371</v>
      </c>
      <c r="E96" s="19"/>
      <c r="F96" s="10"/>
      <c r="G96" s="53" t="s">
        <v>3821</v>
      </c>
    </row>
    <row r="97" ht="15.75" customHeight="1">
      <c r="A97" s="19">
        <f t="shared" si="21"/>
        <v>4592928781</v>
      </c>
      <c r="B97" s="211">
        <v>45455.0</v>
      </c>
      <c r="C97" s="208">
        <v>45.0</v>
      </c>
      <c r="D97" s="19">
        <f t="shared" si="22"/>
        <v>326</v>
      </c>
      <c r="E97" s="19"/>
      <c r="F97" s="10"/>
    </row>
    <row r="98" ht="15.75" customHeight="1">
      <c r="B98" s="148">
        <v>45461.0</v>
      </c>
      <c r="C98" s="150">
        <v>100.0</v>
      </c>
      <c r="D98" s="19">
        <f t="shared" si="22"/>
        <v>226</v>
      </c>
    </row>
    <row r="99" ht="15.75" customHeight="1">
      <c r="B99" s="148">
        <v>45462.0</v>
      </c>
      <c r="C99" s="150">
        <v>60.0</v>
      </c>
      <c r="D99" s="19">
        <f t="shared" si="22"/>
        <v>166</v>
      </c>
    </row>
    <row r="100" ht="15.75" customHeight="1">
      <c r="B100" s="148">
        <v>45463.0</v>
      </c>
      <c r="C100" s="150">
        <v>80.0</v>
      </c>
      <c r="D100" s="19">
        <f t="shared" si="22"/>
        <v>86</v>
      </c>
    </row>
    <row r="101" ht="15.75" customHeight="1">
      <c r="B101" s="148">
        <v>45464.0</v>
      </c>
      <c r="C101" s="150">
        <v>86.0</v>
      </c>
      <c r="D101" s="19">
        <f t="shared" si="22"/>
        <v>0</v>
      </c>
      <c r="F101" s="46" t="s">
        <v>775</v>
      </c>
    </row>
    <row r="102" ht="15.75" customHeight="1"/>
    <row r="103" ht="15.75" customHeight="1">
      <c r="A103" s="14" t="s">
        <v>15</v>
      </c>
      <c r="B103" s="14" t="s">
        <v>16</v>
      </c>
      <c r="C103" s="2" t="s">
        <v>17</v>
      </c>
      <c r="D103" s="14" t="s">
        <v>18</v>
      </c>
      <c r="E103" s="14" t="s">
        <v>19</v>
      </c>
      <c r="F103" s="34" t="s">
        <v>20</v>
      </c>
      <c r="G103" s="43">
        <v>400.0</v>
      </c>
    </row>
    <row r="104" ht="15.75" customHeight="1">
      <c r="A104" s="19">
        <v>4.59293823E9</v>
      </c>
      <c r="B104" s="212">
        <v>45465.0</v>
      </c>
      <c r="C104" s="213">
        <v>14.0</v>
      </c>
      <c r="D104" s="19">
        <f>G103-C104</f>
        <v>386</v>
      </c>
      <c r="E104" s="19"/>
      <c r="F104" s="10"/>
      <c r="G104" s="20" t="s">
        <v>3827</v>
      </c>
    </row>
    <row r="105" ht="15.75" customHeight="1">
      <c r="A105" s="19">
        <f t="shared" ref="A105:A108" si="23">A104</f>
        <v>4592938230</v>
      </c>
      <c r="B105" s="212">
        <v>45467.0</v>
      </c>
      <c r="C105" s="213">
        <v>100.0</v>
      </c>
      <c r="D105" s="19">
        <f t="shared" ref="D105:D111" si="24">D104-C105</f>
        <v>286</v>
      </c>
      <c r="E105" s="19"/>
      <c r="F105" s="10"/>
    </row>
    <row r="106" ht="15.75" customHeight="1">
      <c r="A106" s="19">
        <f t="shared" si="23"/>
        <v>4592938230</v>
      </c>
      <c r="B106" s="212">
        <v>45468.0</v>
      </c>
      <c r="C106" s="213">
        <v>90.0</v>
      </c>
      <c r="D106" s="19">
        <f t="shared" si="24"/>
        <v>196</v>
      </c>
      <c r="E106" s="19"/>
      <c r="F106" s="10"/>
      <c r="G106" s="20" t="s">
        <v>3820</v>
      </c>
    </row>
    <row r="107" ht="15.75" customHeight="1">
      <c r="A107" s="19">
        <f t="shared" si="23"/>
        <v>4592938230</v>
      </c>
      <c r="B107" s="212">
        <v>45469.0</v>
      </c>
      <c r="C107" s="213">
        <v>90.0</v>
      </c>
      <c r="D107" s="19">
        <f t="shared" si="24"/>
        <v>106</v>
      </c>
      <c r="E107" s="19"/>
      <c r="F107" s="10"/>
      <c r="G107" s="53" t="s">
        <v>3821</v>
      </c>
    </row>
    <row r="108" ht="15.75" customHeight="1">
      <c r="A108" s="19">
        <f t="shared" si="23"/>
        <v>4592938230</v>
      </c>
      <c r="B108" s="212">
        <v>45470.0</v>
      </c>
      <c r="C108" s="213">
        <v>31.0</v>
      </c>
      <c r="D108" s="19">
        <f t="shared" si="24"/>
        <v>75</v>
      </c>
      <c r="E108" s="19"/>
      <c r="F108" s="10"/>
    </row>
    <row r="109" ht="15.75" customHeight="1">
      <c r="B109" s="216">
        <v>45470.0</v>
      </c>
      <c r="C109" s="217">
        <v>75.0</v>
      </c>
      <c r="D109" s="19">
        <f t="shared" si="24"/>
        <v>0</v>
      </c>
    </row>
    <row r="110" ht="15.75" customHeight="1">
      <c r="D110" s="19">
        <f t="shared" si="24"/>
        <v>0</v>
      </c>
      <c r="F110" s="46" t="s">
        <v>775</v>
      </c>
    </row>
    <row r="111" ht="15.75" customHeight="1">
      <c r="D111" s="19">
        <f t="shared" si="24"/>
        <v>0</v>
      </c>
    </row>
    <row r="112" ht="15.75" customHeight="1"/>
    <row r="113" ht="15.75" customHeight="1"/>
    <row r="114" ht="15.75" customHeight="1">
      <c r="A114" s="14" t="s">
        <v>15</v>
      </c>
      <c r="B114" s="14" t="s">
        <v>16</v>
      </c>
      <c r="C114" s="2" t="s">
        <v>17</v>
      </c>
      <c r="D114" s="14" t="s">
        <v>18</v>
      </c>
      <c r="E114" s="14" t="s">
        <v>19</v>
      </c>
      <c r="F114" s="34" t="s">
        <v>20</v>
      </c>
      <c r="G114" s="43">
        <v>400.0</v>
      </c>
    </row>
    <row r="115" ht="15.75" customHeight="1">
      <c r="A115" s="19">
        <v>4.592938231E9</v>
      </c>
      <c r="B115" s="212">
        <v>45470.0</v>
      </c>
      <c r="C115" s="213">
        <v>11.0</v>
      </c>
      <c r="D115" s="19">
        <f>G114-C115</f>
        <v>389</v>
      </c>
      <c r="E115" s="19"/>
      <c r="F115" s="10"/>
      <c r="G115" s="20" t="s">
        <v>3828</v>
      </c>
    </row>
    <row r="116" ht="15.75" customHeight="1">
      <c r="A116" s="19">
        <f t="shared" ref="A116:A119" si="25">A115</f>
        <v>4592938231</v>
      </c>
      <c r="B116" s="212">
        <v>45471.0</v>
      </c>
      <c r="C116" s="213">
        <v>120.0</v>
      </c>
      <c r="D116" s="19">
        <f t="shared" ref="D116:D120" si="26">D115-C116</f>
        <v>269</v>
      </c>
      <c r="E116" s="19"/>
      <c r="F116" s="10"/>
    </row>
    <row r="117" ht="15.75" customHeight="1">
      <c r="A117" s="19">
        <f t="shared" si="25"/>
        <v>4592938231</v>
      </c>
      <c r="B117" s="130">
        <v>45474.0</v>
      </c>
      <c r="C117" s="131">
        <v>62.0</v>
      </c>
      <c r="D117" s="19">
        <f t="shared" si="26"/>
        <v>207</v>
      </c>
      <c r="E117" s="19"/>
      <c r="F117" s="10"/>
      <c r="G117" s="20" t="s">
        <v>3820</v>
      </c>
    </row>
    <row r="118" ht="15.75" customHeight="1">
      <c r="A118" s="19">
        <f t="shared" si="25"/>
        <v>4592938231</v>
      </c>
      <c r="B118" s="130">
        <v>45475.0</v>
      </c>
      <c r="C118" s="131">
        <v>75.0</v>
      </c>
      <c r="D118" s="19">
        <f t="shared" si="26"/>
        <v>132</v>
      </c>
      <c r="E118" s="19"/>
      <c r="F118" s="10"/>
      <c r="G118" s="53" t="s">
        <v>3821</v>
      </c>
    </row>
    <row r="119" ht="15.75" customHeight="1">
      <c r="A119" s="19">
        <f t="shared" si="25"/>
        <v>4592938231</v>
      </c>
      <c r="B119" s="130">
        <v>45477.0</v>
      </c>
      <c r="C119" s="131">
        <v>80.0</v>
      </c>
      <c r="D119" s="19">
        <f t="shared" si="26"/>
        <v>52</v>
      </c>
      <c r="E119" s="19"/>
      <c r="F119" s="10"/>
    </row>
    <row r="120" ht="15.75" customHeight="1">
      <c r="B120" s="127">
        <v>45476.0</v>
      </c>
      <c r="C120" s="132">
        <v>52.0</v>
      </c>
      <c r="D120" s="19">
        <f t="shared" si="26"/>
        <v>0</v>
      </c>
      <c r="F120" s="46" t="s">
        <v>775</v>
      </c>
    </row>
    <row r="121" ht="15.75" customHeight="1">
      <c r="A121" s="14" t="s">
        <v>15</v>
      </c>
      <c r="B121" s="14" t="s">
        <v>16</v>
      </c>
      <c r="C121" s="2" t="s">
        <v>17</v>
      </c>
      <c r="D121" s="14" t="s">
        <v>18</v>
      </c>
      <c r="E121" s="14" t="s">
        <v>19</v>
      </c>
      <c r="F121" s="34" t="s">
        <v>20</v>
      </c>
      <c r="G121" s="43">
        <v>400.0</v>
      </c>
    </row>
    <row r="122" ht="15.75" customHeight="1">
      <c r="A122" s="19">
        <v>4.592938242E9</v>
      </c>
      <c r="B122" s="212">
        <v>45468.0</v>
      </c>
      <c r="C122" s="213">
        <v>33.0</v>
      </c>
      <c r="D122" s="19">
        <f>G121-C122</f>
        <v>367</v>
      </c>
      <c r="E122" s="19"/>
      <c r="F122" s="10"/>
      <c r="G122" s="20" t="s">
        <v>3829</v>
      </c>
    </row>
    <row r="123" ht="15.75" customHeight="1">
      <c r="A123" s="19">
        <f t="shared" ref="A123:A126" si="27">A122</f>
        <v>4592938242</v>
      </c>
      <c r="B123" s="212">
        <v>45469.0</v>
      </c>
      <c r="C123" s="213">
        <v>30.0</v>
      </c>
      <c r="D123" s="19">
        <f t="shared" ref="D123:D132" si="28">D122-C123</f>
        <v>337</v>
      </c>
      <c r="E123" s="19"/>
      <c r="F123" s="10"/>
    </row>
    <row r="124" ht="15.75" customHeight="1">
      <c r="A124" s="19">
        <f t="shared" si="27"/>
        <v>4592938242</v>
      </c>
      <c r="B124" s="212">
        <v>45470.0</v>
      </c>
      <c r="C124" s="213">
        <v>30.0</v>
      </c>
      <c r="D124" s="19">
        <f t="shared" si="28"/>
        <v>307</v>
      </c>
      <c r="E124" s="19"/>
      <c r="F124" s="10"/>
      <c r="G124" s="20" t="s">
        <v>3820</v>
      </c>
    </row>
    <row r="125" ht="15.75" customHeight="1">
      <c r="A125" s="19">
        <f t="shared" si="27"/>
        <v>4592938242</v>
      </c>
      <c r="B125" s="141">
        <v>45474.0</v>
      </c>
      <c r="C125" s="142">
        <v>30.0</v>
      </c>
      <c r="D125" s="19">
        <f t="shared" si="28"/>
        <v>277</v>
      </c>
      <c r="E125" s="19"/>
      <c r="F125" s="10"/>
      <c r="G125" s="53" t="s">
        <v>3830</v>
      </c>
    </row>
    <row r="126" ht="15.75" customHeight="1">
      <c r="A126" s="19">
        <f t="shared" si="27"/>
        <v>4592938242</v>
      </c>
      <c r="B126" s="141">
        <v>45477.0</v>
      </c>
      <c r="C126" s="142">
        <v>25.0</v>
      </c>
      <c r="D126" s="19">
        <f t="shared" si="28"/>
        <v>252</v>
      </c>
      <c r="E126" s="19"/>
      <c r="F126" s="10"/>
    </row>
    <row r="127" ht="15.75" customHeight="1">
      <c r="B127" s="143">
        <v>45478.0</v>
      </c>
      <c r="C127" s="144">
        <v>75.0</v>
      </c>
      <c r="D127" s="19">
        <f t="shared" si="28"/>
        <v>177</v>
      </c>
    </row>
    <row r="128" ht="15.75" customHeight="1">
      <c r="B128" s="143">
        <v>45490.0</v>
      </c>
      <c r="C128" s="144">
        <v>41.0</v>
      </c>
      <c r="D128" s="19">
        <f t="shared" si="28"/>
        <v>136</v>
      </c>
    </row>
    <row r="129" ht="15.75" customHeight="1">
      <c r="B129" s="135">
        <v>45502.0</v>
      </c>
      <c r="C129" s="159">
        <v>21.0</v>
      </c>
      <c r="D129" s="19">
        <f t="shared" si="28"/>
        <v>115</v>
      </c>
    </row>
    <row r="130" ht="15.75" customHeight="1">
      <c r="B130" s="135">
        <v>45504.0</v>
      </c>
      <c r="C130" s="159">
        <v>30.0</v>
      </c>
      <c r="D130" s="19">
        <f t="shared" si="28"/>
        <v>85</v>
      </c>
    </row>
    <row r="131" ht="15.75" customHeight="1">
      <c r="B131" s="218">
        <v>45506.0</v>
      </c>
      <c r="C131" s="219">
        <v>80.0</v>
      </c>
      <c r="D131" s="19">
        <f t="shared" si="28"/>
        <v>5</v>
      </c>
    </row>
    <row r="132" ht="15.75" customHeight="1">
      <c r="B132" s="218">
        <v>45516.0</v>
      </c>
      <c r="C132" s="220">
        <v>5.0</v>
      </c>
      <c r="D132" s="19">
        <f t="shared" si="28"/>
        <v>0</v>
      </c>
    </row>
    <row r="133" ht="15.75" customHeight="1">
      <c r="F133" s="46" t="s">
        <v>775</v>
      </c>
    </row>
    <row r="134" ht="15.75" customHeight="1">
      <c r="A134" s="14" t="s">
        <v>15</v>
      </c>
      <c r="B134" s="14" t="s">
        <v>16</v>
      </c>
      <c r="C134" s="2" t="s">
        <v>17</v>
      </c>
      <c r="D134" s="14" t="s">
        <v>18</v>
      </c>
      <c r="E134" s="14" t="s">
        <v>19</v>
      </c>
      <c r="F134" s="34" t="s">
        <v>20</v>
      </c>
      <c r="G134" s="43">
        <v>100.0</v>
      </c>
    </row>
    <row r="135" ht="15.75" customHeight="1">
      <c r="A135" s="19">
        <v>4.592956085E9</v>
      </c>
      <c r="B135" s="212">
        <v>45470.0</v>
      </c>
      <c r="C135" s="213">
        <v>25.0</v>
      </c>
      <c r="D135" s="19">
        <f>G134-C135</f>
        <v>75</v>
      </c>
      <c r="E135" s="19"/>
      <c r="F135" s="10"/>
      <c r="G135" s="20" t="s">
        <v>3831</v>
      </c>
    </row>
    <row r="136" ht="15.75" customHeight="1">
      <c r="A136" s="19">
        <f t="shared" ref="A136:A139" si="29">A135</f>
        <v>4592956085</v>
      </c>
      <c r="B136" s="212">
        <v>45471.0</v>
      </c>
      <c r="C136" s="213">
        <v>25.0</v>
      </c>
      <c r="D136" s="19">
        <f t="shared" ref="D136:D139" si="30">D135-C136</f>
        <v>50</v>
      </c>
      <c r="E136" s="19"/>
      <c r="F136" s="10"/>
    </row>
    <row r="137" ht="15.75" customHeight="1">
      <c r="A137" s="19">
        <f t="shared" si="29"/>
        <v>4592956085</v>
      </c>
      <c r="B137" s="141">
        <v>45490.0</v>
      </c>
      <c r="C137" s="142">
        <v>50.0</v>
      </c>
      <c r="D137" s="19">
        <f t="shared" si="30"/>
        <v>0</v>
      </c>
      <c r="E137" s="19"/>
      <c r="F137" s="10"/>
      <c r="G137" s="20" t="s">
        <v>3815</v>
      </c>
    </row>
    <row r="138" ht="15.75" customHeight="1">
      <c r="A138" s="19">
        <f t="shared" si="29"/>
        <v>4592956085</v>
      </c>
      <c r="B138" s="18"/>
      <c r="C138" s="36"/>
      <c r="D138" s="19">
        <f t="shared" si="30"/>
        <v>0</v>
      </c>
      <c r="E138" s="19"/>
      <c r="F138" s="10"/>
      <c r="G138" s="53" t="s">
        <v>3816</v>
      </c>
    </row>
    <row r="139" ht="15.75" customHeight="1">
      <c r="A139" s="19">
        <f t="shared" si="29"/>
        <v>4592956085</v>
      </c>
      <c r="B139" s="18"/>
      <c r="C139" s="36"/>
      <c r="D139" s="19">
        <f t="shared" si="30"/>
        <v>0</v>
      </c>
      <c r="E139" s="19"/>
      <c r="F139" s="10"/>
    </row>
    <row r="140" ht="15.75" customHeight="1">
      <c r="F140" s="46" t="s">
        <v>775</v>
      </c>
    </row>
    <row r="141" ht="15.75" customHeight="1">
      <c r="A141" s="14" t="s">
        <v>15</v>
      </c>
      <c r="B141" s="14" t="s">
        <v>16</v>
      </c>
      <c r="C141" s="2" t="s">
        <v>17</v>
      </c>
      <c r="D141" s="14" t="s">
        <v>18</v>
      </c>
      <c r="E141" s="14" t="s">
        <v>19</v>
      </c>
      <c r="F141" s="34" t="s">
        <v>20</v>
      </c>
      <c r="G141" s="43">
        <v>600.0</v>
      </c>
    </row>
    <row r="142" ht="15.75" customHeight="1">
      <c r="A142" s="19">
        <v>4.592956959E9</v>
      </c>
      <c r="B142" s="141">
        <v>45477.0</v>
      </c>
      <c r="C142" s="142">
        <v>20.0</v>
      </c>
      <c r="D142" s="19">
        <f>G141-C142</f>
        <v>580</v>
      </c>
      <c r="E142" s="19"/>
      <c r="F142" s="10"/>
      <c r="G142" s="20" t="s">
        <v>3832</v>
      </c>
    </row>
    <row r="143" ht="15.75" customHeight="1">
      <c r="A143" s="19">
        <f t="shared" ref="A143:A150" si="31">A142</f>
        <v>4592956959</v>
      </c>
      <c r="B143" s="141">
        <v>45478.0</v>
      </c>
      <c r="C143" s="142">
        <v>25.0</v>
      </c>
      <c r="D143" s="19">
        <f t="shared" ref="D143:D150" si="32">D142-C143</f>
        <v>555</v>
      </c>
      <c r="E143" s="19"/>
      <c r="F143" s="10"/>
    </row>
    <row r="144" ht="15.75" customHeight="1">
      <c r="A144" s="19">
        <f t="shared" si="31"/>
        <v>4592956959</v>
      </c>
      <c r="B144" s="141">
        <v>45481.0</v>
      </c>
      <c r="C144" s="142">
        <v>120.0</v>
      </c>
      <c r="D144" s="19">
        <f t="shared" si="32"/>
        <v>435</v>
      </c>
      <c r="E144" s="19"/>
      <c r="F144" s="10"/>
      <c r="G144" s="20" t="s">
        <v>3820</v>
      </c>
    </row>
    <row r="145" ht="15.75" customHeight="1">
      <c r="A145" s="19">
        <f t="shared" si="31"/>
        <v>4592956959</v>
      </c>
      <c r="B145" s="141">
        <v>45482.0</v>
      </c>
      <c r="C145" s="142">
        <v>100.0</v>
      </c>
      <c r="D145" s="19">
        <f t="shared" si="32"/>
        <v>335</v>
      </c>
      <c r="E145" s="19"/>
      <c r="F145" s="10"/>
      <c r="G145" s="53" t="s">
        <v>3821</v>
      </c>
    </row>
    <row r="146" ht="15.75" customHeight="1">
      <c r="A146" s="19">
        <f t="shared" si="31"/>
        <v>4592956959</v>
      </c>
      <c r="B146" s="141">
        <v>45483.0</v>
      </c>
      <c r="C146" s="142">
        <v>100.0</v>
      </c>
      <c r="D146" s="19">
        <f t="shared" si="32"/>
        <v>235</v>
      </c>
      <c r="E146" s="19"/>
      <c r="F146" s="10"/>
    </row>
    <row r="147" ht="15.75" customHeight="1">
      <c r="A147" s="19">
        <f t="shared" si="31"/>
        <v>4592956959</v>
      </c>
      <c r="B147" s="169">
        <v>45484.0</v>
      </c>
      <c r="C147" s="142">
        <v>100.0</v>
      </c>
      <c r="D147" s="19">
        <f t="shared" si="32"/>
        <v>135</v>
      </c>
      <c r="E147" s="10"/>
      <c r="F147" s="10"/>
    </row>
    <row r="148" ht="15.75" customHeight="1">
      <c r="A148" s="19">
        <f t="shared" si="31"/>
        <v>4592956959</v>
      </c>
      <c r="B148" s="169">
        <v>45485.0</v>
      </c>
      <c r="C148" s="142">
        <v>100.0</v>
      </c>
      <c r="D148" s="19">
        <f t="shared" si="32"/>
        <v>35</v>
      </c>
      <c r="E148" s="10"/>
      <c r="F148" s="10"/>
    </row>
    <row r="149" ht="15.75" customHeight="1">
      <c r="A149" s="19">
        <f t="shared" si="31"/>
        <v>4592956959</v>
      </c>
      <c r="B149" s="169">
        <v>45488.0</v>
      </c>
      <c r="C149" s="142">
        <v>35.0</v>
      </c>
      <c r="D149" s="19">
        <f t="shared" si="32"/>
        <v>0</v>
      </c>
      <c r="E149" s="10"/>
      <c r="F149" s="10"/>
    </row>
    <row r="150" ht="15.75" customHeight="1">
      <c r="A150" s="19">
        <f t="shared" si="31"/>
        <v>4592956959</v>
      </c>
      <c r="B150" s="9"/>
      <c r="C150" s="36"/>
      <c r="D150" s="19">
        <f t="shared" si="32"/>
        <v>0</v>
      </c>
      <c r="E150" s="10"/>
      <c r="F150" s="3"/>
    </row>
    <row r="151" ht="15.75" customHeight="1">
      <c r="F151" s="46" t="s">
        <v>775</v>
      </c>
    </row>
    <row r="152" ht="15.75" customHeight="1">
      <c r="A152" s="14" t="s">
        <v>15</v>
      </c>
      <c r="B152" s="14" t="s">
        <v>16</v>
      </c>
      <c r="C152" s="2" t="s">
        <v>17</v>
      </c>
      <c r="D152" s="14" t="s">
        <v>18</v>
      </c>
      <c r="E152" s="14" t="s">
        <v>19</v>
      </c>
      <c r="F152" s="34" t="s">
        <v>20</v>
      </c>
      <c r="G152" s="43">
        <v>800.0</v>
      </c>
    </row>
    <row r="153" ht="15.75" customHeight="1">
      <c r="A153" s="19">
        <v>4.592969306E9</v>
      </c>
      <c r="B153" s="141">
        <v>45488.0</v>
      </c>
      <c r="C153" s="142">
        <v>50.0</v>
      </c>
      <c r="D153" s="19">
        <f>G152-C153</f>
        <v>750</v>
      </c>
      <c r="E153" s="19"/>
      <c r="F153" s="10"/>
      <c r="G153" s="20" t="s">
        <v>3833</v>
      </c>
    </row>
    <row r="154" ht="15.75" customHeight="1">
      <c r="A154" s="19">
        <f t="shared" ref="A154:A161" si="33">A153</f>
        <v>4592969306</v>
      </c>
      <c r="B154" s="141">
        <v>45489.0</v>
      </c>
      <c r="C154" s="142">
        <v>81.0</v>
      </c>
      <c r="D154" s="19">
        <f t="shared" ref="D154:D163" si="34">D153-C154</f>
        <v>669</v>
      </c>
      <c r="E154" s="19"/>
      <c r="F154" s="10"/>
    </row>
    <row r="155" ht="15.75" customHeight="1">
      <c r="A155" s="19">
        <f t="shared" si="33"/>
        <v>4592969306</v>
      </c>
      <c r="B155" s="141">
        <v>45490.0</v>
      </c>
      <c r="C155" s="142">
        <v>40.0</v>
      </c>
      <c r="D155" s="19">
        <f t="shared" si="34"/>
        <v>629</v>
      </c>
      <c r="E155" s="19"/>
      <c r="F155" s="10"/>
      <c r="G155" s="20" t="s">
        <v>3820</v>
      </c>
    </row>
    <row r="156" ht="15.75" customHeight="1">
      <c r="A156" s="19">
        <f t="shared" si="33"/>
        <v>4592969306</v>
      </c>
      <c r="B156" s="141">
        <v>45491.0</v>
      </c>
      <c r="C156" s="142">
        <v>80.0</v>
      </c>
      <c r="D156" s="19">
        <f t="shared" si="34"/>
        <v>549</v>
      </c>
      <c r="E156" s="19"/>
      <c r="F156" s="10"/>
      <c r="G156" s="53" t="s">
        <v>3821</v>
      </c>
    </row>
    <row r="157" ht="15.75" customHeight="1">
      <c r="A157" s="19">
        <f t="shared" si="33"/>
        <v>4592969306</v>
      </c>
      <c r="B157" s="130">
        <v>45492.0</v>
      </c>
      <c r="C157" s="131">
        <v>60.0</v>
      </c>
      <c r="D157" s="19">
        <f t="shared" si="34"/>
        <v>489</v>
      </c>
      <c r="E157" s="19"/>
      <c r="F157" s="10"/>
    </row>
    <row r="158" ht="15.75" customHeight="1">
      <c r="A158" s="19">
        <f t="shared" si="33"/>
        <v>4592969306</v>
      </c>
      <c r="B158" s="221">
        <v>45495.0</v>
      </c>
      <c r="C158" s="131">
        <v>90.0</v>
      </c>
      <c r="D158" s="19">
        <f t="shared" si="34"/>
        <v>399</v>
      </c>
      <c r="E158" s="10"/>
      <c r="F158" s="10"/>
    </row>
    <row r="159" ht="15.75" customHeight="1">
      <c r="A159" s="19">
        <f t="shared" si="33"/>
        <v>4592969306</v>
      </c>
      <c r="B159" s="221">
        <v>45496.0</v>
      </c>
      <c r="C159" s="131">
        <v>50.0</v>
      </c>
      <c r="D159" s="19">
        <f t="shared" si="34"/>
        <v>349</v>
      </c>
      <c r="E159" s="10"/>
      <c r="F159" s="10"/>
    </row>
    <row r="160" ht="15.75" customHeight="1">
      <c r="A160" s="19">
        <f t="shared" si="33"/>
        <v>4592969306</v>
      </c>
      <c r="B160" s="221">
        <v>45497.0</v>
      </c>
      <c r="C160" s="131">
        <v>100.0</v>
      </c>
      <c r="D160" s="19">
        <f t="shared" si="34"/>
        <v>249</v>
      </c>
      <c r="E160" s="10"/>
      <c r="F160" s="10"/>
    </row>
    <row r="161" ht="15.75" customHeight="1">
      <c r="A161" s="19">
        <f t="shared" si="33"/>
        <v>4592969306</v>
      </c>
      <c r="B161" s="221">
        <v>45498.0</v>
      </c>
      <c r="C161" s="131">
        <v>100.0</v>
      </c>
      <c r="D161" s="19">
        <f t="shared" si="34"/>
        <v>149</v>
      </c>
      <c r="E161" s="10"/>
      <c r="F161" s="3"/>
    </row>
    <row r="162" ht="15.75" customHeight="1">
      <c r="B162" s="127">
        <v>45499.0</v>
      </c>
      <c r="C162" s="132">
        <v>100.0</v>
      </c>
      <c r="D162" s="19">
        <f t="shared" si="34"/>
        <v>49</v>
      </c>
    </row>
    <row r="163" ht="15.75" customHeight="1">
      <c r="B163" s="127">
        <v>45502.0</v>
      </c>
      <c r="C163" s="132">
        <v>49.0</v>
      </c>
      <c r="D163" s="19">
        <f t="shared" si="34"/>
        <v>0</v>
      </c>
      <c r="F163" s="46" t="s">
        <v>775</v>
      </c>
    </row>
    <row r="164" ht="15.75" customHeight="1"/>
    <row r="165" ht="15.75" customHeight="1">
      <c r="A165" s="14" t="s">
        <v>15</v>
      </c>
      <c r="B165" s="14" t="s">
        <v>16</v>
      </c>
      <c r="C165" s="2" t="s">
        <v>17</v>
      </c>
      <c r="D165" s="14" t="s">
        <v>18</v>
      </c>
      <c r="E165" s="14" t="s">
        <v>19</v>
      </c>
      <c r="F165" s="34" t="s">
        <v>20</v>
      </c>
      <c r="G165" s="43">
        <v>1000.0</v>
      </c>
    </row>
    <row r="166" ht="15.75" customHeight="1">
      <c r="A166" s="19">
        <v>4.59296931E9</v>
      </c>
      <c r="B166" s="133">
        <v>45502.0</v>
      </c>
      <c r="C166" s="134">
        <v>51.0</v>
      </c>
      <c r="D166" s="19">
        <f>G165-C166</f>
        <v>949</v>
      </c>
      <c r="E166" s="19"/>
      <c r="F166" s="10"/>
      <c r="G166" s="20" t="s">
        <v>3834</v>
      </c>
    </row>
    <row r="167" ht="15.75" customHeight="1">
      <c r="A167" s="19">
        <f t="shared" ref="A167:A176" si="35">A166</f>
        <v>4592969310</v>
      </c>
      <c r="B167" s="133">
        <v>45503.0</v>
      </c>
      <c r="C167" s="134">
        <v>100.0</v>
      </c>
      <c r="D167" s="19">
        <f t="shared" ref="D167:D177" si="36">D166-C167</f>
        <v>849</v>
      </c>
      <c r="E167" s="19"/>
      <c r="F167" s="10"/>
    </row>
    <row r="168" ht="15.75" customHeight="1">
      <c r="A168" s="19">
        <f t="shared" si="35"/>
        <v>4592969310</v>
      </c>
      <c r="B168" s="133">
        <v>45504.0</v>
      </c>
      <c r="C168" s="134">
        <v>112.0</v>
      </c>
      <c r="D168" s="19">
        <f t="shared" si="36"/>
        <v>737</v>
      </c>
      <c r="E168" s="19"/>
      <c r="F168" s="10"/>
      <c r="G168" s="20" t="s">
        <v>3820</v>
      </c>
    </row>
    <row r="169" ht="15.75" customHeight="1">
      <c r="A169" s="19">
        <f t="shared" si="35"/>
        <v>4592969310</v>
      </c>
      <c r="B169" s="133">
        <v>45504.0</v>
      </c>
      <c r="C169" s="134">
        <v>50.0</v>
      </c>
      <c r="D169" s="19">
        <f t="shared" si="36"/>
        <v>687</v>
      </c>
      <c r="E169" s="19"/>
      <c r="F169" s="10"/>
      <c r="G169" s="53" t="s">
        <v>3821</v>
      </c>
    </row>
    <row r="170" ht="15.75" customHeight="1">
      <c r="A170" s="19">
        <f t="shared" si="35"/>
        <v>4592969310</v>
      </c>
      <c r="B170" s="222">
        <v>45505.0</v>
      </c>
      <c r="C170" s="223">
        <v>73.0</v>
      </c>
      <c r="D170" s="19">
        <f t="shared" si="36"/>
        <v>614</v>
      </c>
      <c r="E170" s="19"/>
      <c r="F170" s="10"/>
    </row>
    <row r="171" ht="15.75" customHeight="1">
      <c r="A171" s="19">
        <f t="shared" si="35"/>
        <v>4592969310</v>
      </c>
      <c r="B171" s="224">
        <v>45506.0</v>
      </c>
      <c r="C171" s="223">
        <v>40.0</v>
      </c>
      <c r="D171" s="19">
        <f t="shared" si="36"/>
        <v>574</v>
      </c>
      <c r="E171" s="10"/>
      <c r="F171" s="10"/>
    </row>
    <row r="172" ht="15.75" customHeight="1">
      <c r="A172" s="19">
        <f t="shared" si="35"/>
        <v>4592969310</v>
      </c>
      <c r="B172" s="224">
        <v>45509.0</v>
      </c>
      <c r="C172" s="223">
        <v>100.0</v>
      </c>
      <c r="D172" s="19">
        <f t="shared" si="36"/>
        <v>474</v>
      </c>
      <c r="E172" s="10"/>
      <c r="F172" s="10"/>
    </row>
    <row r="173" ht="15.75" customHeight="1">
      <c r="A173" s="19">
        <f t="shared" si="35"/>
        <v>4592969310</v>
      </c>
      <c r="B173" s="224">
        <v>45510.0</v>
      </c>
      <c r="C173" s="223">
        <v>100.0</v>
      </c>
      <c r="D173" s="19">
        <f t="shared" si="36"/>
        <v>374</v>
      </c>
      <c r="E173" s="10"/>
      <c r="F173" s="10"/>
    </row>
    <row r="174" ht="15.75" customHeight="1">
      <c r="A174" s="19">
        <f t="shared" si="35"/>
        <v>4592969310</v>
      </c>
      <c r="B174" s="224">
        <v>45512.0</v>
      </c>
      <c r="C174" s="223">
        <v>100.0</v>
      </c>
      <c r="D174" s="19">
        <f t="shared" si="36"/>
        <v>274</v>
      </c>
      <c r="E174" s="10"/>
      <c r="F174" s="3"/>
    </row>
    <row r="175" ht="15.75" customHeight="1">
      <c r="A175" s="19">
        <f t="shared" si="35"/>
        <v>4592969310</v>
      </c>
      <c r="B175" s="224">
        <v>45511.0</v>
      </c>
      <c r="C175" s="225">
        <v>100.0</v>
      </c>
      <c r="D175" s="19">
        <f t="shared" si="36"/>
        <v>174</v>
      </c>
      <c r="E175" s="10"/>
      <c r="F175" s="10"/>
    </row>
    <row r="176" ht="15.75" customHeight="1">
      <c r="A176" s="19">
        <f t="shared" si="35"/>
        <v>4592969310</v>
      </c>
      <c r="B176" s="224">
        <v>45513.0</v>
      </c>
      <c r="C176" s="225">
        <v>100.0</v>
      </c>
      <c r="D176" s="19">
        <f t="shared" si="36"/>
        <v>74</v>
      </c>
      <c r="E176" s="10"/>
      <c r="F176" s="10"/>
    </row>
    <row r="177" ht="15.75" customHeight="1">
      <c r="B177" s="218">
        <v>45516.0</v>
      </c>
      <c r="C177" s="219">
        <v>74.0</v>
      </c>
      <c r="D177" s="19">
        <f t="shared" si="36"/>
        <v>0</v>
      </c>
      <c r="F177" s="46" t="s">
        <v>775</v>
      </c>
    </row>
    <row r="178" ht="15.75" customHeight="1"/>
    <row r="179" ht="15.75" customHeight="1">
      <c r="A179" s="14" t="s">
        <v>15</v>
      </c>
      <c r="B179" s="14" t="s">
        <v>16</v>
      </c>
      <c r="C179" s="2" t="s">
        <v>17</v>
      </c>
      <c r="D179" s="14" t="s">
        <v>18</v>
      </c>
      <c r="E179" s="14" t="s">
        <v>19</v>
      </c>
      <c r="F179" s="34" t="s">
        <v>20</v>
      </c>
      <c r="G179" s="43">
        <v>600.0</v>
      </c>
    </row>
    <row r="180" ht="15.75" customHeight="1">
      <c r="A180" s="19">
        <v>4.592989338E9</v>
      </c>
      <c r="B180" s="133">
        <v>45516.0</v>
      </c>
      <c r="C180" s="134">
        <v>26.0</v>
      </c>
      <c r="D180" s="19">
        <f>G179-C180</f>
        <v>574</v>
      </c>
      <c r="E180" s="19"/>
      <c r="F180" s="10"/>
      <c r="G180" s="20" t="s">
        <v>3835</v>
      </c>
    </row>
    <row r="181" ht="15.75" customHeight="1">
      <c r="A181" s="19">
        <f t="shared" ref="A181:A190" si="37">A180</f>
        <v>4592989338</v>
      </c>
      <c r="B181" s="133">
        <v>45517.0</v>
      </c>
      <c r="C181" s="134">
        <v>100.0</v>
      </c>
      <c r="D181" s="19">
        <f t="shared" ref="D181:D190" si="38">D180-C181</f>
        <v>474</v>
      </c>
      <c r="E181" s="19"/>
      <c r="F181" s="10"/>
    </row>
    <row r="182" ht="15.75" customHeight="1">
      <c r="A182" s="19">
        <f t="shared" si="37"/>
        <v>4592989338</v>
      </c>
      <c r="B182" s="133">
        <v>45518.0</v>
      </c>
      <c r="C182" s="134">
        <v>100.0</v>
      </c>
      <c r="D182" s="19">
        <f t="shared" si="38"/>
        <v>374</v>
      </c>
      <c r="E182" s="19"/>
      <c r="F182" s="10"/>
      <c r="G182" s="20" t="s">
        <v>3820</v>
      </c>
    </row>
    <row r="183" ht="15.75" customHeight="1">
      <c r="A183" s="19">
        <f t="shared" si="37"/>
        <v>4592989338</v>
      </c>
      <c r="B183" s="133">
        <v>45519.0</v>
      </c>
      <c r="C183" s="134">
        <v>100.0</v>
      </c>
      <c r="D183" s="19">
        <f t="shared" si="38"/>
        <v>274</v>
      </c>
      <c r="E183" s="19"/>
      <c r="F183" s="10"/>
      <c r="G183" s="53" t="s">
        <v>3821</v>
      </c>
    </row>
    <row r="184" ht="15.75" customHeight="1">
      <c r="A184" s="19">
        <f t="shared" si="37"/>
        <v>4592989338</v>
      </c>
      <c r="B184" s="133">
        <v>45520.0</v>
      </c>
      <c r="C184" s="134">
        <v>100.0</v>
      </c>
      <c r="D184" s="19">
        <f t="shared" si="38"/>
        <v>174</v>
      </c>
      <c r="E184" s="19"/>
      <c r="F184" s="10"/>
    </row>
    <row r="185" ht="15.75" customHeight="1">
      <c r="A185" s="19">
        <f t="shared" si="37"/>
        <v>4592989338</v>
      </c>
      <c r="B185" s="226">
        <v>45523.0</v>
      </c>
      <c r="C185" s="134">
        <v>70.0</v>
      </c>
      <c r="D185" s="19">
        <f t="shared" si="38"/>
        <v>104</v>
      </c>
      <c r="E185" s="10"/>
      <c r="F185" s="10"/>
    </row>
    <row r="186" ht="15.75" customHeight="1">
      <c r="A186" s="19">
        <f t="shared" si="37"/>
        <v>4592989338</v>
      </c>
      <c r="B186" s="226">
        <v>45524.0</v>
      </c>
      <c r="C186" s="134">
        <v>42.0</v>
      </c>
      <c r="D186" s="19">
        <f t="shared" si="38"/>
        <v>62</v>
      </c>
      <c r="E186" s="10"/>
      <c r="F186" s="10"/>
    </row>
    <row r="187" ht="15.75" customHeight="1">
      <c r="A187" s="19">
        <f t="shared" si="37"/>
        <v>4592989338</v>
      </c>
      <c r="B187" s="226">
        <v>45525.0</v>
      </c>
      <c r="C187" s="134">
        <v>62.0</v>
      </c>
      <c r="D187" s="19">
        <f t="shared" si="38"/>
        <v>0</v>
      </c>
      <c r="E187" s="10"/>
      <c r="F187" s="10"/>
    </row>
    <row r="188" ht="15.75" customHeight="1">
      <c r="A188" s="19">
        <f t="shared" si="37"/>
        <v>4592989338</v>
      </c>
      <c r="B188" s="9"/>
      <c r="C188" s="36"/>
      <c r="D188" s="19">
        <f t="shared" si="38"/>
        <v>0</v>
      </c>
      <c r="E188" s="10"/>
      <c r="F188" s="3"/>
    </row>
    <row r="189" ht="15.75" customHeight="1">
      <c r="A189" s="19">
        <f t="shared" si="37"/>
        <v>4592989338</v>
      </c>
      <c r="B189" s="10"/>
      <c r="C189" s="10"/>
      <c r="D189" s="19">
        <f t="shared" si="38"/>
        <v>0</v>
      </c>
      <c r="E189" s="10"/>
      <c r="F189" s="10"/>
    </row>
    <row r="190" ht="15.75" customHeight="1">
      <c r="A190" s="19">
        <f t="shared" si="37"/>
        <v>4592989338</v>
      </c>
      <c r="B190" s="10"/>
      <c r="C190" s="10"/>
      <c r="D190" s="19">
        <f t="shared" si="38"/>
        <v>0</v>
      </c>
      <c r="E190" s="10"/>
      <c r="F190" s="10"/>
    </row>
    <row r="191" ht="15.75" customHeight="1">
      <c r="F191" s="46" t="s">
        <v>775</v>
      </c>
    </row>
    <row r="192" ht="15.75" customHeight="1">
      <c r="A192" s="14" t="s">
        <v>15</v>
      </c>
      <c r="B192" s="14" t="s">
        <v>16</v>
      </c>
      <c r="C192" s="2" t="s">
        <v>17</v>
      </c>
      <c r="D192" s="14" t="s">
        <v>18</v>
      </c>
      <c r="E192" s="14" t="s">
        <v>19</v>
      </c>
      <c r="F192" s="34" t="s">
        <v>20</v>
      </c>
      <c r="G192" s="43">
        <v>600.0</v>
      </c>
    </row>
    <row r="193" ht="15.75" customHeight="1">
      <c r="A193" s="19">
        <v>4.592989343E9</v>
      </c>
      <c r="B193" s="133">
        <v>45525.0</v>
      </c>
      <c r="C193" s="134">
        <v>38.0</v>
      </c>
      <c r="D193" s="19">
        <f>G192-C193</f>
        <v>562</v>
      </c>
      <c r="E193" s="19"/>
      <c r="F193" s="10"/>
      <c r="G193" s="20" t="s">
        <v>3836</v>
      </c>
    </row>
    <row r="194" ht="15.75" customHeight="1">
      <c r="A194" s="19">
        <f t="shared" ref="A194:A203" si="39">A193</f>
        <v>4592989343</v>
      </c>
      <c r="B194" s="133">
        <v>45526.0</v>
      </c>
      <c r="C194" s="134">
        <v>65.0</v>
      </c>
      <c r="D194" s="19">
        <f t="shared" ref="D194:D203" si="40">D193-C194</f>
        <v>497</v>
      </c>
      <c r="E194" s="19"/>
      <c r="F194" s="10"/>
    </row>
    <row r="195" ht="15.75" customHeight="1">
      <c r="A195" s="19">
        <f t="shared" si="39"/>
        <v>4592989343</v>
      </c>
      <c r="B195" s="133">
        <v>45527.0</v>
      </c>
      <c r="C195" s="134">
        <v>78.0</v>
      </c>
      <c r="D195" s="19">
        <f t="shared" si="40"/>
        <v>419</v>
      </c>
      <c r="E195" s="19"/>
      <c r="F195" s="10"/>
      <c r="G195" s="20" t="s">
        <v>3820</v>
      </c>
    </row>
    <row r="196" ht="15.75" customHeight="1">
      <c r="A196" s="19">
        <f t="shared" si="39"/>
        <v>4592989343</v>
      </c>
      <c r="B196" s="133">
        <v>45530.0</v>
      </c>
      <c r="C196" s="134">
        <v>100.0</v>
      </c>
      <c r="D196" s="19">
        <f t="shared" si="40"/>
        <v>319</v>
      </c>
      <c r="E196" s="19"/>
      <c r="F196" s="10"/>
      <c r="G196" s="53" t="s">
        <v>3821</v>
      </c>
    </row>
    <row r="197" ht="15.75" customHeight="1">
      <c r="A197" s="19">
        <f t="shared" si="39"/>
        <v>4592989343</v>
      </c>
      <c r="B197" s="133">
        <v>45532.0</v>
      </c>
      <c r="C197" s="134">
        <v>80.0</v>
      </c>
      <c r="D197" s="19">
        <f t="shared" si="40"/>
        <v>239</v>
      </c>
      <c r="E197" s="19"/>
      <c r="F197" s="10"/>
    </row>
    <row r="198" ht="15.75" customHeight="1">
      <c r="A198" s="19">
        <f t="shared" si="39"/>
        <v>4592989343</v>
      </c>
      <c r="B198" s="226">
        <v>45531.0</v>
      </c>
      <c r="C198" s="134">
        <v>100.0</v>
      </c>
      <c r="D198" s="19">
        <f t="shared" si="40"/>
        <v>139</v>
      </c>
      <c r="E198" s="10"/>
      <c r="F198" s="10"/>
    </row>
    <row r="199" ht="15.75" customHeight="1">
      <c r="A199" s="19">
        <f t="shared" si="39"/>
        <v>4592989343</v>
      </c>
      <c r="B199" s="226">
        <v>45533.0</v>
      </c>
      <c r="C199" s="134">
        <v>100.0</v>
      </c>
      <c r="D199" s="19">
        <f t="shared" si="40"/>
        <v>39</v>
      </c>
      <c r="E199" s="10"/>
      <c r="F199" s="10"/>
    </row>
    <row r="200" ht="15.75" customHeight="1">
      <c r="A200" s="19">
        <f t="shared" si="39"/>
        <v>4592989343</v>
      </c>
      <c r="B200" s="226">
        <v>45534.0</v>
      </c>
      <c r="C200" s="134">
        <v>39.0</v>
      </c>
      <c r="D200" s="19">
        <f t="shared" si="40"/>
        <v>0</v>
      </c>
      <c r="E200" s="10"/>
      <c r="F200" s="10"/>
    </row>
    <row r="201" ht="15.75" customHeight="1">
      <c r="A201" s="19">
        <f t="shared" si="39"/>
        <v>4592989343</v>
      </c>
      <c r="B201" s="9"/>
      <c r="C201" s="36"/>
      <c r="D201" s="19">
        <f t="shared" si="40"/>
        <v>0</v>
      </c>
      <c r="E201" s="10"/>
      <c r="F201" s="3"/>
    </row>
    <row r="202" ht="15.75" customHeight="1">
      <c r="A202" s="19">
        <f t="shared" si="39"/>
        <v>4592989343</v>
      </c>
      <c r="B202" s="10"/>
      <c r="C202" s="10"/>
      <c r="D202" s="19">
        <f t="shared" si="40"/>
        <v>0</v>
      </c>
      <c r="E202" s="10"/>
      <c r="F202" s="10"/>
    </row>
    <row r="203" ht="15.75" customHeight="1">
      <c r="A203" s="19">
        <f t="shared" si="39"/>
        <v>4592989343</v>
      </c>
      <c r="B203" s="10"/>
      <c r="C203" s="10"/>
      <c r="D203" s="19">
        <f t="shared" si="40"/>
        <v>0</v>
      </c>
      <c r="E203" s="10"/>
      <c r="F203" s="10"/>
    </row>
    <row r="204" ht="15.75" customHeight="1">
      <c r="F204" s="46" t="s">
        <v>775</v>
      </c>
    </row>
    <row r="205" ht="15.75" customHeight="1"/>
    <row r="206" ht="15.75" customHeight="1">
      <c r="A206" s="14" t="s">
        <v>15</v>
      </c>
      <c r="B206" s="14" t="s">
        <v>16</v>
      </c>
      <c r="C206" s="2" t="s">
        <v>17</v>
      </c>
      <c r="D206" s="14" t="s">
        <v>18</v>
      </c>
      <c r="E206" s="14" t="s">
        <v>19</v>
      </c>
      <c r="F206" s="34" t="s">
        <v>20</v>
      </c>
      <c r="G206" s="43">
        <v>300.0</v>
      </c>
    </row>
    <row r="207" ht="15.75" customHeight="1">
      <c r="A207" s="19">
        <v>4.592989343E9</v>
      </c>
      <c r="B207" s="222">
        <v>45516.0</v>
      </c>
      <c r="C207" s="223">
        <v>9.0</v>
      </c>
      <c r="D207" s="19">
        <f>G206-C207</f>
        <v>291</v>
      </c>
      <c r="E207" s="19"/>
      <c r="F207" s="10"/>
      <c r="G207" s="20" t="s">
        <v>3837</v>
      </c>
    </row>
    <row r="208" ht="15.75" customHeight="1">
      <c r="A208" s="19">
        <f t="shared" ref="A208:A213" si="41">A207</f>
        <v>4592989343</v>
      </c>
      <c r="B208" s="222">
        <v>45517.0</v>
      </c>
      <c r="C208" s="223">
        <v>22.0</v>
      </c>
      <c r="D208" s="19">
        <f t="shared" ref="D208:D216" si="42">D207-C208</f>
        <v>269</v>
      </c>
      <c r="E208" s="19"/>
      <c r="F208" s="10"/>
    </row>
    <row r="209" ht="15.75" customHeight="1">
      <c r="A209" s="19">
        <f t="shared" si="41"/>
        <v>4592989343</v>
      </c>
      <c r="B209" s="222">
        <v>45518.0</v>
      </c>
      <c r="C209" s="223">
        <v>50.0</v>
      </c>
      <c r="D209" s="19">
        <f t="shared" si="42"/>
        <v>219</v>
      </c>
      <c r="E209" s="19"/>
      <c r="F209" s="10"/>
      <c r="G209" s="20" t="s">
        <v>977</v>
      </c>
    </row>
    <row r="210" ht="15.75" customHeight="1">
      <c r="A210" s="19">
        <f t="shared" si="41"/>
        <v>4592989343</v>
      </c>
      <c r="B210" s="133">
        <v>45526.0</v>
      </c>
      <c r="C210" s="134">
        <v>35.0</v>
      </c>
      <c r="D210" s="19">
        <f t="shared" si="42"/>
        <v>184</v>
      </c>
      <c r="E210" s="19"/>
      <c r="F210" s="10"/>
      <c r="G210" s="53" t="s">
        <v>3824</v>
      </c>
    </row>
    <row r="211" ht="15.75" customHeight="1">
      <c r="A211" s="19">
        <f t="shared" si="41"/>
        <v>4592989343</v>
      </c>
      <c r="B211" s="133">
        <v>45527.0</v>
      </c>
      <c r="C211" s="134">
        <v>32.0</v>
      </c>
      <c r="D211" s="19">
        <f t="shared" si="42"/>
        <v>152</v>
      </c>
      <c r="E211" s="19"/>
      <c r="F211" s="10"/>
    </row>
    <row r="212" ht="15.75" customHeight="1">
      <c r="A212" s="19">
        <f t="shared" si="41"/>
        <v>4592989343</v>
      </c>
      <c r="B212" s="227">
        <v>45538.0</v>
      </c>
      <c r="C212" s="147">
        <v>30.0</v>
      </c>
      <c r="D212" s="19">
        <f t="shared" si="42"/>
        <v>122</v>
      </c>
      <c r="E212" s="10"/>
      <c r="F212" s="10"/>
    </row>
    <row r="213" ht="15.75" customHeight="1">
      <c r="A213" s="19">
        <f t="shared" si="41"/>
        <v>4592989343</v>
      </c>
      <c r="B213" s="227">
        <v>45546.0</v>
      </c>
      <c r="C213" s="147">
        <v>20.0</v>
      </c>
      <c r="D213" s="19">
        <f t="shared" si="42"/>
        <v>102</v>
      </c>
      <c r="E213" s="10"/>
      <c r="F213" s="10"/>
    </row>
    <row r="214" ht="15.75" customHeight="1">
      <c r="B214" s="148">
        <v>45548.0</v>
      </c>
      <c r="C214" s="149">
        <v>50.0</v>
      </c>
      <c r="D214" s="19">
        <f t="shared" si="42"/>
        <v>52</v>
      </c>
    </row>
    <row r="215" ht="15.75" customHeight="1">
      <c r="B215" s="143">
        <v>45558.0</v>
      </c>
      <c r="C215" s="145">
        <v>52.0</v>
      </c>
      <c r="D215" s="19">
        <f t="shared" si="42"/>
        <v>0</v>
      </c>
    </row>
    <row r="216" ht="15.75" customHeight="1">
      <c r="D216" s="19">
        <f t="shared" si="42"/>
        <v>0</v>
      </c>
    </row>
    <row r="217" ht="15.75" customHeight="1"/>
    <row r="218" ht="15.75" customHeight="1">
      <c r="A218" s="14" t="s">
        <v>15</v>
      </c>
      <c r="B218" s="14" t="s">
        <v>16</v>
      </c>
      <c r="C218" s="2" t="s">
        <v>17</v>
      </c>
      <c r="D218" s="14" t="s">
        <v>18</v>
      </c>
      <c r="E218" s="14" t="s">
        <v>19</v>
      </c>
      <c r="F218" s="34" t="s">
        <v>20</v>
      </c>
      <c r="G218" s="43">
        <v>100.0</v>
      </c>
    </row>
    <row r="219" ht="15.75" customHeight="1">
      <c r="A219" s="19">
        <v>4.592995831E9</v>
      </c>
      <c r="B219" s="133">
        <v>45527.0</v>
      </c>
      <c r="C219" s="134">
        <v>50.0</v>
      </c>
      <c r="D219" s="19">
        <f>G218-C219</f>
        <v>50</v>
      </c>
      <c r="E219" s="19"/>
      <c r="F219" s="10"/>
      <c r="G219" s="20" t="s">
        <v>3838</v>
      </c>
    </row>
    <row r="220" ht="15.75" customHeight="1">
      <c r="A220" s="19">
        <f t="shared" ref="A220:A222" si="43">A219</f>
        <v>4592995831</v>
      </c>
      <c r="B220" s="146">
        <v>45538.0</v>
      </c>
      <c r="C220" s="147">
        <v>50.0</v>
      </c>
      <c r="D220" s="19">
        <f t="shared" ref="D220:D222" si="44">D219-C220</f>
        <v>0</v>
      </c>
      <c r="E220" s="19"/>
      <c r="F220" s="10"/>
    </row>
    <row r="221" ht="15.75" customHeight="1">
      <c r="A221" s="19">
        <f t="shared" si="43"/>
        <v>4592995831</v>
      </c>
      <c r="B221" s="18"/>
      <c r="C221" s="36"/>
      <c r="D221" s="19">
        <f t="shared" si="44"/>
        <v>0</v>
      </c>
      <c r="E221" s="19"/>
      <c r="F221" s="10"/>
      <c r="G221" s="20" t="s">
        <v>977</v>
      </c>
    </row>
    <row r="222" ht="15.75" customHeight="1">
      <c r="A222" s="19">
        <f t="shared" si="43"/>
        <v>4592995831</v>
      </c>
      <c r="B222" s="18"/>
      <c r="C222" s="36"/>
      <c r="D222" s="19">
        <f t="shared" si="44"/>
        <v>0</v>
      </c>
      <c r="E222" s="19"/>
      <c r="F222" s="10"/>
      <c r="G222" s="53" t="s">
        <v>3816</v>
      </c>
    </row>
    <row r="223" ht="15.75" customHeight="1"/>
    <row r="224" ht="15.75" customHeight="1">
      <c r="A224" s="14" t="s">
        <v>15</v>
      </c>
      <c r="B224" s="14" t="s">
        <v>16</v>
      </c>
      <c r="C224" s="2" t="s">
        <v>17</v>
      </c>
      <c r="D224" s="14" t="s">
        <v>18</v>
      </c>
      <c r="E224" s="14" t="s">
        <v>19</v>
      </c>
      <c r="F224" s="34" t="s">
        <v>20</v>
      </c>
      <c r="G224" s="43">
        <v>800.0</v>
      </c>
    </row>
    <row r="225" ht="15.75" customHeight="1">
      <c r="A225" s="19">
        <v>4.59299833E9</v>
      </c>
      <c r="B225" s="133">
        <v>45534.0</v>
      </c>
      <c r="C225" s="134">
        <v>47.0</v>
      </c>
      <c r="D225" s="19">
        <f>G224-C225</f>
        <v>753</v>
      </c>
      <c r="E225" s="19"/>
      <c r="F225" s="10"/>
      <c r="G225" s="20" t="s">
        <v>3839</v>
      </c>
    </row>
    <row r="226" ht="15.75" customHeight="1">
      <c r="A226" s="19">
        <f t="shared" ref="A226:A235" si="45">A225</f>
        <v>4592998330</v>
      </c>
      <c r="B226" s="146">
        <v>45537.0</v>
      </c>
      <c r="C226" s="147">
        <v>60.0</v>
      </c>
      <c r="D226" s="19">
        <f t="shared" ref="D226:D235" si="46">D225-C226</f>
        <v>693</v>
      </c>
      <c r="E226" s="19"/>
      <c r="F226" s="10"/>
    </row>
    <row r="227" ht="15.75" customHeight="1">
      <c r="A227" s="19">
        <f t="shared" si="45"/>
        <v>4592998330</v>
      </c>
      <c r="B227" s="146">
        <v>45539.0</v>
      </c>
      <c r="C227" s="147">
        <v>62.0</v>
      </c>
      <c r="D227" s="19">
        <f t="shared" si="46"/>
        <v>631</v>
      </c>
      <c r="E227" s="19"/>
      <c r="F227" s="10"/>
      <c r="G227" s="20" t="s">
        <v>3820</v>
      </c>
    </row>
    <row r="228" ht="15.75" customHeight="1">
      <c r="A228" s="19">
        <f t="shared" si="45"/>
        <v>4592998330</v>
      </c>
      <c r="B228" s="146">
        <v>45540.0</v>
      </c>
      <c r="C228" s="147">
        <v>100.0</v>
      </c>
      <c r="D228" s="19">
        <f t="shared" si="46"/>
        <v>531</v>
      </c>
      <c r="E228" s="19"/>
      <c r="F228" s="10"/>
      <c r="G228" s="53" t="s">
        <v>3821</v>
      </c>
    </row>
    <row r="229" ht="15.75" customHeight="1">
      <c r="A229" s="19">
        <f t="shared" si="45"/>
        <v>4592998330</v>
      </c>
      <c r="B229" s="146">
        <v>45541.0</v>
      </c>
      <c r="C229" s="147">
        <v>102.0</v>
      </c>
      <c r="D229" s="19">
        <f t="shared" si="46"/>
        <v>429</v>
      </c>
      <c r="E229" s="19"/>
      <c r="F229" s="10"/>
    </row>
    <row r="230" ht="15.75" customHeight="1">
      <c r="A230" s="19">
        <f t="shared" si="45"/>
        <v>4592998330</v>
      </c>
      <c r="B230" s="227">
        <v>45544.0</v>
      </c>
      <c r="C230" s="147">
        <v>100.0</v>
      </c>
      <c r="D230" s="19">
        <f t="shared" si="46"/>
        <v>329</v>
      </c>
      <c r="E230" s="10"/>
      <c r="F230" s="10"/>
    </row>
    <row r="231" ht="15.75" customHeight="1">
      <c r="A231" s="19">
        <f t="shared" si="45"/>
        <v>4592998330</v>
      </c>
      <c r="B231" s="227">
        <v>45545.0</v>
      </c>
      <c r="C231" s="147">
        <v>100.0</v>
      </c>
      <c r="D231" s="19">
        <f t="shared" si="46"/>
        <v>229</v>
      </c>
      <c r="E231" s="10"/>
      <c r="F231" s="10"/>
    </row>
    <row r="232" ht="15.75" customHeight="1">
      <c r="A232" s="19">
        <f t="shared" si="45"/>
        <v>4592998330</v>
      </c>
      <c r="B232" s="227">
        <v>45546.0</v>
      </c>
      <c r="C232" s="147">
        <v>100.0</v>
      </c>
      <c r="D232" s="19">
        <f t="shared" si="46"/>
        <v>129</v>
      </c>
      <c r="E232" s="10"/>
      <c r="F232" s="10"/>
    </row>
    <row r="233" ht="15.75" customHeight="1">
      <c r="A233" s="19">
        <f t="shared" si="45"/>
        <v>4592998330</v>
      </c>
      <c r="B233" s="227">
        <v>45547.0</v>
      </c>
      <c r="C233" s="147">
        <v>100.0</v>
      </c>
      <c r="D233" s="19">
        <f t="shared" si="46"/>
        <v>29</v>
      </c>
      <c r="E233" s="10"/>
      <c r="F233" s="3"/>
    </row>
    <row r="234" ht="15.75" customHeight="1">
      <c r="A234" s="19">
        <f t="shared" si="45"/>
        <v>4592998330</v>
      </c>
      <c r="B234" s="227">
        <v>45548.0</v>
      </c>
      <c r="C234" s="185">
        <v>29.0</v>
      </c>
      <c r="D234" s="19">
        <f t="shared" si="46"/>
        <v>0</v>
      </c>
      <c r="E234" s="10"/>
      <c r="F234" s="10"/>
    </row>
    <row r="235" ht="15.75" customHeight="1">
      <c r="A235" s="19">
        <f t="shared" si="45"/>
        <v>4592998330</v>
      </c>
      <c r="B235" s="10"/>
      <c r="C235" s="10"/>
      <c r="D235" s="19">
        <f t="shared" si="46"/>
        <v>0</v>
      </c>
      <c r="E235" s="10"/>
      <c r="F235" s="10"/>
    </row>
    <row r="236" ht="15.75" customHeight="1">
      <c r="F236" s="46" t="s">
        <v>775</v>
      </c>
    </row>
    <row r="237" ht="15.75" customHeight="1">
      <c r="A237" s="14" t="s">
        <v>15</v>
      </c>
      <c r="B237" s="14" t="s">
        <v>16</v>
      </c>
      <c r="C237" s="2" t="s">
        <v>17</v>
      </c>
      <c r="D237" s="14" t="s">
        <v>18</v>
      </c>
      <c r="E237" s="14" t="s">
        <v>19</v>
      </c>
      <c r="F237" s="34" t="s">
        <v>20</v>
      </c>
      <c r="G237" s="43">
        <v>600.0</v>
      </c>
    </row>
    <row r="238" ht="15.75" customHeight="1">
      <c r="A238" s="19">
        <v>4.593009616E9</v>
      </c>
      <c r="B238" s="146">
        <v>45548.0</v>
      </c>
      <c r="C238" s="147">
        <v>38.0</v>
      </c>
      <c r="D238" s="19">
        <f>G237-C238</f>
        <v>562</v>
      </c>
      <c r="E238" s="19"/>
      <c r="F238" s="10"/>
      <c r="G238" s="20" t="s">
        <v>3840</v>
      </c>
    </row>
    <row r="239" ht="15.75" customHeight="1">
      <c r="A239" s="19">
        <f t="shared" ref="A239:A248" si="47">A238</f>
        <v>4593009616</v>
      </c>
      <c r="B239" s="141">
        <v>45558.0</v>
      </c>
      <c r="C239" s="142">
        <v>90.0</v>
      </c>
      <c r="D239" s="19">
        <f t="shared" ref="D239:D248" si="48">D238-C239</f>
        <v>472</v>
      </c>
      <c r="E239" s="19"/>
      <c r="F239" s="10"/>
    </row>
    <row r="240" ht="15.75" customHeight="1">
      <c r="A240" s="19">
        <f t="shared" si="47"/>
        <v>4593009616</v>
      </c>
      <c r="B240" s="141">
        <v>45559.0</v>
      </c>
      <c r="C240" s="142">
        <v>70.0</v>
      </c>
      <c r="D240" s="19">
        <f t="shared" si="48"/>
        <v>402</v>
      </c>
      <c r="E240" s="19"/>
      <c r="F240" s="10"/>
      <c r="G240" s="20" t="s">
        <v>3820</v>
      </c>
    </row>
    <row r="241" ht="15.75" customHeight="1">
      <c r="A241" s="19">
        <f t="shared" si="47"/>
        <v>4593009616</v>
      </c>
      <c r="B241" s="141">
        <v>45560.0</v>
      </c>
      <c r="C241" s="142">
        <v>69.0</v>
      </c>
      <c r="D241" s="19">
        <f t="shared" si="48"/>
        <v>333</v>
      </c>
      <c r="E241" s="19"/>
      <c r="F241" s="10"/>
      <c r="G241" s="53" t="s">
        <v>3821</v>
      </c>
    </row>
    <row r="242" ht="15.75" customHeight="1">
      <c r="A242" s="19">
        <f t="shared" si="47"/>
        <v>4593009616</v>
      </c>
      <c r="B242" s="141">
        <v>45561.0</v>
      </c>
      <c r="C242" s="142">
        <v>100.0</v>
      </c>
      <c r="D242" s="19">
        <f t="shared" si="48"/>
        <v>233</v>
      </c>
      <c r="E242" s="19"/>
      <c r="F242" s="10"/>
    </row>
    <row r="243" ht="15.75" customHeight="1">
      <c r="A243" s="19">
        <f t="shared" si="47"/>
        <v>4593009616</v>
      </c>
      <c r="B243" s="169">
        <v>45562.0</v>
      </c>
      <c r="C243" s="142">
        <v>19.0</v>
      </c>
      <c r="D243" s="19">
        <f t="shared" si="48"/>
        <v>214</v>
      </c>
      <c r="E243" s="10"/>
      <c r="F243" s="10"/>
    </row>
    <row r="244" ht="15.75" customHeight="1">
      <c r="A244" s="19">
        <f t="shared" si="47"/>
        <v>4593009616</v>
      </c>
      <c r="B244" s="169">
        <v>45565.0</v>
      </c>
      <c r="C244" s="142">
        <v>100.0</v>
      </c>
      <c r="D244" s="19">
        <f t="shared" si="48"/>
        <v>114</v>
      </c>
      <c r="E244" s="10"/>
      <c r="F244" s="10"/>
    </row>
    <row r="245" ht="15.75" customHeight="1">
      <c r="A245" s="19">
        <f t="shared" si="47"/>
        <v>4593009616</v>
      </c>
      <c r="B245" s="174">
        <v>45566.0</v>
      </c>
      <c r="C245" s="119">
        <v>100.0</v>
      </c>
      <c r="D245" s="19">
        <f t="shared" si="48"/>
        <v>14</v>
      </c>
      <c r="E245" s="10"/>
      <c r="F245" s="10"/>
    </row>
    <row r="246" ht="15.75" customHeight="1">
      <c r="A246" s="19">
        <f t="shared" si="47"/>
        <v>4593009616</v>
      </c>
      <c r="B246" s="174">
        <v>45567.0</v>
      </c>
      <c r="C246" s="119">
        <v>14.0</v>
      </c>
      <c r="D246" s="19">
        <f t="shared" si="48"/>
        <v>0</v>
      </c>
      <c r="E246" s="10"/>
      <c r="F246" s="3"/>
    </row>
    <row r="247" ht="15.75" customHeight="1">
      <c r="A247" s="19">
        <f t="shared" si="47"/>
        <v>4593009616</v>
      </c>
      <c r="B247" s="10"/>
      <c r="C247" s="10"/>
      <c r="D247" s="19">
        <f t="shared" si="48"/>
        <v>0</v>
      </c>
      <c r="E247" s="10"/>
      <c r="F247" s="10"/>
    </row>
    <row r="248" ht="15.75" customHeight="1">
      <c r="A248" s="19">
        <f t="shared" si="47"/>
        <v>4593009616</v>
      </c>
      <c r="B248" s="10"/>
      <c r="C248" s="10"/>
      <c r="D248" s="19">
        <f t="shared" si="48"/>
        <v>0</v>
      </c>
      <c r="E248" s="10"/>
      <c r="F248" s="10"/>
    </row>
    <row r="249" ht="15.75" customHeight="1">
      <c r="F249" s="46" t="s">
        <v>775</v>
      </c>
    </row>
    <row r="250" ht="15.75" customHeight="1">
      <c r="A250" s="14" t="s">
        <v>15</v>
      </c>
      <c r="B250" s="14" t="s">
        <v>16</v>
      </c>
      <c r="C250" s="2" t="s">
        <v>17</v>
      </c>
      <c r="D250" s="14" t="s">
        <v>18</v>
      </c>
      <c r="E250" s="14" t="s">
        <v>19</v>
      </c>
      <c r="F250" s="34" t="s">
        <v>20</v>
      </c>
      <c r="G250" s="43">
        <v>100.0</v>
      </c>
    </row>
    <row r="251" ht="15.75" customHeight="1">
      <c r="A251" s="19">
        <v>4.593009629E9</v>
      </c>
      <c r="B251" s="141">
        <v>45558.0</v>
      </c>
      <c r="C251" s="142">
        <v>8.0</v>
      </c>
      <c r="D251" s="19">
        <f>G250-C251</f>
        <v>92</v>
      </c>
      <c r="E251" s="19"/>
      <c r="F251" s="10"/>
      <c r="G251" s="20" t="s">
        <v>3841</v>
      </c>
    </row>
    <row r="252" ht="15.75" customHeight="1">
      <c r="A252" s="19">
        <f t="shared" ref="A252:A254" si="49">A251</f>
        <v>4593009629</v>
      </c>
      <c r="B252" s="141">
        <v>45561.0</v>
      </c>
      <c r="C252" s="142">
        <v>40.0</v>
      </c>
      <c r="D252" s="19">
        <f t="shared" ref="D252:D254" si="50">D251-C252</f>
        <v>52</v>
      </c>
      <c r="E252" s="19"/>
      <c r="F252" s="10"/>
    </row>
    <row r="253" ht="15.75" customHeight="1">
      <c r="A253" s="19">
        <f t="shared" si="49"/>
        <v>4593009629</v>
      </c>
      <c r="B253" s="141">
        <v>45562.0</v>
      </c>
      <c r="C253" s="142">
        <v>22.0</v>
      </c>
      <c r="D253" s="19">
        <f t="shared" si="50"/>
        <v>30</v>
      </c>
      <c r="E253" s="19"/>
      <c r="F253" s="10"/>
      <c r="G253" s="20" t="s">
        <v>977</v>
      </c>
    </row>
    <row r="254" ht="15.75" customHeight="1">
      <c r="A254" s="19">
        <f t="shared" si="49"/>
        <v>4593009629</v>
      </c>
      <c r="B254" s="141">
        <v>45565.0</v>
      </c>
      <c r="C254" s="142">
        <v>30.0</v>
      </c>
      <c r="D254" s="19">
        <f t="shared" si="50"/>
        <v>0</v>
      </c>
      <c r="E254" s="19"/>
      <c r="F254" s="10"/>
      <c r="G254" s="53" t="s">
        <v>3842</v>
      </c>
    </row>
    <row r="255" ht="15.75" customHeight="1">
      <c r="F255" s="46" t="s">
        <v>775</v>
      </c>
    </row>
    <row r="256" ht="15.75" customHeight="1">
      <c r="A256" s="14" t="s">
        <v>15</v>
      </c>
      <c r="B256" s="14" t="s">
        <v>16</v>
      </c>
      <c r="C256" s="2" t="s">
        <v>17</v>
      </c>
      <c r="D256" s="14" t="s">
        <v>18</v>
      </c>
      <c r="E256" s="14" t="s">
        <v>19</v>
      </c>
      <c r="F256" s="34" t="s">
        <v>20</v>
      </c>
      <c r="G256" s="43">
        <v>60.0</v>
      </c>
    </row>
    <row r="257" ht="15.75" customHeight="1">
      <c r="A257" s="19">
        <v>4.593013441E9</v>
      </c>
      <c r="B257" s="141">
        <v>45561.0</v>
      </c>
      <c r="C257" s="142">
        <v>60.0</v>
      </c>
      <c r="D257" s="19">
        <f>G256-C257</f>
        <v>0</v>
      </c>
      <c r="E257" s="19"/>
      <c r="F257" s="10"/>
      <c r="G257" s="20" t="s">
        <v>3843</v>
      </c>
    </row>
    <row r="258" ht="15.75" customHeight="1">
      <c r="A258" s="19">
        <f t="shared" ref="A258:A260" si="51">A257</f>
        <v>4593013441</v>
      </c>
      <c r="B258" s="18"/>
      <c r="C258" s="36"/>
      <c r="D258" s="19">
        <f t="shared" ref="D258:D260" si="52">D257-C258</f>
        <v>0</v>
      </c>
      <c r="E258" s="19"/>
      <c r="F258" s="10"/>
    </row>
    <row r="259" ht="15.75" customHeight="1">
      <c r="A259" s="19">
        <f t="shared" si="51"/>
        <v>4593013441</v>
      </c>
      <c r="B259" s="18"/>
      <c r="C259" s="36"/>
      <c r="D259" s="19">
        <f t="shared" si="52"/>
        <v>0</v>
      </c>
      <c r="E259" s="19"/>
      <c r="F259" s="10"/>
      <c r="G259" s="20" t="s">
        <v>977</v>
      </c>
    </row>
    <row r="260" ht="15.75" customHeight="1">
      <c r="A260" s="19">
        <f t="shared" si="51"/>
        <v>4593013441</v>
      </c>
      <c r="B260" s="18"/>
      <c r="C260" s="36"/>
      <c r="D260" s="19">
        <f t="shared" si="52"/>
        <v>0</v>
      </c>
      <c r="E260" s="19"/>
      <c r="F260" s="10"/>
      <c r="G260" s="53" t="s">
        <v>3816</v>
      </c>
    </row>
    <row r="261" ht="15.75" customHeight="1">
      <c r="F261" s="46" t="s">
        <v>775</v>
      </c>
    </row>
    <row r="262" ht="15.75" customHeight="1">
      <c r="A262" s="14" t="s">
        <v>15</v>
      </c>
      <c r="B262" s="14" t="s">
        <v>16</v>
      </c>
      <c r="C262" s="2" t="s">
        <v>17</v>
      </c>
      <c r="D262" s="14" t="s">
        <v>18</v>
      </c>
      <c r="E262" s="14" t="s">
        <v>19</v>
      </c>
      <c r="F262" s="34" t="s">
        <v>20</v>
      </c>
      <c r="G262" s="43">
        <v>200.0</v>
      </c>
    </row>
    <row r="263" ht="15.75" customHeight="1">
      <c r="A263" s="19">
        <v>4.593026661E9</v>
      </c>
      <c r="B263" s="107">
        <v>45574.0</v>
      </c>
      <c r="C263" s="108">
        <v>79.0</v>
      </c>
      <c r="D263" s="19">
        <f>G262-C263</f>
        <v>121</v>
      </c>
      <c r="E263" s="19"/>
      <c r="F263" s="10"/>
      <c r="G263" s="20" t="s">
        <v>3844</v>
      </c>
    </row>
    <row r="264" ht="15.75" customHeight="1">
      <c r="A264" s="19">
        <f t="shared" ref="A264:A267" si="53">A263</f>
        <v>4593026661</v>
      </c>
      <c r="B264" s="107">
        <v>45573.0</v>
      </c>
      <c r="C264" s="108">
        <v>31.0</v>
      </c>
      <c r="D264" s="19">
        <f t="shared" ref="D264:D269" si="54">D263-C264</f>
        <v>90</v>
      </c>
      <c r="E264" s="19"/>
      <c r="F264" s="10"/>
    </row>
    <row r="265" ht="15.75" customHeight="1">
      <c r="A265" s="19">
        <f t="shared" si="53"/>
        <v>4593026661</v>
      </c>
      <c r="B265" s="107">
        <v>45575.0</v>
      </c>
      <c r="C265" s="108">
        <v>20.0</v>
      </c>
      <c r="D265" s="19">
        <f t="shared" si="54"/>
        <v>70</v>
      </c>
      <c r="E265" s="19"/>
      <c r="F265" s="10"/>
      <c r="G265" s="20" t="s">
        <v>3820</v>
      </c>
    </row>
    <row r="266" ht="15.75" customHeight="1">
      <c r="A266" s="19">
        <f t="shared" si="53"/>
        <v>4593026661</v>
      </c>
      <c r="B266" s="107">
        <v>45579.0</v>
      </c>
      <c r="C266" s="108">
        <v>10.0</v>
      </c>
      <c r="D266" s="19">
        <f t="shared" si="54"/>
        <v>60</v>
      </c>
      <c r="E266" s="19"/>
      <c r="F266" s="10"/>
      <c r="G266" s="53" t="s">
        <v>3824</v>
      </c>
    </row>
    <row r="267" ht="15.75" customHeight="1">
      <c r="A267" s="19">
        <f t="shared" si="53"/>
        <v>4593026661</v>
      </c>
      <c r="B267" s="107">
        <v>45580.0</v>
      </c>
      <c r="C267" s="108">
        <v>20.0</v>
      </c>
      <c r="D267" s="19">
        <f t="shared" si="54"/>
        <v>40</v>
      </c>
      <c r="E267" s="19"/>
      <c r="F267" s="10"/>
    </row>
    <row r="268" ht="15.75" customHeight="1">
      <c r="B268" s="228">
        <v>45583.0</v>
      </c>
      <c r="C268" s="229">
        <v>13.0</v>
      </c>
      <c r="D268" s="19">
        <f t="shared" si="54"/>
        <v>27</v>
      </c>
    </row>
    <row r="269" ht="15.75" customHeight="1">
      <c r="B269" s="228">
        <v>45586.0</v>
      </c>
      <c r="C269" s="229">
        <v>27.0</v>
      </c>
      <c r="D269" s="19">
        <f t="shared" si="54"/>
        <v>0</v>
      </c>
    </row>
    <row r="270" ht="15.75" customHeight="1">
      <c r="C270" s="69"/>
      <c r="D270" s="19"/>
      <c r="F270" s="46" t="s">
        <v>775</v>
      </c>
    </row>
    <row r="271" ht="15.75" customHeight="1">
      <c r="C271" s="69"/>
      <c r="D271" s="19"/>
    </row>
    <row r="272" ht="15.75" customHeight="1">
      <c r="A272" s="14" t="s">
        <v>15</v>
      </c>
      <c r="B272" s="14" t="s">
        <v>16</v>
      </c>
      <c r="C272" s="2" t="s">
        <v>17</v>
      </c>
      <c r="D272" s="14" t="s">
        <v>18</v>
      </c>
      <c r="E272" s="14" t="s">
        <v>19</v>
      </c>
      <c r="F272" s="34" t="s">
        <v>20</v>
      </c>
      <c r="G272" s="43">
        <v>600.0</v>
      </c>
    </row>
    <row r="273" ht="15.75" customHeight="1">
      <c r="A273" s="19">
        <v>4.593026652E9</v>
      </c>
      <c r="B273" s="133">
        <v>45567.0</v>
      </c>
      <c r="C273" s="134">
        <v>83.0</v>
      </c>
      <c r="D273" s="19">
        <f>G272-C273</f>
        <v>517</v>
      </c>
      <c r="E273" s="19"/>
      <c r="F273" s="10"/>
      <c r="G273" s="20" t="s">
        <v>3845</v>
      </c>
    </row>
    <row r="274" ht="15.75" customHeight="1">
      <c r="A274" s="19">
        <f t="shared" ref="A274:A283" si="55">A273</f>
        <v>4593026652</v>
      </c>
      <c r="B274" s="133">
        <v>45568.0</v>
      </c>
      <c r="C274" s="134">
        <v>65.0</v>
      </c>
      <c r="D274" s="19">
        <f t="shared" ref="D274:D283" si="56">D273-C274</f>
        <v>452</v>
      </c>
      <c r="E274" s="19"/>
      <c r="F274" s="10"/>
    </row>
    <row r="275" ht="15.75" customHeight="1">
      <c r="A275" s="19">
        <f t="shared" si="55"/>
        <v>4593026652</v>
      </c>
      <c r="B275" s="133">
        <v>45571.0</v>
      </c>
      <c r="C275" s="134">
        <v>69.0</v>
      </c>
      <c r="D275" s="19">
        <f t="shared" si="56"/>
        <v>383</v>
      </c>
      <c r="E275" s="19"/>
      <c r="F275" s="10"/>
      <c r="G275" s="20" t="s">
        <v>3820</v>
      </c>
    </row>
    <row r="276" ht="15.75" customHeight="1">
      <c r="A276" s="19">
        <f t="shared" si="55"/>
        <v>4593026652</v>
      </c>
      <c r="B276" s="133">
        <v>45572.0</v>
      </c>
      <c r="C276" s="134">
        <v>38.0</v>
      </c>
      <c r="D276" s="19">
        <f t="shared" si="56"/>
        <v>345</v>
      </c>
      <c r="E276" s="19"/>
      <c r="F276" s="10"/>
      <c r="G276" s="53" t="s">
        <v>3821</v>
      </c>
    </row>
    <row r="277" ht="15.75" customHeight="1">
      <c r="A277" s="19">
        <f t="shared" si="55"/>
        <v>4593026652</v>
      </c>
      <c r="B277" s="133">
        <v>45573.0</v>
      </c>
      <c r="C277" s="134">
        <v>101.0</v>
      </c>
      <c r="D277" s="19">
        <f t="shared" si="56"/>
        <v>244</v>
      </c>
      <c r="E277" s="19"/>
      <c r="F277" s="10"/>
    </row>
    <row r="278" ht="15.75" customHeight="1">
      <c r="A278" s="19">
        <f t="shared" si="55"/>
        <v>4593026652</v>
      </c>
      <c r="B278" s="226">
        <v>45574.0</v>
      </c>
      <c r="C278" s="134">
        <v>77.0</v>
      </c>
      <c r="D278" s="19">
        <f t="shared" si="56"/>
        <v>167</v>
      </c>
      <c r="E278" s="10"/>
      <c r="F278" s="10"/>
    </row>
    <row r="279" ht="15.75" customHeight="1">
      <c r="A279" s="19">
        <f t="shared" si="55"/>
        <v>4593026652</v>
      </c>
      <c r="B279" s="226">
        <v>45575.0</v>
      </c>
      <c r="C279" s="134">
        <v>20.0</v>
      </c>
      <c r="D279" s="19">
        <f t="shared" si="56"/>
        <v>147</v>
      </c>
      <c r="E279" s="10"/>
      <c r="F279" s="10"/>
    </row>
    <row r="280" ht="15.75" customHeight="1">
      <c r="A280" s="19">
        <f t="shared" si="55"/>
        <v>4593026652</v>
      </c>
      <c r="B280" s="226">
        <v>45576.0</v>
      </c>
      <c r="C280" s="134">
        <v>40.0</v>
      </c>
      <c r="D280" s="19">
        <f t="shared" si="56"/>
        <v>107</v>
      </c>
      <c r="E280" s="10"/>
      <c r="F280" s="10"/>
    </row>
    <row r="281" ht="15.75" customHeight="1">
      <c r="A281" s="19">
        <f t="shared" si="55"/>
        <v>4593026652</v>
      </c>
      <c r="B281" s="226">
        <v>45579.0</v>
      </c>
      <c r="C281" s="134">
        <v>37.0</v>
      </c>
      <c r="D281" s="19">
        <f t="shared" si="56"/>
        <v>70</v>
      </c>
      <c r="E281" s="10"/>
      <c r="F281" s="3"/>
    </row>
    <row r="282" ht="15.75" customHeight="1">
      <c r="A282" s="19">
        <f t="shared" si="55"/>
        <v>4593026652</v>
      </c>
      <c r="B282" s="226">
        <v>45576.0</v>
      </c>
      <c r="C282" s="180">
        <v>70.0</v>
      </c>
      <c r="D282" s="19">
        <f t="shared" si="56"/>
        <v>0</v>
      </c>
      <c r="E282" s="10"/>
      <c r="F282" s="10"/>
    </row>
    <row r="283" ht="15.75" customHeight="1">
      <c r="A283" s="19">
        <f t="shared" si="55"/>
        <v>4593026652</v>
      </c>
      <c r="B283" s="10"/>
      <c r="C283" s="10"/>
      <c r="D283" s="19">
        <f t="shared" si="56"/>
        <v>0</v>
      </c>
      <c r="E283" s="10"/>
      <c r="F283" s="10"/>
    </row>
    <row r="284" ht="15.75" customHeight="1">
      <c r="F284" s="46" t="s">
        <v>775</v>
      </c>
    </row>
    <row r="285" ht="15.75" customHeight="1">
      <c r="A285" s="14" t="s">
        <v>15</v>
      </c>
      <c r="B285" s="14" t="s">
        <v>16</v>
      </c>
      <c r="C285" s="2" t="s">
        <v>17</v>
      </c>
      <c r="D285" s="14" t="s">
        <v>18</v>
      </c>
      <c r="E285" s="14" t="s">
        <v>19</v>
      </c>
      <c r="F285" s="34" t="s">
        <v>20</v>
      </c>
      <c r="G285" s="43">
        <v>800.0</v>
      </c>
    </row>
    <row r="286" ht="15.75" customHeight="1">
      <c r="A286" s="19">
        <v>4.593035942E9</v>
      </c>
      <c r="B286" s="107">
        <v>45579.0</v>
      </c>
      <c r="C286" s="108">
        <v>38.0</v>
      </c>
      <c r="D286" s="19">
        <f>G285-C286</f>
        <v>762</v>
      </c>
      <c r="E286" s="19"/>
      <c r="F286" s="10"/>
      <c r="G286" s="20" t="s">
        <v>3846</v>
      </c>
    </row>
    <row r="287" ht="15.75" customHeight="1">
      <c r="A287" s="19">
        <f t="shared" ref="A287:A296" si="57">A286</f>
        <v>4593035942</v>
      </c>
      <c r="B287" s="107">
        <v>45579.0</v>
      </c>
      <c r="C287" s="108">
        <v>80.0</v>
      </c>
      <c r="D287" s="19">
        <f t="shared" ref="D287:D298" si="58">D286-C287</f>
        <v>682</v>
      </c>
      <c r="E287" s="19"/>
      <c r="F287" s="10"/>
    </row>
    <row r="288" ht="15.75" customHeight="1">
      <c r="A288" s="19">
        <f t="shared" si="57"/>
        <v>4593035942</v>
      </c>
      <c r="B288" s="107">
        <v>45581.0</v>
      </c>
      <c r="C288" s="108">
        <v>80.0</v>
      </c>
      <c r="D288" s="19">
        <f t="shared" si="58"/>
        <v>602</v>
      </c>
      <c r="E288" s="19"/>
      <c r="F288" s="10"/>
      <c r="G288" s="20" t="s">
        <v>3820</v>
      </c>
    </row>
    <row r="289" ht="15.75" customHeight="1">
      <c r="A289" s="19">
        <f t="shared" si="57"/>
        <v>4593035942</v>
      </c>
      <c r="B289" s="107">
        <v>45582.0</v>
      </c>
      <c r="C289" s="108">
        <v>95.0</v>
      </c>
      <c r="D289" s="19">
        <f t="shared" si="58"/>
        <v>507</v>
      </c>
      <c r="E289" s="19"/>
      <c r="F289" s="10"/>
      <c r="G289" s="53" t="s">
        <v>3821</v>
      </c>
    </row>
    <row r="290" ht="15.75" customHeight="1">
      <c r="A290" s="19">
        <f t="shared" si="57"/>
        <v>4593035942</v>
      </c>
      <c r="B290" s="107">
        <v>45580.0</v>
      </c>
      <c r="C290" s="108">
        <v>40.0</v>
      </c>
      <c r="D290" s="19">
        <f t="shared" si="58"/>
        <v>467</v>
      </c>
      <c r="E290" s="19"/>
      <c r="F290" s="10"/>
    </row>
    <row r="291" ht="15.75" customHeight="1">
      <c r="A291" s="19">
        <f t="shared" si="57"/>
        <v>4593035942</v>
      </c>
      <c r="B291" s="109">
        <v>45583.0</v>
      </c>
      <c r="C291" s="108">
        <v>48.0</v>
      </c>
      <c r="D291" s="19">
        <f t="shared" si="58"/>
        <v>419</v>
      </c>
      <c r="E291" s="10"/>
      <c r="F291" s="10"/>
    </row>
    <row r="292" ht="15.75" customHeight="1">
      <c r="A292" s="19">
        <f t="shared" si="57"/>
        <v>4593035942</v>
      </c>
      <c r="B292" s="109">
        <v>45586.0</v>
      </c>
      <c r="C292" s="108">
        <v>81.0</v>
      </c>
      <c r="D292" s="19">
        <f t="shared" si="58"/>
        <v>338</v>
      </c>
      <c r="E292" s="10"/>
      <c r="F292" s="10"/>
    </row>
    <row r="293" ht="15.75" customHeight="1">
      <c r="A293" s="19">
        <f t="shared" si="57"/>
        <v>4593035942</v>
      </c>
      <c r="B293" s="109">
        <v>45587.0</v>
      </c>
      <c r="C293" s="108">
        <v>40.0</v>
      </c>
      <c r="D293" s="19">
        <f t="shared" si="58"/>
        <v>298</v>
      </c>
      <c r="E293" s="10"/>
      <c r="F293" s="10"/>
    </row>
    <row r="294" ht="15.75" customHeight="1">
      <c r="A294" s="19">
        <f t="shared" si="57"/>
        <v>4593035942</v>
      </c>
      <c r="B294" s="109">
        <v>45589.0</v>
      </c>
      <c r="C294" s="108">
        <v>60.0</v>
      </c>
      <c r="D294" s="19">
        <f t="shared" si="58"/>
        <v>238</v>
      </c>
      <c r="E294" s="10"/>
      <c r="F294" s="3"/>
    </row>
    <row r="295" ht="15.75" customHeight="1">
      <c r="A295" s="19">
        <f t="shared" si="57"/>
        <v>4593035942</v>
      </c>
      <c r="B295" s="109">
        <v>45590.0</v>
      </c>
      <c r="C295" s="111">
        <v>56.0</v>
      </c>
      <c r="D295" s="19">
        <f t="shared" si="58"/>
        <v>182</v>
      </c>
      <c r="E295" s="10"/>
      <c r="F295" s="10"/>
    </row>
    <row r="296" ht="15.75" customHeight="1">
      <c r="A296" s="19">
        <f t="shared" si="57"/>
        <v>4593035942</v>
      </c>
      <c r="B296" s="109">
        <v>45589.0</v>
      </c>
      <c r="C296" s="111">
        <v>60.0</v>
      </c>
      <c r="D296" s="19">
        <f t="shared" si="58"/>
        <v>122</v>
      </c>
      <c r="E296" s="10"/>
      <c r="F296" s="10"/>
    </row>
    <row r="297" ht="15.75" customHeight="1">
      <c r="B297" s="228">
        <v>45593.0</v>
      </c>
      <c r="C297" s="229">
        <v>115.0</v>
      </c>
      <c r="D297" s="19">
        <f t="shared" si="58"/>
        <v>7</v>
      </c>
    </row>
    <row r="298" ht="15.75" customHeight="1">
      <c r="B298" s="135">
        <v>45602.0</v>
      </c>
      <c r="C298" s="159">
        <v>7.0</v>
      </c>
      <c r="D298" s="19">
        <f t="shared" si="58"/>
        <v>0</v>
      </c>
      <c r="F298" s="62" t="s">
        <v>14</v>
      </c>
    </row>
    <row r="299" ht="15.75" customHeight="1"/>
    <row r="300" ht="15.75" customHeight="1">
      <c r="A300" s="14" t="s">
        <v>15</v>
      </c>
      <c r="B300" s="14" t="s">
        <v>16</v>
      </c>
      <c r="C300" s="2" t="s">
        <v>17</v>
      </c>
      <c r="D300" s="14" t="s">
        <v>18</v>
      </c>
      <c r="E300" s="14" t="s">
        <v>19</v>
      </c>
      <c r="F300" s="34" t="s">
        <v>20</v>
      </c>
      <c r="G300" s="43">
        <v>800.0</v>
      </c>
    </row>
    <row r="301" ht="15.75" customHeight="1">
      <c r="A301" s="19">
        <v>4.593035925E9</v>
      </c>
      <c r="B301" s="151">
        <v>45602.0</v>
      </c>
      <c r="C301" s="119">
        <v>30.0</v>
      </c>
      <c r="D301" s="19">
        <f>G300-C301</f>
        <v>770</v>
      </c>
      <c r="E301" s="19"/>
      <c r="F301" s="10"/>
      <c r="G301" s="20" t="s">
        <v>3847</v>
      </c>
    </row>
    <row r="302" ht="15.75" customHeight="1">
      <c r="A302" s="19">
        <f t="shared" ref="A302:A311" si="59">A301</f>
        <v>4593035925</v>
      </c>
      <c r="B302" s="118">
        <v>45602.0</v>
      </c>
      <c r="C302" s="119">
        <v>93.0</v>
      </c>
      <c r="D302" s="19">
        <f t="shared" ref="D302:D312" si="60">D301-C302</f>
        <v>677</v>
      </c>
      <c r="E302" s="19"/>
      <c r="F302" s="10"/>
    </row>
    <row r="303" ht="15.75" customHeight="1">
      <c r="A303" s="19">
        <f t="shared" si="59"/>
        <v>4593035925</v>
      </c>
      <c r="B303" s="118">
        <v>45603.0</v>
      </c>
      <c r="C303" s="119">
        <v>60.0</v>
      </c>
      <c r="D303" s="19">
        <f t="shared" si="60"/>
        <v>617</v>
      </c>
      <c r="E303" s="19"/>
      <c r="F303" s="10"/>
      <c r="G303" s="20" t="s">
        <v>3820</v>
      </c>
    </row>
    <row r="304" ht="15.75" customHeight="1">
      <c r="A304" s="19">
        <f t="shared" si="59"/>
        <v>4593035925</v>
      </c>
      <c r="B304" s="118">
        <v>45603.0</v>
      </c>
      <c r="C304" s="119">
        <v>100.0</v>
      </c>
      <c r="D304" s="19">
        <f t="shared" si="60"/>
        <v>517</v>
      </c>
      <c r="E304" s="19"/>
      <c r="F304" s="10"/>
      <c r="G304" s="53" t="s">
        <v>3821</v>
      </c>
    </row>
    <row r="305" ht="15.75" customHeight="1">
      <c r="A305" s="19">
        <f t="shared" si="59"/>
        <v>4593035925</v>
      </c>
      <c r="B305" s="118">
        <v>45604.0</v>
      </c>
      <c r="C305" s="119">
        <v>21.0</v>
      </c>
      <c r="D305" s="19">
        <f t="shared" si="60"/>
        <v>496</v>
      </c>
      <c r="E305" s="19"/>
      <c r="F305" s="10"/>
    </row>
    <row r="306" ht="15.75" customHeight="1">
      <c r="A306" s="19">
        <f t="shared" si="59"/>
        <v>4593035925</v>
      </c>
      <c r="B306" s="174">
        <v>45608.0</v>
      </c>
      <c r="C306" s="119">
        <v>75.0</v>
      </c>
      <c r="D306" s="19">
        <f t="shared" si="60"/>
        <v>421</v>
      </c>
      <c r="E306" s="10"/>
      <c r="F306" s="10"/>
    </row>
    <row r="307" ht="15.75" customHeight="1">
      <c r="A307" s="19">
        <f t="shared" si="59"/>
        <v>4593035925</v>
      </c>
      <c r="B307" s="174">
        <v>45607.0</v>
      </c>
      <c r="C307" s="119">
        <v>100.0</v>
      </c>
      <c r="D307" s="19">
        <f t="shared" si="60"/>
        <v>321</v>
      </c>
      <c r="E307" s="10"/>
      <c r="F307" s="10"/>
    </row>
    <row r="308" ht="15.75" customHeight="1">
      <c r="A308" s="19">
        <f t="shared" si="59"/>
        <v>4593035925</v>
      </c>
      <c r="B308" s="174">
        <v>45609.0</v>
      </c>
      <c r="C308" s="119">
        <v>75.0</v>
      </c>
      <c r="D308" s="19">
        <f t="shared" si="60"/>
        <v>246</v>
      </c>
      <c r="E308" s="10"/>
      <c r="F308" s="10"/>
    </row>
    <row r="309" ht="15.75" customHeight="1">
      <c r="A309" s="19">
        <f t="shared" si="59"/>
        <v>4593035925</v>
      </c>
      <c r="B309" s="174">
        <v>45610.0</v>
      </c>
      <c r="C309" s="119">
        <v>100.0</v>
      </c>
      <c r="D309" s="19">
        <f t="shared" si="60"/>
        <v>146</v>
      </c>
      <c r="E309" s="10"/>
      <c r="F309" s="3"/>
    </row>
    <row r="310" ht="15.75" customHeight="1">
      <c r="A310" s="19">
        <f t="shared" si="59"/>
        <v>4593035925</v>
      </c>
      <c r="B310" s="174">
        <v>45611.0</v>
      </c>
      <c r="C310" s="21">
        <v>57.0</v>
      </c>
      <c r="D310" s="19">
        <f t="shared" si="60"/>
        <v>89</v>
      </c>
      <c r="E310" s="10"/>
      <c r="F310" s="10"/>
    </row>
    <row r="311" ht="15.75" customHeight="1">
      <c r="A311" s="19">
        <f t="shared" si="59"/>
        <v>4593035925</v>
      </c>
      <c r="B311" s="174">
        <v>45614.0</v>
      </c>
      <c r="C311" s="29">
        <v>75.0</v>
      </c>
      <c r="D311" s="19">
        <f t="shared" si="60"/>
        <v>14</v>
      </c>
      <c r="E311" s="10"/>
      <c r="F311" s="10"/>
    </row>
    <row r="312" ht="15.75" customHeight="1">
      <c r="D312" s="19">
        <f t="shared" si="60"/>
        <v>14</v>
      </c>
      <c r="F312" s="145" t="s">
        <v>775</v>
      </c>
    </row>
    <row r="313" ht="15.75" customHeight="1"/>
    <row r="314" ht="15.75" customHeight="1"/>
    <row r="315" ht="15.75" customHeight="1">
      <c r="A315" s="14" t="s">
        <v>15</v>
      </c>
      <c r="B315" s="14" t="s">
        <v>16</v>
      </c>
      <c r="C315" s="2" t="s">
        <v>17</v>
      </c>
      <c r="D315" s="14" t="s">
        <v>18</v>
      </c>
      <c r="E315" s="14" t="s">
        <v>19</v>
      </c>
      <c r="F315" s="34" t="s">
        <v>20</v>
      </c>
      <c r="G315" s="43">
        <v>200.0</v>
      </c>
    </row>
    <row r="316" ht="15.75" customHeight="1">
      <c r="A316" s="19">
        <v>4.59303599E9</v>
      </c>
      <c r="B316" s="107">
        <v>45586.0</v>
      </c>
      <c r="C316" s="108">
        <v>30.0</v>
      </c>
      <c r="D316" s="19">
        <f>G315-C316</f>
        <v>170</v>
      </c>
      <c r="E316" s="19"/>
      <c r="F316" s="10"/>
      <c r="G316" s="20" t="s">
        <v>3848</v>
      </c>
    </row>
    <row r="317" ht="15.75" customHeight="1">
      <c r="A317" s="19">
        <f t="shared" ref="A317:A321" si="61">A316</f>
        <v>4593035990</v>
      </c>
      <c r="B317" s="118">
        <v>45602.0</v>
      </c>
      <c r="C317" s="119">
        <v>50.0</v>
      </c>
      <c r="D317" s="19">
        <f t="shared" ref="D317:D321" si="62">D316-C317</f>
        <v>120</v>
      </c>
      <c r="E317" s="19"/>
      <c r="F317" s="10"/>
    </row>
    <row r="318" ht="15.75" customHeight="1">
      <c r="A318" s="19">
        <f t="shared" si="61"/>
        <v>4593035990</v>
      </c>
      <c r="B318" s="118">
        <v>45604.0</v>
      </c>
      <c r="C318" s="119">
        <v>50.0</v>
      </c>
      <c r="D318" s="19">
        <f t="shared" si="62"/>
        <v>70</v>
      </c>
      <c r="E318" s="19"/>
      <c r="F318" s="10"/>
      <c r="G318" s="20" t="s">
        <v>977</v>
      </c>
    </row>
    <row r="319" ht="15.75" customHeight="1">
      <c r="A319" s="19">
        <f t="shared" si="61"/>
        <v>4593035990</v>
      </c>
      <c r="B319" s="118">
        <v>45611.0</v>
      </c>
      <c r="C319" s="119">
        <v>60.0</v>
      </c>
      <c r="D319" s="19">
        <f t="shared" si="62"/>
        <v>10</v>
      </c>
      <c r="E319" s="19"/>
      <c r="F319" s="10"/>
      <c r="G319" s="53" t="s">
        <v>3842</v>
      </c>
    </row>
    <row r="320" ht="15.75" customHeight="1">
      <c r="A320" s="19">
        <f t="shared" si="61"/>
        <v>4593035990</v>
      </c>
      <c r="B320" s="118">
        <v>45614.0</v>
      </c>
      <c r="C320" s="119">
        <v>10.0</v>
      </c>
      <c r="D320" s="19">
        <f t="shared" si="62"/>
        <v>0</v>
      </c>
      <c r="E320" s="19"/>
      <c r="F320" s="10"/>
    </row>
    <row r="321" ht="15.75" customHeight="1">
      <c r="A321" s="19">
        <f t="shared" si="61"/>
        <v>4593035990</v>
      </c>
      <c r="B321" s="9"/>
      <c r="C321" s="36"/>
      <c r="D321" s="19">
        <f t="shared" si="62"/>
        <v>0</v>
      </c>
      <c r="E321" s="10"/>
      <c r="F321" s="10"/>
    </row>
    <row r="322" ht="15.75" customHeight="1">
      <c r="F322" s="62" t="s">
        <v>14</v>
      </c>
    </row>
    <row r="323" ht="15.75" customHeight="1">
      <c r="A323" s="14" t="s">
        <v>15</v>
      </c>
      <c r="B323" s="14" t="s">
        <v>16</v>
      </c>
      <c r="C323" s="2" t="s">
        <v>17</v>
      </c>
      <c r="D323" s="14" t="s">
        <v>18</v>
      </c>
      <c r="E323" s="14" t="s">
        <v>19</v>
      </c>
      <c r="F323" s="34" t="s">
        <v>20</v>
      </c>
      <c r="G323" s="43">
        <v>100.0</v>
      </c>
    </row>
    <row r="324" ht="15.75" customHeight="1">
      <c r="A324" s="19">
        <v>4.59304533E9</v>
      </c>
      <c r="B324" s="107">
        <v>45587.0</v>
      </c>
      <c r="C324" s="108">
        <v>25.0</v>
      </c>
      <c r="D324" s="19">
        <f>G323-C324</f>
        <v>75</v>
      </c>
      <c r="E324" s="19"/>
      <c r="F324" s="10"/>
      <c r="G324" s="20" t="s">
        <v>3849</v>
      </c>
    </row>
    <row r="325" ht="15.75" customHeight="1">
      <c r="A325" s="19">
        <f t="shared" ref="A325:A327" si="63">A324</f>
        <v>4593045330</v>
      </c>
      <c r="B325" s="107">
        <v>45589.0</v>
      </c>
      <c r="C325" s="108">
        <v>26.0</v>
      </c>
      <c r="D325" s="19">
        <f t="shared" ref="D325:D327" si="64">D324-C325</f>
        <v>49</v>
      </c>
      <c r="E325" s="19"/>
      <c r="F325" s="10"/>
    </row>
    <row r="326" ht="15.75" customHeight="1">
      <c r="A326" s="19">
        <f t="shared" si="63"/>
        <v>4593045330</v>
      </c>
      <c r="B326" s="118">
        <v>45602.0</v>
      </c>
      <c r="C326" s="119">
        <v>37.0</v>
      </c>
      <c r="D326" s="19">
        <f t="shared" si="64"/>
        <v>12</v>
      </c>
      <c r="E326" s="19"/>
      <c r="F326" s="10"/>
      <c r="G326" s="20" t="s">
        <v>977</v>
      </c>
    </row>
    <row r="327" ht="15.75" customHeight="1">
      <c r="A327" s="19">
        <f t="shared" si="63"/>
        <v>4593045330</v>
      </c>
      <c r="B327" s="133">
        <v>45679.0</v>
      </c>
      <c r="C327" s="134">
        <v>12.0</v>
      </c>
      <c r="D327" s="19">
        <f t="shared" si="64"/>
        <v>0</v>
      </c>
      <c r="E327" s="19"/>
      <c r="F327" s="10"/>
      <c r="G327" s="53" t="s">
        <v>3816</v>
      </c>
    </row>
    <row r="328" ht="15.75" customHeight="1">
      <c r="F328" s="62" t="s">
        <v>14</v>
      </c>
    </row>
    <row r="329" ht="15.75" customHeight="1">
      <c r="A329" s="14" t="s">
        <v>15</v>
      </c>
      <c r="B329" s="14" t="s">
        <v>16</v>
      </c>
      <c r="C329" s="2" t="s">
        <v>17</v>
      </c>
      <c r="D329" s="14" t="s">
        <v>18</v>
      </c>
      <c r="E329" s="14" t="s">
        <v>19</v>
      </c>
      <c r="F329" s="34" t="s">
        <v>20</v>
      </c>
      <c r="G329" s="43">
        <v>600.0</v>
      </c>
    </row>
    <row r="330" ht="15.75" customHeight="1">
      <c r="A330" s="19">
        <v>4.593050164E9</v>
      </c>
      <c r="B330" s="118">
        <v>45615.0</v>
      </c>
      <c r="C330" s="119">
        <v>76.0</v>
      </c>
      <c r="D330" s="19">
        <f>G329-C330</f>
        <v>524</v>
      </c>
      <c r="E330" s="19"/>
      <c r="F330" s="10" t="s">
        <v>3364</v>
      </c>
      <c r="G330" s="20" t="s">
        <v>3850</v>
      </c>
    </row>
    <row r="331" ht="15.75" customHeight="1">
      <c r="A331" s="19">
        <f t="shared" ref="A331:A340" si="65">A330</f>
        <v>4593050164</v>
      </c>
      <c r="B331" s="118">
        <v>45616.0</v>
      </c>
      <c r="C331" s="119">
        <v>75.0</v>
      </c>
      <c r="D331" s="19">
        <f t="shared" ref="D331:D340" si="66">D330-C331</f>
        <v>449</v>
      </c>
      <c r="E331" s="19"/>
      <c r="F331" s="10" t="s">
        <v>3366</v>
      </c>
    </row>
    <row r="332" ht="15.75" customHeight="1">
      <c r="A332" s="19">
        <f t="shared" si="65"/>
        <v>4593050164</v>
      </c>
      <c r="B332" s="118">
        <v>45617.0</v>
      </c>
      <c r="C332" s="119">
        <v>80.0</v>
      </c>
      <c r="D332" s="19">
        <f t="shared" si="66"/>
        <v>369</v>
      </c>
      <c r="E332" s="19"/>
      <c r="F332" s="10" t="s">
        <v>3367</v>
      </c>
      <c r="G332" s="20" t="s">
        <v>3820</v>
      </c>
    </row>
    <row r="333" ht="15.75" customHeight="1">
      <c r="A333" s="19">
        <f t="shared" si="65"/>
        <v>4593050164</v>
      </c>
      <c r="B333" s="118">
        <v>45618.0</v>
      </c>
      <c r="C333" s="119">
        <v>77.0</v>
      </c>
      <c r="D333" s="19">
        <f t="shared" si="66"/>
        <v>292</v>
      </c>
      <c r="E333" s="19"/>
      <c r="F333" s="10" t="s">
        <v>3368</v>
      </c>
      <c r="G333" s="53" t="s">
        <v>3821</v>
      </c>
    </row>
    <row r="334" ht="15.75" customHeight="1">
      <c r="A334" s="19">
        <f t="shared" si="65"/>
        <v>4593050164</v>
      </c>
      <c r="B334" s="118">
        <v>45621.0</v>
      </c>
      <c r="C334" s="119">
        <v>100.0</v>
      </c>
      <c r="D334" s="19">
        <f t="shared" si="66"/>
        <v>192</v>
      </c>
      <c r="E334" s="19"/>
      <c r="F334" s="10" t="s">
        <v>3369</v>
      </c>
    </row>
    <row r="335" ht="15.75" customHeight="1">
      <c r="A335" s="19">
        <f t="shared" si="65"/>
        <v>4593050164</v>
      </c>
      <c r="B335" s="174">
        <v>45622.0</v>
      </c>
      <c r="C335" s="119">
        <v>80.0</v>
      </c>
      <c r="D335" s="19">
        <f t="shared" si="66"/>
        <v>112</v>
      </c>
      <c r="E335" s="10"/>
      <c r="F335" s="10" t="s">
        <v>3370</v>
      </c>
    </row>
    <row r="336" ht="15.75" customHeight="1">
      <c r="A336" s="19">
        <f t="shared" si="65"/>
        <v>4593050164</v>
      </c>
      <c r="B336" s="174">
        <v>45624.0</v>
      </c>
      <c r="C336" s="119">
        <v>13.0</v>
      </c>
      <c r="D336" s="19">
        <f t="shared" si="66"/>
        <v>99</v>
      </c>
      <c r="E336" s="10"/>
      <c r="F336" s="10" t="s">
        <v>3373</v>
      </c>
    </row>
    <row r="337" ht="15.75" customHeight="1">
      <c r="A337" s="19">
        <f t="shared" si="65"/>
        <v>4593050164</v>
      </c>
      <c r="B337" s="174">
        <v>45624.0</v>
      </c>
      <c r="C337" s="119">
        <v>23.0</v>
      </c>
      <c r="D337" s="19">
        <f t="shared" si="66"/>
        <v>76</v>
      </c>
      <c r="E337" s="10"/>
      <c r="F337" s="10" t="s">
        <v>3374</v>
      </c>
    </row>
    <row r="338" ht="15.75" customHeight="1">
      <c r="A338" s="19">
        <f t="shared" si="65"/>
        <v>4593050164</v>
      </c>
      <c r="B338" s="174">
        <v>45625.0</v>
      </c>
      <c r="C338" s="119">
        <v>76.0</v>
      </c>
      <c r="D338" s="19">
        <f t="shared" si="66"/>
        <v>0</v>
      </c>
      <c r="E338" s="10"/>
      <c r="F338" s="3" t="s">
        <v>3379</v>
      </c>
    </row>
    <row r="339" ht="15.75" customHeight="1">
      <c r="A339" s="19">
        <f t="shared" si="65"/>
        <v>4593050164</v>
      </c>
      <c r="B339" s="10"/>
      <c r="C339" s="10"/>
      <c r="D339" s="19">
        <f t="shared" si="66"/>
        <v>0</v>
      </c>
      <c r="E339" s="10"/>
      <c r="F339" s="10" t="s">
        <v>3382</v>
      </c>
    </row>
    <row r="340" ht="15.75" customHeight="1">
      <c r="A340" s="19">
        <f t="shared" si="65"/>
        <v>4593050164</v>
      </c>
      <c r="B340" s="10"/>
      <c r="C340" s="10"/>
      <c r="D340" s="19">
        <f t="shared" si="66"/>
        <v>0</v>
      </c>
      <c r="E340" s="10"/>
      <c r="F340" s="10" t="s">
        <v>3383</v>
      </c>
    </row>
    <row r="341" ht="15.75" customHeight="1">
      <c r="F341" s="145" t="s">
        <v>775</v>
      </c>
    </row>
    <row r="342" ht="15.75" customHeight="1">
      <c r="A342" s="14" t="s">
        <v>15</v>
      </c>
      <c r="B342" s="14" t="s">
        <v>16</v>
      </c>
      <c r="C342" s="2" t="s">
        <v>17</v>
      </c>
      <c r="D342" s="14" t="s">
        <v>18</v>
      </c>
      <c r="E342" s="14" t="s">
        <v>19</v>
      </c>
      <c r="F342" s="34" t="s">
        <v>20</v>
      </c>
      <c r="G342" s="43">
        <v>200.0</v>
      </c>
    </row>
    <row r="343" ht="15.75" customHeight="1">
      <c r="A343" s="19">
        <v>4.593050072E9</v>
      </c>
      <c r="B343" s="118">
        <v>45615.0</v>
      </c>
      <c r="C343" s="119">
        <v>30.0</v>
      </c>
      <c r="D343" s="19">
        <f>G342-C343</f>
        <v>170</v>
      </c>
      <c r="E343" s="19"/>
      <c r="F343" s="10" t="s">
        <v>3364</v>
      </c>
      <c r="G343" s="20" t="s">
        <v>3851</v>
      </c>
    </row>
    <row r="344" ht="15.75" customHeight="1">
      <c r="A344" s="19">
        <f t="shared" ref="A344:A353" si="67">A343</f>
        <v>4593050072</v>
      </c>
      <c r="B344" s="118">
        <v>45622.0</v>
      </c>
      <c r="C344" s="119">
        <v>61.0</v>
      </c>
      <c r="D344" s="19">
        <f t="shared" ref="D344:D353" si="68">D343-C344</f>
        <v>109</v>
      </c>
      <c r="E344" s="19"/>
      <c r="F344" s="10" t="s">
        <v>3366</v>
      </c>
    </row>
    <row r="345" ht="15.75" customHeight="1">
      <c r="A345" s="19">
        <f t="shared" si="67"/>
        <v>4593050072</v>
      </c>
      <c r="B345" s="118">
        <v>45624.0</v>
      </c>
      <c r="C345" s="119">
        <v>50.0</v>
      </c>
      <c r="D345" s="19">
        <f t="shared" si="68"/>
        <v>59</v>
      </c>
      <c r="E345" s="19"/>
      <c r="F345" s="10" t="s">
        <v>3367</v>
      </c>
      <c r="G345" s="20" t="s">
        <v>1082</v>
      </c>
    </row>
    <row r="346" ht="15.75" customHeight="1">
      <c r="A346" s="19">
        <f t="shared" si="67"/>
        <v>4593050072</v>
      </c>
      <c r="B346" s="118">
        <v>45625.0</v>
      </c>
      <c r="C346" s="119">
        <v>7.0</v>
      </c>
      <c r="D346" s="19">
        <f t="shared" si="68"/>
        <v>52</v>
      </c>
      <c r="E346" s="19"/>
      <c r="F346" s="10" t="s">
        <v>3368</v>
      </c>
      <c r="G346" s="53" t="s">
        <v>3824</v>
      </c>
    </row>
    <row r="347" ht="15.75" customHeight="1">
      <c r="A347" s="19">
        <f t="shared" si="67"/>
        <v>4593050072</v>
      </c>
      <c r="B347" s="222">
        <v>45628.0</v>
      </c>
      <c r="C347" s="223">
        <v>52.0</v>
      </c>
      <c r="D347" s="19">
        <f t="shared" si="68"/>
        <v>0</v>
      </c>
      <c r="E347" s="19"/>
      <c r="F347" s="10" t="s">
        <v>3370</v>
      </c>
    </row>
    <row r="348" ht="15.75" customHeight="1">
      <c r="A348" s="19">
        <f t="shared" si="67"/>
        <v>4593050072</v>
      </c>
      <c r="B348" s="9"/>
      <c r="C348" s="36"/>
      <c r="D348" s="19">
        <f t="shared" si="68"/>
        <v>0</v>
      </c>
      <c r="E348" s="10"/>
      <c r="F348" s="10" t="s">
        <v>3370</v>
      </c>
    </row>
    <row r="349" ht="15.75" customHeight="1">
      <c r="A349" s="19">
        <f t="shared" si="67"/>
        <v>4593050072</v>
      </c>
      <c r="B349" s="9"/>
      <c r="C349" s="36"/>
      <c r="D349" s="19">
        <f t="shared" si="68"/>
        <v>0</v>
      </c>
      <c r="E349" s="10"/>
      <c r="F349" s="10" t="s">
        <v>3373</v>
      </c>
    </row>
    <row r="350" ht="15.75" customHeight="1">
      <c r="A350" s="19">
        <f t="shared" si="67"/>
        <v>4593050072</v>
      </c>
      <c r="B350" s="9"/>
      <c r="C350" s="36"/>
      <c r="D350" s="19">
        <f t="shared" si="68"/>
        <v>0</v>
      </c>
      <c r="E350" s="10"/>
      <c r="F350" s="10" t="s">
        <v>3374</v>
      </c>
    </row>
    <row r="351" ht="15.75" customHeight="1">
      <c r="A351" s="19">
        <f t="shared" si="67"/>
        <v>4593050072</v>
      </c>
      <c r="B351" s="9"/>
      <c r="C351" s="36"/>
      <c r="D351" s="19">
        <f t="shared" si="68"/>
        <v>0</v>
      </c>
      <c r="E351" s="10"/>
      <c r="F351" s="3"/>
    </row>
    <row r="352" ht="15.75" customHeight="1">
      <c r="A352" s="19">
        <f t="shared" si="67"/>
        <v>4593050072</v>
      </c>
      <c r="B352" s="10"/>
      <c r="C352" s="10"/>
      <c r="D352" s="19">
        <f t="shared" si="68"/>
        <v>0</v>
      </c>
      <c r="E352" s="10"/>
      <c r="F352" s="10"/>
    </row>
    <row r="353" ht="15.75" customHeight="1">
      <c r="A353" s="19">
        <f t="shared" si="67"/>
        <v>4593050072</v>
      </c>
      <c r="B353" s="10"/>
      <c r="C353" s="10"/>
      <c r="D353" s="19">
        <f t="shared" si="68"/>
        <v>0</v>
      </c>
      <c r="E353" s="10"/>
      <c r="F353" s="10"/>
    </row>
    <row r="354" ht="15.75" customHeight="1">
      <c r="F354" s="200" t="s">
        <v>14</v>
      </c>
    </row>
    <row r="355" ht="15.75" customHeight="1">
      <c r="A355" s="14" t="s">
        <v>15</v>
      </c>
      <c r="B355" s="14" t="s">
        <v>16</v>
      </c>
      <c r="C355" s="2" t="s">
        <v>17</v>
      </c>
      <c r="D355" s="14" t="s">
        <v>18</v>
      </c>
      <c r="E355" s="14" t="s">
        <v>19</v>
      </c>
      <c r="F355" s="34" t="s">
        <v>20</v>
      </c>
      <c r="G355" s="43">
        <v>200.0</v>
      </c>
    </row>
    <row r="356" ht="15.75" customHeight="1">
      <c r="A356" s="19">
        <v>4.593072871E9</v>
      </c>
      <c r="B356" s="118">
        <v>45625.0</v>
      </c>
      <c r="C356" s="119">
        <v>11.0</v>
      </c>
      <c r="D356" s="19">
        <f>G355-C356</f>
        <v>189</v>
      </c>
      <c r="E356" s="19"/>
      <c r="F356" s="10" t="s">
        <v>3364</v>
      </c>
      <c r="G356" s="20" t="s">
        <v>3852</v>
      </c>
    </row>
    <row r="357" ht="15.75" customHeight="1">
      <c r="A357" s="19">
        <f t="shared" ref="A357:A362" si="69">A356</f>
        <v>4593072871</v>
      </c>
      <c r="B357" s="125">
        <v>45628.0</v>
      </c>
      <c r="C357" s="126">
        <v>40.0</v>
      </c>
      <c r="D357" s="19">
        <f t="shared" ref="D357:D362" si="70">D356-C357</f>
        <v>149</v>
      </c>
      <c r="E357" s="19"/>
      <c r="F357" s="10" t="s">
        <v>3366</v>
      </c>
    </row>
    <row r="358" ht="15.75" customHeight="1">
      <c r="A358" s="19">
        <f t="shared" si="69"/>
        <v>4593072871</v>
      </c>
      <c r="B358" s="125">
        <v>45630.0</v>
      </c>
      <c r="C358" s="126">
        <v>100.0</v>
      </c>
      <c r="D358" s="19">
        <f t="shared" si="70"/>
        <v>49</v>
      </c>
      <c r="E358" s="19"/>
      <c r="F358" s="10" t="s">
        <v>3367</v>
      </c>
      <c r="G358" s="20" t="s">
        <v>3820</v>
      </c>
    </row>
    <row r="359" ht="15.75" customHeight="1">
      <c r="A359" s="19">
        <f t="shared" si="69"/>
        <v>4593072871</v>
      </c>
      <c r="B359" s="125">
        <v>45632.0</v>
      </c>
      <c r="C359" s="126">
        <v>49.0</v>
      </c>
      <c r="D359" s="19">
        <f t="shared" si="70"/>
        <v>0</v>
      </c>
      <c r="E359" s="19"/>
      <c r="F359" s="10" t="s">
        <v>3368</v>
      </c>
      <c r="G359" s="53" t="s">
        <v>3821</v>
      </c>
    </row>
    <row r="360" ht="15.75" customHeight="1">
      <c r="A360" s="19">
        <f t="shared" si="69"/>
        <v>4593072871</v>
      </c>
      <c r="B360" s="18"/>
      <c r="C360" s="36"/>
      <c r="D360" s="19">
        <f t="shared" si="70"/>
        <v>0</v>
      </c>
      <c r="E360" s="19"/>
      <c r="F360" s="10" t="s">
        <v>3369</v>
      </c>
    </row>
    <row r="361" ht="15.75" customHeight="1">
      <c r="A361" s="19">
        <f t="shared" si="69"/>
        <v>4593072871</v>
      </c>
      <c r="B361" s="9"/>
      <c r="C361" s="36"/>
      <c r="D361" s="19">
        <f t="shared" si="70"/>
        <v>0</v>
      </c>
      <c r="E361" s="10"/>
      <c r="F361" s="10" t="s">
        <v>3370</v>
      </c>
    </row>
    <row r="362" ht="15.75" customHeight="1">
      <c r="A362" s="19">
        <f t="shared" si="69"/>
        <v>4593072871</v>
      </c>
      <c r="B362" s="9"/>
      <c r="C362" s="36"/>
      <c r="D362" s="19">
        <f t="shared" si="70"/>
        <v>0</v>
      </c>
      <c r="E362" s="10"/>
      <c r="F362" s="10" t="s">
        <v>3373</v>
      </c>
    </row>
    <row r="363" ht="15.75" customHeight="1">
      <c r="F363" s="200" t="s">
        <v>14</v>
      </c>
    </row>
    <row r="364" ht="15.75" customHeight="1">
      <c r="A364" s="14" t="s">
        <v>15</v>
      </c>
      <c r="B364" s="14" t="s">
        <v>16</v>
      </c>
      <c r="C364" s="2" t="s">
        <v>17</v>
      </c>
      <c r="D364" s="14" t="s">
        <v>18</v>
      </c>
      <c r="E364" s="14" t="s">
        <v>19</v>
      </c>
      <c r="F364" s="34" t="s">
        <v>20</v>
      </c>
      <c r="G364" s="43">
        <v>600.0</v>
      </c>
    </row>
    <row r="365" ht="15.75" customHeight="1">
      <c r="A365" s="19">
        <v>4.593077694E9</v>
      </c>
      <c r="B365" s="211">
        <v>45632.0</v>
      </c>
      <c r="C365" s="208">
        <v>51.0</v>
      </c>
      <c r="D365" s="19">
        <f>G364-C365</f>
        <v>549</v>
      </c>
      <c r="E365" s="19"/>
      <c r="F365" s="10" t="s">
        <v>3364</v>
      </c>
      <c r="G365" s="20" t="s">
        <v>3853</v>
      </c>
    </row>
    <row r="366" ht="15.75" customHeight="1">
      <c r="A366" s="19">
        <f t="shared" ref="A366:A375" si="71">A365</f>
        <v>4593077694</v>
      </c>
      <c r="B366" s="211">
        <v>45636.0</v>
      </c>
      <c r="C366" s="208">
        <v>100.0</v>
      </c>
      <c r="D366" s="19">
        <f t="shared" ref="D366:D375" si="72">D365-C366</f>
        <v>449</v>
      </c>
      <c r="E366" s="19"/>
      <c r="F366" s="10" t="s">
        <v>3366</v>
      </c>
    </row>
    <row r="367" ht="15.75" customHeight="1">
      <c r="A367" s="19">
        <f t="shared" si="71"/>
        <v>4593077694</v>
      </c>
      <c r="B367" s="211">
        <v>45643.0</v>
      </c>
      <c r="C367" s="208">
        <v>100.0</v>
      </c>
      <c r="D367" s="19">
        <f t="shared" si="72"/>
        <v>349</v>
      </c>
      <c r="E367" s="19"/>
      <c r="F367" s="10" t="s">
        <v>3854</v>
      </c>
      <c r="G367" s="20" t="s">
        <v>3820</v>
      </c>
    </row>
    <row r="368" ht="15.75" customHeight="1">
      <c r="A368" s="19">
        <f t="shared" si="71"/>
        <v>4593077694</v>
      </c>
      <c r="B368" s="211">
        <v>45645.0</v>
      </c>
      <c r="C368" s="208">
        <v>50.0</v>
      </c>
      <c r="D368" s="19">
        <f t="shared" si="72"/>
        <v>299</v>
      </c>
      <c r="E368" s="19"/>
      <c r="F368" s="10" t="s">
        <v>3855</v>
      </c>
      <c r="G368" s="53" t="s">
        <v>3821</v>
      </c>
    </row>
    <row r="369" ht="15.75" customHeight="1">
      <c r="A369" s="19">
        <f t="shared" si="71"/>
        <v>4593077694</v>
      </c>
      <c r="B369" s="118">
        <v>45663.0</v>
      </c>
      <c r="C369" s="119">
        <v>100.0</v>
      </c>
      <c r="D369" s="19">
        <f t="shared" si="72"/>
        <v>199</v>
      </c>
      <c r="E369" s="19"/>
      <c r="F369" s="10" t="s">
        <v>3856</v>
      </c>
    </row>
    <row r="370" ht="15.75" customHeight="1">
      <c r="A370" s="19">
        <f t="shared" si="71"/>
        <v>4593077694</v>
      </c>
      <c r="B370" s="174">
        <v>45665.0</v>
      </c>
      <c r="C370" s="119">
        <v>100.0</v>
      </c>
      <c r="D370" s="19">
        <f t="shared" si="72"/>
        <v>99</v>
      </c>
      <c r="E370" s="10"/>
      <c r="F370" s="10" t="s">
        <v>3857</v>
      </c>
    </row>
    <row r="371" ht="15.75" customHeight="1">
      <c r="A371" s="19">
        <f t="shared" si="71"/>
        <v>4593077694</v>
      </c>
      <c r="B371" s="174">
        <v>45667.0</v>
      </c>
      <c r="C371" s="119">
        <v>99.0</v>
      </c>
      <c r="D371" s="19">
        <f t="shared" si="72"/>
        <v>0</v>
      </c>
      <c r="E371" s="10"/>
      <c r="F371" s="10" t="s">
        <v>3858</v>
      </c>
    </row>
    <row r="372" ht="15.75" customHeight="1">
      <c r="A372" s="19">
        <f t="shared" si="71"/>
        <v>4593077694</v>
      </c>
      <c r="B372" s="9"/>
      <c r="C372" s="36"/>
      <c r="D372" s="19">
        <f t="shared" si="72"/>
        <v>0</v>
      </c>
      <c r="E372" s="10"/>
      <c r="F372" s="10" t="s">
        <v>3374</v>
      </c>
    </row>
    <row r="373" ht="15.75" customHeight="1">
      <c r="A373" s="19">
        <f t="shared" si="71"/>
        <v>4593077694</v>
      </c>
      <c r="B373" s="9"/>
      <c r="C373" s="36"/>
      <c r="D373" s="19">
        <f t="shared" si="72"/>
        <v>0</v>
      </c>
      <c r="E373" s="10"/>
      <c r="F373" s="3" t="s">
        <v>3379</v>
      </c>
    </row>
    <row r="374" ht="15.75" customHeight="1">
      <c r="A374" s="19">
        <f t="shared" si="71"/>
        <v>4593077694</v>
      </c>
      <c r="B374" s="10"/>
      <c r="C374" s="10"/>
      <c r="D374" s="19">
        <f t="shared" si="72"/>
        <v>0</v>
      </c>
      <c r="E374" s="10"/>
      <c r="F374" s="10" t="s">
        <v>3382</v>
      </c>
    </row>
    <row r="375" ht="15.75" customHeight="1">
      <c r="A375" s="19">
        <f t="shared" si="71"/>
        <v>4593077694</v>
      </c>
      <c r="B375" s="10"/>
      <c r="C375" s="10"/>
      <c r="D375" s="19">
        <f t="shared" si="72"/>
        <v>0</v>
      </c>
      <c r="E375" s="10"/>
      <c r="F375" s="10" t="s">
        <v>3383</v>
      </c>
    </row>
    <row r="376" ht="15.75" customHeight="1"/>
    <row r="377" ht="15.75" customHeight="1">
      <c r="A377" s="14" t="s">
        <v>15</v>
      </c>
      <c r="B377" s="14" t="s">
        <v>16</v>
      </c>
      <c r="C377" s="2" t="s">
        <v>17</v>
      </c>
      <c r="D377" s="14" t="s">
        <v>18</v>
      </c>
      <c r="E377" s="14" t="s">
        <v>19</v>
      </c>
      <c r="F377" s="34" t="s">
        <v>20</v>
      </c>
      <c r="G377" s="43">
        <v>180.0</v>
      </c>
    </row>
    <row r="378" ht="15.75" customHeight="1">
      <c r="A378" s="19">
        <v>4.593077668E9</v>
      </c>
      <c r="B378" s="211">
        <v>45628.0</v>
      </c>
      <c r="C378" s="208">
        <v>21.0</v>
      </c>
      <c r="D378" s="19">
        <f>G377-C378</f>
        <v>159</v>
      </c>
      <c r="E378" s="19"/>
      <c r="F378" s="10"/>
      <c r="G378" s="20" t="s">
        <v>3859</v>
      </c>
    </row>
    <row r="379" ht="15.75" customHeight="1">
      <c r="A379" s="19">
        <f t="shared" ref="A379:A383" si="73">A378</f>
        <v>4593077668</v>
      </c>
      <c r="B379" s="211">
        <v>45636.0</v>
      </c>
      <c r="C379" s="208">
        <v>50.0</v>
      </c>
      <c r="D379" s="19">
        <f t="shared" ref="D379:D383" si="74">D378-C379</f>
        <v>109</v>
      </c>
      <c r="E379" s="19"/>
      <c r="F379" s="10"/>
    </row>
    <row r="380" ht="15.75" customHeight="1">
      <c r="A380" s="19">
        <f t="shared" si="73"/>
        <v>4593077668</v>
      </c>
      <c r="B380" s="211">
        <v>45639.0</v>
      </c>
      <c r="C380" s="208">
        <v>50.0</v>
      </c>
      <c r="D380" s="19">
        <f t="shared" si="74"/>
        <v>59</v>
      </c>
      <c r="E380" s="19"/>
      <c r="F380" s="10"/>
      <c r="G380" s="20" t="s">
        <v>1082</v>
      </c>
    </row>
    <row r="381" ht="15.75" customHeight="1">
      <c r="A381" s="19">
        <f t="shared" si="73"/>
        <v>4593077668</v>
      </c>
      <c r="B381" s="211">
        <v>45645.0</v>
      </c>
      <c r="C381" s="208">
        <v>50.0</v>
      </c>
      <c r="D381" s="19">
        <f t="shared" si="74"/>
        <v>9</v>
      </c>
      <c r="E381" s="19"/>
      <c r="F381" s="10" t="s">
        <v>3860</v>
      </c>
      <c r="G381" s="53" t="s">
        <v>3824</v>
      </c>
    </row>
    <row r="382" ht="15.75" customHeight="1">
      <c r="A382" s="19">
        <f t="shared" si="73"/>
        <v>4593077668</v>
      </c>
      <c r="B382" s="118">
        <v>45667.0</v>
      </c>
      <c r="C382" s="119">
        <v>9.0</v>
      </c>
      <c r="D382" s="19">
        <f t="shared" si="74"/>
        <v>0</v>
      </c>
      <c r="E382" s="19"/>
      <c r="F382" s="10" t="s">
        <v>3861</v>
      </c>
    </row>
    <row r="383" ht="15.75" customHeight="1">
      <c r="A383" s="19">
        <f t="shared" si="73"/>
        <v>4593077668</v>
      </c>
      <c r="B383" s="9"/>
      <c r="C383" s="36"/>
      <c r="D383" s="19">
        <f t="shared" si="74"/>
        <v>0</v>
      </c>
      <c r="E383" s="10"/>
      <c r="F383" s="10"/>
    </row>
    <row r="384" ht="15.75" customHeight="1"/>
    <row r="385" ht="15.75" customHeight="1">
      <c r="A385" s="14" t="s">
        <v>15</v>
      </c>
      <c r="B385" s="14" t="s">
        <v>16</v>
      </c>
      <c r="C385" s="2" t="s">
        <v>17</v>
      </c>
      <c r="D385" s="14" t="s">
        <v>18</v>
      </c>
      <c r="E385" s="14" t="s">
        <v>19</v>
      </c>
      <c r="F385" s="34" t="s">
        <v>20</v>
      </c>
      <c r="G385" s="43">
        <v>400.0</v>
      </c>
    </row>
    <row r="386" ht="15.75" customHeight="1">
      <c r="A386" s="19">
        <v>4.59309092E9</v>
      </c>
      <c r="B386" s="222">
        <v>45667.0</v>
      </c>
      <c r="C386" s="223">
        <v>51.0</v>
      </c>
      <c r="D386" s="19">
        <f>G385-C386</f>
        <v>349</v>
      </c>
      <c r="E386" s="19"/>
      <c r="F386" s="10" t="s">
        <v>3862</v>
      </c>
      <c r="G386" s="20" t="s">
        <v>3863</v>
      </c>
    </row>
    <row r="387" ht="15.75" customHeight="1">
      <c r="A387" s="19">
        <f t="shared" ref="A387:A392" si="75">A386</f>
        <v>4593090920</v>
      </c>
      <c r="B387" s="222">
        <v>45671.0</v>
      </c>
      <c r="C387" s="223">
        <v>100.0</v>
      </c>
      <c r="D387" s="19">
        <f t="shared" ref="D387:D392" si="76">D386-C387</f>
        <v>249</v>
      </c>
      <c r="E387" s="19"/>
      <c r="F387" s="10" t="s">
        <v>3366</v>
      </c>
    </row>
    <row r="388" ht="15.75" customHeight="1">
      <c r="A388" s="19">
        <f t="shared" si="75"/>
        <v>4593090920</v>
      </c>
      <c r="B388" s="222">
        <v>45673.0</v>
      </c>
      <c r="C388" s="223">
        <v>100.0</v>
      </c>
      <c r="D388" s="19">
        <f t="shared" si="76"/>
        <v>149</v>
      </c>
      <c r="E388" s="19"/>
      <c r="F388" s="10" t="s">
        <v>3367</v>
      </c>
      <c r="G388" s="20" t="s">
        <v>3820</v>
      </c>
    </row>
    <row r="389" ht="15.75" customHeight="1">
      <c r="A389" s="19">
        <f t="shared" si="75"/>
        <v>4593090920</v>
      </c>
      <c r="B389" s="133">
        <v>45679.0</v>
      </c>
      <c r="C389" s="134">
        <v>100.0</v>
      </c>
      <c r="D389" s="19">
        <f t="shared" si="76"/>
        <v>49</v>
      </c>
      <c r="E389" s="19"/>
      <c r="F389" s="10" t="s">
        <v>3368</v>
      </c>
      <c r="G389" s="53" t="s">
        <v>3821</v>
      </c>
    </row>
    <row r="390" ht="15.75" customHeight="1">
      <c r="A390" s="19">
        <f t="shared" si="75"/>
        <v>4593090920</v>
      </c>
      <c r="B390" s="133">
        <v>45681.0</v>
      </c>
      <c r="C390" s="134">
        <v>49.0</v>
      </c>
      <c r="D390" s="19">
        <f t="shared" si="76"/>
        <v>0</v>
      </c>
      <c r="E390" s="19"/>
      <c r="F390" s="10" t="s">
        <v>3369</v>
      </c>
    </row>
    <row r="391" ht="15.75" customHeight="1">
      <c r="A391" s="19">
        <f t="shared" si="75"/>
        <v>4593090920</v>
      </c>
      <c r="B391" s="9"/>
      <c r="C391" s="36"/>
      <c r="D391" s="19">
        <f t="shared" si="76"/>
        <v>0</v>
      </c>
      <c r="E391" s="10"/>
      <c r="F391" s="10" t="s">
        <v>3370</v>
      </c>
    </row>
    <row r="392" ht="15.75" customHeight="1">
      <c r="A392" s="19">
        <f t="shared" si="75"/>
        <v>4593090920</v>
      </c>
      <c r="B392" s="9"/>
      <c r="C392" s="36"/>
      <c r="D392" s="19">
        <f t="shared" si="76"/>
        <v>0</v>
      </c>
      <c r="E392" s="10"/>
      <c r="F392" s="10" t="s">
        <v>3373</v>
      </c>
    </row>
    <row r="393" ht="15.75" customHeight="1">
      <c r="D393" s="200" t="s">
        <v>14</v>
      </c>
    </row>
    <row r="394" ht="15.75" customHeight="1">
      <c r="A394" s="3" t="s">
        <v>0</v>
      </c>
      <c r="B394" s="3" t="s">
        <v>4</v>
      </c>
      <c r="C394" s="14" t="s">
        <v>1024</v>
      </c>
      <c r="D394" s="14" t="s">
        <v>3</v>
      </c>
      <c r="E394" s="2" t="s">
        <v>5</v>
      </c>
      <c r="F394" s="2" t="s">
        <v>1026</v>
      </c>
      <c r="G394" s="14" t="s">
        <v>18</v>
      </c>
      <c r="H394" s="14" t="s">
        <v>19</v>
      </c>
      <c r="I394" s="14" t="s">
        <v>1027</v>
      </c>
    </row>
    <row r="395" ht="15.75" customHeight="1">
      <c r="A395" s="230" t="s">
        <v>3864</v>
      </c>
      <c r="B395" s="37" t="s">
        <v>3865</v>
      </c>
      <c r="C395" s="19">
        <v>4.593101756E9</v>
      </c>
      <c r="D395" s="19">
        <v>200.0</v>
      </c>
      <c r="E395" s="231">
        <v>45681.0</v>
      </c>
      <c r="F395" s="134">
        <v>51.0</v>
      </c>
      <c r="G395" s="19">
        <f>D395-F395</f>
        <v>149</v>
      </c>
      <c r="H395" s="19"/>
      <c r="I395" s="10"/>
    </row>
    <row r="396" ht="15.75" customHeight="1">
      <c r="A396" s="11"/>
      <c r="B396" s="11"/>
      <c r="C396" s="19">
        <f t="shared" ref="C396:C397" si="77">C395</f>
        <v>4593101756</v>
      </c>
      <c r="D396" s="18"/>
      <c r="E396" s="231">
        <v>45687.0</v>
      </c>
      <c r="F396" s="134">
        <v>100.0</v>
      </c>
      <c r="G396" s="19">
        <f t="shared" ref="G396:G397" si="78">G395-F396</f>
        <v>49</v>
      </c>
      <c r="H396" s="19"/>
      <c r="I396" s="10"/>
    </row>
    <row r="397" ht="15.75" customHeight="1">
      <c r="A397" s="12"/>
      <c r="B397" s="12"/>
      <c r="C397" s="19">
        <f t="shared" si="77"/>
        <v>4593101756</v>
      </c>
      <c r="D397" s="18"/>
      <c r="E397" s="232">
        <v>45692.0</v>
      </c>
      <c r="F397" s="119">
        <v>49.0</v>
      </c>
      <c r="G397" s="19">
        <f t="shared" si="78"/>
        <v>0</v>
      </c>
      <c r="H397" s="19"/>
      <c r="I397" s="10"/>
    </row>
    <row r="398" ht="15.75" customHeight="1">
      <c r="G398" s="200" t="s">
        <v>14</v>
      </c>
    </row>
    <row r="399" ht="15.75" customHeight="1">
      <c r="A399" s="3" t="s">
        <v>0</v>
      </c>
      <c r="B399" s="3" t="s">
        <v>4</v>
      </c>
      <c r="C399" s="14" t="s">
        <v>1024</v>
      </c>
      <c r="D399" s="14" t="s">
        <v>3</v>
      </c>
      <c r="E399" s="2" t="s">
        <v>5</v>
      </c>
      <c r="F399" s="2" t="s">
        <v>1026</v>
      </c>
      <c r="G399" s="14" t="s">
        <v>18</v>
      </c>
      <c r="H399" s="14" t="s">
        <v>19</v>
      </c>
      <c r="I399" s="14" t="s">
        <v>1027</v>
      </c>
    </row>
    <row r="400" ht="15.75" customHeight="1">
      <c r="A400" s="230" t="s">
        <v>2993</v>
      </c>
      <c r="B400" s="37" t="s">
        <v>3866</v>
      </c>
      <c r="C400" s="19">
        <v>4.593101785E9</v>
      </c>
      <c r="D400" s="19">
        <v>100.0</v>
      </c>
      <c r="E400" s="233">
        <v>45667.0</v>
      </c>
      <c r="F400" s="223">
        <v>41.0</v>
      </c>
      <c r="G400" s="19">
        <f>D400-F400</f>
        <v>59</v>
      </c>
      <c r="H400" s="19"/>
      <c r="I400" s="10" t="s">
        <v>3867</v>
      </c>
    </row>
    <row r="401" ht="15.75" customHeight="1">
      <c r="A401" s="11"/>
      <c r="B401" s="11"/>
      <c r="C401" s="19">
        <f t="shared" ref="C401:C402" si="79">C400</f>
        <v>4593101785</v>
      </c>
      <c r="D401" s="18"/>
      <c r="E401" s="162">
        <v>45680.0</v>
      </c>
      <c r="F401" s="147">
        <v>50.0</v>
      </c>
      <c r="G401" s="19">
        <f t="shared" ref="G401:G402" si="80">G400-F401</f>
        <v>9</v>
      </c>
      <c r="H401" s="19"/>
      <c r="I401" s="10" t="s">
        <v>3868</v>
      </c>
    </row>
    <row r="402" ht="15.75" customHeight="1">
      <c r="A402" s="12"/>
      <c r="B402" s="12"/>
      <c r="C402" s="19">
        <f t="shared" si="79"/>
        <v>4593101785</v>
      </c>
      <c r="D402" s="18"/>
      <c r="E402" s="234">
        <v>45709.0</v>
      </c>
      <c r="F402" s="126">
        <v>9.0</v>
      </c>
      <c r="G402" s="19">
        <f t="shared" si="80"/>
        <v>0</v>
      </c>
      <c r="H402" s="19"/>
      <c r="I402" s="10" t="s">
        <v>3869</v>
      </c>
    </row>
    <row r="403" ht="15.75" customHeight="1">
      <c r="G403" s="200" t="s">
        <v>14</v>
      </c>
    </row>
    <row r="404" ht="15.75" customHeight="1">
      <c r="A404" s="2" t="s">
        <v>0</v>
      </c>
      <c r="B404" s="2" t="s">
        <v>1</v>
      </c>
      <c r="C404" s="3" t="s">
        <v>2</v>
      </c>
      <c r="D404" s="3" t="s">
        <v>3</v>
      </c>
      <c r="E404" s="3" t="s">
        <v>4</v>
      </c>
      <c r="F404" s="3" t="s">
        <v>5</v>
      </c>
      <c r="G404" s="3" t="s">
        <v>6</v>
      </c>
      <c r="H404" s="3" t="s">
        <v>7</v>
      </c>
      <c r="I404" s="3" t="s">
        <v>8</v>
      </c>
    </row>
    <row r="405" ht="15.75" customHeight="1">
      <c r="A405" s="4" t="s">
        <v>3870</v>
      </c>
      <c r="B405" s="5">
        <v>4.593119155E9</v>
      </c>
      <c r="C405" s="6">
        <v>45673.0</v>
      </c>
      <c r="D405" s="7">
        <v>50.0</v>
      </c>
      <c r="E405" s="8" t="s">
        <v>3871</v>
      </c>
      <c r="F405" s="171">
        <v>45709.0</v>
      </c>
      <c r="G405" s="172">
        <v>50.0</v>
      </c>
      <c r="H405" s="8">
        <f>D405-G405</f>
        <v>0</v>
      </c>
      <c r="I405" s="10"/>
    </row>
    <row r="406" ht="15.75" customHeight="1">
      <c r="A406" s="11"/>
      <c r="B406" s="11"/>
      <c r="C406" s="11"/>
      <c r="D406" s="11"/>
      <c r="E406" s="8" t="s">
        <v>3872</v>
      </c>
      <c r="F406" s="9"/>
      <c r="G406" s="10"/>
      <c r="H406" s="8">
        <f t="shared" ref="H406:H410" si="81">H405-G406</f>
        <v>0</v>
      </c>
      <c r="I406" s="10"/>
    </row>
    <row r="407" ht="15.75" customHeight="1">
      <c r="A407" s="11"/>
      <c r="B407" s="11"/>
      <c r="C407" s="11"/>
      <c r="D407" s="11"/>
      <c r="E407" s="8" t="s">
        <v>3873</v>
      </c>
      <c r="F407" s="10"/>
      <c r="G407" s="10"/>
      <c r="H407" s="8">
        <f t="shared" si="81"/>
        <v>0</v>
      </c>
      <c r="I407" s="10"/>
    </row>
    <row r="408" ht="15.75" customHeight="1">
      <c r="A408" s="11"/>
      <c r="B408" s="11"/>
      <c r="C408" s="11"/>
      <c r="D408" s="11"/>
      <c r="E408" s="8"/>
      <c r="F408" s="10"/>
      <c r="G408" s="10"/>
      <c r="H408" s="8">
        <f t="shared" si="81"/>
        <v>0</v>
      </c>
      <c r="I408" s="10"/>
    </row>
    <row r="409" ht="15.75" customHeight="1">
      <c r="A409" s="11"/>
      <c r="B409" s="11"/>
      <c r="C409" s="11"/>
      <c r="D409" s="11"/>
      <c r="E409" s="10"/>
      <c r="F409" s="10"/>
      <c r="G409" s="10"/>
      <c r="H409" s="8">
        <f t="shared" si="81"/>
        <v>0</v>
      </c>
      <c r="I409" s="10"/>
    </row>
    <row r="410" ht="15.75" customHeight="1">
      <c r="A410" s="12"/>
      <c r="B410" s="12"/>
      <c r="C410" s="12"/>
      <c r="D410" s="12"/>
      <c r="E410" s="10"/>
      <c r="F410" s="10"/>
      <c r="G410" s="10"/>
      <c r="H410" s="8">
        <f t="shared" si="81"/>
        <v>0</v>
      </c>
      <c r="I410" s="10"/>
    </row>
    <row r="411" ht="15.75" customHeight="1">
      <c r="H411" s="200" t="s">
        <v>14</v>
      </c>
    </row>
    <row r="412" ht="15.75" customHeight="1">
      <c r="A412" s="2" t="s">
        <v>0</v>
      </c>
      <c r="B412" s="2" t="s">
        <v>1</v>
      </c>
      <c r="C412" s="3" t="s">
        <v>2</v>
      </c>
      <c r="D412" s="3" t="s">
        <v>3</v>
      </c>
      <c r="E412" s="3" t="s">
        <v>4</v>
      </c>
      <c r="F412" s="3" t="s">
        <v>5</v>
      </c>
      <c r="G412" s="3" t="s">
        <v>6</v>
      </c>
      <c r="H412" s="3" t="s">
        <v>7</v>
      </c>
      <c r="I412" s="3" t="s">
        <v>8</v>
      </c>
    </row>
    <row r="413" ht="15.75" customHeight="1">
      <c r="A413" s="4" t="s">
        <v>3874</v>
      </c>
      <c r="B413" s="5">
        <v>4.593129128E9</v>
      </c>
      <c r="C413" s="6">
        <v>45688.0</v>
      </c>
      <c r="D413" s="7">
        <v>400.0</v>
      </c>
      <c r="E413" s="8" t="s">
        <v>3875</v>
      </c>
      <c r="F413" s="171">
        <v>45692.0</v>
      </c>
      <c r="G413" s="172">
        <v>26.0</v>
      </c>
      <c r="H413" s="8">
        <f>D413-G413</f>
        <v>374</v>
      </c>
      <c r="I413" s="10"/>
    </row>
    <row r="414" ht="15.75" customHeight="1">
      <c r="A414" s="11"/>
      <c r="B414" s="11"/>
      <c r="C414" s="11"/>
      <c r="D414" s="11"/>
      <c r="E414" s="8" t="s">
        <v>3876</v>
      </c>
      <c r="F414" s="171">
        <v>45693.0</v>
      </c>
      <c r="G414" s="172">
        <v>100.0</v>
      </c>
      <c r="H414" s="8">
        <f t="shared" ref="H414:H418" si="82">H413-G414</f>
        <v>274</v>
      </c>
      <c r="I414" s="10"/>
    </row>
    <row r="415" ht="15.75" customHeight="1">
      <c r="A415" s="11"/>
      <c r="B415" s="11"/>
      <c r="C415" s="11"/>
      <c r="D415" s="11"/>
      <c r="E415" s="8" t="s">
        <v>3877</v>
      </c>
      <c r="F415" s="171">
        <v>45699.0</v>
      </c>
      <c r="G415" s="172">
        <v>100.0</v>
      </c>
      <c r="H415" s="8">
        <f t="shared" si="82"/>
        <v>174</v>
      </c>
      <c r="I415" s="10"/>
    </row>
    <row r="416" ht="15.75" customHeight="1">
      <c r="A416" s="11"/>
      <c r="B416" s="11"/>
      <c r="C416" s="11"/>
      <c r="D416" s="11"/>
      <c r="E416" s="8" t="s">
        <v>3878</v>
      </c>
      <c r="F416" s="171">
        <v>45701.0</v>
      </c>
      <c r="G416" s="172">
        <v>100.0</v>
      </c>
      <c r="H416" s="8">
        <f t="shared" si="82"/>
        <v>74</v>
      </c>
      <c r="I416" s="10"/>
    </row>
    <row r="417" ht="15.75" customHeight="1">
      <c r="A417" s="11"/>
      <c r="B417" s="11"/>
      <c r="C417" s="11"/>
      <c r="D417" s="11"/>
      <c r="E417" s="8" t="s">
        <v>3879</v>
      </c>
      <c r="F417" s="171">
        <v>45705.0</v>
      </c>
      <c r="G417" s="172">
        <v>74.0</v>
      </c>
      <c r="H417" s="8">
        <f t="shared" si="82"/>
        <v>0</v>
      </c>
      <c r="I417" s="10"/>
    </row>
    <row r="418" ht="15.75" customHeight="1">
      <c r="A418" s="12"/>
      <c r="B418" s="12"/>
      <c r="C418" s="12"/>
      <c r="D418" s="12"/>
      <c r="E418" s="8" t="s">
        <v>3880</v>
      </c>
      <c r="F418" s="10"/>
      <c r="G418" s="10"/>
      <c r="H418" s="8">
        <f t="shared" si="82"/>
        <v>0</v>
      </c>
      <c r="I418" s="10"/>
    </row>
    <row r="419" ht="15.75" customHeight="1">
      <c r="H419" s="200" t="s">
        <v>14</v>
      </c>
    </row>
    <row r="420" ht="15.75" customHeight="1"/>
    <row r="421" ht="15.75" customHeight="1">
      <c r="A421" s="2" t="s">
        <v>0</v>
      </c>
      <c r="B421" s="2" t="s">
        <v>1</v>
      </c>
      <c r="C421" s="3" t="s">
        <v>2</v>
      </c>
      <c r="D421" s="3" t="s">
        <v>3</v>
      </c>
      <c r="E421" s="3" t="s">
        <v>4</v>
      </c>
      <c r="F421" s="3" t="s">
        <v>5</v>
      </c>
      <c r="G421" s="3" t="s">
        <v>6</v>
      </c>
      <c r="H421" s="3" t="s">
        <v>7</v>
      </c>
      <c r="I421" s="3" t="s">
        <v>8</v>
      </c>
    </row>
    <row r="422" ht="15.75" customHeight="1">
      <c r="A422" s="4" t="s">
        <v>3874</v>
      </c>
      <c r="B422" s="5">
        <v>4.593142009E9</v>
      </c>
      <c r="C422" s="6">
        <v>45707.0</v>
      </c>
      <c r="D422" s="7">
        <v>350.0</v>
      </c>
      <c r="E422" s="8" t="s">
        <v>3881</v>
      </c>
      <c r="F422" s="184">
        <v>45709.0</v>
      </c>
      <c r="G422" s="185">
        <v>55.0</v>
      </c>
      <c r="H422" s="8">
        <f>D422-G422</f>
        <v>295</v>
      </c>
      <c r="I422" s="10"/>
    </row>
    <row r="423" ht="15.75" customHeight="1">
      <c r="A423" s="11"/>
      <c r="B423" s="11"/>
      <c r="C423" s="11"/>
      <c r="D423" s="11"/>
      <c r="E423" s="8" t="s">
        <v>3882</v>
      </c>
      <c r="F423" s="184">
        <v>45709.0</v>
      </c>
      <c r="G423" s="185">
        <v>45.0</v>
      </c>
      <c r="H423" s="8">
        <f t="shared" ref="H423:H427" si="83">H422-G423</f>
        <v>250</v>
      </c>
      <c r="I423" s="10"/>
    </row>
    <row r="424" ht="15.75" customHeight="1">
      <c r="A424" s="11"/>
      <c r="B424" s="11"/>
      <c r="C424" s="11"/>
      <c r="D424" s="11"/>
      <c r="E424" s="8" t="s">
        <v>3883</v>
      </c>
      <c r="F424" s="184">
        <v>45712.0</v>
      </c>
      <c r="G424" s="185">
        <v>100.0</v>
      </c>
      <c r="H424" s="8">
        <f t="shared" si="83"/>
        <v>150</v>
      </c>
      <c r="I424" s="10"/>
    </row>
    <row r="425" ht="15.75" customHeight="1">
      <c r="A425" s="11"/>
      <c r="B425" s="11"/>
      <c r="C425" s="11"/>
      <c r="D425" s="11"/>
      <c r="E425" s="8" t="s">
        <v>3884</v>
      </c>
      <c r="F425" s="184">
        <v>45713.0</v>
      </c>
      <c r="G425" s="185">
        <v>50.0</v>
      </c>
      <c r="H425" s="8">
        <f t="shared" si="83"/>
        <v>100</v>
      </c>
      <c r="I425" s="10"/>
    </row>
    <row r="426" ht="15.75" customHeight="1">
      <c r="A426" s="11"/>
      <c r="B426" s="11"/>
      <c r="C426" s="11"/>
      <c r="D426" s="11"/>
      <c r="E426" s="8" t="s">
        <v>3885</v>
      </c>
      <c r="F426" s="184">
        <v>45714.0</v>
      </c>
      <c r="G426" s="185">
        <v>53.0</v>
      </c>
      <c r="H426" s="8">
        <f t="shared" si="83"/>
        <v>47</v>
      </c>
      <c r="I426" s="10"/>
      <c r="M426" s="53"/>
    </row>
    <row r="427" ht="15.75" customHeight="1">
      <c r="A427" s="12"/>
      <c r="B427" s="12"/>
      <c r="C427" s="12"/>
      <c r="D427" s="12"/>
      <c r="E427" s="8" t="s">
        <v>3886</v>
      </c>
      <c r="F427" s="175">
        <v>45720.0</v>
      </c>
      <c r="G427" s="29">
        <v>47.0</v>
      </c>
      <c r="H427" s="8">
        <f t="shared" si="83"/>
        <v>0</v>
      </c>
      <c r="I427" s="10"/>
    </row>
    <row r="428" ht="15.75" customHeight="1">
      <c r="H428" s="200" t="s">
        <v>14</v>
      </c>
    </row>
    <row r="429" ht="15.75" customHeight="1"/>
    <row r="430" ht="15.75" customHeight="1">
      <c r="A430" s="2" t="s">
        <v>0</v>
      </c>
      <c r="B430" s="2" t="s">
        <v>1</v>
      </c>
      <c r="C430" s="3" t="s">
        <v>2</v>
      </c>
      <c r="D430" s="3" t="s">
        <v>3</v>
      </c>
      <c r="E430" s="3" t="s">
        <v>4</v>
      </c>
      <c r="F430" s="3" t="s">
        <v>5</v>
      </c>
      <c r="G430" s="3" t="s">
        <v>6</v>
      </c>
      <c r="H430" s="3" t="s">
        <v>7</v>
      </c>
      <c r="I430" s="3" t="s">
        <v>8</v>
      </c>
    </row>
    <row r="431" ht="15.75" customHeight="1">
      <c r="A431" s="4" t="s">
        <v>3874</v>
      </c>
      <c r="B431" s="5">
        <v>4.593143347E9</v>
      </c>
      <c r="C431" s="6">
        <v>45708.0</v>
      </c>
      <c r="D431" s="7">
        <v>202.0</v>
      </c>
      <c r="E431" s="8" t="s">
        <v>3887</v>
      </c>
      <c r="F431" s="173">
        <v>45720.0</v>
      </c>
      <c r="G431" s="172">
        <v>3.0</v>
      </c>
      <c r="H431" s="8">
        <f>D431-G431</f>
        <v>199</v>
      </c>
      <c r="I431" s="10"/>
    </row>
    <row r="432" ht="15.75" customHeight="1">
      <c r="A432" s="11"/>
      <c r="B432" s="11"/>
      <c r="C432" s="11"/>
      <c r="D432" s="11"/>
      <c r="E432" s="8" t="s">
        <v>3888</v>
      </c>
      <c r="F432" s="173">
        <v>45721.0</v>
      </c>
      <c r="G432" s="172">
        <v>53.0</v>
      </c>
      <c r="H432" s="8">
        <f t="shared" ref="H432:H436" si="84">H431-G432</f>
        <v>146</v>
      </c>
      <c r="I432" s="10"/>
    </row>
    <row r="433" ht="15.75" customHeight="1">
      <c r="A433" s="11"/>
      <c r="B433" s="11"/>
      <c r="C433" s="11"/>
      <c r="D433" s="11"/>
      <c r="E433" s="8" t="s">
        <v>3889</v>
      </c>
      <c r="F433" s="173">
        <v>45722.0</v>
      </c>
      <c r="G433" s="172">
        <v>100.0</v>
      </c>
      <c r="H433" s="8">
        <f t="shared" si="84"/>
        <v>46</v>
      </c>
      <c r="I433" s="10"/>
      <c r="M433" s="53"/>
    </row>
    <row r="434" ht="15.75" customHeight="1">
      <c r="A434" s="11"/>
      <c r="B434" s="11"/>
      <c r="C434" s="11"/>
      <c r="D434" s="11"/>
      <c r="E434" s="8" t="s">
        <v>3890</v>
      </c>
      <c r="F434" s="173">
        <v>45726.0</v>
      </c>
      <c r="G434" s="172">
        <v>46.0</v>
      </c>
      <c r="H434" s="8">
        <f t="shared" si="84"/>
        <v>0</v>
      </c>
      <c r="I434" s="10"/>
    </row>
    <row r="435" ht="15.75" customHeight="1">
      <c r="A435" s="11"/>
      <c r="B435" s="11"/>
      <c r="C435" s="11"/>
      <c r="D435" s="11"/>
      <c r="E435" s="8" t="s">
        <v>3891</v>
      </c>
      <c r="F435" s="10"/>
      <c r="G435" s="10"/>
      <c r="H435" s="8">
        <f t="shared" si="84"/>
        <v>0</v>
      </c>
      <c r="I435" s="10"/>
    </row>
    <row r="436" ht="15.75" customHeight="1">
      <c r="A436" s="12"/>
      <c r="B436" s="12"/>
      <c r="C436" s="12"/>
      <c r="D436" s="12"/>
      <c r="E436" s="8" t="s">
        <v>3892</v>
      </c>
      <c r="F436" s="10"/>
      <c r="G436" s="10"/>
      <c r="H436" s="8">
        <f t="shared" si="84"/>
        <v>0</v>
      </c>
      <c r="I436" s="10"/>
    </row>
    <row r="437" ht="15.75" customHeight="1">
      <c r="H437" s="200" t="s">
        <v>14</v>
      </c>
    </row>
    <row r="438" ht="15.75" customHeight="1"/>
    <row r="439" ht="15.75" customHeight="1">
      <c r="A439" s="2" t="s">
        <v>0</v>
      </c>
      <c r="B439" s="2" t="s">
        <v>1</v>
      </c>
      <c r="C439" s="3" t="s">
        <v>2</v>
      </c>
      <c r="D439" s="3" t="s">
        <v>3</v>
      </c>
      <c r="E439" s="3" t="s">
        <v>4</v>
      </c>
      <c r="F439" s="3" t="s">
        <v>5</v>
      </c>
      <c r="G439" s="3" t="s">
        <v>6</v>
      </c>
      <c r="H439" s="3" t="s">
        <v>7</v>
      </c>
      <c r="I439" s="3" t="s">
        <v>8</v>
      </c>
    </row>
    <row r="440" ht="15.75" customHeight="1">
      <c r="A440" s="4" t="s">
        <v>1082</v>
      </c>
      <c r="B440" s="5">
        <v>4.593143337E9</v>
      </c>
      <c r="C440" s="6">
        <v>45708.0</v>
      </c>
      <c r="D440" s="7">
        <v>142.0</v>
      </c>
      <c r="E440" s="8" t="s">
        <v>3893</v>
      </c>
      <c r="F440" s="184">
        <v>45714.0</v>
      </c>
      <c r="G440" s="185">
        <v>50.0</v>
      </c>
      <c r="H440" s="8">
        <f>D440-G440</f>
        <v>92</v>
      </c>
      <c r="I440" s="10"/>
    </row>
    <row r="441" ht="15.75" customHeight="1">
      <c r="A441" s="11"/>
      <c r="B441" s="11"/>
      <c r="C441" s="11"/>
      <c r="D441" s="11"/>
      <c r="E441" s="8" t="s">
        <v>3894</v>
      </c>
      <c r="F441" s="173">
        <v>45720.0</v>
      </c>
      <c r="G441" s="172">
        <v>50.0</v>
      </c>
      <c r="H441" s="8">
        <f t="shared" ref="H441:H445" si="85">H440-G441</f>
        <v>42</v>
      </c>
      <c r="I441" s="10"/>
    </row>
    <row r="442" ht="15.75" customHeight="1">
      <c r="A442" s="11"/>
      <c r="B442" s="11"/>
      <c r="C442" s="11"/>
      <c r="D442" s="11"/>
      <c r="E442" s="8" t="s">
        <v>3895</v>
      </c>
      <c r="F442" s="173">
        <v>45721.0</v>
      </c>
      <c r="G442" s="172">
        <v>34.0</v>
      </c>
      <c r="H442" s="8">
        <f t="shared" si="85"/>
        <v>8</v>
      </c>
      <c r="I442" s="10"/>
    </row>
    <row r="443" ht="15.75" customHeight="1">
      <c r="A443" s="11"/>
      <c r="B443" s="11"/>
      <c r="C443" s="11"/>
      <c r="D443" s="11"/>
      <c r="E443" s="8" t="s">
        <v>3896</v>
      </c>
      <c r="F443" s="173">
        <v>45733.0</v>
      </c>
      <c r="G443" s="172">
        <v>8.0</v>
      </c>
      <c r="H443" s="8">
        <f t="shared" si="85"/>
        <v>0</v>
      </c>
      <c r="I443" s="10"/>
    </row>
    <row r="444" ht="15.75" customHeight="1">
      <c r="A444" s="11"/>
      <c r="B444" s="11"/>
      <c r="C444" s="11"/>
      <c r="D444" s="11"/>
      <c r="E444" s="8" t="s">
        <v>3897</v>
      </c>
      <c r="F444" s="10"/>
      <c r="G444" s="10"/>
      <c r="H444" s="8">
        <f t="shared" si="85"/>
        <v>0</v>
      </c>
      <c r="I444" s="10"/>
    </row>
    <row r="445" ht="15.75" customHeight="1">
      <c r="A445" s="12"/>
      <c r="B445" s="12"/>
      <c r="C445" s="12"/>
      <c r="D445" s="12"/>
      <c r="E445" s="8" t="s">
        <v>3898</v>
      </c>
      <c r="F445" s="10"/>
      <c r="G445" s="10"/>
      <c r="H445" s="8">
        <f t="shared" si="85"/>
        <v>0</v>
      </c>
      <c r="I445" s="10"/>
    </row>
    <row r="446" ht="15.75" customHeight="1">
      <c r="H446" s="200" t="s">
        <v>14</v>
      </c>
    </row>
    <row r="447" ht="15.75" customHeight="1"/>
    <row r="448" ht="15.75" customHeight="1">
      <c r="A448" s="2" t="s">
        <v>0</v>
      </c>
      <c r="B448" s="2" t="s">
        <v>1</v>
      </c>
      <c r="C448" s="3" t="s">
        <v>2</v>
      </c>
      <c r="D448" s="3" t="s">
        <v>3</v>
      </c>
      <c r="E448" s="3" t="s">
        <v>4</v>
      </c>
      <c r="F448" s="3" t="s">
        <v>5</v>
      </c>
      <c r="G448" s="3" t="s">
        <v>6</v>
      </c>
      <c r="H448" s="3" t="s">
        <v>7</v>
      </c>
      <c r="I448" s="3" t="s">
        <v>8</v>
      </c>
    </row>
    <row r="449" ht="15.75" customHeight="1">
      <c r="A449" s="4" t="s">
        <v>3874</v>
      </c>
      <c r="B449" s="5">
        <v>4.593186081E9</v>
      </c>
      <c r="C449" s="6"/>
      <c r="D449" s="7">
        <v>78.0</v>
      </c>
      <c r="E449" s="8" t="s">
        <v>3899</v>
      </c>
      <c r="F449" s="57">
        <v>45763.0</v>
      </c>
      <c r="G449" s="10">
        <v>64.0</v>
      </c>
      <c r="H449" s="8">
        <f>D449-G449</f>
        <v>14</v>
      </c>
      <c r="I449" s="10"/>
    </row>
    <row r="450" ht="15.75" customHeight="1">
      <c r="A450" s="11"/>
      <c r="B450" s="11"/>
      <c r="C450" s="11"/>
      <c r="D450" s="11"/>
      <c r="E450" s="8" t="s">
        <v>3900</v>
      </c>
      <c r="F450" s="57">
        <v>45769.0</v>
      </c>
      <c r="G450" s="10">
        <v>14.0</v>
      </c>
      <c r="H450" s="8">
        <f t="shared" ref="H450:H454" si="86">H449-G450</f>
        <v>0</v>
      </c>
      <c r="I450" s="10"/>
    </row>
    <row r="451" ht="15.75" customHeight="1">
      <c r="A451" s="11"/>
      <c r="B451" s="11"/>
      <c r="C451" s="11"/>
      <c r="D451" s="11"/>
      <c r="E451" s="8" t="s">
        <v>3901</v>
      </c>
      <c r="F451" s="10"/>
      <c r="G451" s="10"/>
      <c r="H451" s="8">
        <f t="shared" si="86"/>
        <v>0</v>
      </c>
      <c r="I451" s="10"/>
    </row>
    <row r="452" ht="15.75" customHeight="1">
      <c r="A452" s="11"/>
      <c r="B452" s="11"/>
      <c r="C452" s="11"/>
      <c r="D452" s="11"/>
      <c r="E452" s="8" t="s">
        <v>3902</v>
      </c>
      <c r="F452" s="10"/>
      <c r="G452" s="10"/>
      <c r="H452" s="8">
        <f t="shared" si="86"/>
        <v>0</v>
      </c>
      <c r="I452" s="10"/>
    </row>
    <row r="453" ht="15.75" customHeight="1">
      <c r="A453" s="11"/>
      <c r="B453" s="11"/>
      <c r="C453" s="11"/>
      <c r="D453" s="11"/>
      <c r="E453" s="8"/>
      <c r="F453" s="10"/>
      <c r="G453" s="10"/>
      <c r="H453" s="8">
        <f t="shared" si="86"/>
        <v>0</v>
      </c>
      <c r="I453" s="10"/>
    </row>
    <row r="454" ht="15.75" customHeight="1">
      <c r="A454" s="12"/>
      <c r="B454" s="12"/>
      <c r="C454" s="12"/>
      <c r="D454" s="12"/>
      <c r="E454" s="8"/>
      <c r="F454" s="10"/>
      <c r="G454" s="10"/>
      <c r="H454" s="8">
        <f t="shared" si="86"/>
        <v>0</v>
      </c>
      <c r="I454" s="10"/>
    </row>
    <row r="455" ht="15.75" customHeight="1">
      <c r="H455" s="200" t="s">
        <v>14</v>
      </c>
    </row>
    <row r="456" ht="15.75" customHeight="1">
      <c r="A456" s="2" t="s">
        <v>0</v>
      </c>
      <c r="B456" s="2" t="s">
        <v>1</v>
      </c>
      <c r="C456" s="3" t="s">
        <v>2</v>
      </c>
      <c r="D456" s="3" t="s">
        <v>3</v>
      </c>
      <c r="E456" s="3" t="s">
        <v>4</v>
      </c>
      <c r="F456" s="3" t="s">
        <v>5</v>
      </c>
      <c r="G456" s="3" t="s">
        <v>6</v>
      </c>
      <c r="H456" s="3" t="s">
        <v>7</v>
      </c>
      <c r="I456" s="3" t="s">
        <v>8</v>
      </c>
    </row>
    <row r="457" ht="15.75" customHeight="1">
      <c r="A457" s="4" t="s">
        <v>3874</v>
      </c>
      <c r="B457" s="5">
        <v>4.4593189267E10</v>
      </c>
      <c r="C457" s="6"/>
      <c r="D457" s="7">
        <v>150.0</v>
      </c>
      <c r="E457" s="8" t="s">
        <v>3903</v>
      </c>
      <c r="F457" s="57">
        <v>45769.0</v>
      </c>
      <c r="G457" s="10">
        <v>8.0</v>
      </c>
      <c r="H457" s="8">
        <f>D457-G457</f>
        <v>142</v>
      </c>
      <c r="I457" s="10"/>
    </row>
    <row r="458" ht="15.75" customHeight="1">
      <c r="A458" s="11"/>
      <c r="B458" s="11"/>
      <c r="C458" s="11"/>
      <c r="D458" s="11"/>
      <c r="E458" s="8" t="s">
        <v>3904</v>
      </c>
      <c r="F458" s="57">
        <v>45771.0</v>
      </c>
      <c r="G458" s="10">
        <v>45.0</v>
      </c>
      <c r="H458" s="8">
        <f t="shared" ref="H458:H462" si="87">H457-G458</f>
        <v>97</v>
      </c>
      <c r="I458" s="10"/>
    </row>
    <row r="459" ht="15.75" customHeight="1">
      <c r="A459" s="11"/>
      <c r="B459" s="11"/>
      <c r="C459" s="11"/>
      <c r="D459" s="11"/>
      <c r="E459" s="8" t="s">
        <v>3905</v>
      </c>
      <c r="F459" s="57">
        <v>45775.0</v>
      </c>
      <c r="G459" s="10">
        <v>50.0</v>
      </c>
      <c r="H459" s="8">
        <f t="shared" si="87"/>
        <v>47</v>
      </c>
      <c r="I459" s="10"/>
    </row>
    <row r="460" ht="15.75" customHeight="1">
      <c r="A460" s="11"/>
      <c r="B460" s="11"/>
      <c r="C460" s="11"/>
      <c r="D460" s="11"/>
      <c r="E460" s="8" t="s">
        <v>3906</v>
      </c>
      <c r="F460" s="57">
        <v>45777.0</v>
      </c>
      <c r="G460" s="10">
        <v>47.0</v>
      </c>
      <c r="H460" s="8">
        <f t="shared" si="87"/>
        <v>0</v>
      </c>
      <c r="I460" s="10"/>
    </row>
    <row r="461" ht="15.75" customHeight="1">
      <c r="A461" s="11"/>
      <c r="B461" s="11"/>
      <c r="C461" s="11"/>
      <c r="D461" s="11"/>
      <c r="E461" s="8"/>
      <c r="F461" s="10"/>
      <c r="G461" s="10"/>
      <c r="H461" s="8">
        <f t="shared" si="87"/>
        <v>0</v>
      </c>
      <c r="I461" s="10"/>
    </row>
    <row r="462" ht="15.75" customHeight="1">
      <c r="A462" s="12"/>
      <c r="B462" s="12"/>
      <c r="C462" s="12"/>
      <c r="D462" s="12"/>
      <c r="E462" s="8"/>
      <c r="F462" s="10"/>
      <c r="G462" s="10"/>
      <c r="H462" s="8">
        <f t="shared" si="87"/>
        <v>0</v>
      </c>
      <c r="I462" s="10"/>
    </row>
    <row r="463" ht="15.75" customHeight="1">
      <c r="H463" s="200" t="s">
        <v>14</v>
      </c>
    </row>
    <row r="464" ht="15.75" customHeight="1"/>
    <row r="465" ht="15.75" customHeight="1">
      <c r="A465" s="2" t="s">
        <v>0</v>
      </c>
      <c r="B465" s="2" t="s">
        <v>1</v>
      </c>
      <c r="C465" s="3" t="s">
        <v>2</v>
      </c>
      <c r="D465" s="3" t="s">
        <v>3</v>
      </c>
      <c r="E465" s="3" t="s">
        <v>4</v>
      </c>
      <c r="F465" s="3" t="s">
        <v>5</v>
      </c>
      <c r="G465" s="3" t="s">
        <v>6</v>
      </c>
      <c r="H465" s="3" t="s">
        <v>7</v>
      </c>
      <c r="I465" s="3" t="s">
        <v>8</v>
      </c>
    </row>
    <row r="466" ht="15.75" customHeight="1">
      <c r="A466" s="4" t="s">
        <v>3874</v>
      </c>
      <c r="B466" s="5">
        <v>4.593277076E9</v>
      </c>
      <c r="C466" s="6"/>
      <c r="D466" s="7">
        <v>92.0</v>
      </c>
      <c r="E466" s="8" t="s">
        <v>3907</v>
      </c>
      <c r="F466" s="57"/>
      <c r="G466" s="10">
        <v>92.0</v>
      </c>
      <c r="H466" s="8">
        <f>D466-G466</f>
        <v>0</v>
      </c>
      <c r="I466" s="10"/>
    </row>
    <row r="467" ht="15.75" customHeight="1">
      <c r="A467" s="11"/>
      <c r="B467" s="11"/>
      <c r="C467" s="11"/>
      <c r="D467" s="11"/>
      <c r="E467" s="8" t="s">
        <v>3908</v>
      </c>
      <c r="F467" s="57"/>
      <c r="G467" s="10"/>
      <c r="H467" s="8">
        <f t="shared" ref="H467:H471" si="88">H466-G467</f>
        <v>0</v>
      </c>
      <c r="I467" s="10"/>
    </row>
    <row r="468" ht="15.75" customHeight="1">
      <c r="A468" s="11"/>
      <c r="B468" s="11"/>
      <c r="C468" s="11"/>
      <c r="D468" s="11"/>
      <c r="E468" s="8"/>
      <c r="F468" s="57"/>
      <c r="G468" s="10"/>
      <c r="H468" s="8">
        <f t="shared" si="88"/>
        <v>0</v>
      </c>
      <c r="I468" s="10"/>
    </row>
    <row r="469" ht="15.75" customHeight="1">
      <c r="A469" s="11"/>
      <c r="B469" s="11"/>
      <c r="C469" s="11"/>
      <c r="D469" s="11"/>
      <c r="E469" s="8"/>
      <c r="F469" s="57"/>
      <c r="G469" s="10"/>
      <c r="H469" s="8">
        <f t="shared" si="88"/>
        <v>0</v>
      </c>
      <c r="I469" s="10"/>
    </row>
    <row r="470" ht="15.75" customHeight="1">
      <c r="A470" s="11"/>
      <c r="B470" s="11"/>
      <c r="C470" s="11"/>
      <c r="D470" s="11"/>
      <c r="E470" s="8"/>
      <c r="F470" s="10"/>
      <c r="G470" s="10"/>
      <c r="H470" s="8">
        <f t="shared" si="88"/>
        <v>0</v>
      </c>
      <c r="I470" s="10"/>
    </row>
    <row r="471" ht="15.75" customHeight="1">
      <c r="A471" s="12"/>
      <c r="B471" s="12"/>
      <c r="C471" s="12"/>
      <c r="D471" s="12"/>
      <c r="E471" s="8"/>
      <c r="F471" s="10"/>
      <c r="G471" s="10"/>
      <c r="H471" s="8">
        <f t="shared" si="88"/>
        <v>0</v>
      </c>
      <c r="I471" s="10"/>
    </row>
    <row r="472" ht="15.75" customHeight="1"/>
    <row r="473" ht="15.75" customHeight="1">
      <c r="A473" s="2" t="s">
        <v>0</v>
      </c>
      <c r="B473" s="2" t="s">
        <v>1</v>
      </c>
      <c r="C473" s="3" t="s">
        <v>2</v>
      </c>
      <c r="D473" s="3" t="s">
        <v>3</v>
      </c>
      <c r="E473" s="3" t="s">
        <v>4</v>
      </c>
      <c r="F473" s="3" t="s">
        <v>5</v>
      </c>
      <c r="G473" s="3" t="s">
        <v>6</v>
      </c>
      <c r="H473" s="3" t="s">
        <v>7</v>
      </c>
      <c r="I473" s="3" t="s">
        <v>8</v>
      </c>
    </row>
    <row r="474" ht="15.75" customHeight="1">
      <c r="A474" s="4" t="s">
        <v>3874</v>
      </c>
      <c r="B474" s="5">
        <v>4.59328218E9</v>
      </c>
      <c r="C474" s="6"/>
      <c r="D474" s="7">
        <v>200.0</v>
      </c>
      <c r="E474" s="8" t="s">
        <v>3909</v>
      </c>
      <c r="F474" s="57">
        <v>45895.0</v>
      </c>
      <c r="G474" s="10">
        <v>75.0</v>
      </c>
      <c r="H474" s="8">
        <f>D474-G474</f>
        <v>125</v>
      </c>
      <c r="I474" s="10"/>
    </row>
    <row r="475" ht="15.75" customHeight="1">
      <c r="A475" s="11"/>
      <c r="B475" s="11"/>
      <c r="C475" s="11"/>
      <c r="D475" s="11"/>
      <c r="E475" s="8" t="s">
        <v>3910</v>
      </c>
      <c r="F475" s="57">
        <v>45898.0</v>
      </c>
      <c r="G475" s="10">
        <v>125.0</v>
      </c>
      <c r="H475" s="8">
        <f t="shared" ref="H475:H479" si="89">H474-G475</f>
        <v>0</v>
      </c>
      <c r="I475" s="10"/>
    </row>
    <row r="476" ht="15.75" customHeight="1">
      <c r="A476" s="11"/>
      <c r="B476" s="11"/>
      <c r="C476" s="11"/>
      <c r="D476" s="11"/>
      <c r="E476" s="8"/>
      <c r="F476" s="57"/>
      <c r="G476" s="10"/>
      <c r="H476" s="8">
        <f t="shared" si="89"/>
        <v>0</v>
      </c>
      <c r="I476" s="10"/>
    </row>
    <row r="477" ht="15.75" customHeight="1">
      <c r="A477" s="11"/>
      <c r="B477" s="11"/>
      <c r="C477" s="11"/>
      <c r="D477" s="11"/>
      <c r="E477" s="8"/>
      <c r="F477" s="57"/>
      <c r="G477" s="10"/>
      <c r="H477" s="8">
        <f t="shared" si="89"/>
        <v>0</v>
      </c>
      <c r="I477" s="10"/>
    </row>
    <row r="478" ht="15.75" customHeight="1">
      <c r="A478" s="11"/>
      <c r="B478" s="11"/>
      <c r="C478" s="11"/>
      <c r="D478" s="11"/>
      <c r="E478" s="8"/>
      <c r="F478" s="10"/>
      <c r="G478" s="10"/>
      <c r="H478" s="8">
        <f t="shared" si="89"/>
        <v>0</v>
      </c>
      <c r="I478" s="10"/>
    </row>
    <row r="479" ht="15.75" customHeight="1">
      <c r="A479" s="12"/>
      <c r="B479" s="12"/>
      <c r="C479" s="12"/>
      <c r="D479" s="12"/>
      <c r="E479" s="8"/>
      <c r="F479" s="10"/>
      <c r="G479" s="10"/>
      <c r="H479" s="8">
        <f t="shared" si="89"/>
        <v>0</v>
      </c>
      <c r="I479" s="10"/>
    </row>
    <row r="480" ht="15.75" customHeight="1">
      <c r="H480" s="62" t="s">
        <v>14</v>
      </c>
    </row>
    <row r="481" ht="15.75" customHeight="1"/>
    <row r="482" ht="15.75" customHeight="1">
      <c r="A482" s="2" t="s">
        <v>0</v>
      </c>
      <c r="B482" s="2" t="s">
        <v>1</v>
      </c>
      <c r="C482" s="3" t="s">
        <v>2</v>
      </c>
      <c r="D482" s="3" t="s">
        <v>3</v>
      </c>
      <c r="E482" s="3" t="s">
        <v>4</v>
      </c>
      <c r="F482" s="3" t="s">
        <v>5</v>
      </c>
      <c r="G482" s="3" t="s">
        <v>6</v>
      </c>
      <c r="H482" s="3" t="s">
        <v>7</v>
      </c>
      <c r="I482" s="3" t="s">
        <v>8</v>
      </c>
    </row>
    <row r="483" ht="15.75" customHeight="1">
      <c r="A483" s="4" t="s">
        <v>3874</v>
      </c>
      <c r="B483" s="5">
        <v>4.593370624E9</v>
      </c>
      <c r="C483" s="6">
        <v>45994.0</v>
      </c>
      <c r="D483" s="7">
        <v>109.0</v>
      </c>
      <c r="E483" s="235" t="s">
        <v>3911</v>
      </c>
      <c r="F483" s="178">
        <v>45995.0</v>
      </c>
      <c r="G483" s="111">
        <v>58.0</v>
      </c>
      <c r="H483" s="8">
        <f>D483-G483</f>
        <v>51</v>
      </c>
      <c r="I483" s="10">
        <v>1.0</v>
      </c>
    </row>
    <row r="484" ht="15.75" customHeight="1">
      <c r="A484" s="11"/>
      <c r="B484" s="11"/>
      <c r="C484" s="11"/>
      <c r="D484" s="11"/>
      <c r="E484" s="235" t="s">
        <v>3912</v>
      </c>
      <c r="F484" s="178">
        <v>46007.0</v>
      </c>
      <c r="G484" s="111">
        <v>49.0</v>
      </c>
      <c r="H484" s="8">
        <f t="shared" ref="H484:H488" si="90">H483-G484</f>
        <v>2</v>
      </c>
      <c r="I484" s="10"/>
    </row>
    <row r="485" ht="15.75" customHeight="1">
      <c r="A485" s="11"/>
      <c r="B485" s="11"/>
      <c r="C485" s="11"/>
      <c r="D485" s="11"/>
      <c r="E485" s="235" t="s">
        <v>3913</v>
      </c>
      <c r="F485" s="178">
        <v>46009.0</v>
      </c>
      <c r="G485" s="111">
        <v>2.0</v>
      </c>
      <c r="H485" s="8">
        <f t="shared" si="90"/>
        <v>0</v>
      </c>
      <c r="I485" s="10"/>
    </row>
    <row r="486" ht="15.75" customHeight="1">
      <c r="A486" s="11"/>
      <c r="B486" s="11"/>
      <c r="C486" s="11"/>
      <c r="D486" s="11"/>
      <c r="E486" s="8"/>
      <c r="F486" s="57"/>
      <c r="G486" s="10"/>
      <c r="H486" s="8">
        <f t="shared" si="90"/>
        <v>0</v>
      </c>
      <c r="I486" s="10"/>
      <c r="P486" s="20">
        <f>99000/66</f>
        <v>1500</v>
      </c>
    </row>
    <row r="487" ht="15.75" customHeight="1">
      <c r="A487" s="11"/>
      <c r="B487" s="11"/>
      <c r="C487" s="11"/>
      <c r="D487" s="11"/>
      <c r="E487" s="8"/>
      <c r="F487" s="10"/>
      <c r="G487" s="10"/>
      <c r="H487" s="8">
        <f t="shared" si="90"/>
        <v>0</v>
      </c>
      <c r="I487" s="10"/>
    </row>
    <row r="488" ht="15.75" customHeight="1">
      <c r="A488" s="12"/>
      <c r="B488" s="12"/>
      <c r="C488" s="12"/>
      <c r="D488" s="12"/>
      <c r="E488" s="8"/>
      <c r="F488" s="10"/>
      <c r="G488" s="10"/>
      <c r="H488" s="8">
        <f t="shared" si="90"/>
        <v>0</v>
      </c>
      <c r="I488" s="10"/>
    </row>
    <row r="489" ht="15.75" customHeight="1">
      <c r="H489" s="62" t="s">
        <v>14</v>
      </c>
    </row>
    <row r="490" ht="15.75" customHeight="1">
      <c r="A490" s="2" t="s">
        <v>0</v>
      </c>
      <c r="B490" s="2" t="s">
        <v>1</v>
      </c>
      <c r="C490" s="3" t="s">
        <v>2</v>
      </c>
      <c r="D490" s="3" t="s">
        <v>3</v>
      </c>
      <c r="E490" s="3" t="s">
        <v>4</v>
      </c>
      <c r="F490" s="3" t="s">
        <v>5</v>
      </c>
      <c r="G490" s="3" t="s">
        <v>6</v>
      </c>
      <c r="H490" s="3" t="s">
        <v>7</v>
      </c>
      <c r="I490" s="3" t="s">
        <v>8</v>
      </c>
    </row>
    <row r="491" ht="15.75" customHeight="1">
      <c r="A491" s="4" t="s">
        <v>3874</v>
      </c>
      <c r="B491" s="5">
        <v>4.593373261E9</v>
      </c>
      <c r="C491" s="6">
        <v>45999.0</v>
      </c>
      <c r="D491" s="7">
        <v>350.0</v>
      </c>
      <c r="E491" s="8" t="s">
        <v>3914</v>
      </c>
      <c r="F491" s="178">
        <v>46009.0</v>
      </c>
      <c r="G491" s="111">
        <v>64.0</v>
      </c>
      <c r="H491" s="8">
        <f>D491-G491</f>
        <v>286</v>
      </c>
      <c r="I491" s="10"/>
    </row>
    <row r="492" ht="15.75" customHeight="1">
      <c r="A492" s="11"/>
      <c r="B492" s="11"/>
      <c r="C492" s="11"/>
      <c r="D492" s="11"/>
      <c r="E492" s="8" t="s">
        <v>3915</v>
      </c>
      <c r="F492" s="178">
        <v>46009.0</v>
      </c>
      <c r="G492" s="111">
        <v>53.0</v>
      </c>
      <c r="H492" s="8">
        <f t="shared" ref="H492:H497" si="91">H491-G492</f>
        <v>233</v>
      </c>
      <c r="I492" s="10"/>
    </row>
    <row r="493" ht="15.75" customHeight="1">
      <c r="A493" s="11"/>
      <c r="B493" s="11"/>
      <c r="C493" s="11"/>
      <c r="D493" s="11"/>
      <c r="E493" s="8" t="s">
        <v>3916</v>
      </c>
      <c r="F493" s="178">
        <v>46013.0</v>
      </c>
      <c r="G493" s="111">
        <v>75.0</v>
      </c>
      <c r="H493" s="8">
        <f t="shared" si="91"/>
        <v>158</v>
      </c>
      <c r="I493" s="10"/>
    </row>
    <row r="494" ht="15.75" customHeight="1">
      <c r="A494" s="11"/>
      <c r="B494" s="11"/>
      <c r="C494" s="11"/>
      <c r="D494" s="11"/>
      <c r="E494" s="8" t="s">
        <v>3917</v>
      </c>
      <c r="F494" s="175">
        <v>46028.0</v>
      </c>
      <c r="G494" s="29">
        <v>70.0</v>
      </c>
      <c r="H494" s="8">
        <f t="shared" si="91"/>
        <v>88</v>
      </c>
      <c r="I494" s="10"/>
    </row>
    <row r="495" ht="15.75" customHeight="1">
      <c r="A495" s="11"/>
      <c r="B495" s="11"/>
      <c r="C495" s="11"/>
      <c r="D495" s="11"/>
      <c r="E495" s="8" t="s">
        <v>3918</v>
      </c>
      <c r="F495" s="175">
        <v>46034.0</v>
      </c>
      <c r="G495" s="29">
        <v>40.0</v>
      </c>
      <c r="H495" s="8">
        <f t="shared" si="91"/>
        <v>48</v>
      </c>
      <c r="I495" s="10"/>
    </row>
    <row r="496" ht="15.75" customHeight="1">
      <c r="A496" s="12"/>
      <c r="B496" s="12"/>
      <c r="C496" s="12"/>
      <c r="D496" s="12"/>
      <c r="E496" s="8" t="s">
        <v>3919</v>
      </c>
      <c r="F496" s="236">
        <v>46058.0</v>
      </c>
      <c r="G496" s="237">
        <v>40.0</v>
      </c>
      <c r="H496" s="8">
        <f t="shared" si="91"/>
        <v>8</v>
      </c>
      <c r="I496" s="10"/>
    </row>
    <row r="497" ht="15.75" customHeight="1">
      <c r="H497" s="8">
        <f t="shared" si="91"/>
        <v>8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466:A471"/>
    <mergeCell ref="B466:B471"/>
    <mergeCell ref="C466:C471"/>
    <mergeCell ref="D466:D471"/>
    <mergeCell ref="B474:B479"/>
    <mergeCell ref="C474:C479"/>
    <mergeCell ref="D474:D479"/>
    <mergeCell ref="A474:A479"/>
    <mergeCell ref="A483:A488"/>
    <mergeCell ref="B483:B488"/>
    <mergeCell ref="C483:C488"/>
    <mergeCell ref="D483:D488"/>
    <mergeCell ref="A491:A496"/>
    <mergeCell ref="B491:B496"/>
    <mergeCell ref="A395:A397"/>
    <mergeCell ref="B395:B397"/>
    <mergeCell ref="A400:A402"/>
    <mergeCell ref="B400:B402"/>
    <mergeCell ref="B405:B410"/>
    <mergeCell ref="C405:C410"/>
    <mergeCell ref="D405:D410"/>
    <mergeCell ref="C422:C427"/>
    <mergeCell ref="D422:D427"/>
    <mergeCell ref="A405:A410"/>
    <mergeCell ref="A413:A418"/>
    <mergeCell ref="B413:B418"/>
    <mergeCell ref="C413:C418"/>
    <mergeCell ref="D413:D418"/>
    <mergeCell ref="A422:A427"/>
    <mergeCell ref="B422:B427"/>
    <mergeCell ref="A431:A436"/>
    <mergeCell ref="B431:B436"/>
    <mergeCell ref="C431:C436"/>
    <mergeCell ref="D431:D436"/>
    <mergeCell ref="B440:B445"/>
    <mergeCell ref="C440:C445"/>
    <mergeCell ref="D440:D445"/>
    <mergeCell ref="C457:C462"/>
    <mergeCell ref="D457:D462"/>
    <mergeCell ref="A440:A445"/>
    <mergeCell ref="A449:A454"/>
    <mergeCell ref="B449:B454"/>
    <mergeCell ref="C449:C454"/>
    <mergeCell ref="D449:D454"/>
    <mergeCell ref="A457:A462"/>
    <mergeCell ref="B457:B462"/>
    <mergeCell ref="C491:C496"/>
    <mergeCell ref="D491:D496"/>
  </mergeCells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29"/>
    <col customWidth="1" min="3" max="3" width="9.71"/>
    <col customWidth="1" min="4" max="4" width="8.71"/>
    <col customWidth="1" min="5" max="5" width="10.71"/>
    <col customWidth="1" min="6" max="6" width="12.29"/>
    <col customWidth="1" min="7" max="7" width="10.71"/>
    <col customWidth="1" min="8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3920</v>
      </c>
      <c r="B3" s="5">
        <v>6.6000317E7</v>
      </c>
      <c r="C3" s="6"/>
      <c r="D3" s="7">
        <v>50.0</v>
      </c>
      <c r="E3" s="8" t="s">
        <v>3921</v>
      </c>
      <c r="F3" s="9">
        <v>45834.0</v>
      </c>
      <c r="G3" s="10">
        <v>50.0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3922</v>
      </c>
      <c r="F4" s="9"/>
      <c r="G4" s="10"/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3923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H9" s="46" t="s">
        <v>14</v>
      </c>
    </row>
    <row r="11">
      <c r="A11" s="2" t="s">
        <v>0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</row>
    <row r="12">
      <c r="A12" s="4" t="s">
        <v>3924</v>
      </c>
      <c r="B12" s="5">
        <v>6.6000569E7</v>
      </c>
      <c r="C12" s="6">
        <v>46003.0</v>
      </c>
      <c r="D12" s="7">
        <v>60.0</v>
      </c>
      <c r="E12" s="8" t="s">
        <v>3925</v>
      </c>
      <c r="F12" s="9">
        <v>46015.0</v>
      </c>
      <c r="G12" s="10">
        <v>30.0</v>
      </c>
      <c r="H12" s="8">
        <f>D12-G12</f>
        <v>30</v>
      </c>
      <c r="I12" s="10"/>
    </row>
    <row r="13">
      <c r="A13" s="11"/>
      <c r="B13" s="11"/>
      <c r="C13" s="11"/>
      <c r="D13" s="11"/>
      <c r="E13" s="8" t="s">
        <v>3926</v>
      </c>
      <c r="F13" s="9">
        <v>46021.0</v>
      </c>
      <c r="G13" s="10">
        <v>30.0</v>
      </c>
      <c r="H13" s="8">
        <f t="shared" ref="H13:H17" si="2">H12-G13</f>
        <v>0</v>
      </c>
      <c r="I13" s="10"/>
    </row>
    <row r="14">
      <c r="A14" s="11"/>
      <c r="B14" s="11"/>
      <c r="C14" s="11"/>
      <c r="D14" s="11"/>
      <c r="E14" s="8" t="s">
        <v>3927</v>
      </c>
      <c r="F14" s="10"/>
      <c r="G14" s="10"/>
      <c r="H14" s="8">
        <f t="shared" si="2"/>
        <v>0</v>
      </c>
      <c r="I14" s="10"/>
    </row>
    <row r="15">
      <c r="A15" s="11"/>
      <c r="B15" s="11"/>
      <c r="C15" s="11"/>
      <c r="D15" s="11"/>
      <c r="E15" s="8"/>
      <c r="F15" s="10"/>
      <c r="G15" s="10"/>
      <c r="H15" s="8">
        <f t="shared" si="2"/>
        <v>0</v>
      </c>
      <c r="I15" s="10"/>
    </row>
    <row r="16">
      <c r="A16" s="11"/>
      <c r="B16" s="11"/>
      <c r="C16" s="11"/>
      <c r="D16" s="11"/>
      <c r="E16" s="10"/>
      <c r="F16" s="10"/>
      <c r="G16" s="10"/>
      <c r="H16" s="8">
        <f t="shared" si="2"/>
        <v>0</v>
      </c>
      <c r="I16" s="10"/>
    </row>
    <row r="17">
      <c r="A17" s="12"/>
      <c r="B17" s="12"/>
      <c r="C17" s="12"/>
      <c r="D17" s="12"/>
      <c r="E17" s="10"/>
      <c r="F17" s="10"/>
      <c r="G17" s="10"/>
      <c r="H17" s="8">
        <f t="shared" si="2"/>
        <v>0</v>
      </c>
      <c r="I17" s="10"/>
    </row>
    <row r="18">
      <c r="H18" s="46" t="s">
        <v>14</v>
      </c>
    </row>
    <row r="19">
      <c r="A19" s="2" t="s">
        <v>0</v>
      </c>
      <c r="B19" s="2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</row>
    <row r="20">
      <c r="A20" s="4" t="s">
        <v>3924</v>
      </c>
      <c r="B20" s="5">
        <v>6.6000581E7</v>
      </c>
      <c r="C20" s="6">
        <v>46009.0</v>
      </c>
      <c r="D20" s="7">
        <v>125.0</v>
      </c>
      <c r="E20" s="8" t="s">
        <v>3928</v>
      </c>
      <c r="F20" s="9">
        <v>46041.0</v>
      </c>
      <c r="G20" s="10">
        <v>125.0</v>
      </c>
      <c r="H20" s="8">
        <f>D20-G20</f>
        <v>0</v>
      </c>
      <c r="I20" s="10"/>
    </row>
    <row r="21" ht="15.75" customHeight="1">
      <c r="A21" s="11"/>
      <c r="B21" s="11"/>
      <c r="C21" s="11"/>
      <c r="D21" s="11"/>
      <c r="E21" s="8" t="s">
        <v>3929</v>
      </c>
      <c r="F21" s="9"/>
      <c r="G21" s="10"/>
      <c r="H21" s="8">
        <f t="shared" ref="H21:H25" si="3">H20-G21</f>
        <v>0</v>
      </c>
      <c r="I21" s="10"/>
    </row>
    <row r="22" ht="15.75" customHeight="1">
      <c r="A22" s="11"/>
      <c r="B22" s="11"/>
      <c r="C22" s="11"/>
      <c r="D22" s="11"/>
      <c r="E22" s="8" t="s">
        <v>3930</v>
      </c>
      <c r="F22" s="10"/>
      <c r="G22" s="10"/>
      <c r="H22" s="8">
        <f t="shared" si="3"/>
        <v>0</v>
      </c>
      <c r="I22" s="10"/>
    </row>
    <row r="23" ht="15.75" customHeight="1">
      <c r="A23" s="11"/>
      <c r="B23" s="11"/>
      <c r="C23" s="11"/>
      <c r="D23" s="11"/>
      <c r="E23" s="8"/>
      <c r="F23" s="10"/>
      <c r="G23" s="10"/>
      <c r="H23" s="8">
        <f t="shared" si="3"/>
        <v>0</v>
      </c>
      <c r="I23" s="10"/>
    </row>
    <row r="24" ht="15.75" customHeight="1">
      <c r="A24" s="11"/>
      <c r="B24" s="11"/>
      <c r="C24" s="11"/>
      <c r="D24" s="11"/>
      <c r="E24" s="10"/>
      <c r="F24" s="10"/>
      <c r="G24" s="10"/>
      <c r="H24" s="8">
        <f t="shared" si="3"/>
        <v>0</v>
      </c>
      <c r="I24" s="10"/>
    </row>
    <row r="25" ht="15.75" customHeight="1">
      <c r="A25" s="12"/>
      <c r="B25" s="12"/>
      <c r="C25" s="12"/>
      <c r="D25" s="12"/>
      <c r="E25" s="10"/>
      <c r="F25" s="10"/>
      <c r="G25" s="10"/>
      <c r="H25" s="8">
        <f t="shared" si="3"/>
        <v>0</v>
      </c>
      <c r="I25" s="10"/>
    </row>
    <row r="26" ht="15.75" customHeight="1">
      <c r="H26" s="46" t="s">
        <v>14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A17"/>
    <mergeCell ref="A20:A25"/>
    <mergeCell ref="B20:B25"/>
    <mergeCell ref="C20:C25"/>
    <mergeCell ref="D20:D25"/>
    <mergeCell ref="A3:A8"/>
    <mergeCell ref="B3:B8"/>
    <mergeCell ref="C3:C8"/>
    <mergeCell ref="D3:D8"/>
    <mergeCell ref="B12:B17"/>
    <mergeCell ref="C12:C17"/>
    <mergeCell ref="D12:D17"/>
  </mergeCell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0.71"/>
    <col customWidth="1" min="3" max="3" width="11.57"/>
    <col customWidth="1" min="4" max="4" width="9.0"/>
    <col customWidth="1" min="5" max="5" width="14.71"/>
    <col customWidth="1" min="6" max="6" width="14.43"/>
    <col customWidth="1" min="7" max="7" width="12.86"/>
    <col customWidth="1" min="8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400.0</v>
      </c>
    </row>
    <row r="2">
      <c r="A2" s="19" t="s">
        <v>3931</v>
      </c>
      <c r="B2" s="18">
        <v>45433.0</v>
      </c>
      <c r="C2" s="36">
        <v>100.0</v>
      </c>
      <c r="D2" s="19">
        <f>G1-C2</f>
        <v>300</v>
      </c>
      <c r="E2" s="19"/>
      <c r="F2" s="10"/>
      <c r="G2" s="20" t="s">
        <v>3932</v>
      </c>
    </row>
    <row r="3">
      <c r="A3" s="19" t="str">
        <f t="shared" ref="A3:A10" si="1">A2</f>
        <v>PO003</v>
      </c>
      <c r="B3" s="18">
        <v>45436.0</v>
      </c>
      <c r="C3" s="36">
        <v>65.0</v>
      </c>
      <c r="D3" s="19">
        <f t="shared" ref="D3:D7" si="2">D2-C3</f>
        <v>235</v>
      </c>
      <c r="E3" s="19"/>
      <c r="F3" s="10"/>
    </row>
    <row r="4">
      <c r="A4" s="19" t="str">
        <f t="shared" si="1"/>
        <v>PO003</v>
      </c>
      <c r="B4" s="18">
        <v>45440.0</v>
      </c>
      <c r="C4" s="36">
        <v>100.0</v>
      </c>
      <c r="D4" s="19">
        <f t="shared" si="2"/>
        <v>135</v>
      </c>
      <c r="E4" s="19"/>
      <c r="F4" s="10"/>
      <c r="G4" s="20" t="s">
        <v>3933</v>
      </c>
    </row>
    <row r="5">
      <c r="A5" s="19" t="str">
        <f t="shared" si="1"/>
        <v>PO003</v>
      </c>
      <c r="B5" s="18">
        <v>45442.0</v>
      </c>
      <c r="C5" s="36">
        <v>81.0</v>
      </c>
      <c r="D5" s="19">
        <f t="shared" si="2"/>
        <v>54</v>
      </c>
      <c r="E5" s="19"/>
      <c r="F5" s="10"/>
      <c r="G5" s="53"/>
    </row>
    <row r="6">
      <c r="A6" s="19" t="str">
        <f t="shared" si="1"/>
        <v>PO003</v>
      </c>
      <c r="B6" s="18">
        <v>45446.0</v>
      </c>
      <c r="C6" s="36">
        <v>53.0</v>
      </c>
      <c r="D6" s="19">
        <f t="shared" si="2"/>
        <v>1</v>
      </c>
      <c r="E6" s="19"/>
      <c r="F6" s="10"/>
    </row>
    <row r="7">
      <c r="A7" s="19" t="str">
        <f t="shared" si="1"/>
        <v>PO003</v>
      </c>
      <c r="B7" s="18">
        <v>45450.0</v>
      </c>
      <c r="C7" s="36">
        <v>1.0</v>
      </c>
      <c r="D7" s="19">
        <f t="shared" si="2"/>
        <v>0</v>
      </c>
      <c r="E7" s="19"/>
      <c r="F7" s="10"/>
    </row>
    <row r="8">
      <c r="A8" s="19" t="str">
        <f t="shared" si="1"/>
        <v>PO003</v>
      </c>
      <c r="B8" s="18"/>
      <c r="C8" s="36"/>
      <c r="D8" s="19"/>
      <c r="E8" s="19"/>
      <c r="F8" s="10"/>
    </row>
    <row r="9">
      <c r="A9" s="19" t="str">
        <f t="shared" si="1"/>
        <v>PO003</v>
      </c>
      <c r="B9" s="18"/>
      <c r="C9" s="36"/>
      <c r="D9" s="19"/>
      <c r="E9" s="19"/>
      <c r="F9" s="10"/>
    </row>
    <row r="10">
      <c r="A10" s="19" t="str">
        <f t="shared" si="1"/>
        <v>PO003</v>
      </c>
      <c r="B10" s="18"/>
      <c r="C10" s="36"/>
      <c r="D10" s="19"/>
      <c r="E10" s="19"/>
      <c r="F10" s="10"/>
    </row>
    <row r="11">
      <c r="F11" s="62" t="s">
        <v>14</v>
      </c>
    </row>
    <row r="13">
      <c r="A13" s="14" t="s">
        <v>15</v>
      </c>
      <c r="B13" s="14" t="s">
        <v>16</v>
      </c>
      <c r="C13" s="2" t="s">
        <v>17</v>
      </c>
      <c r="D13" s="14" t="s">
        <v>18</v>
      </c>
      <c r="E13" s="14" t="s">
        <v>19</v>
      </c>
      <c r="F13" s="34" t="s">
        <v>20</v>
      </c>
      <c r="G13" s="43">
        <v>400.0</v>
      </c>
    </row>
    <row r="14">
      <c r="A14" s="19" t="s">
        <v>3934</v>
      </c>
      <c r="B14" s="18">
        <v>45482.0</v>
      </c>
      <c r="C14" s="36">
        <v>100.0</v>
      </c>
      <c r="D14" s="19">
        <f>G13-C14</f>
        <v>300</v>
      </c>
      <c r="E14" s="19"/>
      <c r="F14" s="10"/>
      <c r="G14" s="20" t="s">
        <v>3935</v>
      </c>
    </row>
    <row r="15">
      <c r="A15" s="19" t="str">
        <f t="shared" ref="A15:A20" si="3">A14</f>
        <v>021/PO/GRI/VI/2024</v>
      </c>
      <c r="B15" s="18">
        <v>45488.0</v>
      </c>
      <c r="C15" s="36">
        <v>100.0</v>
      </c>
      <c r="D15" s="19">
        <f t="shared" ref="D15:D19" si="4">D14-C15</f>
        <v>200</v>
      </c>
      <c r="E15" s="19"/>
      <c r="F15" s="10"/>
    </row>
    <row r="16">
      <c r="A16" s="19" t="str">
        <f t="shared" si="3"/>
        <v>021/PO/GRI/VI/2024</v>
      </c>
      <c r="B16" s="18">
        <v>45492.0</v>
      </c>
      <c r="C16" s="36">
        <v>50.0</v>
      </c>
      <c r="D16" s="19">
        <f t="shared" si="4"/>
        <v>150</v>
      </c>
      <c r="E16" s="19"/>
      <c r="F16" s="10"/>
      <c r="G16" s="20" t="s">
        <v>3933</v>
      </c>
    </row>
    <row r="17">
      <c r="A17" s="19" t="str">
        <f t="shared" si="3"/>
        <v>021/PO/GRI/VI/2024</v>
      </c>
      <c r="B17" s="18">
        <v>45491.0</v>
      </c>
      <c r="C17" s="36">
        <v>100.0</v>
      </c>
      <c r="D17" s="19">
        <f t="shared" si="4"/>
        <v>50</v>
      </c>
      <c r="E17" s="19"/>
      <c r="F17" s="10"/>
      <c r="G17" s="53"/>
    </row>
    <row r="18">
      <c r="A18" s="19" t="str">
        <f t="shared" si="3"/>
        <v>021/PO/GRI/VI/2024</v>
      </c>
      <c r="B18" s="18">
        <v>45497.0</v>
      </c>
      <c r="C18" s="36">
        <v>48.0</v>
      </c>
      <c r="D18" s="19">
        <f t="shared" si="4"/>
        <v>2</v>
      </c>
      <c r="E18" s="19"/>
      <c r="F18" s="10"/>
    </row>
    <row r="19">
      <c r="A19" s="19" t="str">
        <f t="shared" si="3"/>
        <v>021/PO/GRI/VI/2024</v>
      </c>
      <c r="B19" s="18">
        <v>45517.0</v>
      </c>
      <c r="C19" s="36">
        <v>2.0</v>
      </c>
      <c r="D19" s="19">
        <f t="shared" si="4"/>
        <v>0</v>
      </c>
      <c r="E19" s="19"/>
      <c r="F19" s="10"/>
    </row>
    <row r="20">
      <c r="A20" s="19" t="str">
        <f t="shared" si="3"/>
        <v>021/PO/GRI/VI/2024</v>
      </c>
      <c r="B20" s="18"/>
      <c r="C20" s="36"/>
      <c r="D20" s="19"/>
      <c r="E20" s="19"/>
      <c r="F20" s="10"/>
    </row>
    <row r="21" ht="15.75" customHeight="1">
      <c r="F21" s="62" t="s">
        <v>14</v>
      </c>
    </row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500.0</v>
      </c>
    </row>
    <row r="24" ht="15.75" customHeight="1">
      <c r="A24" s="19" t="s">
        <v>3936</v>
      </c>
      <c r="B24" s="18">
        <v>45517.0</v>
      </c>
      <c r="C24" s="36">
        <v>100.0</v>
      </c>
      <c r="D24" s="19">
        <f>G23-C24</f>
        <v>400</v>
      </c>
      <c r="E24" s="19"/>
      <c r="F24" s="10"/>
      <c r="G24" s="20" t="s">
        <v>3937</v>
      </c>
    </row>
    <row r="25" ht="15.75" customHeight="1">
      <c r="A25" s="19" t="str">
        <f t="shared" ref="A25:A30" si="5">A24</f>
        <v>007/PO/GRI/VIII/2024</v>
      </c>
      <c r="B25" s="18">
        <v>45519.0</v>
      </c>
      <c r="C25" s="36">
        <v>50.0</v>
      </c>
      <c r="D25" s="19">
        <f t="shared" ref="D25:D30" si="6">D24-C25</f>
        <v>350</v>
      </c>
      <c r="E25" s="19"/>
      <c r="F25" s="10"/>
    </row>
    <row r="26" ht="15.75" customHeight="1">
      <c r="A26" s="19" t="str">
        <f t="shared" si="5"/>
        <v>007/PO/GRI/VIII/2024</v>
      </c>
      <c r="B26" s="18">
        <v>45523.0</v>
      </c>
      <c r="C26" s="36">
        <v>50.0</v>
      </c>
      <c r="D26" s="19">
        <f t="shared" si="6"/>
        <v>300</v>
      </c>
      <c r="E26" s="19"/>
      <c r="F26" s="10"/>
      <c r="G26" s="20" t="s">
        <v>977</v>
      </c>
    </row>
    <row r="27" ht="15.75" customHeight="1">
      <c r="A27" s="19" t="str">
        <f t="shared" si="5"/>
        <v>007/PO/GRI/VIII/2024</v>
      </c>
      <c r="B27" s="18">
        <v>45526.0</v>
      </c>
      <c r="C27" s="36">
        <v>100.0</v>
      </c>
      <c r="D27" s="19">
        <f t="shared" si="6"/>
        <v>200</v>
      </c>
      <c r="E27" s="19"/>
      <c r="F27" s="10"/>
      <c r="G27" s="53"/>
    </row>
    <row r="28" ht="15.75" customHeight="1">
      <c r="A28" s="19" t="str">
        <f t="shared" si="5"/>
        <v>007/PO/GRI/VIII/2024</v>
      </c>
      <c r="B28" s="18">
        <v>45532.0</v>
      </c>
      <c r="C28" s="36">
        <v>100.0</v>
      </c>
      <c r="D28" s="19">
        <f t="shared" si="6"/>
        <v>100</v>
      </c>
      <c r="E28" s="19"/>
      <c r="F28" s="10"/>
    </row>
    <row r="29" ht="15.75" customHeight="1">
      <c r="A29" s="19" t="str">
        <f t="shared" si="5"/>
        <v>007/PO/GRI/VIII/2024</v>
      </c>
      <c r="B29" s="18">
        <v>45540.0</v>
      </c>
      <c r="C29" s="36">
        <v>84.0</v>
      </c>
      <c r="D29" s="19">
        <f t="shared" si="6"/>
        <v>16</v>
      </c>
      <c r="E29" s="19"/>
      <c r="F29" s="10"/>
    </row>
    <row r="30" ht="15.75" customHeight="1">
      <c r="A30" s="19" t="str">
        <f t="shared" si="5"/>
        <v>007/PO/GRI/VIII/2024</v>
      </c>
      <c r="B30" s="18">
        <v>45544.0</v>
      </c>
      <c r="C30" s="36">
        <v>16.0</v>
      </c>
      <c r="D30" s="19">
        <f t="shared" si="6"/>
        <v>0</v>
      </c>
      <c r="E30" s="19"/>
      <c r="F30" s="10"/>
    </row>
    <row r="31" ht="15.75" customHeight="1">
      <c r="F31" s="62" t="s">
        <v>14</v>
      </c>
    </row>
    <row r="32" ht="15.75" customHeight="1">
      <c r="A32" s="14" t="s">
        <v>15</v>
      </c>
      <c r="B32" s="14" t="s">
        <v>16</v>
      </c>
      <c r="C32" s="2" t="s">
        <v>17</v>
      </c>
      <c r="D32" s="14" t="s">
        <v>18</v>
      </c>
      <c r="E32" s="14" t="s">
        <v>19</v>
      </c>
      <c r="F32" s="34" t="s">
        <v>20</v>
      </c>
      <c r="G32" s="43">
        <v>1000.0</v>
      </c>
    </row>
    <row r="33" ht="15.75" customHeight="1">
      <c r="A33" s="19" t="s">
        <v>3938</v>
      </c>
      <c r="B33" s="18">
        <v>45544.0</v>
      </c>
      <c r="C33" s="36">
        <v>34.0</v>
      </c>
      <c r="D33" s="19">
        <f>G32-C33</f>
        <v>966</v>
      </c>
      <c r="E33" s="19"/>
      <c r="F33" s="10"/>
      <c r="G33" s="20" t="s">
        <v>3939</v>
      </c>
    </row>
    <row r="34" ht="15.75" customHeight="1">
      <c r="A34" s="19" t="str">
        <f t="shared" ref="A34:A46" si="7">A33</f>
        <v>003/PO/GRI/IX/2024</v>
      </c>
      <c r="B34" s="18">
        <v>45546.0</v>
      </c>
      <c r="C34" s="36">
        <v>57.0</v>
      </c>
      <c r="D34" s="19">
        <f t="shared" ref="D34:D46" si="8">D33-C34</f>
        <v>909</v>
      </c>
      <c r="E34" s="19"/>
      <c r="F34" s="10"/>
    </row>
    <row r="35" ht="15.75" customHeight="1">
      <c r="A35" s="19" t="str">
        <f t="shared" si="7"/>
        <v>003/PO/GRI/IX/2024</v>
      </c>
      <c r="B35" s="18">
        <v>45549.0</v>
      </c>
      <c r="C35" s="36">
        <v>33.0</v>
      </c>
      <c r="D35" s="19">
        <f t="shared" si="8"/>
        <v>876</v>
      </c>
      <c r="E35" s="19"/>
      <c r="F35" s="10"/>
      <c r="G35" s="20" t="s">
        <v>977</v>
      </c>
    </row>
    <row r="36" ht="15.75" customHeight="1">
      <c r="A36" s="19" t="str">
        <f t="shared" si="7"/>
        <v>003/PO/GRI/IX/2024</v>
      </c>
      <c r="B36" s="18">
        <v>45554.0</v>
      </c>
      <c r="C36" s="36">
        <v>47.0</v>
      </c>
      <c r="D36" s="19">
        <f t="shared" si="8"/>
        <v>829</v>
      </c>
      <c r="E36" s="19"/>
      <c r="F36" s="10"/>
      <c r="G36" s="53"/>
    </row>
    <row r="37" ht="15.75" customHeight="1">
      <c r="A37" s="19" t="str">
        <f t="shared" si="7"/>
        <v>003/PO/GRI/IX/2024</v>
      </c>
      <c r="B37" s="18">
        <v>45558.0</v>
      </c>
      <c r="C37" s="36">
        <v>73.0</v>
      </c>
      <c r="D37" s="19">
        <f t="shared" si="8"/>
        <v>756</v>
      </c>
      <c r="E37" s="19"/>
      <c r="F37" s="10"/>
    </row>
    <row r="38" ht="15.75" customHeight="1">
      <c r="A38" s="19" t="str">
        <f t="shared" si="7"/>
        <v>003/PO/GRI/IX/2024</v>
      </c>
      <c r="B38" s="18">
        <v>45560.0</v>
      </c>
      <c r="C38" s="36">
        <v>68.0</v>
      </c>
      <c r="D38" s="19">
        <f t="shared" si="8"/>
        <v>688</v>
      </c>
      <c r="E38" s="19"/>
      <c r="F38" s="10"/>
    </row>
    <row r="39" ht="15.75" customHeight="1">
      <c r="A39" s="19" t="str">
        <f t="shared" si="7"/>
        <v>003/PO/GRI/IX/2024</v>
      </c>
      <c r="B39" s="18">
        <v>45562.0</v>
      </c>
      <c r="C39" s="36">
        <v>127.0</v>
      </c>
      <c r="D39" s="19">
        <f t="shared" si="8"/>
        <v>561</v>
      </c>
      <c r="E39" s="19"/>
      <c r="F39" s="10"/>
    </row>
    <row r="40" ht="15.75" customHeight="1">
      <c r="A40" s="19" t="str">
        <f t="shared" si="7"/>
        <v>003/PO/GRI/IX/2024</v>
      </c>
      <c r="B40" s="9">
        <v>45565.0</v>
      </c>
      <c r="C40" s="36">
        <v>102.0</v>
      </c>
      <c r="D40" s="19">
        <f t="shared" si="8"/>
        <v>459</v>
      </c>
      <c r="E40" s="10"/>
      <c r="F40" s="10"/>
    </row>
    <row r="41" ht="15.75" customHeight="1">
      <c r="A41" s="19" t="str">
        <f t="shared" si="7"/>
        <v>003/PO/GRI/IX/2024</v>
      </c>
      <c r="B41" s="9">
        <v>45563.0</v>
      </c>
      <c r="C41" s="36">
        <v>45.0</v>
      </c>
      <c r="D41" s="19">
        <f t="shared" si="8"/>
        <v>414</v>
      </c>
      <c r="E41" s="10"/>
      <c r="F41" s="10"/>
    </row>
    <row r="42" ht="15.75" customHeight="1">
      <c r="A42" s="19" t="str">
        <f t="shared" si="7"/>
        <v>003/PO/GRI/IX/2024</v>
      </c>
      <c r="B42" s="9">
        <v>45569.0</v>
      </c>
      <c r="C42" s="36">
        <v>50.0</v>
      </c>
      <c r="D42" s="19">
        <f t="shared" si="8"/>
        <v>364</v>
      </c>
      <c r="E42" s="10"/>
      <c r="F42" s="10"/>
    </row>
    <row r="43" ht="15.75" customHeight="1">
      <c r="A43" s="19" t="str">
        <f t="shared" si="7"/>
        <v>003/PO/GRI/IX/2024</v>
      </c>
      <c r="B43" s="9">
        <v>45572.0</v>
      </c>
      <c r="C43" s="36">
        <v>150.0</v>
      </c>
      <c r="D43" s="19">
        <f t="shared" si="8"/>
        <v>214</v>
      </c>
      <c r="E43" s="10"/>
      <c r="F43" s="10"/>
    </row>
    <row r="44" ht="15.75" customHeight="1">
      <c r="A44" s="19" t="str">
        <f t="shared" si="7"/>
        <v>003/PO/GRI/IX/2024</v>
      </c>
      <c r="B44" s="9">
        <v>45576.0</v>
      </c>
      <c r="C44" s="10">
        <v>59.0</v>
      </c>
      <c r="D44" s="19">
        <f t="shared" si="8"/>
        <v>155</v>
      </c>
      <c r="E44" s="10"/>
      <c r="F44" s="10"/>
    </row>
    <row r="45" ht="15.75" customHeight="1">
      <c r="A45" s="19" t="str">
        <f t="shared" si="7"/>
        <v>003/PO/GRI/IX/2024</v>
      </c>
      <c r="B45" s="9">
        <v>45579.0</v>
      </c>
      <c r="C45" s="10">
        <v>100.0</v>
      </c>
      <c r="D45" s="19">
        <f t="shared" si="8"/>
        <v>55</v>
      </c>
      <c r="E45" s="10"/>
      <c r="F45" s="10"/>
    </row>
    <row r="46" ht="15.75" customHeight="1">
      <c r="A46" s="19" t="str">
        <f t="shared" si="7"/>
        <v>003/PO/GRI/IX/2024</v>
      </c>
      <c r="B46" s="9">
        <v>45580.0</v>
      </c>
      <c r="C46" s="10">
        <v>55.0</v>
      </c>
      <c r="D46" s="19">
        <f t="shared" si="8"/>
        <v>0</v>
      </c>
      <c r="E46" s="10"/>
      <c r="F46" s="10"/>
    </row>
    <row r="47" ht="15.75" customHeight="1">
      <c r="F47" s="62" t="s">
        <v>14</v>
      </c>
    </row>
    <row r="48" ht="15.75" customHeight="1">
      <c r="A48" s="14" t="s">
        <v>15</v>
      </c>
      <c r="B48" s="14" t="s">
        <v>16</v>
      </c>
      <c r="C48" s="2" t="s">
        <v>17</v>
      </c>
      <c r="D48" s="14" t="s">
        <v>18</v>
      </c>
      <c r="E48" s="14" t="s">
        <v>19</v>
      </c>
      <c r="F48" s="34" t="s">
        <v>20</v>
      </c>
      <c r="G48" s="43">
        <v>1000.0</v>
      </c>
    </row>
    <row r="49" ht="15.75" customHeight="1">
      <c r="A49" s="19" t="s">
        <v>3940</v>
      </c>
      <c r="B49" s="18">
        <v>45580.0</v>
      </c>
      <c r="C49" s="36">
        <v>3.0</v>
      </c>
      <c r="D49" s="19">
        <f>G48-C49</f>
        <v>997</v>
      </c>
      <c r="E49" s="19"/>
      <c r="F49" s="10"/>
      <c r="G49" s="20" t="s">
        <v>3941</v>
      </c>
    </row>
    <row r="50" ht="15.75" customHeight="1">
      <c r="A50" s="19" t="str">
        <f t="shared" ref="A50:A67" si="9">A49</f>
        <v>06/PO/GRI/X/2024</v>
      </c>
      <c r="B50" s="18">
        <v>45582.0</v>
      </c>
      <c r="C50" s="36">
        <v>75.0</v>
      </c>
      <c r="D50" s="19">
        <f t="shared" ref="D50:D67" si="10">D49-C50</f>
        <v>922</v>
      </c>
      <c r="E50" s="19"/>
      <c r="F50" s="10"/>
    </row>
    <row r="51" ht="15.75" customHeight="1">
      <c r="A51" s="19" t="str">
        <f t="shared" si="9"/>
        <v>06/PO/GRI/X/2024</v>
      </c>
      <c r="B51" s="18">
        <v>45587.0</v>
      </c>
      <c r="C51" s="36">
        <v>73.0</v>
      </c>
      <c r="D51" s="19">
        <f t="shared" si="10"/>
        <v>849</v>
      </c>
      <c r="E51" s="19"/>
      <c r="F51" s="10"/>
      <c r="G51" s="20" t="s">
        <v>977</v>
      </c>
    </row>
    <row r="52" ht="15.75" customHeight="1">
      <c r="A52" s="19" t="str">
        <f t="shared" si="9"/>
        <v>06/PO/GRI/X/2024</v>
      </c>
      <c r="B52" s="18">
        <v>45589.0</v>
      </c>
      <c r="C52" s="36">
        <v>42.0</v>
      </c>
      <c r="D52" s="19">
        <f t="shared" si="10"/>
        <v>807</v>
      </c>
      <c r="E52" s="19"/>
      <c r="F52" s="10"/>
      <c r="G52" s="53"/>
    </row>
    <row r="53" ht="15.75" customHeight="1">
      <c r="A53" s="19" t="str">
        <f t="shared" si="9"/>
        <v>06/PO/GRI/X/2024</v>
      </c>
      <c r="B53" s="18">
        <v>45593.0</v>
      </c>
      <c r="C53" s="36">
        <v>70.0</v>
      </c>
      <c r="D53" s="19">
        <f t="shared" si="10"/>
        <v>737</v>
      </c>
      <c r="E53" s="19"/>
      <c r="F53" s="10"/>
    </row>
    <row r="54" ht="15.75" customHeight="1">
      <c r="A54" s="19" t="str">
        <f t="shared" si="9"/>
        <v>06/PO/GRI/X/2024</v>
      </c>
      <c r="B54" s="18">
        <v>45593.0</v>
      </c>
      <c r="C54" s="36">
        <v>85.0</v>
      </c>
      <c r="D54" s="19">
        <f t="shared" si="10"/>
        <v>652</v>
      </c>
      <c r="E54" s="19"/>
      <c r="F54" s="10"/>
    </row>
    <row r="55" ht="15.75" customHeight="1">
      <c r="A55" s="19" t="str">
        <f t="shared" si="9"/>
        <v>06/PO/GRI/X/2024</v>
      </c>
      <c r="B55" s="18">
        <v>45594.0</v>
      </c>
      <c r="C55" s="36">
        <v>34.0</v>
      </c>
      <c r="D55" s="19">
        <f t="shared" si="10"/>
        <v>618</v>
      </c>
      <c r="E55" s="19"/>
      <c r="F55" s="10"/>
    </row>
    <row r="56" ht="15.75" customHeight="1">
      <c r="A56" s="19" t="str">
        <f t="shared" si="9"/>
        <v>06/PO/GRI/X/2024</v>
      </c>
      <c r="B56" s="9">
        <v>45597.0</v>
      </c>
      <c r="C56" s="36">
        <v>40.0</v>
      </c>
      <c r="D56" s="19">
        <f t="shared" si="10"/>
        <v>578</v>
      </c>
      <c r="E56" s="10"/>
      <c r="F56" s="10"/>
    </row>
    <row r="57" ht="15.75" customHeight="1">
      <c r="A57" s="19" t="str">
        <f t="shared" si="9"/>
        <v>06/PO/GRI/X/2024</v>
      </c>
      <c r="B57" s="9">
        <v>45600.0</v>
      </c>
      <c r="C57" s="36">
        <v>48.0</v>
      </c>
      <c r="D57" s="19">
        <f t="shared" si="10"/>
        <v>530</v>
      </c>
      <c r="E57" s="10"/>
      <c r="F57" s="10"/>
    </row>
    <row r="58" ht="15.75" customHeight="1">
      <c r="A58" s="19" t="str">
        <f t="shared" si="9"/>
        <v>06/PO/GRI/X/2024</v>
      </c>
      <c r="B58" s="9">
        <v>45601.0</v>
      </c>
      <c r="C58" s="36">
        <v>54.0</v>
      </c>
      <c r="D58" s="19">
        <f t="shared" si="10"/>
        <v>476</v>
      </c>
      <c r="E58" s="10"/>
      <c r="F58" s="10"/>
    </row>
    <row r="59" ht="15.75" customHeight="1">
      <c r="A59" s="19" t="str">
        <f t="shared" si="9"/>
        <v>06/PO/GRI/X/2024</v>
      </c>
      <c r="B59" s="9">
        <v>45602.0</v>
      </c>
      <c r="C59" s="36">
        <v>70.0</v>
      </c>
      <c r="D59" s="19">
        <f t="shared" si="10"/>
        <v>406</v>
      </c>
      <c r="E59" s="10"/>
      <c r="F59" s="10"/>
    </row>
    <row r="60" ht="15.75" customHeight="1">
      <c r="A60" s="19" t="str">
        <f t="shared" si="9"/>
        <v>06/PO/GRI/X/2024</v>
      </c>
      <c r="B60" s="9">
        <v>45605.0</v>
      </c>
      <c r="C60" s="19">
        <v>32.0</v>
      </c>
      <c r="D60" s="19">
        <f t="shared" si="10"/>
        <v>374</v>
      </c>
      <c r="E60" s="10"/>
      <c r="F60" s="10"/>
    </row>
    <row r="61" ht="15.75" customHeight="1">
      <c r="A61" s="19" t="str">
        <f t="shared" si="9"/>
        <v>06/PO/GRI/X/2024</v>
      </c>
      <c r="B61" s="9">
        <v>45607.0</v>
      </c>
      <c r="C61" s="10">
        <v>76.0</v>
      </c>
      <c r="D61" s="19">
        <f t="shared" si="10"/>
        <v>298</v>
      </c>
      <c r="E61" s="10"/>
      <c r="F61" s="10"/>
    </row>
    <row r="62" ht="15.75" customHeight="1">
      <c r="A62" s="19" t="str">
        <f t="shared" si="9"/>
        <v>06/PO/GRI/X/2024</v>
      </c>
      <c r="B62" s="9">
        <v>45608.0</v>
      </c>
      <c r="C62" s="10">
        <v>67.0</v>
      </c>
      <c r="D62" s="19">
        <f t="shared" si="10"/>
        <v>231</v>
      </c>
      <c r="E62" s="10"/>
      <c r="F62" s="10"/>
    </row>
    <row r="63" ht="15.75" customHeight="1">
      <c r="A63" s="19" t="str">
        <f t="shared" si="9"/>
        <v>06/PO/GRI/X/2024</v>
      </c>
      <c r="B63" s="9">
        <v>45610.0</v>
      </c>
      <c r="C63" s="10">
        <v>60.0</v>
      </c>
      <c r="D63" s="19">
        <f t="shared" si="10"/>
        <v>171</v>
      </c>
      <c r="E63" s="10"/>
      <c r="F63" s="10"/>
    </row>
    <row r="64" ht="15.75" customHeight="1">
      <c r="A64" s="19" t="str">
        <f t="shared" si="9"/>
        <v>06/PO/GRI/X/2024</v>
      </c>
      <c r="B64" s="9">
        <v>45612.0</v>
      </c>
      <c r="C64" s="10">
        <v>38.0</v>
      </c>
      <c r="D64" s="19">
        <f t="shared" si="10"/>
        <v>133</v>
      </c>
      <c r="E64" s="10"/>
      <c r="F64" s="10"/>
    </row>
    <row r="65" ht="15.75" customHeight="1">
      <c r="A65" s="19" t="str">
        <f t="shared" si="9"/>
        <v>06/PO/GRI/X/2024</v>
      </c>
      <c r="B65" s="9">
        <v>45616.0</v>
      </c>
      <c r="C65" s="10">
        <v>60.0</v>
      </c>
      <c r="D65" s="19">
        <f t="shared" si="10"/>
        <v>73</v>
      </c>
      <c r="E65" s="10"/>
      <c r="F65" s="10"/>
    </row>
    <row r="66" ht="15.75" customHeight="1">
      <c r="A66" s="19" t="str">
        <f t="shared" si="9"/>
        <v>06/PO/GRI/X/2024</v>
      </c>
      <c r="B66" s="9">
        <v>45617.0</v>
      </c>
      <c r="C66" s="10">
        <v>50.0</v>
      </c>
      <c r="D66" s="19">
        <f t="shared" si="10"/>
        <v>23</v>
      </c>
      <c r="E66" s="10"/>
      <c r="F66" s="10"/>
    </row>
    <row r="67" ht="15.75" customHeight="1">
      <c r="A67" s="19" t="str">
        <f t="shared" si="9"/>
        <v>06/PO/GRI/X/2024</v>
      </c>
      <c r="B67" s="9">
        <v>45619.0</v>
      </c>
      <c r="C67" s="10">
        <v>23.0</v>
      </c>
      <c r="D67" s="19">
        <f t="shared" si="10"/>
        <v>0</v>
      </c>
      <c r="E67" s="10"/>
      <c r="F67" s="10"/>
    </row>
    <row r="68" ht="15.75" customHeight="1">
      <c r="F68" s="62" t="s">
        <v>14</v>
      </c>
    </row>
    <row r="69" ht="15.75" customHeight="1">
      <c r="A69" s="14" t="s">
        <v>15</v>
      </c>
      <c r="B69" s="14" t="s">
        <v>16</v>
      </c>
      <c r="C69" s="2" t="s">
        <v>17</v>
      </c>
      <c r="D69" s="14" t="s">
        <v>18</v>
      </c>
      <c r="E69" s="14" t="s">
        <v>19</v>
      </c>
      <c r="F69" s="34" t="s">
        <v>20</v>
      </c>
      <c r="G69" s="43">
        <v>500.0</v>
      </c>
    </row>
    <row r="70" ht="15.75" customHeight="1">
      <c r="A70" s="19" t="s">
        <v>3942</v>
      </c>
      <c r="B70" s="9">
        <v>45619.0</v>
      </c>
      <c r="C70" s="36">
        <v>100.0</v>
      </c>
      <c r="D70" s="19">
        <f>G69-C70</f>
        <v>400</v>
      </c>
      <c r="E70" s="19"/>
      <c r="F70" s="10"/>
      <c r="G70" s="20" t="s">
        <v>3943</v>
      </c>
    </row>
    <row r="71" ht="15.75" customHeight="1">
      <c r="A71" s="19" t="str">
        <f t="shared" ref="A71:A83" si="11">A70</f>
        <v>15/PO/GRI/XI/2024</v>
      </c>
      <c r="B71" s="18">
        <v>45621.0</v>
      </c>
      <c r="C71" s="36">
        <v>77.0</v>
      </c>
      <c r="D71" s="19">
        <f t="shared" ref="D71:D83" si="12">D70-C71</f>
        <v>323</v>
      </c>
      <c r="E71" s="19"/>
      <c r="F71" s="10"/>
    </row>
    <row r="72" ht="15.75" customHeight="1">
      <c r="A72" s="19" t="str">
        <f t="shared" si="11"/>
        <v>15/PO/GRI/XI/2024</v>
      </c>
      <c r="B72" s="18">
        <v>45622.0</v>
      </c>
      <c r="C72" s="36">
        <v>85.0</v>
      </c>
      <c r="D72" s="19">
        <f t="shared" si="12"/>
        <v>238</v>
      </c>
      <c r="E72" s="19"/>
      <c r="F72" s="10"/>
      <c r="G72" s="20" t="s">
        <v>977</v>
      </c>
    </row>
    <row r="73" ht="15.75" customHeight="1">
      <c r="A73" s="19" t="str">
        <f t="shared" si="11"/>
        <v>15/PO/GRI/XI/2024</v>
      </c>
      <c r="B73" s="18">
        <v>45624.0</v>
      </c>
      <c r="C73" s="36">
        <v>100.0</v>
      </c>
      <c r="D73" s="19">
        <f t="shared" si="12"/>
        <v>138</v>
      </c>
      <c r="E73" s="19"/>
      <c r="F73" s="10"/>
      <c r="G73" s="53"/>
    </row>
    <row r="74" ht="15.75" customHeight="1">
      <c r="A74" s="19" t="str">
        <f t="shared" si="11"/>
        <v>15/PO/GRI/XI/2024</v>
      </c>
      <c r="B74" s="18">
        <v>45625.0</v>
      </c>
      <c r="C74" s="36">
        <v>41.0</v>
      </c>
      <c r="D74" s="19">
        <f t="shared" si="12"/>
        <v>97</v>
      </c>
      <c r="E74" s="19"/>
      <c r="F74" s="10"/>
    </row>
    <row r="75" ht="15.75" customHeight="1">
      <c r="A75" s="19" t="str">
        <f t="shared" si="11"/>
        <v>15/PO/GRI/XI/2024</v>
      </c>
      <c r="B75" s="18">
        <v>45626.0</v>
      </c>
      <c r="C75" s="36">
        <v>62.0</v>
      </c>
      <c r="D75" s="19">
        <f t="shared" si="12"/>
        <v>35</v>
      </c>
      <c r="E75" s="19"/>
      <c r="F75" s="10"/>
    </row>
    <row r="76" ht="15.75" customHeight="1">
      <c r="A76" s="19" t="str">
        <f t="shared" si="11"/>
        <v>15/PO/GRI/XI/2024</v>
      </c>
      <c r="B76" s="18">
        <v>45630.0</v>
      </c>
      <c r="C76" s="36">
        <v>35.0</v>
      </c>
      <c r="D76" s="19">
        <f t="shared" si="12"/>
        <v>0</v>
      </c>
      <c r="E76" s="19"/>
      <c r="F76" s="10"/>
    </row>
    <row r="77" ht="15.75" customHeight="1">
      <c r="A77" s="19" t="str">
        <f t="shared" si="11"/>
        <v>15/PO/GRI/XI/2024</v>
      </c>
      <c r="B77" s="9"/>
      <c r="C77" s="36"/>
      <c r="D77" s="19">
        <f t="shared" si="12"/>
        <v>0</v>
      </c>
      <c r="E77" s="10"/>
      <c r="F77" s="10"/>
    </row>
    <row r="78" ht="15.75" customHeight="1">
      <c r="A78" s="19" t="str">
        <f t="shared" si="11"/>
        <v>15/PO/GRI/XI/2024</v>
      </c>
      <c r="B78" s="9"/>
      <c r="C78" s="36"/>
      <c r="D78" s="19">
        <f t="shared" si="12"/>
        <v>0</v>
      </c>
      <c r="E78" s="10"/>
      <c r="F78" s="10"/>
    </row>
    <row r="79" ht="15.75" customHeight="1">
      <c r="A79" s="19" t="str">
        <f t="shared" si="11"/>
        <v>15/PO/GRI/XI/2024</v>
      </c>
      <c r="B79" s="9"/>
      <c r="C79" s="36"/>
      <c r="D79" s="19">
        <f t="shared" si="12"/>
        <v>0</v>
      </c>
      <c r="E79" s="10"/>
      <c r="F79" s="10"/>
    </row>
    <row r="80" ht="15.75" customHeight="1">
      <c r="A80" s="19" t="str">
        <f t="shared" si="11"/>
        <v>15/PO/GRI/XI/2024</v>
      </c>
      <c r="B80" s="9"/>
      <c r="C80" s="36"/>
      <c r="D80" s="19">
        <f t="shared" si="12"/>
        <v>0</v>
      </c>
      <c r="E80" s="10"/>
      <c r="F80" s="10"/>
    </row>
    <row r="81" ht="15.75" customHeight="1">
      <c r="A81" s="19" t="str">
        <f t="shared" si="11"/>
        <v>15/PO/GRI/XI/2024</v>
      </c>
      <c r="B81" s="10"/>
      <c r="C81" s="10"/>
      <c r="D81" s="19">
        <f t="shared" si="12"/>
        <v>0</v>
      </c>
      <c r="E81" s="10"/>
      <c r="F81" s="10"/>
    </row>
    <row r="82" ht="15.75" customHeight="1">
      <c r="A82" s="19" t="str">
        <f t="shared" si="11"/>
        <v>15/PO/GRI/XI/2024</v>
      </c>
      <c r="B82" s="10"/>
      <c r="C82" s="10"/>
      <c r="D82" s="19">
        <f t="shared" si="12"/>
        <v>0</v>
      </c>
      <c r="E82" s="10"/>
      <c r="F82" s="10"/>
    </row>
    <row r="83" ht="15.75" customHeight="1">
      <c r="A83" s="19" t="str">
        <f t="shared" si="11"/>
        <v>15/PO/GRI/XI/2024</v>
      </c>
      <c r="B83" s="10"/>
      <c r="C83" s="10"/>
      <c r="D83" s="19">
        <f t="shared" si="12"/>
        <v>0</v>
      </c>
      <c r="E83" s="10"/>
      <c r="F83" s="10"/>
    </row>
    <row r="84" ht="15.75" customHeight="1">
      <c r="F84" s="62" t="s">
        <v>14</v>
      </c>
    </row>
    <row r="85" ht="15.75" customHeight="1">
      <c r="A85" s="14" t="s">
        <v>15</v>
      </c>
      <c r="B85" s="14" t="s">
        <v>16</v>
      </c>
      <c r="C85" s="2" t="s">
        <v>17</v>
      </c>
      <c r="D85" s="14" t="s">
        <v>18</v>
      </c>
      <c r="E85" s="14" t="s">
        <v>19</v>
      </c>
      <c r="F85" s="34" t="s">
        <v>20</v>
      </c>
      <c r="G85" s="43">
        <v>500.0</v>
      </c>
    </row>
    <row r="86" ht="15.75" customHeight="1">
      <c r="A86" s="19" t="s">
        <v>3944</v>
      </c>
      <c r="B86" s="9">
        <v>45630.0</v>
      </c>
      <c r="C86" s="36">
        <v>85.0</v>
      </c>
      <c r="D86" s="19">
        <f>G85-C86</f>
        <v>415</v>
      </c>
      <c r="E86" s="19"/>
      <c r="F86" s="10"/>
      <c r="G86" s="20" t="s">
        <v>3945</v>
      </c>
    </row>
    <row r="87" ht="15.75" customHeight="1">
      <c r="A87" s="19" t="str">
        <f t="shared" ref="A87:A96" si="13">A86</f>
        <v>039/PO/GRI/XI/2024</v>
      </c>
      <c r="B87" s="18">
        <v>45631.0</v>
      </c>
      <c r="C87" s="36">
        <v>100.0</v>
      </c>
      <c r="D87" s="19">
        <f t="shared" ref="D87:D96" si="14">D86-C87</f>
        <v>315</v>
      </c>
      <c r="E87" s="19"/>
      <c r="F87" s="10"/>
    </row>
    <row r="88" ht="15.75" customHeight="1">
      <c r="A88" s="19" t="str">
        <f t="shared" si="13"/>
        <v>039/PO/GRI/XI/2024</v>
      </c>
      <c r="B88" s="18">
        <v>45633.0</v>
      </c>
      <c r="C88" s="36">
        <v>80.0</v>
      </c>
      <c r="D88" s="19">
        <f t="shared" si="14"/>
        <v>235</v>
      </c>
      <c r="E88" s="19"/>
      <c r="F88" s="10"/>
      <c r="G88" s="20" t="s">
        <v>977</v>
      </c>
    </row>
    <row r="89" ht="15.75" customHeight="1">
      <c r="A89" s="19" t="str">
        <f t="shared" si="13"/>
        <v>039/PO/GRI/XI/2024</v>
      </c>
      <c r="B89" s="18">
        <v>45637.0</v>
      </c>
      <c r="C89" s="36">
        <v>100.0</v>
      </c>
      <c r="D89" s="19">
        <f t="shared" si="14"/>
        <v>135</v>
      </c>
      <c r="E89" s="19"/>
      <c r="F89" s="10"/>
      <c r="G89" s="53"/>
    </row>
    <row r="90" ht="15.75" customHeight="1">
      <c r="A90" s="19" t="str">
        <f t="shared" si="13"/>
        <v>039/PO/GRI/XI/2024</v>
      </c>
      <c r="B90" s="18">
        <v>45639.0</v>
      </c>
      <c r="C90" s="36">
        <v>135.0</v>
      </c>
      <c r="D90" s="19">
        <f t="shared" si="14"/>
        <v>0</v>
      </c>
      <c r="E90" s="19"/>
      <c r="F90" s="10"/>
    </row>
    <row r="91" ht="15.75" customHeight="1">
      <c r="A91" s="19" t="str">
        <f t="shared" si="13"/>
        <v>039/PO/GRI/XI/2024</v>
      </c>
      <c r="B91" s="18"/>
      <c r="C91" s="36"/>
      <c r="D91" s="19">
        <f t="shared" si="14"/>
        <v>0</v>
      </c>
      <c r="E91" s="19"/>
      <c r="F91" s="10"/>
    </row>
    <row r="92" ht="15.75" customHeight="1">
      <c r="A92" s="19" t="str">
        <f t="shared" si="13"/>
        <v>039/PO/GRI/XI/2024</v>
      </c>
      <c r="B92" s="18"/>
      <c r="C92" s="36"/>
      <c r="D92" s="19">
        <f t="shared" si="14"/>
        <v>0</v>
      </c>
      <c r="E92" s="19"/>
      <c r="F92" s="10"/>
    </row>
    <row r="93" ht="15.75" customHeight="1">
      <c r="A93" s="19" t="str">
        <f t="shared" si="13"/>
        <v>039/PO/GRI/XI/2024</v>
      </c>
      <c r="B93" s="9"/>
      <c r="C93" s="36"/>
      <c r="D93" s="19">
        <f t="shared" si="14"/>
        <v>0</v>
      </c>
      <c r="E93" s="10"/>
      <c r="F93" s="10"/>
    </row>
    <row r="94" ht="15.75" customHeight="1">
      <c r="A94" s="19" t="str">
        <f t="shared" si="13"/>
        <v>039/PO/GRI/XI/2024</v>
      </c>
      <c r="B94" s="9"/>
      <c r="C94" s="36"/>
      <c r="D94" s="19">
        <f t="shared" si="14"/>
        <v>0</v>
      </c>
      <c r="E94" s="10"/>
      <c r="F94" s="10"/>
    </row>
    <row r="95" ht="15.75" customHeight="1">
      <c r="A95" s="19" t="str">
        <f t="shared" si="13"/>
        <v>039/PO/GRI/XI/2024</v>
      </c>
      <c r="B95" s="9"/>
      <c r="C95" s="36"/>
      <c r="D95" s="19">
        <f t="shared" si="14"/>
        <v>0</v>
      </c>
      <c r="E95" s="10"/>
      <c r="F95" s="10"/>
    </row>
    <row r="96" ht="15.75" customHeight="1">
      <c r="A96" s="19" t="str">
        <f t="shared" si="13"/>
        <v>039/PO/GRI/XI/2024</v>
      </c>
      <c r="B96" s="9"/>
      <c r="C96" s="36"/>
      <c r="D96" s="19">
        <f t="shared" si="14"/>
        <v>0</v>
      </c>
      <c r="E96" s="10"/>
      <c r="F96" s="10"/>
    </row>
    <row r="97" ht="15.75" customHeight="1">
      <c r="F97" s="62" t="s">
        <v>14</v>
      </c>
    </row>
    <row r="98" ht="15.75" customHeight="1"/>
    <row r="99" ht="15.75" customHeight="1">
      <c r="A99" s="14" t="s">
        <v>15</v>
      </c>
      <c r="B99" s="14" t="s">
        <v>16</v>
      </c>
      <c r="C99" s="2" t="s">
        <v>17</v>
      </c>
      <c r="D99" s="14" t="s">
        <v>18</v>
      </c>
      <c r="E99" s="14" t="s">
        <v>19</v>
      </c>
      <c r="F99" s="34" t="s">
        <v>20</v>
      </c>
      <c r="G99" s="43">
        <v>500.0</v>
      </c>
    </row>
    <row r="100" ht="15.75" customHeight="1">
      <c r="A100" s="19" t="s">
        <v>3946</v>
      </c>
      <c r="B100" s="9">
        <v>45642.0</v>
      </c>
      <c r="C100" s="36">
        <v>100.0</v>
      </c>
      <c r="D100" s="19">
        <f>G99-C100</f>
        <v>400</v>
      </c>
      <c r="E100" s="19"/>
      <c r="F100" s="10"/>
      <c r="G100" s="20" t="s">
        <v>3947</v>
      </c>
    </row>
    <row r="101" ht="15.75" customHeight="1">
      <c r="A101" s="19" t="str">
        <f t="shared" ref="A101:A106" si="15">A100</f>
        <v>013/PO/GRI/XII/2024</v>
      </c>
      <c r="B101" s="18">
        <v>45644.0</v>
      </c>
      <c r="C101" s="36">
        <v>90.0</v>
      </c>
      <c r="D101" s="19">
        <f t="shared" ref="D101:D106" si="16">D100-C101</f>
        <v>310</v>
      </c>
      <c r="E101" s="19"/>
      <c r="F101" s="10"/>
    </row>
    <row r="102" ht="15.75" customHeight="1">
      <c r="A102" s="19" t="str">
        <f t="shared" si="15"/>
        <v>013/PO/GRI/XII/2024</v>
      </c>
      <c r="B102" s="18">
        <v>45661.0</v>
      </c>
      <c r="C102" s="36">
        <v>80.0</v>
      </c>
      <c r="D102" s="19">
        <f t="shared" si="16"/>
        <v>230</v>
      </c>
      <c r="E102" s="19"/>
      <c r="F102" s="10"/>
      <c r="G102" s="20" t="s">
        <v>977</v>
      </c>
    </row>
    <row r="103" ht="15.75" customHeight="1">
      <c r="A103" s="19" t="str">
        <f t="shared" si="15"/>
        <v>013/PO/GRI/XII/2024</v>
      </c>
      <c r="B103" s="18">
        <v>45664.0</v>
      </c>
      <c r="C103" s="36">
        <v>80.0</v>
      </c>
      <c r="D103" s="19">
        <f t="shared" si="16"/>
        <v>150</v>
      </c>
      <c r="E103" s="19"/>
      <c r="F103" s="10"/>
      <c r="G103" s="53"/>
    </row>
    <row r="104" ht="15.75" customHeight="1">
      <c r="A104" s="19" t="str">
        <f t="shared" si="15"/>
        <v>013/PO/GRI/XII/2024</v>
      </c>
      <c r="B104" s="18">
        <v>45659.0</v>
      </c>
      <c r="C104" s="36">
        <v>100.0</v>
      </c>
      <c r="D104" s="19">
        <f t="shared" si="16"/>
        <v>50</v>
      </c>
      <c r="E104" s="19"/>
      <c r="F104" s="10"/>
    </row>
    <row r="105" ht="15.75" customHeight="1">
      <c r="A105" s="19" t="str">
        <f t="shared" si="15"/>
        <v>013/PO/GRI/XII/2024</v>
      </c>
      <c r="B105" s="18">
        <v>45668.0</v>
      </c>
      <c r="C105" s="36">
        <v>50.0</v>
      </c>
      <c r="D105" s="19">
        <f t="shared" si="16"/>
        <v>0</v>
      </c>
      <c r="E105" s="19"/>
      <c r="F105" s="10"/>
    </row>
    <row r="106" ht="15.75" customHeight="1">
      <c r="A106" s="19" t="str">
        <f t="shared" si="15"/>
        <v>013/PO/GRI/XII/2024</v>
      </c>
      <c r="B106" s="18"/>
      <c r="C106" s="36"/>
      <c r="D106" s="19">
        <f t="shared" si="16"/>
        <v>0</v>
      </c>
      <c r="E106" s="19"/>
      <c r="F106" s="10"/>
    </row>
    <row r="107" ht="15.75" customHeight="1">
      <c r="F107" s="62" t="s">
        <v>14</v>
      </c>
    </row>
    <row r="108" ht="15.75" customHeight="1">
      <c r="A108" s="14" t="s">
        <v>0</v>
      </c>
      <c r="B108" s="3" t="s">
        <v>1239</v>
      </c>
      <c r="C108" s="14" t="s">
        <v>1024</v>
      </c>
      <c r="D108" s="14" t="s">
        <v>3</v>
      </c>
      <c r="E108" s="2" t="s">
        <v>1025</v>
      </c>
      <c r="F108" s="2" t="s">
        <v>1026</v>
      </c>
      <c r="G108" s="14" t="s">
        <v>18</v>
      </c>
      <c r="H108" s="14" t="s">
        <v>19</v>
      </c>
      <c r="I108" s="14" t="s">
        <v>1027</v>
      </c>
    </row>
    <row r="109" ht="15.75" customHeight="1">
      <c r="A109" s="37" t="s">
        <v>1082</v>
      </c>
      <c r="B109" s="37" t="s">
        <v>3948</v>
      </c>
      <c r="C109" s="19" t="s">
        <v>3949</v>
      </c>
      <c r="D109" s="19">
        <v>500.0</v>
      </c>
      <c r="E109" s="72">
        <v>45670.0</v>
      </c>
      <c r="F109" s="36">
        <v>100.0</v>
      </c>
      <c r="G109" s="19">
        <f>D109-F109</f>
        <v>400</v>
      </c>
      <c r="H109" s="19"/>
      <c r="I109" s="10" t="s">
        <v>3948</v>
      </c>
    </row>
    <row r="110" ht="15.75" customHeight="1">
      <c r="A110" s="11"/>
      <c r="B110" s="11"/>
      <c r="C110" s="19" t="str">
        <f t="shared" ref="C110:C113" si="17">C109</f>
        <v>002/PO/GRI/I/205</v>
      </c>
      <c r="D110" s="18"/>
      <c r="E110" s="72">
        <v>45674.0</v>
      </c>
      <c r="F110" s="36">
        <v>50.0</v>
      </c>
      <c r="G110" s="19">
        <f t="shared" ref="G110:G115" si="18">G109-F110</f>
        <v>350</v>
      </c>
      <c r="H110" s="19"/>
      <c r="I110" s="10" t="s">
        <v>1260</v>
      </c>
    </row>
    <row r="111" ht="15.75" customHeight="1">
      <c r="A111" s="12"/>
      <c r="B111" s="12"/>
      <c r="C111" s="19" t="str">
        <f t="shared" si="17"/>
        <v>002/PO/GRI/I/205</v>
      </c>
      <c r="D111" s="18"/>
      <c r="E111" s="72">
        <v>45675.0</v>
      </c>
      <c r="F111" s="36">
        <v>100.0</v>
      </c>
      <c r="G111" s="19">
        <f t="shared" si="18"/>
        <v>250</v>
      </c>
      <c r="H111" s="19"/>
      <c r="I111" s="10" t="s">
        <v>1261</v>
      </c>
    </row>
    <row r="112" ht="15.75" customHeight="1">
      <c r="A112" s="10"/>
      <c r="B112" s="10"/>
      <c r="C112" s="19" t="str">
        <f t="shared" si="17"/>
        <v>002/PO/GRI/I/205</v>
      </c>
      <c r="D112" s="10"/>
      <c r="E112" s="9">
        <v>45678.0</v>
      </c>
      <c r="F112" s="10">
        <v>100.0</v>
      </c>
      <c r="G112" s="19">
        <f t="shared" si="18"/>
        <v>150</v>
      </c>
      <c r="H112" s="10"/>
      <c r="I112" s="10" t="s">
        <v>1262</v>
      </c>
    </row>
    <row r="113" ht="15.75" customHeight="1">
      <c r="A113" s="10"/>
      <c r="B113" s="10"/>
      <c r="C113" s="19" t="str">
        <f t="shared" si="17"/>
        <v>002/PO/GRI/I/205</v>
      </c>
      <c r="D113" s="10"/>
      <c r="E113" s="9">
        <v>45680.0</v>
      </c>
      <c r="F113" s="10">
        <v>64.0</v>
      </c>
      <c r="G113" s="19">
        <f t="shared" si="18"/>
        <v>86</v>
      </c>
      <c r="H113" s="10"/>
      <c r="I113" s="10" t="s">
        <v>3950</v>
      </c>
    </row>
    <row r="114" ht="15.75" customHeight="1">
      <c r="E114" s="56">
        <v>45682.0</v>
      </c>
      <c r="F114" s="69">
        <v>50.0</v>
      </c>
      <c r="G114" s="19">
        <f t="shared" si="18"/>
        <v>36</v>
      </c>
      <c r="I114" s="10" t="s">
        <v>3951</v>
      </c>
    </row>
    <row r="115" ht="15.75" customHeight="1">
      <c r="E115" s="56">
        <v>45692.0</v>
      </c>
      <c r="F115" s="69">
        <v>36.0</v>
      </c>
      <c r="G115" s="19">
        <f t="shared" si="18"/>
        <v>0</v>
      </c>
      <c r="I115" s="10" t="s">
        <v>3952</v>
      </c>
    </row>
    <row r="116" ht="15.75" customHeight="1">
      <c r="G116" s="62" t="s">
        <v>14</v>
      </c>
    </row>
    <row r="117" ht="15.75" customHeight="1"/>
    <row r="118" ht="15.75" customHeight="1"/>
    <row r="119" ht="15.75" customHeight="1">
      <c r="A119" s="2" t="s">
        <v>0</v>
      </c>
      <c r="B119" s="2" t="s">
        <v>1</v>
      </c>
      <c r="C119" s="3" t="s">
        <v>2</v>
      </c>
      <c r="D119" s="3" t="s">
        <v>3</v>
      </c>
      <c r="E119" s="3" t="s">
        <v>4</v>
      </c>
      <c r="F119" s="3" t="s">
        <v>5</v>
      </c>
      <c r="G119" s="3" t="s">
        <v>6</v>
      </c>
      <c r="H119" s="3" t="s">
        <v>7</v>
      </c>
      <c r="I119" s="3" t="s">
        <v>8</v>
      </c>
    </row>
    <row r="120" ht="15.75" customHeight="1">
      <c r="A120" s="4" t="s">
        <v>1140</v>
      </c>
      <c r="B120" s="5" t="s">
        <v>3953</v>
      </c>
      <c r="C120" s="6">
        <v>45693.0</v>
      </c>
      <c r="D120" s="7">
        <v>250.0</v>
      </c>
      <c r="E120" s="8" t="s">
        <v>2180</v>
      </c>
      <c r="F120" s="9">
        <v>45695.0</v>
      </c>
      <c r="G120" s="10">
        <v>80.0</v>
      </c>
      <c r="H120" s="8">
        <f>D120-G120</f>
        <v>170</v>
      </c>
      <c r="I120" s="10"/>
    </row>
    <row r="121" ht="15.75" customHeight="1">
      <c r="A121" s="11"/>
      <c r="B121" s="11"/>
      <c r="C121" s="11"/>
      <c r="D121" s="11"/>
      <c r="E121" s="8" t="s">
        <v>2181</v>
      </c>
      <c r="F121" s="9">
        <v>45696.0</v>
      </c>
      <c r="G121" s="10">
        <v>81.0</v>
      </c>
      <c r="H121" s="8">
        <f t="shared" ref="H121:H122" si="19">H120-G121</f>
        <v>89</v>
      </c>
      <c r="I121" s="10"/>
    </row>
    <row r="122" ht="15.75" customHeight="1">
      <c r="A122" s="12"/>
      <c r="B122" s="12"/>
      <c r="C122" s="12"/>
      <c r="D122" s="12"/>
      <c r="E122" s="8" t="s">
        <v>2182</v>
      </c>
      <c r="F122" s="9">
        <v>45699.0</v>
      </c>
      <c r="G122" s="10">
        <v>89.0</v>
      </c>
      <c r="H122" s="8">
        <f t="shared" si="19"/>
        <v>0</v>
      </c>
      <c r="I122" s="10"/>
    </row>
    <row r="123" ht="15.75" customHeight="1">
      <c r="G123" s="62" t="s">
        <v>14</v>
      </c>
    </row>
    <row r="124" ht="15.75" customHeight="1"/>
    <row r="125" ht="15.75" customHeight="1">
      <c r="A125" s="2" t="s">
        <v>0</v>
      </c>
      <c r="B125" s="2" t="s">
        <v>1</v>
      </c>
      <c r="C125" s="3" t="s">
        <v>2</v>
      </c>
      <c r="D125" s="3" t="s">
        <v>3</v>
      </c>
      <c r="E125" s="3" t="s">
        <v>4</v>
      </c>
      <c r="F125" s="3" t="s">
        <v>5</v>
      </c>
      <c r="G125" s="3" t="s">
        <v>6</v>
      </c>
      <c r="H125" s="3" t="s">
        <v>7</v>
      </c>
      <c r="I125" s="3" t="s">
        <v>8</v>
      </c>
    </row>
    <row r="126" ht="15.75" customHeight="1">
      <c r="A126" s="4" t="s">
        <v>1140</v>
      </c>
      <c r="B126" s="5" t="s">
        <v>3954</v>
      </c>
      <c r="C126" s="6">
        <v>45713.0</v>
      </c>
      <c r="D126" s="7">
        <v>250.0</v>
      </c>
      <c r="E126" s="8" t="s">
        <v>3955</v>
      </c>
      <c r="F126" s="9">
        <v>45715.0</v>
      </c>
      <c r="G126" s="10">
        <v>100.0</v>
      </c>
      <c r="H126" s="8">
        <f>D126-G126</f>
        <v>150</v>
      </c>
      <c r="I126" s="10"/>
    </row>
    <row r="127" ht="15.75" customHeight="1">
      <c r="A127" s="11"/>
      <c r="B127" s="11"/>
      <c r="C127" s="11"/>
      <c r="D127" s="11"/>
      <c r="E127" s="8" t="s">
        <v>3956</v>
      </c>
      <c r="F127" s="9">
        <v>45716.0</v>
      </c>
      <c r="G127" s="10">
        <v>72.0</v>
      </c>
      <c r="H127" s="8">
        <f t="shared" ref="H127:H129" si="20">H126-G127</f>
        <v>78</v>
      </c>
      <c r="I127" s="10"/>
    </row>
    <row r="128" ht="15.75" customHeight="1">
      <c r="A128" s="12"/>
      <c r="B128" s="12"/>
      <c r="C128" s="12"/>
      <c r="D128" s="12"/>
      <c r="E128" s="8" t="s">
        <v>3957</v>
      </c>
      <c r="F128" s="9">
        <v>45726.0</v>
      </c>
      <c r="G128" s="10">
        <v>53.0</v>
      </c>
      <c r="H128" s="8">
        <f t="shared" si="20"/>
        <v>25</v>
      </c>
      <c r="I128" s="10"/>
    </row>
    <row r="129" ht="15.75" customHeight="1">
      <c r="E129" s="8" t="s">
        <v>3958</v>
      </c>
      <c r="F129" s="56">
        <v>45730.0</v>
      </c>
      <c r="G129" s="30">
        <v>25.0</v>
      </c>
      <c r="H129" s="8">
        <f t="shared" si="20"/>
        <v>0</v>
      </c>
    </row>
    <row r="130" ht="15.75" customHeight="1">
      <c r="H130" s="62" t="s">
        <v>14</v>
      </c>
    </row>
    <row r="131" ht="15.75" customHeight="1"/>
    <row r="132" ht="15.75" customHeight="1">
      <c r="A132" s="2" t="s">
        <v>0</v>
      </c>
      <c r="B132" s="2" t="s">
        <v>1</v>
      </c>
      <c r="C132" s="3" t="s">
        <v>2</v>
      </c>
      <c r="D132" s="3" t="s">
        <v>3</v>
      </c>
      <c r="E132" s="3" t="s">
        <v>4</v>
      </c>
      <c r="F132" s="3" t="s">
        <v>5</v>
      </c>
      <c r="G132" s="3" t="s">
        <v>6</v>
      </c>
      <c r="H132" s="3" t="s">
        <v>7</v>
      </c>
      <c r="I132" s="3" t="s">
        <v>8</v>
      </c>
    </row>
    <row r="133" ht="15.75" customHeight="1">
      <c r="A133" s="4" t="s">
        <v>1140</v>
      </c>
      <c r="B133" s="5" t="s">
        <v>3959</v>
      </c>
      <c r="C133" s="6"/>
      <c r="D133" s="7">
        <v>250.0</v>
      </c>
      <c r="E133" s="8" t="s">
        <v>3960</v>
      </c>
      <c r="F133" s="9">
        <v>45744.0</v>
      </c>
      <c r="G133" s="10">
        <v>100.0</v>
      </c>
      <c r="H133" s="8">
        <f>D133-G133</f>
        <v>150</v>
      </c>
      <c r="I133" s="10"/>
    </row>
    <row r="134" ht="15.75" customHeight="1">
      <c r="A134" s="11"/>
      <c r="B134" s="11"/>
      <c r="C134" s="11"/>
      <c r="D134" s="11"/>
      <c r="E134" s="8" t="s">
        <v>3961</v>
      </c>
      <c r="F134" s="9">
        <v>45756.0</v>
      </c>
      <c r="G134" s="10">
        <v>27.0</v>
      </c>
      <c r="H134" s="8">
        <f t="shared" ref="H134:H137" si="21">H133-G134</f>
        <v>123</v>
      </c>
      <c r="I134" s="10"/>
    </row>
    <row r="135" ht="15.75" customHeight="1">
      <c r="A135" s="12"/>
      <c r="B135" s="12"/>
      <c r="C135" s="12"/>
      <c r="D135" s="12"/>
      <c r="E135" s="8" t="s">
        <v>3962</v>
      </c>
      <c r="F135" s="9">
        <v>45761.0</v>
      </c>
      <c r="G135" s="10">
        <v>70.0</v>
      </c>
      <c r="H135" s="8">
        <f t="shared" si="21"/>
        <v>53</v>
      </c>
      <c r="I135" s="10"/>
    </row>
    <row r="136" ht="15.75" customHeight="1">
      <c r="F136" s="58">
        <v>45769.0</v>
      </c>
      <c r="G136" s="30">
        <v>50.0</v>
      </c>
      <c r="H136" s="8">
        <f t="shared" si="21"/>
        <v>3</v>
      </c>
    </row>
    <row r="137" ht="15.75" customHeight="1">
      <c r="F137" s="58">
        <v>45770.0</v>
      </c>
      <c r="G137" s="30">
        <v>3.0</v>
      </c>
      <c r="H137" s="8">
        <f t="shared" si="21"/>
        <v>0</v>
      </c>
    </row>
    <row r="138" ht="15.75" customHeight="1">
      <c r="H138" s="62" t="s">
        <v>14</v>
      </c>
    </row>
    <row r="139" ht="15.75" customHeight="1"/>
    <row r="140" ht="15.75" customHeight="1">
      <c r="A140" s="2" t="s">
        <v>0</v>
      </c>
      <c r="B140" s="2" t="s">
        <v>1</v>
      </c>
      <c r="C140" s="3" t="s">
        <v>2</v>
      </c>
      <c r="D140" s="3" t="s">
        <v>3</v>
      </c>
      <c r="E140" s="3" t="s">
        <v>4</v>
      </c>
      <c r="F140" s="3" t="s">
        <v>5</v>
      </c>
      <c r="G140" s="3" t="s">
        <v>6</v>
      </c>
      <c r="H140" s="3" t="s">
        <v>7</v>
      </c>
      <c r="I140" s="3" t="s">
        <v>8</v>
      </c>
    </row>
    <row r="141" ht="15.75" customHeight="1">
      <c r="A141" s="4" t="s">
        <v>1140</v>
      </c>
      <c r="B141" s="5" t="s">
        <v>3963</v>
      </c>
      <c r="C141" s="6"/>
      <c r="D141" s="7">
        <v>250.0</v>
      </c>
      <c r="E141" s="8" t="s">
        <v>3964</v>
      </c>
      <c r="F141" s="9">
        <v>45777.0</v>
      </c>
      <c r="G141" s="10">
        <v>41.0</v>
      </c>
      <c r="H141" s="8">
        <f>D141-G141</f>
        <v>209</v>
      </c>
      <c r="I141" s="10"/>
    </row>
    <row r="142" ht="15.75" customHeight="1">
      <c r="A142" s="11"/>
      <c r="B142" s="11"/>
      <c r="C142" s="11"/>
      <c r="D142" s="11"/>
      <c r="E142" s="8" t="s">
        <v>3965</v>
      </c>
      <c r="F142" s="9">
        <v>45784.0</v>
      </c>
      <c r="G142" s="10">
        <v>40.0</v>
      </c>
      <c r="H142" s="8">
        <f t="shared" ref="H142:H146" si="22">H141-G142</f>
        <v>169</v>
      </c>
      <c r="I142" s="10"/>
    </row>
    <row r="143" ht="15.75" customHeight="1">
      <c r="A143" s="11"/>
      <c r="B143" s="11"/>
      <c r="C143" s="11"/>
      <c r="D143" s="11"/>
      <c r="E143" s="8" t="s">
        <v>3966</v>
      </c>
      <c r="F143" s="9">
        <v>45787.0</v>
      </c>
      <c r="G143" s="10">
        <v>60.0</v>
      </c>
      <c r="H143" s="8">
        <f t="shared" si="22"/>
        <v>109</v>
      </c>
      <c r="I143" s="10"/>
    </row>
    <row r="144" ht="15.75" customHeight="1">
      <c r="A144" s="11"/>
      <c r="B144" s="11"/>
      <c r="C144" s="11"/>
      <c r="D144" s="11"/>
      <c r="E144" s="8" t="s">
        <v>3967</v>
      </c>
      <c r="F144" s="57">
        <v>45793.0</v>
      </c>
      <c r="G144" s="10">
        <v>70.0</v>
      </c>
      <c r="H144" s="8">
        <f t="shared" si="22"/>
        <v>39</v>
      </c>
      <c r="I144" s="10"/>
    </row>
    <row r="145" ht="15.75" customHeight="1">
      <c r="A145" s="11"/>
      <c r="B145" s="11"/>
      <c r="C145" s="11"/>
      <c r="D145" s="11"/>
      <c r="E145" s="8" t="s">
        <v>3968</v>
      </c>
      <c r="F145" s="57">
        <v>45796.0</v>
      </c>
      <c r="G145" s="10">
        <v>39.0</v>
      </c>
      <c r="H145" s="8">
        <f t="shared" si="22"/>
        <v>0</v>
      </c>
      <c r="I145" s="10"/>
    </row>
    <row r="146" ht="15.75" customHeight="1">
      <c r="A146" s="12"/>
      <c r="B146" s="12"/>
      <c r="C146" s="12"/>
      <c r="D146" s="12"/>
      <c r="E146" s="10"/>
      <c r="F146" s="10"/>
      <c r="G146" s="10"/>
      <c r="H146" s="8">
        <f t="shared" si="22"/>
        <v>0</v>
      </c>
      <c r="I146" s="10"/>
    </row>
    <row r="147" ht="15.75" customHeight="1">
      <c r="H147" s="62" t="s">
        <v>14</v>
      </c>
    </row>
    <row r="148" ht="15.75" customHeight="1">
      <c r="A148" s="2" t="s">
        <v>0</v>
      </c>
      <c r="B148" s="2" t="s">
        <v>1</v>
      </c>
      <c r="C148" s="3" t="s">
        <v>2</v>
      </c>
      <c r="D148" s="3" t="s">
        <v>3</v>
      </c>
      <c r="E148" s="3" t="s">
        <v>4</v>
      </c>
      <c r="F148" s="3" t="s">
        <v>5</v>
      </c>
      <c r="G148" s="3" t="s">
        <v>6</v>
      </c>
      <c r="H148" s="3" t="s">
        <v>7</v>
      </c>
      <c r="I148" s="3" t="s">
        <v>8</v>
      </c>
    </row>
    <row r="149" ht="15.75" customHeight="1">
      <c r="A149" s="4" t="s">
        <v>1140</v>
      </c>
      <c r="B149" s="5" t="s">
        <v>3969</v>
      </c>
      <c r="C149" s="6"/>
      <c r="D149" s="7">
        <v>250.0</v>
      </c>
      <c r="E149" s="8" t="s">
        <v>3970</v>
      </c>
      <c r="F149" s="9">
        <v>45801.0</v>
      </c>
      <c r="G149" s="10">
        <v>60.0</v>
      </c>
      <c r="H149" s="8">
        <f>D149-G149</f>
        <v>190</v>
      </c>
      <c r="I149" s="10"/>
    </row>
    <row r="150" ht="15.75" customHeight="1">
      <c r="A150" s="11"/>
      <c r="B150" s="11"/>
      <c r="C150" s="11"/>
      <c r="D150" s="11"/>
      <c r="E150" s="8" t="s">
        <v>3971</v>
      </c>
      <c r="F150" s="9">
        <v>45804.0</v>
      </c>
      <c r="G150" s="10">
        <v>41.0</v>
      </c>
      <c r="H150" s="8">
        <f t="shared" ref="H150:H154" si="23">H149-G150</f>
        <v>149</v>
      </c>
      <c r="I150" s="10"/>
    </row>
    <row r="151" ht="15.75" customHeight="1">
      <c r="A151" s="11"/>
      <c r="B151" s="11"/>
      <c r="C151" s="11"/>
      <c r="D151" s="11"/>
      <c r="E151" s="8" t="s">
        <v>3972</v>
      </c>
      <c r="F151" s="9">
        <v>45807.0</v>
      </c>
      <c r="G151" s="10">
        <v>100.0</v>
      </c>
      <c r="H151" s="8">
        <f t="shared" si="23"/>
        <v>49</v>
      </c>
      <c r="I151" s="10"/>
    </row>
    <row r="152" ht="15.75" customHeight="1">
      <c r="A152" s="11"/>
      <c r="B152" s="11"/>
      <c r="C152" s="11"/>
      <c r="D152" s="11"/>
      <c r="E152" s="8" t="s">
        <v>3973</v>
      </c>
      <c r="F152" s="57">
        <v>45813.0</v>
      </c>
      <c r="G152" s="10">
        <v>49.0</v>
      </c>
      <c r="H152" s="8">
        <f t="shared" si="23"/>
        <v>0</v>
      </c>
      <c r="I152" s="10"/>
    </row>
    <row r="153" ht="15.75" customHeight="1">
      <c r="A153" s="11"/>
      <c r="B153" s="11"/>
      <c r="C153" s="11"/>
      <c r="D153" s="11"/>
      <c r="E153" s="8" t="s">
        <v>3974</v>
      </c>
      <c r="F153" s="57"/>
      <c r="G153" s="10"/>
      <c r="H153" s="8">
        <f t="shared" si="23"/>
        <v>0</v>
      </c>
      <c r="I153" s="10"/>
    </row>
    <row r="154" ht="15.75" customHeight="1">
      <c r="A154" s="12"/>
      <c r="B154" s="12"/>
      <c r="C154" s="12"/>
      <c r="D154" s="12"/>
      <c r="E154" s="10"/>
      <c r="F154" s="10"/>
      <c r="G154" s="10"/>
      <c r="H154" s="8">
        <f t="shared" si="23"/>
        <v>0</v>
      </c>
      <c r="I154" s="10"/>
    </row>
    <row r="155" ht="15.75" customHeight="1">
      <c r="H155" s="62" t="s">
        <v>14</v>
      </c>
    </row>
    <row r="156" ht="15.75" customHeight="1">
      <c r="A156" s="2" t="s">
        <v>0</v>
      </c>
      <c r="B156" s="2" t="s">
        <v>1</v>
      </c>
      <c r="C156" s="3" t="s">
        <v>2</v>
      </c>
      <c r="D156" s="3" t="s">
        <v>3</v>
      </c>
      <c r="E156" s="3" t="s">
        <v>4</v>
      </c>
      <c r="F156" s="3" t="s">
        <v>5</v>
      </c>
      <c r="G156" s="3" t="s">
        <v>6</v>
      </c>
      <c r="H156" s="3" t="s">
        <v>7</v>
      </c>
      <c r="I156" s="3" t="s">
        <v>8</v>
      </c>
    </row>
    <row r="157" ht="15.75" customHeight="1">
      <c r="A157" s="4" t="s">
        <v>1140</v>
      </c>
      <c r="B157" s="5" t="s">
        <v>3975</v>
      </c>
      <c r="C157" s="6"/>
      <c r="D157" s="7">
        <v>250.0</v>
      </c>
      <c r="E157" s="8" t="s">
        <v>3976</v>
      </c>
      <c r="F157" s="9">
        <v>45813.0</v>
      </c>
      <c r="G157" s="10">
        <v>11.0</v>
      </c>
      <c r="H157" s="8">
        <f>D157-G157</f>
        <v>239</v>
      </c>
      <c r="I157" s="10"/>
    </row>
    <row r="158" ht="15.75" customHeight="1">
      <c r="A158" s="11"/>
      <c r="B158" s="11"/>
      <c r="C158" s="11"/>
      <c r="D158" s="11"/>
      <c r="E158" s="8" t="s">
        <v>3977</v>
      </c>
      <c r="F158" s="9">
        <v>45817.0</v>
      </c>
      <c r="G158" s="10">
        <v>40.0</v>
      </c>
      <c r="H158" s="8">
        <f t="shared" ref="H158:H162" si="24">H157-G158</f>
        <v>199</v>
      </c>
      <c r="I158" s="10"/>
    </row>
    <row r="159" ht="15.75" customHeight="1">
      <c r="A159" s="11"/>
      <c r="B159" s="11"/>
      <c r="C159" s="11"/>
      <c r="D159" s="11"/>
      <c r="E159" s="8" t="s">
        <v>3978</v>
      </c>
      <c r="F159" s="9">
        <v>45821.0</v>
      </c>
      <c r="G159" s="10">
        <v>140.0</v>
      </c>
      <c r="H159" s="8">
        <f t="shared" si="24"/>
        <v>59</v>
      </c>
      <c r="I159" s="10"/>
    </row>
    <row r="160" ht="15.75" customHeight="1">
      <c r="A160" s="11"/>
      <c r="B160" s="11"/>
      <c r="C160" s="11"/>
      <c r="D160" s="11"/>
      <c r="E160" s="8" t="s">
        <v>3979</v>
      </c>
      <c r="F160" s="57">
        <v>45827.0</v>
      </c>
      <c r="G160" s="10">
        <v>59.0</v>
      </c>
      <c r="H160" s="8">
        <f t="shared" si="24"/>
        <v>0</v>
      </c>
      <c r="I160" s="10"/>
    </row>
    <row r="161" ht="15.75" customHeight="1">
      <c r="A161" s="11"/>
      <c r="B161" s="11"/>
      <c r="C161" s="11"/>
      <c r="D161" s="11"/>
      <c r="E161" s="8"/>
      <c r="F161" s="57"/>
      <c r="G161" s="10"/>
      <c r="H161" s="8">
        <f t="shared" si="24"/>
        <v>0</v>
      </c>
      <c r="I161" s="10"/>
    </row>
    <row r="162" ht="15.75" customHeight="1">
      <c r="A162" s="12"/>
      <c r="B162" s="12"/>
      <c r="C162" s="12"/>
      <c r="D162" s="12"/>
      <c r="E162" s="10"/>
      <c r="F162" s="10"/>
      <c r="G162" s="10"/>
      <c r="H162" s="8">
        <f t="shared" si="24"/>
        <v>0</v>
      </c>
      <c r="I162" s="10"/>
    </row>
    <row r="163" ht="15.75" customHeight="1">
      <c r="H163" s="62" t="s">
        <v>14</v>
      </c>
    </row>
    <row r="164" ht="15.75" customHeight="1">
      <c r="A164" s="2" t="s">
        <v>0</v>
      </c>
      <c r="B164" s="2" t="s">
        <v>1</v>
      </c>
      <c r="C164" s="3" t="s">
        <v>2</v>
      </c>
      <c r="D164" s="3" t="s">
        <v>3</v>
      </c>
      <c r="E164" s="3" t="s">
        <v>4</v>
      </c>
      <c r="F164" s="3" t="s">
        <v>5</v>
      </c>
      <c r="G164" s="3" t="s">
        <v>6</v>
      </c>
      <c r="H164" s="3" t="s">
        <v>7</v>
      </c>
      <c r="I164" s="3" t="s">
        <v>8</v>
      </c>
    </row>
    <row r="165" ht="15.75" customHeight="1">
      <c r="A165" s="4" t="s">
        <v>1140</v>
      </c>
      <c r="B165" s="5" t="s">
        <v>3980</v>
      </c>
      <c r="C165" s="6"/>
      <c r="D165" s="7">
        <v>250.0</v>
      </c>
      <c r="E165" s="8" t="s">
        <v>3981</v>
      </c>
      <c r="F165" s="9">
        <v>45831.0</v>
      </c>
      <c r="G165" s="10">
        <v>45.0</v>
      </c>
      <c r="H165" s="8">
        <f>D165-G165</f>
        <v>205</v>
      </c>
      <c r="I165" s="10"/>
    </row>
    <row r="166" ht="15.75" customHeight="1">
      <c r="A166" s="11"/>
      <c r="B166" s="11"/>
      <c r="C166" s="11"/>
      <c r="D166" s="11"/>
      <c r="E166" s="8" t="s">
        <v>3982</v>
      </c>
      <c r="F166" s="9">
        <v>45833.0</v>
      </c>
      <c r="G166" s="10">
        <v>30.0</v>
      </c>
      <c r="H166" s="8">
        <f t="shared" ref="H166:H170" si="25">H165-G166</f>
        <v>175</v>
      </c>
      <c r="I166" s="10"/>
    </row>
    <row r="167" ht="15.75" customHeight="1">
      <c r="A167" s="11"/>
      <c r="B167" s="11"/>
      <c r="C167" s="11"/>
      <c r="D167" s="11"/>
      <c r="E167" s="8" t="s">
        <v>3983</v>
      </c>
      <c r="F167" s="9">
        <v>45838.0</v>
      </c>
      <c r="G167" s="10">
        <v>100.0</v>
      </c>
      <c r="H167" s="8">
        <f t="shared" si="25"/>
        <v>75</v>
      </c>
      <c r="I167" s="10"/>
    </row>
    <row r="168" ht="15.75" customHeight="1">
      <c r="A168" s="11"/>
      <c r="B168" s="11"/>
      <c r="C168" s="11"/>
      <c r="D168" s="11"/>
      <c r="E168" s="8" t="s">
        <v>3984</v>
      </c>
      <c r="F168" s="57">
        <v>45841.0</v>
      </c>
      <c r="G168" s="10">
        <v>75.0</v>
      </c>
      <c r="H168" s="8">
        <f t="shared" si="25"/>
        <v>0</v>
      </c>
      <c r="I168" s="10"/>
    </row>
    <row r="169" ht="15.75" customHeight="1">
      <c r="A169" s="11"/>
      <c r="B169" s="11"/>
      <c r="C169" s="11"/>
      <c r="D169" s="11"/>
      <c r="E169" s="8"/>
      <c r="F169" s="57"/>
      <c r="G169" s="10"/>
      <c r="H169" s="8">
        <f t="shared" si="25"/>
        <v>0</v>
      </c>
      <c r="I169" s="10"/>
    </row>
    <row r="170" ht="15.75" customHeight="1">
      <c r="A170" s="12"/>
      <c r="B170" s="12"/>
      <c r="C170" s="12"/>
      <c r="D170" s="12"/>
      <c r="E170" s="10"/>
      <c r="F170" s="10"/>
      <c r="G170" s="10"/>
      <c r="H170" s="8">
        <f t="shared" si="25"/>
        <v>0</v>
      </c>
      <c r="I170" s="10"/>
    </row>
    <row r="171" ht="15.75" customHeight="1">
      <c r="H171" s="62" t="s">
        <v>14</v>
      </c>
    </row>
    <row r="172" ht="15.75" customHeight="1"/>
    <row r="173" ht="15.75" customHeight="1">
      <c r="A173" s="2" t="s">
        <v>0</v>
      </c>
      <c r="B173" s="2" t="s">
        <v>1</v>
      </c>
      <c r="C173" s="3" t="s">
        <v>2</v>
      </c>
      <c r="D173" s="3" t="s">
        <v>3</v>
      </c>
      <c r="E173" s="3" t="s">
        <v>4</v>
      </c>
      <c r="F173" s="3" t="s">
        <v>5</v>
      </c>
      <c r="G173" s="3" t="s">
        <v>6</v>
      </c>
      <c r="H173" s="3" t="s">
        <v>7</v>
      </c>
      <c r="I173" s="3" t="s">
        <v>8</v>
      </c>
    </row>
    <row r="174" ht="15.75" customHeight="1">
      <c r="A174" s="4" t="s">
        <v>1140</v>
      </c>
      <c r="B174" s="5" t="s">
        <v>3985</v>
      </c>
      <c r="C174" s="6"/>
      <c r="D174" s="7">
        <v>250.0</v>
      </c>
      <c r="E174" s="8" t="s">
        <v>3986</v>
      </c>
      <c r="F174" s="9">
        <v>45846.0</v>
      </c>
      <c r="G174" s="10">
        <v>100.0</v>
      </c>
      <c r="H174" s="8">
        <f>D174-G174</f>
        <v>150</v>
      </c>
      <c r="I174" s="10"/>
    </row>
    <row r="175" ht="15.75" customHeight="1">
      <c r="A175" s="11"/>
      <c r="B175" s="11"/>
      <c r="C175" s="11"/>
      <c r="D175" s="11"/>
      <c r="E175" s="8" t="s">
        <v>3987</v>
      </c>
      <c r="F175" s="9">
        <v>45852.0</v>
      </c>
      <c r="G175" s="10">
        <v>100.0</v>
      </c>
      <c r="H175" s="8">
        <f t="shared" ref="H175:H179" si="26">H174-G175</f>
        <v>50</v>
      </c>
      <c r="I175" s="10"/>
    </row>
    <row r="176" ht="15.75" customHeight="1">
      <c r="A176" s="11"/>
      <c r="B176" s="11"/>
      <c r="C176" s="11"/>
      <c r="D176" s="11"/>
      <c r="E176" s="8" t="s">
        <v>3988</v>
      </c>
      <c r="F176" s="9">
        <v>45853.0</v>
      </c>
      <c r="G176" s="10">
        <v>20.0</v>
      </c>
      <c r="H176" s="8">
        <f t="shared" si="26"/>
        <v>30</v>
      </c>
      <c r="I176" s="10"/>
    </row>
    <row r="177" ht="15.75" customHeight="1">
      <c r="A177" s="11"/>
      <c r="B177" s="11"/>
      <c r="C177" s="11"/>
      <c r="D177" s="11"/>
      <c r="E177" s="8" t="s">
        <v>3989</v>
      </c>
      <c r="F177" s="57">
        <v>45856.0</v>
      </c>
      <c r="G177" s="10">
        <v>30.0</v>
      </c>
      <c r="H177" s="8">
        <f t="shared" si="26"/>
        <v>0</v>
      </c>
      <c r="I177" s="10"/>
    </row>
    <row r="178" ht="15.75" customHeight="1">
      <c r="A178" s="11"/>
      <c r="B178" s="11"/>
      <c r="C178" s="11"/>
      <c r="D178" s="11"/>
      <c r="E178" s="8"/>
      <c r="F178" s="57"/>
      <c r="G178" s="10"/>
      <c r="H178" s="8">
        <f t="shared" si="26"/>
        <v>0</v>
      </c>
      <c r="I178" s="10"/>
    </row>
    <row r="179" ht="15.75" customHeight="1">
      <c r="A179" s="12"/>
      <c r="B179" s="12"/>
      <c r="C179" s="12"/>
      <c r="D179" s="12"/>
      <c r="E179" s="10"/>
      <c r="F179" s="10"/>
      <c r="G179" s="10"/>
      <c r="H179" s="8">
        <f t="shared" si="26"/>
        <v>0</v>
      </c>
      <c r="I179" s="10"/>
    </row>
    <row r="180" ht="15.75" customHeight="1">
      <c r="H180" s="62" t="s">
        <v>14</v>
      </c>
    </row>
    <row r="181" ht="15.75" customHeight="1">
      <c r="A181" s="2" t="s">
        <v>0</v>
      </c>
      <c r="B181" s="2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</row>
    <row r="182" ht="15.75" customHeight="1">
      <c r="A182" s="4" t="s">
        <v>1140</v>
      </c>
      <c r="B182" s="5" t="s">
        <v>3990</v>
      </c>
      <c r="C182" s="6"/>
      <c r="D182" s="7">
        <v>350.0</v>
      </c>
      <c r="E182" s="8" t="s">
        <v>3991</v>
      </c>
      <c r="F182" s="9">
        <v>45856.0</v>
      </c>
      <c r="G182" s="10">
        <v>40.0</v>
      </c>
      <c r="H182" s="8">
        <f>D182-G182</f>
        <v>310</v>
      </c>
      <c r="I182" s="10"/>
    </row>
    <row r="183" ht="15.75" customHeight="1">
      <c r="A183" s="11"/>
      <c r="B183" s="11"/>
      <c r="C183" s="11"/>
      <c r="D183" s="11"/>
      <c r="E183" s="8" t="s">
        <v>3992</v>
      </c>
      <c r="F183" s="9">
        <v>45859.0</v>
      </c>
      <c r="G183" s="10">
        <v>120.0</v>
      </c>
      <c r="H183" s="8">
        <f t="shared" ref="H183:H187" si="27">H182-G183</f>
        <v>190</v>
      </c>
      <c r="I183" s="10"/>
    </row>
    <row r="184" ht="15.75" customHeight="1">
      <c r="A184" s="11"/>
      <c r="B184" s="11"/>
      <c r="C184" s="11"/>
      <c r="D184" s="11"/>
      <c r="E184" s="8" t="s">
        <v>3993</v>
      </c>
      <c r="F184" s="9">
        <v>45860.0</v>
      </c>
      <c r="G184" s="10">
        <v>100.0</v>
      </c>
      <c r="H184" s="8">
        <f t="shared" si="27"/>
        <v>90</v>
      </c>
      <c r="I184" s="10"/>
    </row>
    <row r="185" ht="15.75" customHeight="1">
      <c r="A185" s="11"/>
      <c r="B185" s="11"/>
      <c r="C185" s="11"/>
      <c r="D185" s="11"/>
      <c r="E185" s="8" t="s">
        <v>3994</v>
      </c>
      <c r="F185" s="57">
        <v>45861.0</v>
      </c>
      <c r="G185" s="10">
        <v>88.0</v>
      </c>
      <c r="H185" s="8">
        <f t="shared" si="27"/>
        <v>2</v>
      </c>
      <c r="I185" s="10"/>
    </row>
    <row r="186" ht="15.75" customHeight="1">
      <c r="A186" s="11"/>
      <c r="B186" s="11"/>
      <c r="C186" s="11"/>
      <c r="D186" s="11"/>
      <c r="E186" s="8" t="s">
        <v>3995</v>
      </c>
      <c r="F186" s="57">
        <v>45862.0</v>
      </c>
      <c r="G186" s="10">
        <v>2.0</v>
      </c>
      <c r="H186" s="8">
        <f t="shared" si="27"/>
        <v>0</v>
      </c>
      <c r="I186" s="10"/>
    </row>
    <row r="187" ht="15.75" customHeight="1">
      <c r="A187" s="12"/>
      <c r="B187" s="12"/>
      <c r="C187" s="12"/>
      <c r="D187" s="12"/>
      <c r="E187" s="10"/>
      <c r="F187" s="10"/>
      <c r="G187" s="10"/>
      <c r="H187" s="8">
        <f t="shared" si="27"/>
        <v>0</v>
      </c>
      <c r="I187" s="10"/>
    </row>
    <row r="188" ht="15.75" customHeight="1">
      <c r="H188" s="62" t="s">
        <v>14</v>
      </c>
    </row>
    <row r="189" ht="15.75" customHeight="1">
      <c r="A189" s="2" t="s">
        <v>0</v>
      </c>
      <c r="B189" s="2" t="s">
        <v>1</v>
      </c>
      <c r="C189" s="3" t="s">
        <v>2</v>
      </c>
      <c r="D189" s="3" t="s">
        <v>3</v>
      </c>
      <c r="E189" s="3" t="s">
        <v>4</v>
      </c>
      <c r="F189" s="3" t="s">
        <v>5</v>
      </c>
      <c r="G189" s="3" t="s">
        <v>6</v>
      </c>
      <c r="H189" s="3" t="s">
        <v>7</v>
      </c>
      <c r="I189" s="3" t="s">
        <v>8</v>
      </c>
    </row>
    <row r="190" ht="15.75" customHeight="1">
      <c r="A190" s="4" t="s">
        <v>1140</v>
      </c>
      <c r="B190" s="5" t="s">
        <v>3996</v>
      </c>
      <c r="C190" s="6"/>
      <c r="D190" s="7">
        <v>250.0</v>
      </c>
      <c r="E190" s="8" t="s">
        <v>3997</v>
      </c>
      <c r="F190" s="9">
        <v>45862.0</v>
      </c>
      <c r="G190" s="10">
        <v>48.0</v>
      </c>
      <c r="H190" s="8">
        <f>D190-G190</f>
        <v>202</v>
      </c>
      <c r="I190" s="10"/>
    </row>
    <row r="191" ht="15.75" customHeight="1">
      <c r="A191" s="11"/>
      <c r="B191" s="11"/>
      <c r="C191" s="11"/>
      <c r="D191" s="11"/>
      <c r="E191" s="8" t="s">
        <v>3998</v>
      </c>
      <c r="F191" s="9">
        <v>45863.0</v>
      </c>
      <c r="G191" s="10">
        <v>50.0</v>
      </c>
      <c r="H191" s="8">
        <f t="shared" ref="H191:H195" si="28">H190-G191</f>
        <v>152</v>
      </c>
      <c r="I191" s="10"/>
    </row>
    <row r="192" ht="15.75" customHeight="1">
      <c r="A192" s="11"/>
      <c r="B192" s="11"/>
      <c r="C192" s="11"/>
      <c r="D192" s="11"/>
      <c r="E192" s="8" t="s">
        <v>3999</v>
      </c>
      <c r="F192" s="9">
        <v>45866.0</v>
      </c>
      <c r="G192" s="10">
        <v>100.0</v>
      </c>
      <c r="H192" s="8">
        <f t="shared" si="28"/>
        <v>52</v>
      </c>
      <c r="I192" s="10"/>
    </row>
    <row r="193" ht="15.75" customHeight="1">
      <c r="A193" s="11"/>
      <c r="B193" s="11"/>
      <c r="C193" s="11"/>
      <c r="D193" s="11"/>
      <c r="E193" s="8" t="s">
        <v>4000</v>
      </c>
      <c r="F193" s="57">
        <v>45869.0</v>
      </c>
      <c r="G193" s="10">
        <v>39.0</v>
      </c>
      <c r="H193" s="8">
        <f t="shared" si="28"/>
        <v>13</v>
      </c>
      <c r="I193" s="10"/>
    </row>
    <row r="194" ht="15.75" customHeight="1">
      <c r="A194" s="11"/>
      <c r="B194" s="11"/>
      <c r="C194" s="11"/>
      <c r="D194" s="11"/>
      <c r="E194" s="8" t="s">
        <v>4001</v>
      </c>
      <c r="F194" s="57">
        <v>45876.0</v>
      </c>
      <c r="G194" s="10">
        <v>13.0</v>
      </c>
      <c r="H194" s="8">
        <f t="shared" si="28"/>
        <v>0</v>
      </c>
      <c r="I194" s="10"/>
    </row>
    <row r="195" ht="15.75" customHeight="1">
      <c r="A195" s="12"/>
      <c r="B195" s="12"/>
      <c r="C195" s="12"/>
      <c r="D195" s="12"/>
      <c r="E195" s="10"/>
      <c r="F195" s="10"/>
      <c r="G195" s="10"/>
      <c r="H195" s="8">
        <f t="shared" si="28"/>
        <v>0</v>
      </c>
      <c r="I195" s="10"/>
    </row>
    <row r="196" ht="15.75" customHeight="1">
      <c r="H196" s="62" t="s">
        <v>14</v>
      </c>
    </row>
    <row r="197" ht="15.75" customHeight="1">
      <c r="A197" s="2" t="s">
        <v>0</v>
      </c>
      <c r="B197" s="2" t="s">
        <v>1</v>
      </c>
      <c r="C197" s="3" t="s">
        <v>2</v>
      </c>
      <c r="D197" s="3" t="s">
        <v>3</v>
      </c>
      <c r="E197" s="3" t="s">
        <v>4</v>
      </c>
      <c r="F197" s="3" t="s">
        <v>5</v>
      </c>
      <c r="G197" s="3" t="s">
        <v>6</v>
      </c>
      <c r="H197" s="3" t="s">
        <v>7</v>
      </c>
      <c r="I197" s="3" t="s">
        <v>8</v>
      </c>
    </row>
    <row r="198" ht="15.75" customHeight="1">
      <c r="A198" s="4" t="s">
        <v>1140</v>
      </c>
      <c r="B198" s="5" t="s">
        <v>4002</v>
      </c>
      <c r="C198" s="6"/>
      <c r="D198" s="7">
        <v>250.0</v>
      </c>
      <c r="E198" s="8" t="s">
        <v>4003</v>
      </c>
      <c r="F198" s="9">
        <v>45876.0</v>
      </c>
      <c r="G198" s="10">
        <v>67.0</v>
      </c>
      <c r="H198" s="8">
        <f>D198-G198</f>
        <v>183</v>
      </c>
      <c r="I198" s="10"/>
    </row>
    <row r="199" ht="15.75" customHeight="1">
      <c r="A199" s="11"/>
      <c r="B199" s="11"/>
      <c r="C199" s="11"/>
      <c r="D199" s="11"/>
      <c r="E199" s="8" t="s">
        <v>4004</v>
      </c>
      <c r="F199" s="9">
        <v>45878.0</v>
      </c>
      <c r="G199" s="10">
        <v>116.0</v>
      </c>
      <c r="H199" s="8">
        <f t="shared" ref="H199:H203" si="29">H198-G199</f>
        <v>67</v>
      </c>
      <c r="I199" s="10"/>
    </row>
    <row r="200" ht="15.75" customHeight="1">
      <c r="A200" s="11"/>
      <c r="B200" s="11"/>
      <c r="C200" s="11"/>
      <c r="D200" s="11"/>
      <c r="E200" s="8" t="s">
        <v>4005</v>
      </c>
      <c r="F200" s="9">
        <v>45883.0</v>
      </c>
      <c r="G200" s="10">
        <v>65.0</v>
      </c>
      <c r="H200" s="8">
        <f t="shared" si="29"/>
        <v>2</v>
      </c>
      <c r="I200" s="10"/>
    </row>
    <row r="201" ht="15.75" customHeight="1">
      <c r="A201" s="11"/>
      <c r="B201" s="11"/>
      <c r="C201" s="11"/>
      <c r="D201" s="11"/>
      <c r="E201" s="8" t="s">
        <v>4006</v>
      </c>
      <c r="F201" s="57">
        <v>45884.0</v>
      </c>
      <c r="G201" s="10">
        <v>2.0</v>
      </c>
      <c r="H201" s="8">
        <f t="shared" si="29"/>
        <v>0</v>
      </c>
      <c r="I201" s="10"/>
    </row>
    <row r="202" ht="15.75" customHeight="1">
      <c r="A202" s="11"/>
      <c r="B202" s="11"/>
      <c r="C202" s="11"/>
      <c r="D202" s="11"/>
      <c r="E202" s="8"/>
      <c r="F202" s="57"/>
      <c r="G202" s="10"/>
      <c r="H202" s="8">
        <f t="shared" si="29"/>
        <v>0</v>
      </c>
      <c r="I202" s="10"/>
    </row>
    <row r="203" ht="15.75" customHeight="1">
      <c r="A203" s="12"/>
      <c r="B203" s="12"/>
      <c r="C203" s="12"/>
      <c r="D203" s="12"/>
      <c r="E203" s="10"/>
      <c r="F203" s="10"/>
      <c r="G203" s="10"/>
      <c r="H203" s="8">
        <f t="shared" si="29"/>
        <v>0</v>
      </c>
      <c r="I203" s="10"/>
    </row>
    <row r="204" ht="15.75" customHeight="1">
      <c r="H204" s="62" t="s">
        <v>14</v>
      </c>
    </row>
    <row r="205" ht="15.75" customHeight="1">
      <c r="A205" s="2" t="s">
        <v>0</v>
      </c>
      <c r="B205" s="2" t="s">
        <v>1</v>
      </c>
      <c r="C205" s="3" t="s">
        <v>2</v>
      </c>
      <c r="D205" s="3" t="s">
        <v>3</v>
      </c>
      <c r="E205" s="3" t="s">
        <v>4</v>
      </c>
      <c r="F205" s="3" t="s">
        <v>5</v>
      </c>
      <c r="G205" s="3" t="s">
        <v>6</v>
      </c>
      <c r="H205" s="3" t="s">
        <v>7</v>
      </c>
      <c r="I205" s="3" t="s">
        <v>8</v>
      </c>
    </row>
    <row r="206" ht="15.75" customHeight="1">
      <c r="A206" s="4" t="s">
        <v>1140</v>
      </c>
      <c r="B206" s="5" t="s">
        <v>4007</v>
      </c>
      <c r="C206" s="6"/>
      <c r="D206" s="7">
        <v>250.0</v>
      </c>
      <c r="E206" s="8" t="s">
        <v>4008</v>
      </c>
      <c r="F206" s="9">
        <v>45884.0</v>
      </c>
      <c r="G206" s="10">
        <v>98.0</v>
      </c>
      <c r="H206" s="8">
        <f>D206-G206</f>
        <v>152</v>
      </c>
      <c r="I206" s="10"/>
    </row>
    <row r="207" ht="15.75" customHeight="1">
      <c r="A207" s="11"/>
      <c r="B207" s="11"/>
      <c r="C207" s="11"/>
      <c r="D207" s="11"/>
      <c r="E207" s="8" t="s">
        <v>4009</v>
      </c>
      <c r="F207" s="9">
        <v>45885.0</v>
      </c>
      <c r="G207" s="10">
        <v>100.0</v>
      </c>
      <c r="H207" s="8">
        <f t="shared" ref="H207:H211" si="30">H206-G207</f>
        <v>52</v>
      </c>
      <c r="I207" s="10"/>
    </row>
    <row r="208" ht="15.75" customHeight="1">
      <c r="A208" s="11"/>
      <c r="B208" s="11"/>
      <c r="C208" s="11"/>
      <c r="D208" s="11"/>
      <c r="E208" s="8" t="s">
        <v>4010</v>
      </c>
      <c r="F208" s="9">
        <v>45888.0</v>
      </c>
      <c r="G208" s="10">
        <v>52.0</v>
      </c>
      <c r="H208" s="8">
        <f t="shared" si="30"/>
        <v>0</v>
      </c>
      <c r="I208" s="10"/>
    </row>
    <row r="209" ht="15.75" customHeight="1">
      <c r="A209" s="11"/>
      <c r="B209" s="11"/>
      <c r="C209" s="11"/>
      <c r="D209" s="11"/>
      <c r="E209" s="8"/>
      <c r="F209" s="57"/>
      <c r="G209" s="10"/>
      <c r="H209" s="8">
        <f t="shared" si="30"/>
        <v>0</v>
      </c>
      <c r="I209" s="10"/>
    </row>
    <row r="210" ht="15.75" customHeight="1">
      <c r="A210" s="11"/>
      <c r="B210" s="11"/>
      <c r="C210" s="11"/>
      <c r="D210" s="11"/>
      <c r="E210" s="8"/>
      <c r="F210" s="57"/>
      <c r="G210" s="10"/>
      <c r="H210" s="8">
        <f t="shared" si="30"/>
        <v>0</v>
      </c>
      <c r="I210" s="10"/>
    </row>
    <row r="211" ht="15.75" customHeight="1">
      <c r="A211" s="12"/>
      <c r="B211" s="12"/>
      <c r="C211" s="12"/>
      <c r="D211" s="12"/>
      <c r="E211" s="10"/>
      <c r="F211" s="10"/>
      <c r="G211" s="10"/>
      <c r="H211" s="8">
        <f t="shared" si="30"/>
        <v>0</v>
      </c>
      <c r="I211" s="10"/>
    </row>
    <row r="212" ht="15.75" customHeight="1">
      <c r="H212" s="62" t="s">
        <v>14</v>
      </c>
    </row>
    <row r="213" ht="15.75" customHeight="1">
      <c r="A213" s="2" t="s">
        <v>0</v>
      </c>
      <c r="B213" s="2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</row>
    <row r="214" ht="15.75" customHeight="1">
      <c r="A214" s="4" t="s">
        <v>1140</v>
      </c>
      <c r="B214" s="5" t="s">
        <v>4011</v>
      </c>
      <c r="C214" s="6"/>
      <c r="D214" s="7">
        <v>250.0</v>
      </c>
      <c r="E214" s="8" t="s">
        <v>4012</v>
      </c>
      <c r="F214" s="9">
        <v>45888.0</v>
      </c>
      <c r="G214" s="10">
        <v>48.0</v>
      </c>
      <c r="H214" s="8">
        <f>D214-G214</f>
        <v>202</v>
      </c>
      <c r="I214" s="10"/>
    </row>
    <row r="215" ht="15.75" customHeight="1">
      <c r="A215" s="11"/>
      <c r="B215" s="11"/>
      <c r="C215" s="11"/>
      <c r="D215" s="11"/>
      <c r="E215" s="8" t="s">
        <v>4012</v>
      </c>
      <c r="F215" s="9">
        <v>45890.0</v>
      </c>
      <c r="G215" s="10">
        <v>100.0</v>
      </c>
      <c r="H215" s="8">
        <f t="shared" ref="H215:H219" si="31">H214-G215</f>
        <v>102</v>
      </c>
      <c r="I215" s="10"/>
    </row>
    <row r="216" ht="15.75" customHeight="1">
      <c r="A216" s="11"/>
      <c r="B216" s="11"/>
      <c r="C216" s="11"/>
      <c r="D216" s="11"/>
      <c r="E216" s="8" t="s">
        <v>4013</v>
      </c>
      <c r="F216" s="9">
        <v>45894.0</v>
      </c>
      <c r="G216" s="10">
        <v>102.0</v>
      </c>
      <c r="H216" s="8">
        <f t="shared" si="31"/>
        <v>0</v>
      </c>
      <c r="I216" s="10"/>
    </row>
    <row r="217" ht="15.75" customHeight="1">
      <c r="A217" s="11"/>
      <c r="B217" s="11"/>
      <c r="C217" s="11"/>
      <c r="D217" s="11"/>
      <c r="E217" s="8"/>
      <c r="F217" s="57"/>
      <c r="G217" s="10"/>
      <c r="H217" s="8">
        <f t="shared" si="31"/>
        <v>0</v>
      </c>
      <c r="I217" s="10"/>
    </row>
    <row r="218" ht="15.75" customHeight="1">
      <c r="A218" s="11"/>
      <c r="B218" s="11"/>
      <c r="C218" s="11"/>
      <c r="D218" s="11"/>
      <c r="E218" s="8"/>
      <c r="F218" s="57"/>
      <c r="G218" s="10"/>
      <c r="H218" s="8">
        <f t="shared" si="31"/>
        <v>0</v>
      </c>
      <c r="I218" s="10"/>
    </row>
    <row r="219" ht="15.75" customHeight="1">
      <c r="A219" s="12"/>
      <c r="B219" s="12"/>
      <c r="C219" s="12"/>
      <c r="D219" s="12"/>
      <c r="E219" s="10"/>
      <c r="F219" s="10"/>
      <c r="G219" s="10"/>
      <c r="H219" s="8">
        <f t="shared" si="31"/>
        <v>0</v>
      </c>
      <c r="I219" s="10"/>
    </row>
    <row r="220" ht="15.75" customHeight="1">
      <c r="H220" s="62" t="s">
        <v>14</v>
      </c>
    </row>
    <row r="221" ht="15.75" customHeight="1">
      <c r="A221" s="2" t="s">
        <v>0</v>
      </c>
      <c r="B221" s="2" t="s">
        <v>1</v>
      </c>
      <c r="C221" s="3" t="s">
        <v>2</v>
      </c>
      <c r="D221" s="3" t="s">
        <v>3</v>
      </c>
      <c r="E221" s="3" t="s">
        <v>4</v>
      </c>
      <c r="F221" s="3" t="s">
        <v>5</v>
      </c>
      <c r="G221" s="3" t="s">
        <v>6</v>
      </c>
      <c r="H221" s="3" t="s">
        <v>7</v>
      </c>
      <c r="I221" s="3" t="s">
        <v>8</v>
      </c>
    </row>
    <row r="222" ht="15.75" customHeight="1">
      <c r="A222" s="4" t="s">
        <v>1140</v>
      </c>
      <c r="B222" s="5" t="s">
        <v>4014</v>
      </c>
      <c r="C222" s="6"/>
      <c r="D222" s="7">
        <v>250.0</v>
      </c>
      <c r="E222" s="8" t="s">
        <v>4015</v>
      </c>
      <c r="F222" s="9">
        <v>45899.0</v>
      </c>
      <c r="G222" s="10">
        <v>70.0</v>
      </c>
      <c r="H222" s="8">
        <f>D222-G222</f>
        <v>180</v>
      </c>
      <c r="I222" s="10"/>
    </row>
    <row r="223" ht="15.75" customHeight="1">
      <c r="A223" s="11"/>
      <c r="B223" s="11"/>
      <c r="C223" s="11"/>
      <c r="D223" s="11"/>
      <c r="E223" s="8" t="s">
        <v>4016</v>
      </c>
      <c r="F223" s="9">
        <v>45901.0</v>
      </c>
      <c r="G223" s="10">
        <v>30.0</v>
      </c>
      <c r="H223" s="8">
        <f t="shared" ref="H223:H227" si="32">H222-G223</f>
        <v>150</v>
      </c>
      <c r="I223" s="10"/>
    </row>
    <row r="224" ht="15.75" customHeight="1">
      <c r="A224" s="11"/>
      <c r="B224" s="11"/>
      <c r="C224" s="11"/>
      <c r="D224" s="11"/>
      <c r="E224" s="8" t="s">
        <v>4017</v>
      </c>
      <c r="F224" s="9">
        <v>45904.0</v>
      </c>
      <c r="G224" s="10">
        <v>50.0</v>
      </c>
      <c r="H224" s="8">
        <f t="shared" si="32"/>
        <v>100</v>
      </c>
      <c r="I224" s="10"/>
    </row>
    <row r="225" ht="15.75" customHeight="1">
      <c r="A225" s="11"/>
      <c r="B225" s="11"/>
      <c r="C225" s="11"/>
      <c r="D225" s="11"/>
      <c r="E225" s="8" t="s">
        <v>4018</v>
      </c>
      <c r="F225" s="57">
        <v>45906.0</v>
      </c>
      <c r="G225" s="10">
        <v>80.0</v>
      </c>
      <c r="H225" s="8">
        <f t="shared" si="32"/>
        <v>20</v>
      </c>
      <c r="I225" s="10"/>
    </row>
    <row r="226" ht="15.75" customHeight="1">
      <c r="A226" s="11"/>
      <c r="B226" s="11"/>
      <c r="C226" s="11"/>
      <c r="D226" s="11"/>
      <c r="E226" s="8" t="s">
        <v>4019</v>
      </c>
      <c r="F226" s="57">
        <v>45911.0</v>
      </c>
      <c r="G226" s="10">
        <v>20.0</v>
      </c>
      <c r="H226" s="8">
        <f t="shared" si="32"/>
        <v>0</v>
      </c>
      <c r="I226" s="10"/>
    </row>
    <row r="227" ht="15.75" customHeight="1">
      <c r="A227" s="12"/>
      <c r="B227" s="12"/>
      <c r="C227" s="12"/>
      <c r="D227" s="12"/>
      <c r="E227" s="10"/>
      <c r="F227" s="10"/>
      <c r="G227" s="10"/>
      <c r="H227" s="8">
        <f t="shared" si="32"/>
        <v>0</v>
      </c>
      <c r="I227" s="10"/>
    </row>
    <row r="228" ht="15.75" customHeight="1">
      <c r="H228" s="62" t="s">
        <v>14</v>
      </c>
    </row>
    <row r="229" ht="15.75" customHeight="1">
      <c r="A229" s="2" t="s">
        <v>0</v>
      </c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3" t="s">
        <v>7</v>
      </c>
      <c r="I229" s="3" t="s">
        <v>8</v>
      </c>
    </row>
    <row r="230" ht="15.75" customHeight="1">
      <c r="A230" s="4" t="s">
        <v>1140</v>
      </c>
      <c r="B230" s="5" t="s">
        <v>4020</v>
      </c>
      <c r="C230" s="6"/>
      <c r="D230" s="7">
        <v>250.0</v>
      </c>
      <c r="E230" s="8" t="s">
        <v>4021</v>
      </c>
      <c r="F230" s="9">
        <v>45911.0</v>
      </c>
      <c r="G230" s="10">
        <v>86.0</v>
      </c>
      <c r="H230" s="8">
        <f>D230-G230</f>
        <v>164</v>
      </c>
      <c r="I230" s="10"/>
    </row>
    <row r="231" ht="15.75" customHeight="1">
      <c r="A231" s="11"/>
      <c r="B231" s="11"/>
      <c r="C231" s="11"/>
      <c r="D231" s="11"/>
      <c r="E231" s="8" t="s">
        <v>4021</v>
      </c>
      <c r="F231" s="9">
        <v>45912.0</v>
      </c>
      <c r="G231" s="10">
        <v>104.0</v>
      </c>
      <c r="H231" s="8">
        <f t="shared" ref="H231:H235" si="33">H230-G231</f>
        <v>60</v>
      </c>
      <c r="I231" s="10"/>
    </row>
    <row r="232" ht="15.75" customHeight="1">
      <c r="A232" s="11"/>
      <c r="B232" s="11"/>
      <c r="C232" s="11"/>
      <c r="D232" s="11"/>
      <c r="E232" s="8" t="s">
        <v>4022</v>
      </c>
      <c r="F232" s="9">
        <v>45915.0</v>
      </c>
      <c r="G232" s="10">
        <v>60.0</v>
      </c>
      <c r="H232" s="8">
        <f t="shared" si="33"/>
        <v>0</v>
      </c>
      <c r="I232" s="10"/>
    </row>
    <row r="233" ht="15.75" customHeight="1">
      <c r="A233" s="11"/>
      <c r="B233" s="11"/>
      <c r="C233" s="11"/>
      <c r="D233" s="11"/>
      <c r="E233" s="8" t="s">
        <v>4023</v>
      </c>
      <c r="F233" s="57"/>
      <c r="G233" s="10"/>
      <c r="H233" s="8">
        <f t="shared" si="33"/>
        <v>0</v>
      </c>
      <c r="I233" s="10"/>
    </row>
    <row r="234" ht="15.75" customHeight="1">
      <c r="A234" s="11"/>
      <c r="B234" s="11"/>
      <c r="C234" s="11"/>
      <c r="D234" s="11"/>
      <c r="E234" s="8"/>
      <c r="F234" s="57"/>
      <c r="G234" s="10"/>
      <c r="H234" s="8">
        <f t="shared" si="33"/>
        <v>0</v>
      </c>
      <c r="I234" s="10"/>
    </row>
    <row r="235" ht="15.75" customHeight="1">
      <c r="A235" s="12"/>
      <c r="B235" s="12"/>
      <c r="C235" s="12"/>
      <c r="D235" s="12"/>
      <c r="E235" s="10"/>
      <c r="F235" s="10"/>
      <c r="G235" s="10"/>
      <c r="H235" s="8">
        <f t="shared" si="33"/>
        <v>0</v>
      </c>
      <c r="I235" s="10"/>
    </row>
    <row r="236" ht="15.75" customHeight="1">
      <c r="H236" s="62" t="s">
        <v>14</v>
      </c>
    </row>
    <row r="237" ht="15.75" customHeight="1">
      <c r="A237" s="2" t="s">
        <v>0</v>
      </c>
      <c r="B237" s="2" t="s">
        <v>1</v>
      </c>
      <c r="C237" s="3" t="s">
        <v>2</v>
      </c>
      <c r="D237" s="3" t="s">
        <v>3</v>
      </c>
      <c r="E237" s="3" t="s">
        <v>4</v>
      </c>
      <c r="F237" s="3" t="s">
        <v>5</v>
      </c>
      <c r="G237" s="3" t="s">
        <v>6</v>
      </c>
      <c r="H237" s="3" t="s">
        <v>7</v>
      </c>
      <c r="I237" s="3" t="s">
        <v>8</v>
      </c>
    </row>
    <row r="238" ht="15.75" customHeight="1">
      <c r="A238" s="4" t="s">
        <v>4024</v>
      </c>
      <c r="B238" s="5" t="s">
        <v>4025</v>
      </c>
      <c r="C238" s="6"/>
      <c r="D238" s="7">
        <v>54.0</v>
      </c>
      <c r="E238" s="8" t="s">
        <v>4026</v>
      </c>
      <c r="F238" s="9">
        <v>45909.0</v>
      </c>
      <c r="G238" s="10">
        <v>54.0</v>
      </c>
      <c r="H238" s="8">
        <f>D238-G238</f>
        <v>0</v>
      </c>
      <c r="I238" s="10"/>
    </row>
    <row r="239" ht="15.75" customHeight="1">
      <c r="A239" s="11"/>
      <c r="B239" s="11"/>
      <c r="C239" s="11"/>
      <c r="D239" s="11"/>
      <c r="E239" s="8" t="s">
        <v>4027</v>
      </c>
      <c r="F239" s="9"/>
      <c r="G239" s="10"/>
      <c r="H239" s="8">
        <f t="shared" ref="H239:H243" si="34">H238-G239</f>
        <v>0</v>
      </c>
      <c r="I239" s="10"/>
    </row>
    <row r="240" ht="15.75" customHeight="1">
      <c r="A240" s="11"/>
      <c r="B240" s="11"/>
      <c r="C240" s="11"/>
      <c r="D240" s="11"/>
      <c r="E240" s="8" t="s">
        <v>4028</v>
      </c>
      <c r="F240" s="9"/>
      <c r="G240" s="10"/>
      <c r="H240" s="8">
        <f t="shared" si="34"/>
        <v>0</v>
      </c>
      <c r="I240" s="10"/>
    </row>
    <row r="241" ht="15.75" customHeight="1">
      <c r="A241" s="11"/>
      <c r="B241" s="11"/>
      <c r="C241" s="11"/>
      <c r="D241" s="11"/>
      <c r="E241" s="8"/>
      <c r="F241" s="57"/>
      <c r="G241" s="10"/>
      <c r="H241" s="8">
        <f t="shared" si="34"/>
        <v>0</v>
      </c>
      <c r="I241" s="10"/>
    </row>
    <row r="242" ht="15.75" customHeight="1">
      <c r="A242" s="11"/>
      <c r="B242" s="11"/>
      <c r="C242" s="11"/>
      <c r="D242" s="11"/>
      <c r="E242" s="8"/>
      <c r="F242" s="57"/>
      <c r="G242" s="10"/>
      <c r="H242" s="8">
        <f t="shared" si="34"/>
        <v>0</v>
      </c>
      <c r="I242" s="10"/>
    </row>
    <row r="243" ht="15.75" customHeight="1">
      <c r="A243" s="12"/>
      <c r="B243" s="12"/>
      <c r="C243" s="12"/>
      <c r="D243" s="12"/>
      <c r="E243" s="10"/>
      <c r="F243" s="10"/>
      <c r="G243" s="10"/>
      <c r="H243" s="8">
        <f t="shared" si="34"/>
        <v>0</v>
      </c>
      <c r="I243" s="10"/>
    </row>
    <row r="244" ht="15.75" customHeight="1">
      <c r="H244" s="62" t="s">
        <v>14</v>
      </c>
    </row>
    <row r="245" ht="15.75" customHeight="1">
      <c r="A245" s="2" t="s">
        <v>0</v>
      </c>
      <c r="B245" s="2" t="s">
        <v>1</v>
      </c>
      <c r="C245" s="3" t="s">
        <v>2</v>
      </c>
      <c r="D245" s="3" t="s">
        <v>3</v>
      </c>
      <c r="E245" s="3" t="s">
        <v>4</v>
      </c>
      <c r="F245" s="3" t="s">
        <v>5</v>
      </c>
      <c r="G245" s="3" t="s">
        <v>6</v>
      </c>
      <c r="H245" s="3" t="s">
        <v>7</v>
      </c>
      <c r="I245" s="3" t="s">
        <v>8</v>
      </c>
    </row>
    <row r="246" ht="15.75" customHeight="1">
      <c r="A246" s="4" t="s">
        <v>1140</v>
      </c>
      <c r="B246" s="5"/>
      <c r="C246" s="6"/>
      <c r="D246" s="7">
        <v>250.0</v>
      </c>
      <c r="E246" s="8" t="s">
        <v>4029</v>
      </c>
      <c r="F246" s="9">
        <v>45915.0</v>
      </c>
      <c r="G246" s="10">
        <v>65.0</v>
      </c>
      <c r="H246" s="8">
        <f>D246-G246</f>
        <v>185</v>
      </c>
      <c r="I246" s="10"/>
    </row>
    <row r="247" ht="15.75" customHeight="1">
      <c r="A247" s="11"/>
      <c r="B247" s="11"/>
      <c r="C247" s="11"/>
      <c r="D247" s="11"/>
      <c r="E247" s="8" t="s">
        <v>4030</v>
      </c>
      <c r="F247" s="9">
        <v>45917.0</v>
      </c>
      <c r="G247" s="10">
        <v>108.0</v>
      </c>
      <c r="H247" s="8">
        <f t="shared" ref="H247:H251" si="35">H246-G247</f>
        <v>77</v>
      </c>
      <c r="I247" s="10"/>
    </row>
    <row r="248" ht="15.75" customHeight="1">
      <c r="A248" s="11"/>
      <c r="B248" s="11"/>
      <c r="C248" s="11"/>
      <c r="D248" s="11"/>
      <c r="E248" s="8" t="s">
        <v>4031</v>
      </c>
      <c r="F248" s="9">
        <v>45918.0</v>
      </c>
      <c r="G248" s="10">
        <v>70.0</v>
      </c>
      <c r="H248" s="8">
        <f t="shared" si="35"/>
        <v>7</v>
      </c>
      <c r="I248" s="10"/>
    </row>
    <row r="249" ht="15.75" customHeight="1">
      <c r="A249" s="11"/>
      <c r="B249" s="11"/>
      <c r="C249" s="11"/>
      <c r="D249" s="11"/>
      <c r="E249" s="8" t="s">
        <v>4032</v>
      </c>
      <c r="F249" s="57">
        <v>45919.0</v>
      </c>
      <c r="G249" s="10">
        <v>7.0</v>
      </c>
      <c r="H249" s="8">
        <f t="shared" si="35"/>
        <v>0</v>
      </c>
      <c r="I249" s="10"/>
    </row>
    <row r="250" ht="15.75" customHeight="1">
      <c r="A250" s="11"/>
      <c r="B250" s="11"/>
      <c r="C250" s="11"/>
      <c r="D250" s="11"/>
      <c r="E250" s="8"/>
      <c r="F250" s="57"/>
      <c r="G250" s="10"/>
      <c r="H250" s="8">
        <f t="shared" si="35"/>
        <v>0</v>
      </c>
      <c r="I250" s="10"/>
    </row>
    <row r="251" ht="15.75" customHeight="1">
      <c r="A251" s="12"/>
      <c r="B251" s="12"/>
      <c r="C251" s="12"/>
      <c r="D251" s="12"/>
      <c r="E251" s="10"/>
      <c r="F251" s="10"/>
      <c r="G251" s="10"/>
      <c r="H251" s="8">
        <f t="shared" si="35"/>
        <v>0</v>
      </c>
      <c r="I251" s="10"/>
    </row>
    <row r="252" ht="15.75" customHeight="1">
      <c r="H252" s="62" t="s">
        <v>14</v>
      </c>
    </row>
    <row r="253" ht="15.75" customHeight="1">
      <c r="A253" s="2" t="s">
        <v>0</v>
      </c>
      <c r="B253" s="2" t="s">
        <v>1</v>
      </c>
      <c r="C253" s="3" t="s">
        <v>2</v>
      </c>
      <c r="D253" s="3" t="s">
        <v>3</v>
      </c>
      <c r="E253" s="3" t="s">
        <v>4</v>
      </c>
      <c r="F253" s="3" t="s">
        <v>5</v>
      </c>
      <c r="G253" s="3" t="s">
        <v>6</v>
      </c>
      <c r="H253" s="3" t="s">
        <v>7</v>
      </c>
      <c r="I253" s="3" t="s">
        <v>8</v>
      </c>
    </row>
    <row r="254" ht="15.75" customHeight="1">
      <c r="A254" s="4" t="s">
        <v>1140</v>
      </c>
      <c r="B254" s="5" t="s">
        <v>4033</v>
      </c>
      <c r="C254" s="6">
        <v>45916.0</v>
      </c>
      <c r="D254" s="7">
        <v>250.0</v>
      </c>
      <c r="E254" s="8" t="s">
        <v>4034</v>
      </c>
      <c r="F254" s="9">
        <v>45919.0</v>
      </c>
      <c r="G254" s="10">
        <v>33.0</v>
      </c>
      <c r="H254" s="8">
        <f>D254-G254</f>
        <v>217</v>
      </c>
      <c r="I254" s="10"/>
    </row>
    <row r="255" ht="15.75" customHeight="1">
      <c r="A255" s="11"/>
      <c r="B255" s="11"/>
      <c r="C255" s="11"/>
      <c r="D255" s="11"/>
      <c r="E255" s="8" t="s">
        <v>4035</v>
      </c>
      <c r="F255" s="9">
        <v>45923.0</v>
      </c>
      <c r="G255" s="10">
        <v>70.0</v>
      </c>
      <c r="H255" s="8">
        <f t="shared" ref="H255:H259" si="36">H254-G255</f>
        <v>147</v>
      </c>
      <c r="I255" s="10"/>
    </row>
    <row r="256" ht="15.75" customHeight="1">
      <c r="A256" s="11"/>
      <c r="B256" s="11"/>
      <c r="C256" s="11"/>
      <c r="D256" s="11"/>
      <c r="E256" s="8" t="s">
        <v>4036</v>
      </c>
      <c r="F256" s="9">
        <v>45922.0</v>
      </c>
      <c r="G256" s="10">
        <v>70.0</v>
      </c>
      <c r="H256" s="8">
        <f t="shared" si="36"/>
        <v>77</v>
      </c>
      <c r="I256" s="10"/>
    </row>
    <row r="257" ht="15.75" customHeight="1">
      <c r="A257" s="11"/>
      <c r="B257" s="11"/>
      <c r="C257" s="11"/>
      <c r="D257" s="11"/>
      <c r="E257" s="8" t="s">
        <v>4037</v>
      </c>
      <c r="F257" s="57">
        <v>45925.0</v>
      </c>
      <c r="G257" s="10">
        <v>77.0</v>
      </c>
      <c r="H257" s="8">
        <f t="shared" si="36"/>
        <v>0</v>
      </c>
      <c r="I257" s="10"/>
    </row>
    <row r="258" ht="15.75" customHeight="1">
      <c r="A258" s="11"/>
      <c r="B258" s="11"/>
      <c r="C258" s="11"/>
      <c r="D258" s="11"/>
      <c r="E258" s="8"/>
      <c r="F258" s="57"/>
      <c r="G258" s="10"/>
      <c r="H258" s="8">
        <f t="shared" si="36"/>
        <v>0</v>
      </c>
      <c r="I258" s="10"/>
    </row>
    <row r="259" ht="15.75" customHeight="1">
      <c r="A259" s="12"/>
      <c r="B259" s="12"/>
      <c r="C259" s="12"/>
      <c r="D259" s="12"/>
      <c r="E259" s="10"/>
      <c r="F259" s="10"/>
      <c r="G259" s="10"/>
      <c r="H259" s="8">
        <f t="shared" si="36"/>
        <v>0</v>
      </c>
      <c r="I259" s="10"/>
    </row>
    <row r="260" ht="15.75" customHeight="1">
      <c r="H260" s="62" t="s">
        <v>14</v>
      </c>
    </row>
    <row r="261" ht="15.75" customHeight="1">
      <c r="A261" s="2" t="s">
        <v>0</v>
      </c>
      <c r="B261" s="2" t="s">
        <v>1</v>
      </c>
      <c r="C261" s="3" t="s">
        <v>2</v>
      </c>
      <c r="D261" s="3" t="s">
        <v>3</v>
      </c>
      <c r="E261" s="3" t="s">
        <v>4</v>
      </c>
      <c r="F261" s="3" t="s">
        <v>5</v>
      </c>
      <c r="G261" s="3" t="s">
        <v>6</v>
      </c>
      <c r="H261" s="3" t="s">
        <v>7</v>
      </c>
      <c r="I261" s="3" t="s">
        <v>8</v>
      </c>
    </row>
    <row r="262" ht="15.75" customHeight="1">
      <c r="A262" s="4" t="s">
        <v>1140</v>
      </c>
      <c r="B262" s="5" t="s">
        <v>4038</v>
      </c>
      <c r="C262" s="6">
        <v>45924.0</v>
      </c>
      <c r="D262" s="7">
        <v>250.0</v>
      </c>
      <c r="E262" s="8" t="s">
        <v>4039</v>
      </c>
      <c r="F262" s="9">
        <v>45925.0</v>
      </c>
      <c r="G262" s="10">
        <v>13.0</v>
      </c>
      <c r="H262" s="8">
        <f>D262-G262</f>
        <v>237</v>
      </c>
      <c r="I262" s="10"/>
    </row>
    <row r="263" ht="15.75" customHeight="1">
      <c r="A263" s="11"/>
      <c r="B263" s="11"/>
      <c r="C263" s="11"/>
      <c r="D263" s="11"/>
      <c r="E263" s="8" t="s">
        <v>4040</v>
      </c>
      <c r="F263" s="9">
        <v>45927.0</v>
      </c>
      <c r="G263" s="10">
        <v>100.0</v>
      </c>
      <c r="H263" s="8">
        <f t="shared" ref="H263:H267" si="37">H262-G263</f>
        <v>137</v>
      </c>
      <c r="I263" s="10"/>
    </row>
    <row r="264" ht="15.75" customHeight="1">
      <c r="A264" s="11"/>
      <c r="B264" s="11"/>
      <c r="C264" s="11"/>
      <c r="D264" s="11"/>
      <c r="E264" s="8" t="s">
        <v>4041</v>
      </c>
      <c r="F264" s="9">
        <v>45929.0</v>
      </c>
      <c r="G264" s="10">
        <v>26.0</v>
      </c>
      <c r="H264" s="8">
        <f t="shared" si="37"/>
        <v>111</v>
      </c>
      <c r="I264" s="10"/>
    </row>
    <row r="265" ht="15.75" customHeight="1">
      <c r="A265" s="11"/>
      <c r="B265" s="11"/>
      <c r="C265" s="11"/>
      <c r="D265" s="11"/>
      <c r="E265" s="8" t="s">
        <v>4042</v>
      </c>
      <c r="F265" s="57">
        <v>45933.0</v>
      </c>
      <c r="G265" s="10">
        <v>41.0</v>
      </c>
      <c r="H265" s="8">
        <f t="shared" si="37"/>
        <v>70</v>
      </c>
      <c r="I265" s="10"/>
    </row>
    <row r="266" ht="15.75" customHeight="1">
      <c r="A266" s="11"/>
      <c r="B266" s="11"/>
      <c r="C266" s="11"/>
      <c r="D266" s="11"/>
      <c r="E266" s="8"/>
      <c r="F266" s="57"/>
      <c r="G266" s="10"/>
      <c r="H266" s="8">
        <f t="shared" si="37"/>
        <v>70</v>
      </c>
      <c r="I266" s="10"/>
    </row>
    <row r="267" ht="15.75" customHeight="1">
      <c r="A267" s="12"/>
      <c r="B267" s="12"/>
      <c r="C267" s="12"/>
      <c r="D267" s="12"/>
      <c r="E267" s="10"/>
      <c r="F267" s="10"/>
      <c r="G267" s="10"/>
      <c r="H267" s="8">
        <f t="shared" si="37"/>
        <v>70</v>
      </c>
      <c r="I267" s="10"/>
    </row>
    <row r="268" ht="15.75" customHeight="1"/>
    <row r="269" ht="15.75" customHeight="1">
      <c r="A269" s="2" t="s">
        <v>0</v>
      </c>
      <c r="B269" s="2" t="s">
        <v>1</v>
      </c>
      <c r="C269" s="3" t="s">
        <v>2</v>
      </c>
      <c r="D269" s="3" t="s">
        <v>3</v>
      </c>
      <c r="E269" s="3" t="s">
        <v>4</v>
      </c>
      <c r="F269" s="3" t="s">
        <v>5</v>
      </c>
      <c r="G269" s="3" t="s">
        <v>6</v>
      </c>
      <c r="H269" s="3" t="s">
        <v>7</v>
      </c>
      <c r="I269" s="3" t="s">
        <v>8</v>
      </c>
    </row>
    <row r="270" ht="15.75" customHeight="1">
      <c r="A270" s="4" t="s">
        <v>1140</v>
      </c>
      <c r="B270" s="5" t="s">
        <v>4043</v>
      </c>
      <c r="C270" s="6">
        <v>45932.0</v>
      </c>
      <c r="D270" s="7">
        <v>250.0</v>
      </c>
      <c r="E270" s="8" t="s">
        <v>4044</v>
      </c>
      <c r="F270" s="9">
        <v>45933.0</v>
      </c>
      <c r="G270" s="10">
        <v>12.0</v>
      </c>
      <c r="H270" s="8">
        <f>D270-G270</f>
        <v>238</v>
      </c>
      <c r="I270" s="10"/>
    </row>
    <row r="271" ht="15.75" customHeight="1">
      <c r="A271" s="11"/>
      <c r="B271" s="11"/>
      <c r="C271" s="11"/>
      <c r="D271" s="11"/>
      <c r="E271" s="8" t="s">
        <v>4045</v>
      </c>
      <c r="F271" s="9">
        <v>45934.0</v>
      </c>
      <c r="G271" s="10">
        <v>115.0</v>
      </c>
      <c r="H271" s="8">
        <f t="shared" ref="H271:H275" si="38">H270-G271</f>
        <v>123</v>
      </c>
      <c r="I271" s="10"/>
    </row>
    <row r="272" ht="15.75" customHeight="1">
      <c r="A272" s="11"/>
      <c r="B272" s="11"/>
      <c r="C272" s="11"/>
      <c r="D272" s="11"/>
      <c r="E272" s="8" t="s">
        <v>4045</v>
      </c>
      <c r="F272" s="9">
        <v>45937.0</v>
      </c>
      <c r="G272" s="10">
        <v>100.0</v>
      </c>
      <c r="H272" s="8">
        <f t="shared" si="38"/>
        <v>23</v>
      </c>
      <c r="I272" s="10"/>
    </row>
    <row r="273" ht="15.75" customHeight="1">
      <c r="A273" s="11"/>
      <c r="B273" s="11"/>
      <c r="C273" s="11"/>
      <c r="D273" s="11"/>
      <c r="E273" s="8" t="s">
        <v>4046</v>
      </c>
      <c r="F273" s="9">
        <v>45939.0</v>
      </c>
      <c r="G273" s="10">
        <v>23.0</v>
      </c>
      <c r="H273" s="8">
        <f t="shared" si="38"/>
        <v>0</v>
      </c>
      <c r="I273" s="10"/>
    </row>
    <row r="274" ht="15.75" customHeight="1">
      <c r="A274" s="11"/>
      <c r="B274" s="11"/>
      <c r="C274" s="11"/>
      <c r="D274" s="11"/>
      <c r="E274" s="8"/>
      <c r="F274" s="57"/>
      <c r="G274" s="10"/>
      <c r="H274" s="8">
        <f t="shared" si="38"/>
        <v>0</v>
      </c>
      <c r="I274" s="10"/>
    </row>
    <row r="275" ht="15.75" customHeight="1">
      <c r="A275" s="12"/>
      <c r="B275" s="12"/>
      <c r="C275" s="12"/>
      <c r="D275" s="12"/>
      <c r="E275" s="10"/>
      <c r="F275" s="10"/>
      <c r="G275" s="10"/>
      <c r="H275" s="8">
        <f t="shared" si="38"/>
        <v>0</v>
      </c>
      <c r="I275" s="10"/>
    </row>
    <row r="276" ht="15.75" customHeight="1">
      <c r="H276" s="46" t="s">
        <v>14</v>
      </c>
    </row>
    <row r="277" ht="15.75" customHeight="1">
      <c r="A277" s="2" t="s">
        <v>0</v>
      </c>
      <c r="B277" s="2" t="s">
        <v>1</v>
      </c>
      <c r="C277" s="3" t="s">
        <v>2</v>
      </c>
      <c r="D277" s="3" t="s">
        <v>3</v>
      </c>
      <c r="E277" s="3" t="s">
        <v>4</v>
      </c>
      <c r="F277" s="3" t="s">
        <v>5</v>
      </c>
      <c r="G277" s="3" t="s">
        <v>6</v>
      </c>
      <c r="H277" s="3" t="s">
        <v>7</v>
      </c>
      <c r="I277" s="3" t="s">
        <v>8</v>
      </c>
    </row>
    <row r="278" ht="15.75" customHeight="1">
      <c r="A278" s="4" t="s">
        <v>1082</v>
      </c>
      <c r="B278" s="5" t="s">
        <v>4047</v>
      </c>
      <c r="C278" s="6">
        <v>45939.0</v>
      </c>
      <c r="D278" s="7">
        <v>250.0</v>
      </c>
      <c r="E278" s="8" t="s">
        <v>4048</v>
      </c>
      <c r="F278" s="9">
        <v>45941.0</v>
      </c>
      <c r="G278" s="10">
        <v>58.0</v>
      </c>
      <c r="H278" s="8">
        <f>D278-G278</f>
        <v>192</v>
      </c>
      <c r="I278" s="10"/>
    </row>
    <row r="279" ht="15.75" customHeight="1">
      <c r="A279" s="11"/>
      <c r="B279" s="11"/>
      <c r="C279" s="11"/>
      <c r="D279" s="11"/>
      <c r="E279" s="8" t="s">
        <v>4049</v>
      </c>
      <c r="F279" s="9">
        <v>45944.0</v>
      </c>
      <c r="G279" s="10">
        <v>60.0</v>
      </c>
      <c r="H279" s="8">
        <f t="shared" ref="H279:H283" si="39">H278-G279</f>
        <v>132</v>
      </c>
      <c r="I279" s="10"/>
    </row>
    <row r="280" ht="15.75" customHeight="1">
      <c r="A280" s="11"/>
      <c r="B280" s="11"/>
      <c r="C280" s="11"/>
      <c r="D280" s="11"/>
      <c r="E280" s="8" t="s">
        <v>4050</v>
      </c>
      <c r="F280" s="9">
        <v>45946.0</v>
      </c>
      <c r="G280" s="10">
        <v>65.0</v>
      </c>
      <c r="H280" s="8">
        <f t="shared" si="39"/>
        <v>67</v>
      </c>
      <c r="I280" s="10"/>
    </row>
    <row r="281" ht="15.75" customHeight="1">
      <c r="A281" s="11"/>
      <c r="B281" s="11"/>
      <c r="C281" s="11"/>
      <c r="D281" s="11"/>
      <c r="E281" s="8" t="s">
        <v>4051</v>
      </c>
      <c r="F281" s="9">
        <v>45947.0</v>
      </c>
      <c r="G281" s="10">
        <v>67.0</v>
      </c>
      <c r="H281" s="8">
        <f t="shared" si="39"/>
        <v>0</v>
      </c>
      <c r="I281" s="10"/>
    </row>
    <row r="282" ht="15.75" customHeight="1">
      <c r="A282" s="11"/>
      <c r="B282" s="11"/>
      <c r="C282" s="11"/>
      <c r="D282" s="11"/>
      <c r="E282" s="8"/>
      <c r="F282" s="57"/>
      <c r="G282" s="10"/>
      <c r="H282" s="8">
        <f t="shared" si="39"/>
        <v>0</v>
      </c>
      <c r="I282" s="10"/>
    </row>
    <row r="283" ht="15.75" customHeight="1">
      <c r="A283" s="12"/>
      <c r="B283" s="12"/>
      <c r="C283" s="12"/>
      <c r="D283" s="12"/>
      <c r="E283" s="10"/>
      <c r="F283" s="10"/>
      <c r="G283" s="10"/>
      <c r="H283" s="8">
        <f t="shared" si="39"/>
        <v>0</v>
      </c>
      <c r="I283" s="10"/>
    </row>
    <row r="284" ht="15.75" customHeight="1">
      <c r="H284" s="20" t="s">
        <v>14</v>
      </c>
    </row>
    <row r="285" ht="15.75" customHeight="1">
      <c r="A285" s="2" t="s">
        <v>0</v>
      </c>
      <c r="B285" s="2" t="s">
        <v>1</v>
      </c>
      <c r="C285" s="3" t="s">
        <v>2</v>
      </c>
      <c r="D285" s="3" t="s">
        <v>3</v>
      </c>
      <c r="E285" s="3" t="s">
        <v>4</v>
      </c>
      <c r="F285" s="3" t="s">
        <v>5</v>
      </c>
      <c r="G285" s="3" t="s">
        <v>6</v>
      </c>
      <c r="H285" s="3" t="s">
        <v>7</v>
      </c>
      <c r="I285" s="3" t="s">
        <v>8</v>
      </c>
    </row>
    <row r="286" ht="15.75" customHeight="1">
      <c r="A286" s="4" t="s">
        <v>1082</v>
      </c>
      <c r="B286" s="5" t="s">
        <v>4052</v>
      </c>
      <c r="C286" s="6">
        <v>45945.0</v>
      </c>
      <c r="D286" s="7">
        <v>250.0</v>
      </c>
      <c r="E286" s="8" t="s">
        <v>4053</v>
      </c>
      <c r="F286" s="9">
        <v>45947.0</v>
      </c>
      <c r="G286" s="10">
        <v>54.0</v>
      </c>
      <c r="H286" s="8">
        <f>D286-G286</f>
        <v>196</v>
      </c>
      <c r="I286" s="10"/>
    </row>
    <row r="287" ht="15.75" customHeight="1">
      <c r="A287" s="11"/>
      <c r="B287" s="11"/>
      <c r="C287" s="11"/>
      <c r="D287" s="11"/>
      <c r="E287" s="8" t="s">
        <v>4054</v>
      </c>
      <c r="F287" s="9">
        <v>45950.0</v>
      </c>
      <c r="G287" s="10">
        <v>124.0</v>
      </c>
      <c r="H287" s="8">
        <f t="shared" ref="H287:H291" si="40">H286-G287</f>
        <v>72</v>
      </c>
      <c r="I287" s="10"/>
    </row>
    <row r="288" ht="15.75" customHeight="1">
      <c r="A288" s="11"/>
      <c r="B288" s="11"/>
      <c r="C288" s="11"/>
      <c r="D288" s="11"/>
      <c r="E288" s="8" t="s">
        <v>3322</v>
      </c>
      <c r="F288" s="9">
        <v>45951.0</v>
      </c>
      <c r="G288" s="10">
        <v>50.0</v>
      </c>
      <c r="H288" s="8">
        <f t="shared" si="40"/>
        <v>22</v>
      </c>
      <c r="I288" s="10"/>
    </row>
    <row r="289" ht="15.75" customHeight="1">
      <c r="A289" s="11"/>
      <c r="B289" s="11"/>
      <c r="C289" s="11"/>
      <c r="D289" s="11"/>
      <c r="E289" s="8" t="s">
        <v>3323</v>
      </c>
      <c r="F289" s="57">
        <v>45960.0</v>
      </c>
      <c r="G289" s="10">
        <v>22.0</v>
      </c>
      <c r="H289" s="8">
        <f t="shared" si="40"/>
        <v>0</v>
      </c>
      <c r="I289" s="10"/>
    </row>
    <row r="290" ht="15.75" customHeight="1">
      <c r="A290" s="11"/>
      <c r="B290" s="11"/>
      <c r="C290" s="11"/>
      <c r="D290" s="11"/>
      <c r="E290" s="8"/>
      <c r="F290" s="57"/>
      <c r="G290" s="10"/>
      <c r="H290" s="8">
        <f t="shared" si="40"/>
        <v>0</v>
      </c>
      <c r="I290" s="10"/>
    </row>
    <row r="291" ht="15.75" customHeight="1">
      <c r="A291" s="12"/>
      <c r="B291" s="12"/>
      <c r="C291" s="12"/>
      <c r="D291" s="12"/>
      <c r="E291" s="10"/>
      <c r="F291" s="10"/>
      <c r="G291" s="10"/>
      <c r="H291" s="8">
        <f t="shared" si="40"/>
        <v>0</v>
      </c>
      <c r="I291" s="10"/>
    </row>
    <row r="292" ht="15.75" customHeight="1">
      <c r="H292" s="68" t="s">
        <v>14</v>
      </c>
    </row>
    <row r="293" ht="15.75" customHeight="1">
      <c r="A293" s="2" t="s">
        <v>0</v>
      </c>
      <c r="B293" s="2" t="s">
        <v>1</v>
      </c>
      <c r="C293" s="3" t="s">
        <v>2</v>
      </c>
      <c r="D293" s="3" t="s">
        <v>3</v>
      </c>
      <c r="E293" s="3" t="s">
        <v>4</v>
      </c>
      <c r="F293" s="3" t="s">
        <v>5</v>
      </c>
      <c r="G293" s="3" t="s">
        <v>6</v>
      </c>
      <c r="H293" s="3" t="s">
        <v>7</v>
      </c>
      <c r="I293" s="3" t="s">
        <v>8</v>
      </c>
    </row>
    <row r="294" ht="15.75" customHeight="1">
      <c r="A294" s="4" t="s">
        <v>1082</v>
      </c>
      <c r="B294" s="5" t="s">
        <v>4055</v>
      </c>
      <c r="C294" s="6">
        <v>45958.0</v>
      </c>
      <c r="D294" s="7">
        <v>250.0</v>
      </c>
      <c r="E294" s="8" t="s">
        <v>4056</v>
      </c>
      <c r="F294" s="9">
        <v>45960.0</v>
      </c>
      <c r="G294" s="10">
        <v>87.0</v>
      </c>
      <c r="H294" s="8">
        <f>D294-G294</f>
        <v>163</v>
      </c>
      <c r="I294" s="10"/>
    </row>
    <row r="295" ht="15.75" customHeight="1">
      <c r="A295" s="11"/>
      <c r="B295" s="11"/>
      <c r="C295" s="11"/>
      <c r="D295" s="11"/>
      <c r="E295" s="8" t="s">
        <v>4057</v>
      </c>
      <c r="F295" s="9">
        <v>38659.0</v>
      </c>
      <c r="G295" s="10">
        <v>60.0</v>
      </c>
      <c r="H295" s="8">
        <f t="shared" ref="H295:H299" si="41">H294-G295</f>
        <v>103</v>
      </c>
      <c r="I295" s="10"/>
    </row>
    <row r="296" ht="15.75" customHeight="1">
      <c r="A296" s="11"/>
      <c r="B296" s="11"/>
      <c r="C296" s="11"/>
      <c r="D296" s="11"/>
      <c r="E296" s="8" t="s">
        <v>4058</v>
      </c>
      <c r="F296" s="9">
        <v>45967.0</v>
      </c>
      <c r="G296" s="10">
        <v>80.0</v>
      </c>
      <c r="H296" s="8">
        <f t="shared" si="41"/>
        <v>23</v>
      </c>
      <c r="I296" s="10"/>
    </row>
    <row r="297" ht="15.75" customHeight="1">
      <c r="A297" s="11"/>
      <c r="B297" s="11"/>
      <c r="C297" s="11"/>
      <c r="D297" s="11"/>
      <c r="E297" s="8" t="s">
        <v>4059</v>
      </c>
      <c r="F297" s="57">
        <v>45971.0</v>
      </c>
      <c r="G297" s="10">
        <v>23.0</v>
      </c>
      <c r="H297" s="8">
        <f t="shared" si="41"/>
        <v>0</v>
      </c>
      <c r="I297" s="10"/>
    </row>
    <row r="298" ht="15.75" customHeight="1">
      <c r="A298" s="11"/>
      <c r="B298" s="11"/>
      <c r="C298" s="11"/>
      <c r="D298" s="11"/>
      <c r="E298" s="8"/>
      <c r="F298" s="57"/>
      <c r="G298" s="10"/>
      <c r="H298" s="8">
        <f t="shared" si="41"/>
        <v>0</v>
      </c>
      <c r="I298" s="10"/>
    </row>
    <row r="299" ht="15.75" customHeight="1">
      <c r="A299" s="12"/>
      <c r="B299" s="12"/>
      <c r="C299" s="12"/>
      <c r="D299" s="12"/>
      <c r="E299" s="10"/>
      <c r="F299" s="10"/>
      <c r="G299" s="10"/>
      <c r="H299" s="8">
        <f t="shared" si="41"/>
        <v>0</v>
      </c>
      <c r="I299" s="10"/>
    </row>
    <row r="300" ht="15.75" customHeight="1">
      <c r="H300" s="68" t="s">
        <v>14</v>
      </c>
    </row>
    <row r="301" ht="15.75" customHeight="1">
      <c r="A301" s="2" t="s">
        <v>0</v>
      </c>
      <c r="B301" s="2" t="s">
        <v>1</v>
      </c>
      <c r="C301" s="3" t="s">
        <v>2</v>
      </c>
      <c r="D301" s="3" t="s">
        <v>3</v>
      </c>
      <c r="E301" s="3" t="s">
        <v>4</v>
      </c>
      <c r="F301" s="3" t="s">
        <v>5</v>
      </c>
      <c r="G301" s="3" t="s">
        <v>6</v>
      </c>
      <c r="H301" s="3" t="s">
        <v>7</v>
      </c>
      <c r="I301" s="3" t="s">
        <v>8</v>
      </c>
    </row>
    <row r="302" ht="15.75" customHeight="1">
      <c r="A302" s="4" t="s">
        <v>1082</v>
      </c>
      <c r="B302" s="5" t="s">
        <v>4060</v>
      </c>
      <c r="C302" s="6">
        <v>45973.0</v>
      </c>
      <c r="D302" s="7">
        <v>250.0</v>
      </c>
      <c r="E302" s="8" t="s">
        <v>4061</v>
      </c>
      <c r="F302" s="9">
        <v>45976.0</v>
      </c>
      <c r="G302" s="10">
        <v>125.0</v>
      </c>
      <c r="H302" s="8">
        <f>D302-G302</f>
        <v>125</v>
      </c>
      <c r="I302" s="10"/>
    </row>
    <row r="303" ht="15.75" customHeight="1">
      <c r="A303" s="11"/>
      <c r="B303" s="11"/>
      <c r="C303" s="11"/>
      <c r="D303" s="11"/>
      <c r="E303" s="8" t="s">
        <v>4062</v>
      </c>
      <c r="F303" s="9">
        <v>45978.0</v>
      </c>
      <c r="G303" s="10">
        <v>125.0</v>
      </c>
      <c r="H303" s="8">
        <f t="shared" ref="H303:H307" si="42">H302-G303</f>
        <v>0</v>
      </c>
      <c r="I303" s="10"/>
    </row>
    <row r="304" ht="15.75" customHeight="1">
      <c r="A304" s="11"/>
      <c r="B304" s="11"/>
      <c r="C304" s="11"/>
      <c r="D304" s="11"/>
      <c r="E304" s="8" t="s">
        <v>4063</v>
      </c>
      <c r="F304" s="9"/>
      <c r="G304" s="10"/>
      <c r="H304" s="8">
        <f t="shared" si="42"/>
        <v>0</v>
      </c>
      <c r="I304" s="10"/>
    </row>
    <row r="305" ht="15.75" customHeight="1">
      <c r="A305" s="11"/>
      <c r="B305" s="11"/>
      <c r="C305" s="11"/>
      <c r="D305" s="11"/>
      <c r="E305" s="8" t="s">
        <v>4064</v>
      </c>
      <c r="F305" s="57"/>
      <c r="G305" s="10"/>
      <c r="H305" s="8">
        <f t="shared" si="42"/>
        <v>0</v>
      </c>
      <c r="I305" s="10"/>
    </row>
    <row r="306" ht="15.75" customHeight="1">
      <c r="A306" s="11"/>
      <c r="B306" s="11"/>
      <c r="C306" s="11"/>
      <c r="D306" s="11"/>
      <c r="E306" s="8"/>
      <c r="F306" s="57"/>
      <c r="G306" s="10"/>
      <c r="H306" s="8">
        <f t="shared" si="42"/>
        <v>0</v>
      </c>
      <c r="I306" s="10"/>
    </row>
    <row r="307" ht="15.75" customHeight="1">
      <c r="A307" s="12"/>
      <c r="B307" s="12"/>
      <c r="C307" s="12"/>
      <c r="D307" s="12"/>
      <c r="E307" s="10"/>
      <c r="F307" s="10"/>
      <c r="G307" s="10"/>
      <c r="H307" s="8">
        <f t="shared" si="42"/>
        <v>0</v>
      </c>
      <c r="I307" s="10"/>
    </row>
    <row r="308" ht="15.75" customHeight="1">
      <c r="H308" s="68" t="s">
        <v>14</v>
      </c>
    </row>
    <row r="309" ht="15.75" customHeight="1">
      <c r="A309" s="2" t="s">
        <v>0</v>
      </c>
      <c r="B309" s="2" t="s">
        <v>1</v>
      </c>
      <c r="C309" s="3" t="s">
        <v>2</v>
      </c>
      <c r="D309" s="3" t="s">
        <v>3</v>
      </c>
      <c r="E309" s="3" t="s">
        <v>4</v>
      </c>
      <c r="F309" s="3" t="s">
        <v>5</v>
      </c>
      <c r="G309" s="3" t="s">
        <v>6</v>
      </c>
      <c r="H309" s="3" t="s">
        <v>7</v>
      </c>
      <c r="I309" s="3" t="s">
        <v>8</v>
      </c>
    </row>
    <row r="310" ht="15.75" customHeight="1">
      <c r="A310" s="4" t="s">
        <v>1082</v>
      </c>
      <c r="B310" s="5" t="s">
        <v>4065</v>
      </c>
      <c r="C310" s="6">
        <v>45983.0</v>
      </c>
      <c r="D310" s="7">
        <v>250.0</v>
      </c>
      <c r="E310" s="8" t="s">
        <v>4066</v>
      </c>
      <c r="F310" s="9">
        <v>45986.0</v>
      </c>
      <c r="G310" s="10">
        <v>150.0</v>
      </c>
      <c r="H310" s="8">
        <f>D310-G310</f>
        <v>100</v>
      </c>
      <c r="I310" s="10"/>
    </row>
    <row r="311" ht="15.75" customHeight="1">
      <c r="A311" s="11"/>
      <c r="B311" s="11"/>
      <c r="C311" s="11"/>
      <c r="D311" s="11"/>
      <c r="E311" s="8" t="s">
        <v>4067</v>
      </c>
      <c r="F311" s="9">
        <v>45987.0</v>
      </c>
      <c r="G311" s="10">
        <v>100.0</v>
      </c>
      <c r="H311" s="8">
        <f t="shared" ref="H311:H315" si="43">H310-G311</f>
        <v>0</v>
      </c>
      <c r="I311" s="10"/>
    </row>
    <row r="312" ht="15.75" customHeight="1">
      <c r="A312" s="11"/>
      <c r="B312" s="11"/>
      <c r="C312" s="11"/>
      <c r="D312" s="11"/>
      <c r="E312" s="8" t="s">
        <v>4068</v>
      </c>
      <c r="F312" s="9"/>
      <c r="G312" s="10"/>
      <c r="H312" s="8">
        <f t="shared" si="43"/>
        <v>0</v>
      </c>
      <c r="I312" s="10"/>
    </row>
    <row r="313" ht="15.75" customHeight="1">
      <c r="A313" s="11"/>
      <c r="B313" s="11"/>
      <c r="C313" s="11"/>
      <c r="D313" s="11"/>
      <c r="E313" s="8" t="s">
        <v>4069</v>
      </c>
      <c r="F313" s="57"/>
      <c r="G313" s="10"/>
      <c r="H313" s="8">
        <f t="shared" si="43"/>
        <v>0</v>
      </c>
      <c r="I313" s="10"/>
    </row>
    <row r="314" ht="15.75" customHeight="1">
      <c r="A314" s="11"/>
      <c r="B314" s="11"/>
      <c r="C314" s="11"/>
      <c r="D314" s="11"/>
      <c r="E314" s="8"/>
      <c r="F314" s="57"/>
      <c r="G314" s="10"/>
      <c r="H314" s="8">
        <f t="shared" si="43"/>
        <v>0</v>
      </c>
      <c r="I314" s="10"/>
    </row>
    <row r="315" ht="15.75" customHeight="1">
      <c r="A315" s="12"/>
      <c r="B315" s="12"/>
      <c r="C315" s="12"/>
      <c r="D315" s="12"/>
      <c r="E315" s="10"/>
      <c r="F315" s="10"/>
      <c r="G315" s="10"/>
      <c r="H315" s="8">
        <f t="shared" si="43"/>
        <v>0</v>
      </c>
      <c r="I315" s="10"/>
    </row>
    <row r="316" ht="15.75" customHeight="1">
      <c r="H316" s="68" t="s">
        <v>14</v>
      </c>
    </row>
    <row r="317" ht="15.75" customHeight="1">
      <c r="A317" s="2" t="s">
        <v>0</v>
      </c>
      <c r="B317" s="2" t="s">
        <v>1</v>
      </c>
      <c r="C317" s="3" t="s">
        <v>2</v>
      </c>
      <c r="D317" s="3" t="s">
        <v>3</v>
      </c>
      <c r="E317" s="3" t="s">
        <v>4</v>
      </c>
      <c r="F317" s="3" t="s">
        <v>5</v>
      </c>
      <c r="G317" s="3" t="s">
        <v>6</v>
      </c>
      <c r="H317" s="3" t="s">
        <v>7</v>
      </c>
      <c r="I317" s="3" t="s">
        <v>8</v>
      </c>
    </row>
    <row r="318" ht="15.75" customHeight="1">
      <c r="A318" s="4" t="s">
        <v>1082</v>
      </c>
      <c r="B318" s="5" t="s">
        <v>4070</v>
      </c>
      <c r="C318" s="6">
        <v>45996.0</v>
      </c>
      <c r="D318" s="7">
        <v>250.0</v>
      </c>
      <c r="E318" s="8" t="s">
        <v>4071</v>
      </c>
      <c r="F318" s="9">
        <v>45999.0</v>
      </c>
      <c r="G318" s="10">
        <v>60.0</v>
      </c>
      <c r="H318" s="8">
        <f>D318-G318</f>
        <v>190</v>
      </c>
      <c r="I318" s="10"/>
    </row>
    <row r="319" ht="15.75" customHeight="1">
      <c r="A319" s="11"/>
      <c r="B319" s="11"/>
      <c r="C319" s="11"/>
      <c r="D319" s="11"/>
      <c r="E319" s="8" t="s">
        <v>4072</v>
      </c>
      <c r="F319" s="9">
        <v>46000.0</v>
      </c>
      <c r="G319" s="10">
        <v>100.0</v>
      </c>
      <c r="H319" s="8">
        <f t="shared" ref="H319:H323" si="44">H318-G319</f>
        <v>90</v>
      </c>
      <c r="I319" s="10"/>
    </row>
    <row r="320" ht="15.75" customHeight="1">
      <c r="A320" s="11"/>
      <c r="B320" s="11"/>
      <c r="C320" s="11"/>
      <c r="D320" s="11"/>
      <c r="E320" s="8" t="s">
        <v>4073</v>
      </c>
      <c r="F320" s="9">
        <v>46000.0</v>
      </c>
      <c r="G320" s="10">
        <v>90.0</v>
      </c>
      <c r="H320" s="8">
        <f t="shared" si="44"/>
        <v>0</v>
      </c>
      <c r="I320" s="10"/>
    </row>
    <row r="321" ht="15.75" customHeight="1">
      <c r="A321" s="11"/>
      <c r="B321" s="11"/>
      <c r="C321" s="11"/>
      <c r="D321" s="11"/>
      <c r="E321" s="8"/>
      <c r="F321" s="57"/>
      <c r="G321" s="10"/>
      <c r="H321" s="8">
        <f t="shared" si="44"/>
        <v>0</v>
      </c>
      <c r="I321" s="10"/>
    </row>
    <row r="322" ht="15.75" customHeight="1">
      <c r="A322" s="11"/>
      <c r="B322" s="11"/>
      <c r="C322" s="11"/>
      <c r="D322" s="11"/>
      <c r="E322" s="8"/>
      <c r="F322" s="57"/>
      <c r="G322" s="10"/>
      <c r="H322" s="8">
        <f t="shared" si="44"/>
        <v>0</v>
      </c>
      <c r="I322" s="10"/>
    </row>
    <row r="323" ht="15.75" customHeight="1">
      <c r="A323" s="12"/>
      <c r="B323" s="12"/>
      <c r="C323" s="12"/>
      <c r="D323" s="12"/>
      <c r="E323" s="10"/>
      <c r="F323" s="10"/>
      <c r="G323" s="10"/>
      <c r="H323" s="8">
        <f t="shared" si="44"/>
        <v>0</v>
      </c>
      <c r="I323" s="10"/>
    </row>
    <row r="324" ht="15.75" customHeight="1">
      <c r="H324" s="68" t="s">
        <v>14</v>
      </c>
    </row>
    <row r="325" ht="15.75" customHeight="1">
      <c r="A325" s="2" t="s">
        <v>0</v>
      </c>
      <c r="B325" s="2" t="s">
        <v>1</v>
      </c>
      <c r="C325" s="3" t="s">
        <v>2</v>
      </c>
      <c r="D325" s="3" t="s">
        <v>3</v>
      </c>
      <c r="E325" s="3" t="s">
        <v>4</v>
      </c>
      <c r="F325" s="3" t="s">
        <v>5</v>
      </c>
      <c r="G325" s="3" t="s">
        <v>6</v>
      </c>
      <c r="H325" s="3" t="s">
        <v>7</v>
      </c>
      <c r="I325" s="3" t="s">
        <v>8</v>
      </c>
    </row>
    <row r="326" ht="15.75" customHeight="1">
      <c r="A326" s="4" t="s">
        <v>1082</v>
      </c>
      <c r="B326" s="5" t="s">
        <v>4074</v>
      </c>
      <c r="C326" s="6">
        <v>46010.0</v>
      </c>
      <c r="D326" s="7">
        <v>250.0</v>
      </c>
      <c r="E326" s="8" t="s">
        <v>4075</v>
      </c>
      <c r="F326" s="9">
        <v>46011.0</v>
      </c>
      <c r="G326" s="10">
        <v>125.0</v>
      </c>
      <c r="H326" s="8">
        <f>D326-G326</f>
        <v>125</v>
      </c>
      <c r="I326" s="10"/>
    </row>
    <row r="327" ht="15.75" customHeight="1">
      <c r="A327" s="11"/>
      <c r="B327" s="11"/>
      <c r="C327" s="11"/>
      <c r="D327" s="11"/>
      <c r="E327" s="8" t="s">
        <v>4076</v>
      </c>
      <c r="F327" s="9">
        <v>46013.0</v>
      </c>
      <c r="G327" s="10">
        <v>125.0</v>
      </c>
      <c r="H327" s="8">
        <f t="shared" ref="H327:H331" si="45">H326-G327</f>
        <v>0</v>
      </c>
      <c r="I327" s="10"/>
    </row>
    <row r="328" ht="15.75" customHeight="1">
      <c r="A328" s="11"/>
      <c r="B328" s="11"/>
      <c r="C328" s="11"/>
      <c r="D328" s="11"/>
      <c r="E328" s="8" t="s">
        <v>4077</v>
      </c>
      <c r="F328" s="9"/>
      <c r="G328" s="10"/>
      <c r="H328" s="8">
        <f t="shared" si="45"/>
        <v>0</v>
      </c>
      <c r="I328" s="10"/>
    </row>
    <row r="329" ht="15.75" customHeight="1">
      <c r="A329" s="11"/>
      <c r="B329" s="11"/>
      <c r="C329" s="11"/>
      <c r="D329" s="11"/>
      <c r="E329" s="8"/>
      <c r="F329" s="57"/>
      <c r="G329" s="10"/>
      <c r="H329" s="8">
        <f t="shared" si="45"/>
        <v>0</v>
      </c>
      <c r="I329" s="10"/>
    </row>
    <row r="330" ht="15.75" customHeight="1">
      <c r="A330" s="11"/>
      <c r="B330" s="11"/>
      <c r="C330" s="11"/>
      <c r="D330" s="11"/>
      <c r="E330" s="8"/>
      <c r="F330" s="57"/>
      <c r="G330" s="10"/>
      <c r="H330" s="8">
        <f t="shared" si="45"/>
        <v>0</v>
      </c>
      <c r="I330" s="10"/>
    </row>
    <row r="331" ht="15.75" customHeight="1">
      <c r="A331" s="12"/>
      <c r="B331" s="12"/>
      <c r="C331" s="12"/>
      <c r="D331" s="12"/>
      <c r="E331" s="10"/>
      <c r="F331" s="10"/>
      <c r="G331" s="10"/>
      <c r="H331" s="8">
        <f t="shared" si="45"/>
        <v>0</v>
      </c>
      <c r="I331" s="10"/>
    </row>
    <row r="332" ht="15.75" customHeight="1">
      <c r="H332" s="68" t="s">
        <v>14</v>
      </c>
    </row>
    <row r="333" ht="15.75" customHeight="1">
      <c r="A333" s="2" t="s">
        <v>0</v>
      </c>
      <c r="B333" s="2" t="s">
        <v>1</v>
      </c>
      <c r="C333" s="3" t="s">
        <v>2</v>
      </c>
      <c r="D333" s="3" t="s">
        <v>3</v>
      </c>
      <c r="E333" s="3" t="s">
        <v>4</v>
      </c>
      <c r="F333" s="3" t="s">
        <v>5</v>
      </c>
      <c r="G333" s="3" t="s">
        <v>6</v>
      </c>
      <c r="H333" s="3" t="s">
        <v>7</v>
      </c>
      <c r="I333" s="3" t="s">
        <v>8</v>
      </c>
    </row>
    <row r="334" ht="15.75" customHeight="1">
      <c r="A334" s="4" t="s">
        <v>1082</v>
      </c>
      <c r="B334" s="5" t="s">
        <v>4078</v>
      </c>
      <c r="C334" s="6">
        <v>46030.0</v>
      </c>
      <c r="D334" s="7">
        <v>250.0</v>
      </c>
      <c r="E334" s="8" t="s">
        <v>1244</v>
      </c>
      <c r="F334" s="9">
        <v>46035.0</v>
      </c>
      <c r="G334" s="10">
        <v>115.0</v>
      </c>
      <c r="H334" s="8">
        <f>D334-G334</f>
        <v>135</v>
      </c>
      <c r="I334" s="10"/>
    </row>
    <row r="335" ht="15.75" customHeight="1">
      <c r="A335" s="11"/>
      <c r="B335" s="11"/>
      <c r="C335" s="11"/>
      <c r="D335" s="11"/>
      <c r="E335" s="8" t="s">
        <v>1245</v>
      </c>
      <c r="F335" s="9">
        <v>46035.0</v>
      </c>
      <c r="G335" s="10">
        <v>60.0</v>
      </c>
      <c r="H335" s="8">
        <f t="shared" ref="H335:H339" si="46">H334-G335</f>
        <v>75</v>
      </c>
      <c r="I335" s="10"/>
    </row>
    <row r="336" ht="15.75" customHeight="1">
      <c r="A336" s="11"/>
      <c r="B336" s="11"/>
      <c r="C336" s="11"/>
      <c r="D336" s="11"/>
      <c r="E336" s="8" t="s">
        <v>1246</v>
      </c>
      <c r="F336" s="9">
        <v>46036.0</v>
      </c>
      <c r="G336" s="10">
        <v>75.0</v>
      </c>
      <c r="H336" s="8">
        <f t="shared" si="46"/>
        <v>0</v>
      </c>
      <c r="I336" s="10"/>
    </row>
    <row r="337" ht="15.75" customHeight="1">
      <c r="A337" s="11"/>
      <c r="B337" s="11"/>
      <c r="C337" s="11"/>
      <c r="D337" s="11"/>
      <c r="E337" s="8"/>
      <c r="F337" s="57"/>
      <c r="G337" s="10"/>
      <c r="H337" s="8">
        <f t="shared" si="46"/>
        <v>0</v>
      </c>
      <c r="I337" s="10"/>
    </row>
    <row r="338" ht="15.75" customHeight="1">
      <c r="A338" s="11"/>
      <c r="B338" s="11"/>
      <c r="C338" s="11"/>
      <c r="D338" s="11"/>
      <c r="E338" s="8"/>
      <c r="F338" s="57"/>
      <c r="G338" s="10"/>
      <c r="H338" s="8">
        <f t="shared" si="46"/>
        <v>0</v>
      </c>
      <c r="I338" s="10"/>
    </row>
    <row r="339" ht="15.75" customHeight="1">
      <c r="A339" s="12"/>
      <c r="B339" s="12"/>
      <c r="C339" s="12"/>
      <c r="D339" s="12"/>
      <c r="E339" s="10"/>
      <c r="F339" s="10"/>
      <c r="G339" s="10"/>
      <c r="H339" s="8">
        <f t="shared" si="46"/>
        <v>0</v>
      </c>
      <c r="I339" s="10"/>
    </row>
    <row r="340" ht="15.75" customHeight="1">
      <c r="H340" s="68" t="s">
        <v>14</v>
      </c>
    </row>
    <row r="341" ht="15.75" customHeight="1">
      <c r="A341" s="2" t="s">
        <v>0</v>
      </c>
      <c r="B341" s="2" t="s">
        <v>1</v>
      </c>
      <c r="C341" s="3" t="s">
        <v>2</v>
      </c>
      <c r="D341" s="3" t="s">
        <v>3</v>
      </c>
      <c r="E341" s="3" t="s">
        <v>4</v>
      </c>
      <c r="F341" s="3" t="s">
        <v>5</v>
      </c>
      <c r="G341" s="3" t="s">
        <v>6</v>
      </c>
      <c r="H341" s="3" t="s">
        <v>7</v>
      </c>
      <c r="I341" s="3" t="s">
        <v>8</v>
      </c>
    </row>
    <row r="342" ht="15.75" customHeight="1">
      <c r="A342" s="4" t="s">
        <v>1082</v>
      </c>
      <c r="B342" s="5" t="s">
        <v>4079</v>
      </c>
      <c r="C342" s="6">
        <v>46042.0</v>
      </c>
      <c r="D342" s="7">
        <v>250.0</v>
      </c>
      <c r="E342" s="8" t="s">
        <v>1546</v>
      </c>
      <c r="F342" s="9">
        <v>46043.0</v>
      </c>
      <c r="G342" s="10">
        <v>39.0</v>
      </c>
      <c r="H342" s="8">
        <f>D342-G342</f>
        <v>211</v>
      </c>
      <c r="I342" s="10"/>
    </row>
    <row r="343" ht="15.75" customHeight="1">
      <c r="A343" s="11"/>
      <c r="B343" s="11"/>
      <c r="C343" s="11"/>
      <c r="D343" s="11"/>
      <c r="E343" s="8" t="s">
        <v>1547</v>
      </c>
      <c r="F343" s="9">
        <v>46048.0</v>
      </c>
      <c r="G343" s="10">
        <v>50.0</v>
      </c>
      <c r="H343" s="8">
        <f t="shared" ref="H343:H347" si="47">H342-G343</f>
        <v>161</v>
      </c>
      <c r="I343" s="10"/>
    </row>
    <row r="344" ht="15.75" customHeight="1">
      <c r="A344" s="11"/>
      <c r="B344" s="11"/>
      <c r="C344" s="11"/>
      <c r="D344" s="11"/>
      <c r="E344" s="8" t="s">
        <v>4080</v>
      </c>
      <c r="F344" s="9">
        <v>46051.0</v>
      </c>
      <c r="G344" s="10">
        <v>60.0</v>
      </c>
      <c r="H344" s="8">
        <f t="shared" si="47"/>
        <v>101</v>
      </c>
      <c r="I344" s="10"/>
    </row>
    <row r="345" ht="15.75" customHeight="1">
      <c r="A345" s="11"/>
      <c r="B345" s="11"/>
      <c r="C345" s="11"/>
      <c r="D345" s="11"/>
      <c r="E345" s="8" t="s">
        <v>4081</v>
      </c>
      <c r="F345" s="57">
        <v>46053.0</v>
      </c>
      <c r="G345" s="10">
        <v>101.0</v>
      </c>
      <c r="H345" s="8">
        <f t="shared" si="47"/>
        <v>0</v>
      </c>
      <c r="I345" s="10"/>
    </row>
    <row r="346" ht="15.75" customHeight="1">
      <c r="A346" s="11"/>
      <c r="B346" s="11"/>
      <c r="C346" s="11"/>
      <c r="D346" s="11"/>
      <c r="E346" s="8"/>
      <c r="F346" s="57"/>
      <c r="G346" s="10"/>
      <c r="H346" s="8">
        <f t="shared" si="47"/>
        <v>0</v>
      </c>
      <c r="I346" s="10"/>
    </row>
    <row r="347" ht="15.75" customHeight="1">
      <c r="A347" s="12"/>
      <c r="B347" s="12"/>
      <c r="C347" s="12"/>
      <c r="D347" s="12"/>
      <c r="E347" s="10"/>
      <c r="F347" s="10"/>
      <c r="G347" s="10"/>
      <c r="H347" s="8">
        <f t="shared" si="47"/>
        <v>0</v>
      </c>
      <c r="I347" s="10"/>
    </row>
    <row r="348" ht="15.75" customHeight="1">
      <c r="H348" s="68" t="s">
        <v>14</v>
      </c>
    </row>
    <row r="349" ht="15.75" customHeight="1">
      <c r="A349" s="2" t="s">
        <v>0</v>
      </c>
      <c r="B349" s="2" t="s">
        <v>1</v>
      </c>
      <c r="C349" s="3" t="s">
        <v>2</v>
      </c>
      <c r="D349" s="3" t="s">
        <v>3</v>
      </c>
      <c r="E349" s="3" t="s">
        <v>4</v>
      </c>
      <c r="F349" s="3" t="s">
        <v>5</v>
      </c>
      <c r="G349" s="3" t="s">
        <v>6</v>
      </c>
      <c r="H349" s="3" t="s">
        <v>7</v>
      </c>
      <c r="I349" s="3" t="s">
        <v>8</v>
      </c>
    </row>
    <row r="350" ht="15.75" customHeight="1">
      <c r="A350" s="4" t="s">
        <v>1082</v>
      </c>
      <c r="B350" s="5" t="s">
        <v>4082</v>
      </c>
      <c r="C350" s="6">
        <v>46048.0</v>
      </c>
      <c r="D350" s="7">
        <v>250.0</v>
      </c>
      <c r="E350" s="8" t="s">
        <v>4083</v>
      </c>
      <c r="F350" s="9">
        <v>46055.0</v>
      </c>
      <c r="G350" s="10">
        <v>100.0</v>
      </c>
      <c r="H350" s="8">
        <f>D350-G350</f>
        <v>150</v>
      </c>
      <c r="I350" s="10"/>
    </row>
    <row r="351" ht="15.75" customHeight="1">
      <c r="A351" s="11"/>
      <c r="B351" s="11"/>
      <c r="C351" s="11"/>
      <c r="D351" s="11"/>
      <c r="E351" s="8" t="s">
        <v>4084</v>
      </c>
      <c r="F351" s="9">
        <v>46056.0</v>
      </c>
      <c r="G351" s="10">
        <v>70.0</v>
      </c>
      <c r="H351" s="8">
        <f t="shared" ref="H351:H355" si="48">H350-G351</f>
        <v>80</v>
      </c>
      <c r="I351" s="10"/>
    </row>
    <row r="352" ht="15.75" customHeight="1">
      <c r="A352" s="11"/>
      <c r="B352" s="11"/>
      <c r="C352" s="11"/>
      <c r="D352" s="11"/>
      <c r="E352" s="8" t="s">
        <v>4085</v>
      </c>
      <c r="F352" s="9">
        <v>46057.0</v>
      </c>
      <c r="G352" s="10">
        <v>80.0</v>
      </c>
      <c r="H352" s="8">
        <f t="shared" si="48"/>
        <v>0</v>
      </c>
      <c r="I352" s="10"/>
    </row>
    <row r="353" ht="15.75" customHeight="1">
      <c r="A353" s="11"/>
      <c r="B353" s="11"/>
      <c r="C353" s="11"/>
      <c r="D353" s="11"/>
      <c r="E353" s="8"/>
      <c r="F353" s="57"/>
      <c r="G353" s="10"/>
      <c r="H353" s="8">
        <f t="shared" si="48"/>
        <v>0</v>
      </c>
      <c r="I353" s="10"/>
    </row>
    <row r="354" ht="15.75" customHeight="1">
      <c r="A354" s="11"/>
      <c r="B354" s="11"/>
      <c r="C354" s="11"/>
      <c r="D354" s="11"/>
      <c r="E354" s="8"/>
      <c r="F354" s="57"/>
      <c r="G354" s="10"/>
      <c r="H354" s="8">
        <f t="shared" si="48"/>
        <v>0</v>
      </c>
      <c r="I354" s="10"/>
    </row>
    <row r="355" ht="15.75" customHeight="1">
      <c r="A355" s="12"/>
      <c r="B355" s="12"/>
      <c r="C355" s="12"/>
      <c r="D355" s="12"/>
      <c r="E355" s="10"/>
      <c r="F355" s="10"/>
      <c r="G355" s="10"/>
      <c r="H355" s="8">
        <f t="shared" si="48"/>
        <v>0</v>
      </c>
      <c r="I355" s="10"/>
    </row>
    <row r="356" ht="15.75" customHeight="1">
      <c r="H356" s="68" t="s">
        <v>14</v>
      </c>
    </row>
    <row r="357" ht="15.75" customHeight="1">
      <c r="A357" s="2" t="s">
        <v>0</v>
      </c>
      <c r="B357" s="2" t="s">
        <v>1</v>
      </c>
      <c r="C357" s="3" t="s">
        <v>2</v>
      </c>
      <c r="D357" s="3" t="s">
        <v>3</v>
      </c>
      <c r="E357" s="3" t="s">
        <v>4</v>
      </c>
      <c r="F357" s="3" t="s">
        <v>5</v>
      </c>
      <c r="G357" s="3" t="s">
        <v>6</v>
      </c>
      <c r="H357" s="3" t="s">
        <v>7</v>
      </c>
      <c r="I357" s="3" t="s">
        <v>8</v>
      </c>
    </row>
    <row r="358" ht="15.75" customHeight="1">
      <c r="A358" s="4" t="s">
        <v>1082</v>
      </c>
      <c r="B358" s="5" t="s">
        <v>4086</v>
      </c>
      <c r="C358" s="6">
        <v>46062.0</v>
      </c>
      <c r="D358" s="7">
        <v>250.0</v>
      </c>
      <c r="E358" s="8" t="s">
        <v>3893</v>
      </c>
      <c r="F358" s="9">
        <v>46063.0</v>
      </c>
      <c r="G358" s="10">
        <v>100.0</v>
      </c>
      <c r="H358" s="8">
        <f>D358-G358</f>
        <v>150</v>
      </c>
      <c r="I358" s="10"/>
    </row>
    <row r="359" ht="15.75" customHeight="1">
      <c r="A359" s="11"/>
      <c r="B359" s="11"/>
      <c r="C359" s="11"/>
      <c r="D359" s="11"/>
      <c r="E359" s="8" t="s">
        <v>3894</v>
      </c>
      <c r="F359" s="9">
        <v>46065.0</v>
      </c>
      <c r="G359" s="10">
        <v>70.0</v>
      </c>
      <c r="H359" s="8">
        <f t="shared" ref="H359:H363" si="49">H358-G359</f>
        <v>80</v>
      </c>
      <c r="I359" s="10"/>
    </row>
    <row r="360" ht="15.75" customHeight="1">
      <c r="A360" s="11"/>
      <c r="B360" s="11"/>
      <c r="C360" s="11"/>
      <c r="D360" s="11"/>
      <c r="E360" s="8" t="s">
        <v>3895</v>
      </c>
      <c r="F360" s="9">
        <v>46067.0</v>
      </c>
      <c r="G360" s="10">
        <v>80.0</v>
      </c>
      <c r="H360" s="8">
        <f t="shared" si="49"/>
        <v>0</v>
      </c>
      <c r="I360" s="10"/>
    </row>
    <row r="361" ht="15.75" customHeight="1">
      <c r="A361" s="11"/>
      <c r="B361" s="11"/>
      <c r="C361" s="11"/>
      <c r="D361" s="11"/>
      <c r="E361" s="8"/>
      <c r="F361" s="57"/>
      <c r="G361" s="10"/>
      <c r="H361" s="8">
        <f t="shared" si="49"/>
        <v>0</v>
      </c>
      <c r="I361" s="10"/>
    </row>
    <row r="362" ht="15.75" customHeight="1">
      <c r="A362" s="11"/>
      <c r="B362" s="11"/>
      <c r="C362" s="11"/>
      <c r="D362" s="11"/>
      <c r="E362" s="8"/>
      <c r="F362" s="57"/>
      <c r="G362" s="10"/>
      <c r="H362" s="8">
        <f t="shared" si="49"/>
        <v>0</v>
      </c>
      <c r="I362" s="10"/>
    </row>
    <row r="363" ht="15.75" customHeight="1">
      <c r="A363" s="12"/>
      <c r="B363" s="12"/>
      <c r="C363" s="12"/>
      <c r="D363" s="12"/>
      <c r="E363" s="10"/>
      <c r="F363" s="10"/>
      <c r="G363" s="10"/>
      <c r="H363" s="8">
        <f t="shared" si="49"/>
        <v>0</v>
      </c>
      <c r="I363" s="10"/>
    </row>
    <row r="364" ht="15.75" customHeight="1">
      <c r="H364" s="68" t="s">
        <v>14</v>
      </c>
    </row>
    <row r="365" ht="15.75" customHeight="1">
      <c r="A365" s="2" t="s">
        <v>0</v>
      </c>
      <c r="B365" s="2" t="s">
        <v>1</v>
      </c>
      <c r="C365" s="3" t="s">
        <v>2</v>
      </c>
      <c r="D365" s="3" t="s">
        <v>3</v>
      </c>
      <c r="E365" s="3" t="s">
        <v>4</v>
      </c>
      <c r="F365" s="3" t="s">
        <v>5</v>
      </c>
      <c r="G365" s="3" t="s">
        <v>6</v>
      </c>
      <c r="H365" s="3" t="s">
        <v>7</v>
      </c>
      <c r="I365" s="3" t="s">
        <v>8</v>
      </c>
    </row>
    <row r="366" ht="15.75" customHeight="1">
      <c r="A366" s="4" t="s">
        <v>1082</v>
      </c>
      <c r="B366" s="5" t="s">
        <v>4087</v>
      </c>
      <c r="C366" s="6">
        <v>46065.0</v>
      </c>
      <c r="D366" s="7">
        <v>250.0</v>
      </c>
      <c r="E366" s="8" t="s">
        <v>3442</v>
      </c>
      <c r="F366" s="9">
        <v>46073.0</v>
      </c>
      <c r="G366" s="10">
        <v>22.0</v>
      </c>
      <c r="H366" s="8">
        <f>D366-G366</f>
        <v>228</v>
      </c>
      <c r="I366" s="10"/>
    </row>
    <row r="367" ht="15.75" customHeight="1">
      <c r="A367" s="11"/>
      <c r="B367" s="11"/>
      <c r="C367" s="11"/>
      <c r="D367" s="11"/>
      <c r="E367" s="8" t="s">
        <v>3443</v>
      </c>
      <c r="F367" s="9">
        <v>46076.0</v>
      </c>
      <c r="G367" s="10">
        <v>51.0</v>
      </c>
      <c r="H367" s="8">
        <f t="shared" ref="H367:H371" si="50">H366-G367</f>
        <v>177</v>
      </c>
      <c r="I367" s="10"/>
    </row>
    <row r="368" ht="15.75" customHeight="1">
      <c r="A368" s="11"/>
      <c r="B368" s="11"/>
      <c r="C368" s="11"/>
      <c r="D368" s="11"/>
      <c r="E368" s="8" t="s">
        <v>3443</v>
      </c>
      <c r="F368" s="9">
        <v>46079.0</v>
      </c>
      <c r="G368" s="10">
        <v>76.0</v>
      </c>
      <c r="H368" s="8">
        <f t="shared" si="50"/>
        <v>101</v>
      </c>
      <c r="I368" s="10"/>
    </row>
    <row r="369" ht="15.75" customHeight="1">
      <c r="A369" s="11"/>
      <c r="B369" s="11"/>
      <c r="C369" s="11"/>
      <c r="D369" s="11"/>
      <c r="E369" s="8" t="s">
        <v>4088</v>
      </c>
      <c r="F369" s="57">
        <v>46081.0</v>
      </c>
      <c r="G369" s="10">
        <v>89.0</v>
      </c>
      <c r="H369" s="8">
        <f t="shared" si="50"/>
        <v>12</v>
      </c>
      <c r="I369" s="10"/>
    </row>
    <row r="370" ht="15.75" customHeight="1">
      <c r="A370" s="11"/>
      <c r="B370" s="11"/>
      <c r="C370" s="11"/>
      <c r="D370" s="11"/>
      <c r="E370" s="8" t="s">
        <v>4089</v>
      </c>
      <c r="F370" s="57">
        <v>46086.0</v>
      </c>
      <c r="G370" s="10">
        <v>11.0</v>
      </c>
      <c r="H370" s="8">
        <f t="shared" si="50"/>
        <v>1</v>
      </c>
      <c r="I370" s="10"/>
    </row>
    <row r="371" ht="15.75" customHeight="1">
      <c r="A371" s="12"/>
      <c r="B371" s="12"/>
      <c r="C371" s="12"/>
      <c r="D371" s="12"/>
      <c r="E371" s="10" t="s">
        <v>4090</v>
      </c>
      <c r="F371" s="44">
        <v>46120.0</v>
      </c>
      <c r="G371" s="10">
        <v>1.0</v>
      </c>
      <c r="H371" s="8">
        <f t="shared" si="50"/>
        <v>0</v>
      </c>
      <c r="I371" s="10"/>
    </row>
    <row r="372" ht="15.75" customHeight="1">
      <c r="H372" s="68" t="s">
        <v>14</v>
      </c>
    </row>
    <row r="373" ht="15.75" customHeight="1">
      <c r="A373" s="2" t="s">
        <v>0</v>
      </c>
      <c r="B373" s="2" t="s">
        <v>1</v>
      </c>
      <c r="C373" s="3" t="s">
        <v>2</v>
      </c>
      <c r="D373" s="3" t="s">
        <v>3</v>
      </c>
      <c r="E373" s="3" t="s">
        <v>4</v>
      </c>
      <c r="F373" s="3" t="s">
        <v>5</v>
      </c>
      <c r="G373" s="3" t="s">
        <v>6</v>
      </c>
      <c r="H373" s="3" t="s">
        <v>7</v>
      </c>
      <c r="I373" s="3" t="s">
        <v>8</v>
      </c>
    </row>
    <row r="374" ht="15.75" customHeight="1">
      <c r="A374" s="4" t="s">
        <v>1082</v>
      </c>
      <c r="B374" s="5" t="s">
        <v>4091</v>
      </c>
      <c r="C374" s="6">
        <v>46079.0</v>
      </c>
      <c r="D374" s="7">
        <v>250.0</v>
      </c>
      <c r="E374" s="8" t="s">
        <v>4092</v>
      </c>
      <c r="F374" s="9">
        <v>46086.0</v>
      </c>
      <c r="G374" s="10">
        <v>63.0</v>
      </c>
      <c r="H374" s="8">
        <f>D374-G374</f>
        <v>187</v>
      </c>
      <c r="I374" s="10"/>
    </row>
    <row r="375" ht="15.75" customHeight="1">
      <c r="A375" s="11"/>
      <c r="B375" s="11"/>
      <c r="C375" s="11"/>
      <c r="D375" s="11"/>
      <c r="E375" s="8" t="s">
        <v>4092</v>
      </c>
      <c r="F375" s="57">
        <v>46268.0</v>
      </c>
      <c r="G375" s="10">
        <v>40.0</v>
      </c>
      <c r="H375" s="8">
        <f t="shared" ref="H375:H379" si="51">H374-G375</f>
        <v>147</v>
      </c>
      <c r="I375" s="10"/>
    </row>
    <row r="376" ht="15.75" customHeight="1">
      <c r="A376" s="11"/>
      <c r="B376" s="11"/>
      <c r="C376" s="11"/>
      <c r="D376" s="11"/>
      <c r="E376" s="8" t="s">
        <v>4093</v>
      </c>
      <c r="F376" s="9">
        <v>46093.0</v>
      </c>
      <c r="G376" s="10">
        <v>70.0</v>
      </c>
      <c r="H376" s="8">
        <f t="shared" si="51"/>
        <v>77</v>
      </c>
      <c r="I376" s="10"/>
    </row>
    <row r="377" ht="15.75" customHeight="1">
      <c r="A377" s="11"/>
      <c r="B377" s="11"/>
      <c r="C377" s="11"/>
      <c r="D377" s="11"/>
      <c r="E377" s="8" t="s">
        <v>4094</v>
      </c>
      <c r="F377" s="57"/>
      <c r="G377" s="10"/>
      <c r="H377" s="8">
        <f t="shared" si="51"/>
        <v>77</v>
      </c>
      <c r="I377" s="10"/>
    </row>
    <row r="378" ht="15.75" customHeight="1">
      <c r="A378" s="11"/>
      <c r="B378" s="11"/>
      <c r="C378" s="11"/>
      <c r="D378" s="11"/>
      <c r="E378" s="8"/>
      <c r="F378" s="57"/>
      <c r="G378" s="10"/>
      <c r="H378" s="8">
        <f t="shared" si="51"/>
        <v>77</v>
      </c>
      <c r="I378" s="10"/>
    </row>
    <row r="379" ht="15.75" customHeight="1">
      <c r="A379" s="12"/>
      <c r="B379" s="12"/>
      <c r="C379" s="12"/>
      <c r="D379" s="12"/>
      <c r="E379" s="10"/>
      <c r="F379" s="10"/>
      <c r="G379" s="10"/>
      <c r="H379" s="8">
        <f t="shared" si="51"/>
        <v>77</v>
      </c>
      <c r="I379" s="10"/>
    </row>
    <row r="380" ht="15.75" customHeight="1"/>
    <row r="381" ht="15.75" customHeight="1">
      <c r="A381" s="2" t="s">
        <v>0</v>
      </c>
      <c r="B381" s="2" t="s">
        <v>1</v>
      </c>
      <c r="C381" s="3" t="s">
        <v>2</v>
      </c>
      <c r="D381" s="3" t="s">
        <v>3</v>
      </c>
      <c r="E381" s="3" t="s">
        <v>4</v>
      </c>
      <c r="F381" s="3" t="s">
        <v>5</v>
      </c>
      <c r="G381" s="3" t="s">
        <v>6</v>
      </c>
      <c r="H381" s="3" t="s">
        <v>7</v>
      </c>
      <c r="I381" s="3" t="s">
        <v>8</v>
      </c>
    </row>
    <row r="382" ht="15.75" customHeight="1">
      <c r="A382" s="4" t="s">
        <v>1082</v>
      </c>
      <c r="B382" s="5" t="s">
        <v>4095</v>
      </c>
      <c r="C382" s="6">
        <v>46090.0</v>
      </c>
      <c r="D382" s="7">
        <v>350.0</v>
      </c>
      <c r="E382" s="8" t="s">
        <v>4096</v>
      </c>
      <c r="F382" s="9">
        <v>46097.0</v>
      </c>
      <c r="G382" s="10">
        <v>46.0</v>
      </c>
      <c r="H382" s="8">
        <f>D382-G382</f>
        <v>304</v>
      </c>
      <c r="I382" s="10"/>
    </row>
    <row r="383" ht="15.75" customHeight="1">
      <c r="A383" s="11"/>
      <c r="B383" s="11"/>
      <c r="C383" s="11"/>
      <c r="D383" s="11"/>
      <c r="E383" s="8" t="s">
        <v>4097</v>
      </c>
      <c r="F383" s="9">
        <v>46098.0</v>
      </c>
      <c r="G383" s="10">
        <v>70.0</v>
      </c>
      <c r="H383" s="8">
        <f t="shared" ref="H383:H389" si="52">H382-G383</f>
        <v>234</v>
      </c>
      <c r="I383" s="10"/>
    </row>
    <row r="384" ht="15.75" customHeight="1">
      <c r="A384" s="11"/>
      <c r="B384" s="11"/>
      <c r="C384" s="11"/>
      <c r="D384" s="11"/>
      <c r="E384" s="8" t="s">
        <v>4098</v>
      </c>
      <c r="F384" s="9">
        <v>46099.0</v>
      </c>
      <c r="G384" s="10">
        <v>75.0</v>
      </c>
      <c r="H384" s="8">
        <f t="shared" si="52"/>
        <v>159</v>
      </c>
      <c r="I384" s="10"/>
    </row>
    <row r="385" ht="15.75" customHeight="1">
      <c r="A385" s="11"/>
      <c r="B385" s="11"/>
      <c r="C385" s="11"/>
      <c r="D385" s="11"/>
      <c r="E385" s="8" t="s">
        <v>4099</v>
      </c>
      <c r="F385" s="57">
        <v>46107.0</v>
      </c>
      <c r="G385" s="10">
        <v>32.0</v>
      </c>
      <c r="H385" s="8">
        <f t="shared" si="52"/>
        <v>127</v>
      </c>
      <c r="I385" s="10"/>
    </row>
    <row r="386" ht="15.75" customHeight="1">
      <c r="A386" s="11"/>
      <c r="B386" s="11"/>
      <c r="C386" s="11"/>
      <c r="D386" s="11"/>
      <c r="E386" s="8" t="s">
        <v>4100</v>
      </c>
      <c r="F386" s="57">
        <v>46111.0</v>
      </c>
      <c r="G386" s="10">
        <v>55.0</v>
      </c>
      <c r="H386" s="8">
        <f t="shared" si="52"/>
        <v>72</v>
      </c>
      <c r="I386" s="10"/>
    </row>
    <row r="387" ht="15.75" customHeight="1">
      <c r="A387" s="12"/>
      <c r="B387" s="12"/>
      <c r="C387" s="12"/>
      <c r="D387" s="12"/>
      <c r="E387" s="10" t="s">
        <v>4101</v>
      </c>
      <c r="F387" s="44">
        <v>46112.0</v>
      </c>
      <c r="G387" s="10">
        <v>20.0</v>
      </c>
      <c r="H387" s="8">
        <f t="shared" si="52"/>
        <v>52</v>
      </c>
      <c r="I387" s="10"/>
    </row>
    <row r="388" ht="15.75" customHeight="1">
      <c r="A388" s="238"/>
      <c r="B388" s="239"/>
      <c r="C388" s="240"/>
      <c r="D388" s="241"/>
      <c r="E388" s="74" t="s">
        <v>4102</v>
      </c>
      <c r="F388" s="59">
        <v>46114.0</v>
      </c>
      <c r="G388" s="30">
        <v>50.0</v>
      </c>
      <c r="H388" s="8">
        <f t="shared" si="52"/>
        <v>2</v>
      </c>
      <c r="I388" s="30"/>
    </row>
    <row r="389" ht="15.75" customHeight="1">
      <c r="E389" s="74" t="s">
        <v>4103</v>
      </c>
      <c r="F389" s="59">
        <v>46120.0</v>
      </c>
      <c r="G389" s="30">
        <v>2.0</v>
      </c>
      <c r="H389" s="8">
        <f t="shared" si="52"/>
        <v>0</v>
      </c>
    </row>
    <row r="390" ht="15.75" customHeight="1">
      <c r="H390" s="68" t="s">
        <v>14</v>
      </c>
    </row>
    <row r="391" ht="15.75" customHeight="1">
      <c r="A391" s="2" t="s">
        <v>0</v>
      </c>
      <c r="B391" s="2" t="s">
        <v>1</v>
      </c>
      <c r="C391" s="3" t="s">
        <v>2</v>
      </c>
      <c r="D391" s="3" t="s">
        <v>3</v>
      </c>
      <c r="E391" s="3" t="s">
        <v>4</v>
      </c>
      <c r="F391" s="3" t="s">
        <v>5</v>
      </c>
      <c r="G391" s="3" t="s">
        <v>6</v>
      </c>
      <c r="H391" s="3" t="s">
        <v>7</v>
      </c>
      <c r="I391" s="3" t="s">
        <v>8</v>
      </c>
    </row>
    <row r="392" ht="15.75" customHeight="1">
      <c r="A392" s="4" t="s">
        <v>4104</v>
      </c>
      <c r="B392" s="5" t="s">
        <v>4105</v>
      </c>
      <c r="C392" s="6">
        <v>46094.0</v>
      </c>
      <c r="D392" s="7">
        <v>65.0</v>
      </c>
      <c r="E392" s="8" t="s">
        <v>4106</v>
      </c>
      <c r="F392" s="9">
        <v>46094.0</v>
      </c>
      <c r="G392" s="10">
        <v>65.0</v>
      </c>
      <c r="H392" s="8">
        <f>D392-G392</f>
        <v>0</v>
      </c>
      <c r="I392" s="10"/>
    </row>
    <row r="393" ht="15.75" customHeight="1">
      <c r="A393" s="11"/>
      <c r="B393" s="11"/>
      <c r="C393" s="11"/>
      <c r="D393" s="11"/>
      <c r="E393" s="8"/>
      <c r="F393" s="9"/>
      <c r="G393" s="10"/>
      <c r="H393" s="8">
        <f t="shared" ref="H393:H397" si="53">H392-G393</f>
        <v>0</v>
      </c>
      <c r="I393" s="10"/>
    </row>
    <row r="394" ht="15.75" customHeight="1">
      <c r="A394" s="11"/>
      <c r="B394" s="11"/>
      <c r="C394" s="11"/>
      <c r="D394" s="11"/>
      <c r="E394" s="8"/>
      <c r="F394" s="9"/>
      <c r="G394" s="10"/>
      <c r="H394" s="8">
        <f t="shared" si="53"/>
        <v>0</v>
      </c>
      <c r="I394" s="10"/>
    </row>
    <row r="395" ht="15.75" customHeight="1">
      <c r="A395" s="11"/>
      <c r="B395" s="11"/>
      <c r="C395" s="11"/>
      <c r="D395" s="11"/>
      <c r="E395" s="8"/>
      <c r="F395" s="57"/>
      <c r="G395" s="10"/>
      <c r="H395" s="8">
        <f t="shared" si="53"/>
        <v>0</v>
      </c>
      <c r="I395" s="10"/>
    </row>
    <row r="396" ht="15.75" customHeight="1">
      <c r="A396" s="11"/>
      <c r="B396" s="11"/>
      <c r="C396" s="11"/>
      <c r="D396" s="11"/>
      <c r="E396" s="8"/>
      <c r="F396" s="57"/>
      <c r="G396" s="10"/>
      <c r="H396" s="8">
        <f t="shared" si="53"/>
        <v>0</v>
      </c>
      <c r="I396" s="10"/>
    </row>
    <row r="397" ht="15.75" customHeight="1">
      <c r="A397" s="12"/>
      <c r="B397" s="12"/>
      <c r="C397" s="12"/>
      <c r="D397" s="12"/>
      <c r="E397" s="10"/>
      <c r="F397" s="10"/>
      <c r="G397" s="10"/>
      <c r="H397" s="8">
        <f t="shared" si="53"/>
        <v>0</v>
      </c>
      <c r="I397" s="10"/>
    </row>
    <row r="398" ht="15.75" customHeight="1">
      <c r="H398" s="68" t="s">
        <v>14</v>
      </c>
    </row>
    <row r="399" ht="15.75" customHeight="1">
      <c r="A399" s="2" t="s">
        <v>0</v>
      </c>
      <c r="B399" s="2" t="s">
        <v>1</v>
      </c>
      <c r="C399" s="3" t="s">
        <v>2</v>
      </c>
      <c r="D399" s="3" t="s">
        <v>3</v>
      </c>
      <c r="E399" s="3" t="s">
        <v>4</v>
      </c>
      <c r="F399" s="3" t="s">
        <v>5</v>
      </c>
      <c r="G399" s="3" t="s">
        <v>6</v>
      </c>
      <c r="H399" s="3" t="s">
        <v>7</v>
      </c>
      <c r="I399" s="3" t="s">
        <v>8</v>
      </c>
    </row>
    <row r="400" ht="15.75" customHeight="1">
      <c r="A400" s="4" t="s">
        <v>1082</v>
      </c>
      <c r="B400" s="5" t="s">
        <v>4107</v>
      </c>
      <c r="C400" s="6">
        <v>46106.0</v>
      </c>
      <c r="D400" s="7">
        <v>350.0</v>
      </c>
      <c r="E400" s="8" t="s">
        <v>4108</v>
      </c>
      <c r="F400" s="9">
        <v>46116.0</v>
      </c>
      <c r="G400" s="10">
        <v>100.0</v>
      </c>
      <c r="H400" s="8">
        <f>D400-G400</f>
        <v>250</v>
      </c>
      <c r="I400" s="10"/>
    </row>
    <row r="401" ht="15.75" customHeight="1">
      <c r="A401" s="11"/>
      <c r="B401" s="11"/>
      <c r="C401" s="11"/>
      <c r="D401" s="11"/>
      <c r="E401" s="8" t="s">
        <v>4109</v>
      </c>
      <c r="F401" s="9">
        <v>46118.0</v>
      </c>
      <c r="G401" s="10">
        <v>100.0</v>
      </c>
      <c r="H401" s="8">
        <f t="shared" ref="H401:H405" si="54">H400-G401</f>
        <v>150</v>
      </c>
      <c r="I401" s="10"/>
    </row>
    <row r="402" ht="15.75" customHeight="1">
      <c r="A402" s="11"/>
      <c r="B402" s="11"/>
      <c r="C402" s="11"/>
      <c r="D402" s="11"/>
      <c r="E402" s="8" t="s">
        <v>4110</v>
      </c>
      <c r="F402" s="9">
        <v>46119.0</v>
      </c>
      <c r="G402" s="10">
        <v>47.0</v>
      </c>
      <c r="H402" s="8">
        <f t="shared" si="54"/>
        <v>103</v>
      </c>
      <c r="I402" s="10"/>
    </row>
    <row r="403" ht="15.75" customHeight="1">
      <c r="A403" s="11"/>
      <c r="B403" s="11"/>
      <c r="C403" s="11"/>
      <c r="D403" s="11"/>
      <c r="E403" s="8" t="s">
        <v>4111</v>
      </c>
      <c r="F403" s="57">
        <v>46269.0</v>
      </c>
      <c r="G403" s="10">
        <v>76.0</v>
      </c>
      <c r="H403" s="8">
        <f t="shared" si="54"/>
        <v>27</v>
      </c>
      <c r="I403" s="10"/>
    </row>
    <row r="404" ht="15.75" customHeight="1">
      <c r="A404" s="11"/>
      <c r="B404" s="11"/>
      <c r="C404" s="11"/>
      <c r="D404" s="11"/>
      <c r="E404" s="8" t="s">
        <v>4112</v>
      </c>
      <c r="F404" s="57">
        <v>46125.0</v>
      </c>
      <c r="G404" s="10">
        <v>27.0</v>
      </c>
      <c r="H404" s="8">
        <f t="shared" si="54"/>
        <v>0</v>
      </c>
      <c r="I404" s="10"/>
    </row>
    <row r="405" ht="15.75" customHeight="1">
      <c r="A405" s="12"/>
      <c r="B405" s="12"/>
      <c r="C405" s="12"/>
      <c r="D405" s="12"/>
      <c r="E405" s="10"/>
      <c r="F405" s="10"/>
      <c r="G405" s="10"/>
      <c r="H405" s="8">
        <f t="shared" si="54"/>
        <v>0</v>
      </c>
      <c r="I405" s="10"/>
    </row>
    <row r="406" ht="15.75" customHeight="1">
      <c r="H406" s="68" t="s">
        <v>14</v>
      </c>
    </row>
    <row r="407" ht="15.75" customHeight="1">
      <c r="A407" s="2" t="s">
        <v>0</v>
      </c>
      <c r="B407" s="2" t="s">
        <v>1</v>
      </c>
      <c r="C407" s="3" t="s">
        <v>2</v>
      </c>
      <c r="D407" s="3" t="s">
        <v>3</v>
      </c>
      <c r="E407" s="3" t="s">
        <v>4</v>
      </c>
      <c r="F407" s="3" t="s">
        <v>5</v>
      </c>
      <c r="G407" s="3" t="s">
        <v>6</v>
      </c>
      <c r="H407" s="3" t="s">
        <v>7</v>
      </c>
      <c r="I407" s="3" t="s">
        <v>8</v>
      </c>
    </row>
    <row r="408" ht="15.75" customHeight="1">
      <c r="A408" s="4" t="s">
        <v>4104</v>
      </c>
      <c r="B408" s="5" t="s">
        <v>4113</v>
      </c>
      <c r="C408" s="6">
        <v>46108.0</v>
      </c>
      <c r="D408" s="7">
        <v>40.0</v>
      </c>
      <c r="E408" s="8" t="s">
        <v>3547</v>
      </c>
      <c r="F408" s="9">
        <v>46109.0</v>
      </c>
      <c r="G408" s="10">
        <v>40.0</v>
      </c>
      <c r="H408" s="8">
        <f>D408-G408</f>
        <v>0</v>
      </c>
      <c r="I408" s="10"/>
    </row>
    <row r="409" ht="15.75" customHeight="1">
      <c r="A409" s="11"/>
      <c r="B409" s="11"/>
      <c r="C409" s="11"/>
      <c r="D409" s="11"/>
      <c r="E409" s="8"/>
      <c r="F409" s="9"/>
      <c r="G409" s="10"/>
      <c r="H409" s="8">
        <f t="shared" ref="H409:H413" si="55">H408-G409</f>
        <v>0</v>
      </c>
      <c r="I409" s="10"/>
    </row>
    <row r="410" ht="15.75" customHeight="1">
      <c r="A410" s="11"/>
      <c r="B410" s="11"/>
      <c r="C410" s="11"/>
      <c r="D410" s="11"/>
      <c r="E410" s="8"/>
      <c r="F410" s="9"/>
      <c r="G410" s="10"/>
      <c r="H410" s="8">
        <f t="shared" si="55"/>
        <v>0</v>
      </c>
      <c r="I410" s="10"/>
    </row>
    <row r="411" ht="15.75" customHeight="1">
      <c r="A411" s="11"/>
      <c r="B411" s="11"/>
      <c r="C411" s="11"/>
      <c r="D411" s="11"/>
      <c r="E411" s="8"/>
      <c r="F411" s="57"/>
      <c r="G411" s="10"/>
      <c r="H411" s="8">
        <f t="shared" si="55"/>
        <v>0</v>
      </c>
      <c r="I411" s="10"/>
    </row>
    <row r="412" ht="15.75" customHeight="1">
      <c r="A412" s="11"/>
      <c r="B412" s="11"/>
      <c r="C412" s="11"/>
      <c r="D412" s="11"/>
      <c r="E412" s="8"/>
      <c r="F412" s="57"/>
      <c r="G412" s="10"/>
      <c r="H412" s="8">
        <f t="shared" si="55"/>
        <v>0</v>
      </c>
      <c r="I412" s="10"/>
    </row>
    <row r="413" ht="15.75" customHeight="1">
      <c r="A413" s="12"/>
      <c r="B413" s="12"/>
      <c r="C413" s="12"/>
      <c r="D413" s="12"/>
      <c r="E413" s="10"/>
      <c r="F413" s="10"/>
      <c r="G413" s="10"/>
      <c r="H413" s="8">
        <f t="shared" si="55"/>
        <v>0</v>
      </c>
      <c r="I413" s="10"/>
    </row>
    <row r="414" ht="15.75" customHeight="1">
      <c r="H414" s="68" t="s">
        <v>14</v>
      </c>
    </row>
    <row r="415" ht="15.75" customHeight="1">
      <c r="A415" s="2" t="s">
        <v>0</v>
      </c>
      <c r="B415" s="2" t="s">
        <v>1</v>
      </c>
      <c r="C415" s="3" t="s">
        <v>2</v>
      </c>
      <c r="D415" s="3" t="s">
        <v>3</v>
      </c>
      <c r="E415" s="3" t="s">
        <v>4</v>
      </c>
      <c r="F415" s="3" t="s">
        <v>5</v>
      </c>
      <c r="G415" s="3" t="s">
        <v>6</v>
      </c>
      <c r="H415" s="3" t="s">
        <v>7</v>
      </c>
      <c r="I415" s="3" t="s">
        <v>8</v>
      </c>
    </row>
    <row r="416" ht="15.75" customHeight="1">
      <c r="A416" s="4" t="s">
        <v>1082</v>
      </c>
      <c r="B416" s="5" t="s">
        <v>4114</v>
      </c>
      <c r="C416" s="6">
        <v>46112.0</v>
      </c>
      <c r="D416" s="7">
        <v>350.0</v>
      </c>
      <c r="E416" s="8" t="s">
        <v>1861</v>
      </c>
      <c r="F416" s="9">
        <v>46125.0</v>
      </c>
      <c r="G416" s="10">
        <v>63.0</v>
      </c>
      <c r="H416" s="8">
        <f>D416-G416</f>
        <v>287</v>
      </c>
      <c r="I416" s="10"/>
    </row>
    <row r="417" ht="15.75" customHeight="1">
      <c r="A417" s="11"/>
      <c r="B417" s="11"/>
      <c r="C417" s="11"/>
      <c r="D417" s="11"/>
      <c r="E417" s="8" t="s">
        <v>1862</v>
      </c>
      <c r="F417" s="9">
        <v>46127.0</v>
      </c>
      <c r="G417" s="10">
        <v>50.0</v>
      </c>
      <c r="H417" s="8">
        <f t="shared" ref="H417:H424" si="56">H416-G417</f>
        <v>237</v>
      </c>
      <c r="I417" s="10"/>
    </row>
    <row r="418" ht="15.75" customHeight="1">
      <c r="A418" s="11"/>
      <c r="B418" s="11"/>
      <c r="C418" s="11"/>
      <c r="D418" s="11"/>
      <c r="E418" s="8" t="s">
        <v>1863</v>
      </c>
      <c r="F418" s="9">
        <v>46128.0</v>
      </c>
      <c r="G418" s="10">
        <v>52.0</v>
      </c>
      <c r="H418" s="8">
        <f t="shared" si="56"/>
        <v>185</v>
      </c>
      <c r="I418" s="10"/>
    </row>
    <row r="419" ht="15.75" customHeight="1">
      <c r="A419" s="11"/>
      <c r="B419" s="11"/>
      <c r="C419" s="11"/>
      <c r="D419" s="11"/>
      <c r="E419" s="8" t="s">
        <v>4115</v>
      </c>
      <c r="F419" s="57">
        <v>46129.0</v>
      </c>
      <c r="G419" s="10">
        <v>50.0</v>
      </c>
      <c r="H419" s="8">
        <f t="shared" si="56"/>
        <v>135</v>
      </c>
      <c r="I419" s="10"/>
    </row>
    <row r="420" ht="15.75" customHeight="1">
      <c r="A420" s="11"/>
      <c r="B420" s="11"/>
      <c r="C420" s="11"/>
      <c r="D420" s="11"/>
      <c r="E420" s="8" t="s">
        <v>4116</v>
      </c>
      <c r="F420" s="57">
        <v>46130.0</v>
      </c>
      <c r="G420" s="10">
        <v>50.0</v>
      </c>
      <c r="H420" s="8">
        <f t="shared" si="56"/>
        <v>85</v>
      </c>
      <c r="I420" s="10"/>
    </row>
    <row r="421" ht="15.75" customHeight="1">
      <c r="A421" s="12"/>
      <c r="B421" s="12"/>
      <c r="C421" s="12"/>
      <c r="D421" s="12"/>
      <c r="E421" s="10" t="s">
        <v>4117</v>
      </c>
      <c r="F421" s="44">
        <v>46132.0</v>
      </c>
      <c r="G421" s="10">
        <v>25.0</v>
      </c>
      <c r="H421" s="8">
        <f t="shared" si="56"/>
        <v>60</v>
      </c>
      <c r="I421" s="10"/>
    </row>
    <row r="422" ht="15.75" customHeight="1">
      <c r="E422" s="10" t="s">
        <v>4118</v>
      </c>
      <c r="F422" s="44">
        <v>46134.0</v>
      </c>
      <c r="G422" s="10">
        <v>10.0</v>
      </c>
      <c r="H422" s="8">
        <f t="shared" si="56"/>
        <v>50</v>
      </c>
      <c r="I422" s="10"/>
    </row>
    <row r="423" ht="15.75" customHeight="1">
      <c r="E423" s="10"/>
      <c r="F423" s="44"/>
      <c r="G423" s="10"/>
      <c r="H423" s="8">
        <f t="shared" si="56"/>
        <v>50</v>
      </c>
      <c r="I423" s="10"/>
    </row>
    <row r="424" ht="15.75" customHeight="1">
      <c r="E424" s="10"/>
      <c r="F424" s="44"/>
      <c r="G424" s="10"/>
      <c r="H424" s="8">
        <f t="shared" si="56"/>
        <v>50</v>
      </c>
      <c r="I424" s="10"/>
    </row>
    <row r="425" ht="15.75" customHeight="1">
      <c r="E425" s="242"/>
      <c r="F425" s="243"/>
      <c r="G425" s="242"/>
      <c r="H425" s="244"/>
      <c r="I425" s="242"/>
    </row>
    <row r="426" ht="15.75" customHeight="1">
      <c r="A426" s="2" t="s">
        <v>0</v>
      </c>
      <c r="B426" s="2" t="s">
        <v>1</v>
      </c>
      <c r="C426" s="3" t="s">
        <v>2</v>
      </c>
      <c r="D426" s="3" t="s">
        <v>3</v>
      </c>
      <c r="E426" s="245" t="s">
        <v>4</v>
      </c>
      <c r="F426" s="245" t="s">
        <v>5</v>
      </c>
      <c r="G426" s="245" t="s">
        <v>6</v>
      </c>
      <c r="H426" s="245" t="s">
        <v>7</v>
      </c>
      <c r="I426" s="245" t="s">
        <v>8</v>
      </c>
    </row>
    <row r="427" ht="15.75" customHeight="1">
      <c r="A427" s="4" t="s">
        <v>1082</v>
      </c>
      <c r="B427" s="5" t="s">
        <v>4119</v>
      </c>
      <c r="C427" s="6">
        <v>46129.0</v>
      </c>
      <c r="D427" s="7">
        <v>350.0</v>
      </c>
      <c r="E427" s="8" t="s">
        <v>3553</v>
      </c>
      <c r="F427" s="9">
        <v>46135.0</v>
      </c>
      <c r="G427" s="10">
        <v>92.0</v>
      </c>
      <c r="H427" s="8">
        <f>D427-G427</f>
        <v>258</v>
      </c>
      <c r="I427" s="10"/>
    </row>
    <row r="428" ht="15.75" customHeight="1">
      <c r="A428" s="11"/>
      <c r="B428" s="11"/>
      <c r="C428" s="11"/>
      <c r="D428" s="11"/>
      <c r="E428" s="8" t="s">
        <v>3553</v>
      </c>
      <c r="F428" s="9">
        <v>46135.0</v>
      </c>
      <c r="G428" s="10">
        <v>50.0</v>
      </c>
      <c r="H428" s="8">
        <f t="shared" ref="H428:H432" si="57">H427-G428</f>
        <v>208</v>
      </c>
      <c r="I428" s="10"/>
    </row>
    <row r="429" ht="15.75" customHeight="1">
      <c r="A429" s="11"/>
      <c r="B429" s="11"/>
      <c r="C429" s="11"/>
      <c r="D429" s="11"/>
      <c r="E429" s="8" t="s">
        <v>4120</v>
      </c>
      <c r="F429" s="9">
        <v>46140.0</v>
      </c>
      <c r="G429" s="10">
        <v>65.0</v>
      </c>
      <c r="H429" s="8">
        <f t="shared" si="57"/>
        <v>143</v>
      </c>
      <c r="I429" s="10"/>
    </row>
    <row r="430" ht="15.75" customHeight="1">
      <c r="A430" s="11"/>
      <c r="B430" s="11"/>
      <c r="C430" s="11"/>
      <c r="D430" s="11"/>
      <c r="E430" s="8" t="s">
        <v>4121</v>
      </c>
      <c r="F430" s="57">
        <v>46142.0</v>
      </c>
      <c r="G430" s="10">
        <v>31.0</v>
      </c>
      <c r="H430" s="8">
        <f t="shared" si="57"/>
        <v>112</v>
      </c>
      <c r="I430" s="10"/>
    </row>
    <row r="431" ht="15.75" customHeight="1">
      <c r="A431" s="11"/>
      <c r="B431" s="11"/>
      <c r="C431" s="11"/>
      <c r="D431" s="11"/>
      <c r="E431" s="8" t="s">
        <v>4121</v>
      </c>
      <c r="F431" s="57">
        <v>46146.0</v>
      </c>
      <c r="G431" s="10">
        <v>6.0</v>
      </c>
      <c r="H431" s="8">
        <f t="shared" si="57"/>
        <v>106</v>
      </c>
      <c r="I431" s="10"/>
    </row>
    <row r="432" ht="15.75" customHeight="1">
      <c r="A432" s="12"/>
      <c r="B432" s="12"/>
      <c r="C432" s="12"/>
      <c r="D432" s="12"/>
      <c r="E432" s="10"/>
      <c r="F432" s="10"/>
      <c r="G432" s="10"/>
      <c r="H432" s="8">
        <f t="shared" si="57"/>
        <v>106</v>
      </c>
      <c r="I432" s="10"/>
    </row>
    <row r="433" ht="15.75" customHeight="1"/>
    <row r="434" ht="15.75" customHeight="1">
      <c r="A434" s="2" t="s">
        <v>0</v>
      </c>
      <c r="B434" s="2" t="s">
        <v>1</v>
      </c>
      <c r="C434" s="3" t="s">
        <v>2</v>
      </c>
      <c r="D434" s="3" t="s">
        <v>3</v>
      </c>
      <c r="E434" s="3" t="s">
        <v>4</v>
      </c>
      <c r="F434" s="3" t="s">
        <v>5</v>
      </c>
      <c r="G434" s="3" t="s">
        <v>6</v>
      </c>
      <c r="H434" s="3" t="s">
        <v>7</v>
      </c>
      <c r="I434" s="3" t="s">
        <v>8</v>
      </c>
    </row>
    <row r="435" ht="15.75" customHeight="1">
      <c r="A435" s="4" t="s">
        <v>1082</v>
      </c>
      <c r="B435" s="5" t="s">
        <v>4122</v>
      </c>
      <c r="C435" s="6">
        <v>46139.0</v>
      </c>
      <c r="D435" s="7">
        <v>350.0</v>
      </c>
      <c r="E435" s="8" t="s">
        <v>3463</v>
      </c>
      <c r="F435" s="9">
        <v>46146.0</v>
      </c>
      <c r="G435" s="10">
        <v>44.0</v>
      </c>
      <c r="H435" s="8">
        <f>D435-G435</f>
        <v>306</v>
      </c>
      <c r="I435" s="10"/>
    </row>
    <row r="436" ht="15.75" customHeight="1">
      <c r="A436" s="11"/>
      <c r="B436" s="11"/>
      <c r="C436" s="11"/>
      <c r="D436" s="11"/>
      <c r="E436" s="8" t="s">
        <v>3464</v>
      </c>
      <c r="F436" s="9">
        <v>46148.0</v>
      </c>
      <c r="G436" s="10">
        <v>50.0</v>
      </c>
      <c r="H436" s="8">
        <f t="shared" ref="H436:H440" si="58">H435-G436</f>
        <v>256</v>
      </c>
      <c r="I436" s="10"/>
    </row>
    <row r="437" ht="15.75" customHeight="1">
      <c r="A437" s="11"/>
      <c r="B437" s="11"/>
      <c r="C437" s="11"/>
      <c r="D437" s="11"/>
      <c r="E437" s="8" t="s">
        <v>3466</v>
      </c>
      <c r="F437" s="9">
        <v>46150.0</v>
      </c>
      <c r="G437" s="10">
        <v>85.0</v>
      </c>
      <c r="H437" s="8">
        <f t="shared" si="58"/>
        <v>171</v>
      </c>
      <c r="I437" s="10"/>
    </row>
    <row r="438" ht="15.75" customHeight="1">
      <c r="A438" s="11"/>
      <c r="B438" s="11"/>
      <c r="C438" s="11"/>
      <c r="D438" s="11"/>
      <c r="E438" s="8" t="s">
        <v>3467</v>
      </c>
      <c r="F438" s="57">
        <v>46153.0</v>
      </c>
      <c r="G438" s="10">
        <v>100.0</v>
      </c>
      <c r="H438" s="8">
        <f t="shared" si="58"/>
        <v>71</v>
      </c>
      <c r="I438" s="10"/>
    </row>
    <row r="439" ht="15.75" customHeight="1">
      <c r="A439" s="11"/>
      <c r="B439" s="11"/>
      <c r="C439" s="11"/>
      <c r="D439" s="11"/>
      <c r="E439" s="8" t="s">
        <v>3469</v>
      </c>
      <c r="F439" s="57">
        <v>46157.0</v>
      </c>
      <c r="G439" s="10">
        <v>71.0</v>
      </c>
      <c r="H439" s="8">
        <f t="shared" si="58"/>
        <v>0</v>
      </c>
      <c r="I439" s="10"/>
    </row>
    <row r="440" ht="15.75" customHeight="1">
      <c r="A440" s="12"/>
      <c r="B440" s="12"/>
      <c r="C440" s="12"/>
      <c r="D440" s="12"/>
      <c r="E440" s="10"/>
      <c r="F440" s="10"/>
      <c r="G440" s="10"/>
      <c r="H440" s="8">
        <f t="shared" si="58"/>
        <v>0</v>
      </c>
      <c r="I440" s="10"/>
    </row>
    <row r="441" ht="15.75" customHeight="1">
      <c r="H441" s="62" t="s">
        <v>14</v>
      </c>
    </row>
    <row r="442" ht="15.75" customHeight="1">
      <c r="A442" s="2" t="s">
        <v>0</v>
      </c>
      <c r="B442" s="2" t="s">
        <v>1</v>
      </c>
      <c r="C442" s="3" t="s">
        <v>2</v>
      </c>
      <c r="D442" s="3" t="s">
        <v>3</v>
      </c>
      <c r="E442" s="3" t="s">
        <v>4</v>
      </c>
      <c r="F442" s="3" t="s">
        <v>5</v>
      </c>
      <c r="G442" s="3" t="s">
        <v>6</v>
      </c>
      <c r="H442" s="3" t="s">
        <v>7</v>
      </c>
      <c r="I442" s="3" t="s">
        <v>8</v>
      </c>
    </row>
    <row r="443" ht="15.75" customHeight="1">
      <c r="A443" s="4" t="s">
        <v>1082</v>
      </c>
      <c r="B443" s="5" t="s">
        <v>4123</v>
      </c>
      <c r="C443" s="6">
        <v>46153.0</v>
      </c>
      <c r="D443" s="7">
        <v>350.0</v>
      </c>
      <c r="E443" s="8" t="s">
        <v>4124</v>
      </c>
      <c r="F443" s="9">
        <v>46157.0</v>
      </c>
      <c r="G443" s="10">
        <v>16.0</v>
      </c>
      <c r="H443" s="8">
        <f>D443-G443</f>
        <v>334</v>
      </c>
      <c r="I443" s="10"/>
    </row>
    <row r="444" ht="15.75" customHeight="1">
      <c r="A444" s="11"/>
      <c r="B444" s="11"/>
      <c r="C444" s="11"/>
      <c r="D444" s="11"/>
      <c r="E444" s="8" t="s">
        <v>4125</v>
      </c>
      <c r="F444" s="9">
        <v>46158.0</v>
      </c>
      <c r="G444" s="10">
        <v>83.0</v>
      </c>
      <c r="H444" s="8">
        <f t="shared" ref="H444:H448" si="59">H443-G444</f>
        <v>251</v>
      </c>
      <c r="I444" s="10"/>
    </row>
    <row r="445" ht="15.75" customHeight="1">
      <c r="A445" s="11"/>
      <c r="B445" s="11"/>
      <c r="C445" s="11"/>
      <c r="D445" s="11"/>
      <c r="E445" s="8" t="s">
        <v>4125</v>
      </c>
      <c r="F445" s="9">
        <v>46160.0</v>
      </c>
      <c r="G445" s="10">
        <v>76.0</v>
      </c>
      <c r="H445" s="8">
        <f t="shared" si="59"/>
        <v>175</v>
      </c>
      <c r="I445" s="10"/>
    </row>
    <row r="446" ht="15.75" customHeight="1">
      <c r="A446" s="11"/>
      <c r="B446" s="11"/>
      <c r="C446" s="11"/>
      <c r="D446" s="11"/>
      <c r="E446" s="8" t="s">
        <v>4126</v>
      </c>
      <c r="F446" s="57">
        <v>46161.0</v>
      </c>
      <c r="G446" s="10">
        <v>100.0</v>
      </c>
      <c r="H446" s="8">
        <f t="shared" si="59"/>
        <v>75</v>
      </c>
      <c r="I446" s="10"/>
    </row>
    <row r="447" ht="15.75" customHeight="1">
      <c r="A447" s="11"/>
      <c r="B447" s="11"/>
      <c r="C447" s="11"/>
      <c r="D447" s="11"/>
      <c r="E447" s="8" t="s">
        <v>4127</v>
      </c>
      <c r="F447" s="57">
        <v>46163.0</v>
      </c>
      <c r="G447" s="10">
        <v>75.0</v>
      </c>
      <c r="H447" s="8">
        <f t="shared" si="59"/>
        <v>0</v>
      </c>
      <c r="I447" s="10"/>
    </row>
    <row r="448" ht="15.75" customHeight="1">
      <c r="A448" s="12"/>
      <c r="B448" s="12"/>
      <c r="C448" s="12"/>
      <c r="D448" s="12"/>
      <c r="E448" s="10"/>
      <c r="F448" s="10"/>
      <c r="G448" s="10"/>
      <c r="H448" s="8">
        <f t="shared" si="59"/>
        <v>0</v>
      </c>
      <c r="I448" s="10"/>
    </row>
    <row r="449" ht="15.75" customHeight="1">
      <c r="H449" s="62" t="s">
        <v>14</v>
      </c>
    </row>
    <row r="450" ht="15.75" customHeight="1">
      <c r="A450" s="2" t="s">
        <v>0</v>
      </c>
      <c r="B450" s="2" t="s">
        <v>1</v>
      </c>
      <c r="C450" s="3" t="s">
        <v>2</v>
      </c>
      <c r="D450" s="3" t="s">
        <v>3</v>
      </c>
      <c r="E450" s="3" t="s">
        <v>4</v>
      </c>
      <c r="F450" s="3" t="s">
        <v>5</v>
      </c>
      <c r="G450" s="3" t="s">
        <v>6</v>
      </c>
      <c r="H450" s="3" t="s">
        <v>7</v>
      </c>
      <c r="I450" s="3" t="s">
        <v>8</v>
      </c>
    </row>
    <row r="451" ht="15.75" customHeight="1">
      <c r="A451" s="4" t="s">
        <v>1082</v>
      </c>
      <c r="B451" s="5" t="s">
        <v>4128</v>
      </c>
      <c r="C451" s="6">
        <v>46161.0</v>
      </c>
      <c r="D451" s="7">
        <v>350.0</v>
      </c>
      <c r="E451" s="8" t="s">
        <v>1574</v>
      </c>
      <c r="F451" s="9">
        <v>46163.0</v>
      </c>
      <c r="G451" s="10">
        <v>25.0</v>
      </c>
      <c r="H451" s="8">
        <f>D451-G451</f>
        <v>325</v>
      </c>
      <c r="I451" s="10"/>
    </row>
    <row r="452" ht="15.75" customHeight="1">
      <c r="A452" s="11"/>
      <c r="B452" s="11"/>
      <c r="C452" s="11"/>
      <c r="D452" s="11"/>
      <c r="E452" s="8" t="s">
        <v>1575</v>
      </c>
      <c r="F452" s="9">
        <v>46165.0</v>
      </c>
      <c r="G452" s="10">
        <v>100.0</v>
      </c>
      <c r="H452" s="8">
        <f t="shared" ref="H452:H457" si="60">H451-G452</f>
        <v>225</v>
      </c>
      <c r="I452" s="10"/>
    </row>
    <row r="453" ht="15.75" customHeight="1">
      <c r="A453" s="11"/>
      <c r="B453" s="11"/>
      <c r="C453" s="11"/>
      <c r="D453" s="11"/>
      <c r="E453" s="8" t="s">
        <v>1576</v>
      </c>
      <c r="F453" s="9">
        <v>46167.0</v>
      </c>
      <c r="G453" s="10">
        <v>42.0</v>
      </c>
      <c r="H453" s="8">
        <f t="shared" si="60"/>
        <v>183</v>
      </c>
      <c r="I453" s="10"/>
    </row>
    <row r="454" ht="15.75" customHeight="1">
      <c r="A454" s="11"/>
      <c r="B454" s="11"/>
      <c r="C454" s="11"/>
      <c r="D454" s="11"/>
      <c r="E454" s="8" t="s">
        <v>1577</v>
      </c>
      <c r="F454" s="57">
        <v>46171.0</v>
      </c>
      <c r="G454" s="10">
        <v>40.0</v>
      </c>
      <c r="H454" s="8">
        <f t="shared" si="60"/>
        <v>143</v>
      </c>
      <c r="I454" s="10"/>
    </row>
    <row r="455" ht="15.75" customHeight="1">
      <c r="A455" s="11"/>
      <c r="B455" s="11"/>
      <c r="C455" s="11"/>
      <c r="D455" s="11"/>
      <c r="E455" s="8" t="s">
        <v>1578</v>
      </c>
      <c r="F455" s="57">
        <v>46172.0</v>
      </c>
      <c r="G455" s="10">
        <v>54.0</v>
      </c>
      <c r="H455" s="8">
        <f t="shared" si="60"/>
        <v>89</v>
      </c>
      <c r="I455" s="10"/>
    </row>
    <row r="456" ht="15.75" customHeight="1">
      <c r="A456" s="12"/>
      <c r="B456" s="12"/>
      <c r="C456" s="12"/>
      <c r="D456" s="12"/>
      <c r="E456" s="10" t="s">
        <v>1579</v>
      </c>
      <c r="F456" s="44">
        <v>46175.0</v>
      </c>
      <c r="G456" s="10">
        <v>70.0</v>
      </c>
      <c r="H456" s="8">
        <f t="shared" si="60"/>
        <v>19</v>
      </c>
      <c r="I456" s="10"/>
    </row>
    <row r="457" ht="15.75" customHeight="1">
      <c r="E457" s="74" t="s">
        <v>1580</v>
      </c>
      <c r="F457" s="59">
        <v>46177.0</v>
      </c>
      <c r="G457" s="60">
        <v>19.0</v>
      </c>
      <c r="H457" s="8">
        <f t="shared" si="60"/>
        <v>0</v>
      </c>
    </row>
    <row r="458" ht="15.75" customHeight="1">
      <c r="E458" s="74"/>
      <c r="F458" s="59"/>
      <c r="G458" s="60"/>
      <c r="H458" s="62" t="s">
        <v>14</v>
      </c>
    </row>
    <row r="459" ht="15.75" customHeight="1">
      <c r="A459" s="2" t="s">
        <v>0</v>
      </c>
      <c r="B459" s="2" t="s">
        <v>1</v>
      </c>
      <c r="C459" s="3" t="s">
        <v>2</v>
      </c>
      <c r="D459" s="3" t="s">
        <v>3</v>
      </c>
      <c r="E459" s="3" t="s">
        <v>4</v>
      </c>
      <c r="F459" s="3" t="s">
        <v>5</v>
      </c>
      <c r="G459" s="3" t="s">
        <v>6</v>
      </c>
      <c r="H459" s="3" t="s">
        <v>7</v>
      </c>
      <c r="I459" s="3" t="s">
        <v>8</v>
      </c>
    </row>
    <row r="460" ht="15.75" customHeight="1">
      <c r="A460" s="4" t="s">
        <v>1082</v>
      </c>
      <c r="B460" s="5" t="s">
        <v>4129</v>
      </c>
      <c r="C460" s="6">
        <v>46168.0</v>
      </c>
      <c r="D460" s="7">
        <v>350.0</v>
      </c>
      <c r="E460" s="8" t="s">
        <v>2394</v>
      </c>
      <c r="F460" s="9">
        <v>46177.0</v>
      </c>
      <c r="G460" s="10">
        <v>44.0</v>
      </c>
      <c r="H460" s="8">
        <f>D460-G460</f>
        <v>306</v>
      </c>
      <c r="I460" s="10"/>
    </row>
    <row r="461" ht="15.75" customHeight="1">
      <c r="A461" s="11"/>
      <c r="B461" s="11"/>
      <c r="C461" s="11"/>
      <c r="D461" s="11"/>
      <c r="E461" s="8" t="s">
        <v>2395</v>
      </c>
      <c r="F461" s="9">
        <v>46178.0</v>
      </c>
      <c r="G461" s="10">
        <v>70.0</v>
      </c>
      <c r="H461" s="8">
        <f t="shared" ref="H461:H465" si="61">H460-G461</f>
        <v>236</v>
      </c>
      <c r="I461" s="10"/>
    </row>
    <row r="462" ht="15.75" customHeight="1">
      <c r="A462" s="11"/>
      <c r="B462" s="11"/>
      <c r="C462" s="11"/>
      <c r="D462" s="11"/>
      <c r="E462" s="8" t="s">
        <v>2395</v>
      </c>
      <c r="F462" s="9">
        <v>46179.0</v>
      </c>
      <c r="G462" s="10">
        <v>85.0</v>
      </c>
      <c r="H462" s="8">
        <f t="shared" si="61"/>
        <v>151</v>
      </c>
      <c r="I462" s="10"/>
    </row>
    <row r="463" ht="15.75" customHeight="1">
      <c r="A463" s="11"/>
      <c r="B463" s="11"/>
      <c r="C463" s="11"/>
      <c r="D463" s="11"/>
      <c r="E463" s="8" t="s">
        <v>4130</v>
      </c>
      <c r="F463" s="57">
        <v>46183.0</v>
      </c>
      <c r="G463" s="10">
        <v>39.0</v>
      </c>
      <c r="H463" s="8">
        <f t="shared" si="61"/>
        <v>112</v>
      </c>
      <c r="I463" s="10"/>
    </row>
    <row r="464" ht="15.75" customHeight="1">
      <c r="A464" s="11"/>
      <c r="B464" s="11"/>
      <c r="C464" s="11"/>
      <c r="D464" s="11"/>
      <c r="E464" s="8" t="s">
        <v>4131</v>
      </c>
      <c r="F464" s="57">
        <v>46185.0</v>
      </c>
      <c r="G464" s="10">
        <v>50.0</v>
      </c>
      <c r="H464" s="8">
        <f t="shared" si="61"/>
        <v>62</v>
      </c>
      <c r="I464" s="10"/>
    </row>
    <row r="465" ht="15.75" customHeight="1">
      <c r="A465" s="12"/>
      <c r="B465" s="12"/>
      <c r="C465" s="12"/>
      <c r="D465" s="12"/>
      <c r="E465" s="10"/>
      <c r="F465" s="10"/>
      <c r="G465" s="10"/>
      <c r="H465" s="8">
        <f t="shared" si="61"/>
        <v>62</v>
      </c>
      <c r="I465" s="10"/>
    </row>
    <row r="466" ht="15.75" customHeight="1"/>
    <row r="467" ht="15.75" customHeight="1">
      <c r="A467" s="2" t="s">
        <v>0</v>
      </c>
      <c r="B467" s="2" t="s">
        <v>1</v>
      </c>
      <c r="C467" s="3" t="s">
        <v>2</v>
      </c>
      <c r="D467" s="3" t="s">
        <v>3</v>
      </c>
      <c r="E467" s="3" t="s">
        <v>4</v>
      </c>
      <c r="F467" s="3" t="s">
        <v>5</v>
      </c>
      <c r="G467" s="3" t="s">
        <v>6</v>
      </c>
      <c r="H467" s="3" t="s">
        <v>7</v>
      </c>
      <c r="I467" s="3" t="s">
        <v>8</v>
      </c>
    </row>
    <row r="468" ht="15.75" customHeight="1">
      <c r="A468" s="4" t="s">
        <v>1082</v>
      </c>
      <c r="B468" s="5" t="s">
        <v>4132</v>
      </c>
      <c r="C468" s="6">
        <v>46179.0</v>
      </c>
      <c r="D468" s="7">
        <v>350.0</v>
      </c>
      <c r="E468" s="8" t="s">
        <v>4133</v>
      </c>
      <c r="F468" s="9"/>
      <c r="G468" s="10"/>
      <c r="H468" s="8">
        <f>D468-G468</f>
        <v>350</v>
      </c>
      <c r="I468" s="10"/>
    </row>
    <row r="469" ht="15.75" customHeight="1">
      <c r="A469" s="11"/>
      <c r="B469" s="11"/>
      <c r="C469" s="11"/>
      <c r="D469" s="11"/>
      <c r="E469" s="8"/>
      <c r="F469" s="9"/>
      <c r="G469" s="10"/>
      <c r="H469" s="8">
        <f t="shared" ref="H469:H473" si="62">H468-G469</f>
        <v>350</v>
      </c>
      <c r="I469" s="10"/>
    </row>
    <row r="470" ht="15.75" customHeight="1">
      <c r="A470" s="11"/>
      <c r="B470" s="11"/>
      <c r="C470" s="11"/>
      <c r="D470" s="11"/>
      <c r="E470" s="8"/>
      <c r="F470" s="9"/>
      <c r="G470" s="10"/>
      <c r="H470" s="8">
        <f t="shared" si="62"/>
        <v>350</v>
      </c>
      <c r="I470" s="10"/>
    </row>
    <row r="471" ht="15.75" customHeight="1">
      <c r="A471" s="11"/>
      <c r="B471" s="11"/>
      <c r="C471" s="11"/>
      <c r="D471" s="11"/>
      <c r="E471" s="8"/>
      <c r="F471" s="57"/>
      <c r="G471" s="10"/>
      <c r="H471" s="8">
        <f t="shared" si="62"/>
        <v>350</v>
      </c>
      <c r="I471" s="10"/>
    </row>
    <row r="472" ht="15.75" customHeight="1">
      <c r="A472" s="11"/>
      <c r="B472" s="11"/>
      <c r="C472" s="11"/>
      <c r="D472" s="11"/>
      <c r="E472" s="8"/>
      <c r="F472" s="57"/>
      <c r="G472" s="10"/>
      <c r="H472" s="8">
        <f t="shared" si="62"/>
        <v>350</v>
      </c>
      <c r="I472" s="10"/>
    </row>
    <row r="473" ht="15.75" customHeight="1">
      <c r="A473" s="12"/>
      <c r="B473" s="12"/>
      <c r="C473" s="12"/>
      <c r="D473" s="12"/>
      <c r="E473" s="10"/>
      <c r="F473" s="10"/>
      <c r="G473" s="10"/>
      <c r="H473" s="8">
        <f t="shared" si="62"/>
        <v>350</v>
      </c>
      <c r="I473" s="10"/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8">
    <mergeCell ref="B400:B405"/>
    <mergeCell ref="C400:C405"/>
    <mergeCell ref="A408:A413"/>
    <mergeCell ref="B408:B413"/>
    <mergeCell ref="C408:C413"/>
    <mergeCell ref="D408:D413"/>
    <mergeCell ref="A416:A421"/>
    <mergeCell ref="D416:D421"/>
    <mergeCell ref="B416:B421"/>
    <mergeCell ref="C416:C421"/>
    <mergeCell ref="A427:A432"/>
    <mergeCell ref="B427:B432"/>
    <mergeCell ref="C427:C432"/>
    <mergeCell ref="D427:D432"/>
    <mergeCell ref="A435:A440"/>
    <mergeCell ref="D435:D440"/>
    <mergeCell ref="A109:A111"/>
    <mergeCell ref="B109:B111"/>
    <mergeCell ref="A120:A122"/>
    <mergeCell ref="B120:B122"/>
    <mergeCell ref="C120:C122"/>
    <mergeCell ref="D120:D122"/>
    <mergeCell ref="A126:A128"/>
    <mergeCell ref="D126:D128"/>
    <mergeCell ref="B126:B128"/>
    <mergeCell ref="C126:C128"/>
    <mergeCell ref="A133:A135"/>
    <mergeCell ref="B133:B135"/>
    <mergeCell ref="C133:C135"/>
    <mergeCell ref="D133:D135"/>
    <mergeCell ref="A141:A146"/>
    <mergeCell ref="D141:D146"/>
    <mergeCell ref="B141:B146"/>
    <mergeCell ref="C141:C146"/>
    <mergeCell ref="A149:A154"/>
    <mergeCell ref="B149:B154"/>
    <mergeCell ref="C149:C154"/>
    <mergeCell ref="D149:D154"/>
    <mergeCell ref="A157:A162"/>
    <mergeCell ref="D157:D162"/>
    <mergeCell ref="B157:B162"/>
    <mergeCell ref="C157:C162"/>
    <mergeCell ref="A165:A170"/>
    <mergeCell ref="B165:B170"/>
    <mergeCell ref="C165:C170"/>
    <mergeCell ref="D165:D170"/>
    <mergeCell ref="A174:A179"/>
    <mergeCell ref="D174:D179"/>
    <mergeCell ref="B174:B179"/>
    <mergeCell ref="C174:C179"/>
    <mergeCell ref="A182:A187"/>
    <mergeCell ref="B182:B187"/>
    <mergeCell ref="C182:C187"/>
    <mergeCell ref="D182:D187"/>
    <mergeCell ref="A190:A195"/>
    <mergeCell ref="D190:D195"/>
    <mergeCell ref="B190:B195"/>
    <mergeCell ref="C190:C195"/>
    <mergeCell ref="A198:A203"/>
    <mergeCell ref="B198:B203"/>
    <mergeCell ref="C198:C203"/>
    <mergeCell ref="D198:D203"/>
    <mergeCell ref="A206:A211"/>
    <mergeCell ref="D206:D211"/>
    <mergeCell ref="B468:B473"/>
    <mergeCell ref="C468:C473"/>
    <mergeCell ref="D468:D473"/>
    <mergeCell ref="B206:B211"/>
    <mergeCell ref="C206:C211"/>
    <mergeCell ref="A214:A219"/>
    <mergeCell ref="B214:B219"/>
    <mergeCell ref="C214:C219"/>
    <mergeCell ref="D214:D219"/>
    <mergeCell ref="A222:A227"/>
    <mergeCell ref="D222:D227"/>
    <mergeCell ref="B222:B227"/>
    <mergeCell ref="C222:C227"/>
    <mergeCell ref="A230:A235"/>
    <mergeCell ref="B230:B235"/>
    <mergeCell ref="C230:C235"/>
    <mergeCell ref="D230:D235"/>
    <mergeCell ref="A238:A243"/>
    <mergeCell ref="D238:D243"/>
    <mergeCell ref="B238:B243"/>
    <mergeCell ref="C238:C243"/>
    <mergeCell ref="A246:A251"/>
    <mergeCell ref="B246:B251"/>
    <mergeCell ref="C246:C251"/>
    <mergeCell ref="D246:D251"/>
    <mergeCell ref="A254:A259"/>
    <mergeCell ref="D254:D259"/>
    <mergeCell ref="B254:B259"/>
    <mergeCell ref="C254:C259"/>
    <mergeCell ref="A262:A267"/>
    <mergeCell ref="B262:B267"/>
    <mergeCell ref="C262:C267"/>
    <mergeCell ref="D262:D267"/>
    <mergeCell ref="A270:A275"/>
    <mergeCell ref="D270:D275"/>
    <mergeCell ref="B270:B275"/>
    <mergeCell ref="C270:C275"/>
    <mergeCell ref="A278:A283"/>
    <mergeCell ref="B278:B283"/>
    <mergeCell ref="C278:C283"/>
    <mergeCell ref="D278:D283"/>
    <mergeCell ref="A286:A291"/>
    <mergeCell ref="D286:D291"/>
    <mergeCell ref="B286:B291"/>
    <mergeCell ref="C286:C291"/>
    <mergeCell ref="A294:A299"/>
    <mergeCell ref="B294:B299"/>
    <mergeCell ref="C294:C299"/>
    <mergeCell ref="D294:D299"/>
    <mergeCell ref="A302:A307"/>
    <mergeCell ref="D302:D307"/>
    <mergeCell ref="B302:B307"/>
    <mergeCell ref="C302:C307"/>
    <mergeCell ref="A310:A315"/>
    <mergeCell ref="B310:B315"/>
    <mergeCell ref="C310:C315"/>
    <mergeCell ref="D310:D315"/>
    <mergeCell ref="A318:A323"/>
    <mergeCell ref="D318:D323"/>
    <mergeCell ref="B318:B323"/>
    <mergeCell ref="C318:C323"/>
    <mergeCell ref="A326:A331"/>
    <mergeCell ref="B326:B331"/>
    <mergeCell ref="C326:C331"/>
    <mergeCell ref="D326:D331"/>
    <mergeCell ref="A334:A339"/>
    <mergeCell ref="D334:D339"/>
    <mergeCell ref="B334:B339"/>
    <mergeCell ref="C334:C339"/>
    <mergeCell ref="A342:A347"/>
    <mergeCell ref="B342:B347"/>
    <mergeCell ref="C342:C347"/>
    <mergeCell ref="D342:D347"/>
    <mergeCell ref="A350:A355"/>
    <mergeCell ref="D350:D355"/>
    <mergeCell ref="B350:B355"/>
    <mergeCell ref="C350:C355"/>
    <mergeCell ref="A358:A363"/>
    <mergeCell ref="B358:B363"/>
    <mergeCell ref="C358:C363"/>
    <mergeCell ref="D358:D363"/>
    <mergeCell ref="A366:A371"/>
    <mergeCell ref="D366:D371"/>
    <mergeCell ref="B366:B371"/>
    <mergeCell ref="C366:C371"/>
    <mergeCell ref="A374:A379"/>
    <mergeCell ref="B374:B379"/>
    <mergeCell ref="C374:C379"/>
    <mergeCell ref="D374:D379"/>
    <mergeCell ref="A382:A387"/>
    <mergeCell ref="D382:D387"/>
    <mergeCell ref="B382:B387"/>
    <mergeCell ref="C382:C387"/>
    <mergeCell ref="A392:A397"/>
    <mergeCell ref="B392:B397"/>
    <mergeCell ref="C392:C397"/>
    <mergeCell ref="D392:D397"/>
    <mergeCell ref="A400:A405"/>
    <mergeCell ref="D400:D405"/>
    <mergeCell ref="B435:B440"/>
    <mergeCell ref="C435:C440"/>
    <mergeCell ref="A443:A448"/>
    <mergeCell ref="B443:B448"/>
    <mergeCell ref="C443:C448"/>
    <mergeCell ref="D443:D448"/>
    <mergeCell ref="A451:A456"/>
    <mergeCell ref="D451:D456"/>
    <mergeCell ref="B451:B456"/>
    <mergeCell ref="C451:C456"/>
    <mergeCell ref="A460:A465"/>
    <mergeCell ref="B460:B465"/>
    <mergeCell ref="C460:C465"/>
    <mergeCell ref="D460:D465"/>
    <mergeCell ref="A468:A473"/>
  </mergeCells>
  <printOptions/>
  <pageMargins bottom="0.75" footer="0.0" header="0.0" left="0.7" right="0.7" top="0.75"/>
  <pageSetup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" width="8.71"/>
    <col customWidth="1" min="4" max="4" width="19.71"/>
    <col customWidth="1" min="5" max="5" width="8.71"/>
    <col customWidth="1" min="6" max="6" width="12.86"/>
    <col customWidth="1" min="7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9.0</v>
      </c>
    </row>
    <row r="2">
      <c r="A2" s="19">
        <v>112401.0</v>
      </c>
      <c r="B2" s="18">
        <v>45632.0</v>
      </c>
      <c r="C2" s="36">
        <v>9.0</v>
      </c>
      <c r="D2" s="19">
        <f>G1-C2</f>
        <v>0</v>
      </c>
      <c r="E2" s="19"/>
      <c r="F2" s="10"/>
      <c r="G2" s="20" t="s">
        <v>4134</v>
      </c>
    </row>
    <row r="3">
      <c r="A3" s="19">
        <f t="shared" ref="A3:A10" si="1">A2</f>
        <v>112401</v>
      </c>
      <c r="B3" s="18"/>
      <c r="C3" s="36"/>
      <c r="D3" s="19">
        <f t="shared" ref="D3:D6" si="2">D2-C3</f>
        <v>0</v>
      </c>
      <c r="E3" s="19"/>
      <c r="F3" s="10"/>
    </row>
    <row r="4">
      <c r="A4" s="19">
        <f t="shared" si="1"/>
        <v>112401</v>
      </c>
      <c r="B4" s="18"/>
      <c r="C4" s="36"/>
      <c r="D4" s="19">
        <f t="shared" si="2"/>
        <v>0</v>
      </c>
      <c r="E4" s="19"/>
      <c r="F4" s="10"/>
      <c r="G4" s="20" t="s">
        <v>4135</v>
      </c>
    </row>
    <row r="5">
      <c r="A5" s="19">
        <f t="shared" si="1"/>
        <v>112401</v>
      </c>
      <c r="B5" s="18"/>
      <c r="C5" s="36"/>
      <c r="D5" s="19">
        <f t="shared" si="2"/>
        <v>0</v>
      </c>
      <c r="E5" s="19"/>
      <c r="F5" s="10"/>
      <c r="G5" s="53"/>
    </row>
    <row r="6">
      <c r="A6" s="19">
        <f t="shared" si="1"/>
        <v>112401</v>
      </c>
      <c r="B6" s="18"/>
      <c r="C6" s="36"/>
      <c r="D6" s="19">
        <f t="shared" si="2"/>
        <v>0</v>
      </c>
      <c r="E6" s="19"/>
      <c r="F6" s="10"/>
    </row>
    <row r="7">
      <c r="A7" s="19">
        <f t="shared" si="1"/>
        <v>112401</v>
      </c>
      <c r="B7" s="18"/>
      <c r="C7" s="36"/>
      <c r="D7" s="19"/>
      <c r="E7" s="19"/>
      <c r="F7" s="10"/>
    </row>
    <row r="8">
      <c r="A8" s="19">
        <f t="shared" si="1"/>
        <v>112401</v>
      </c>
      <c r="B8" s="18"/>
      <c r="C8" s="36"/>
      <c r="D8" s="19"/>
      <c r="E8" s="19"/>
      <c r="F8" s="10"/>
    </row>
    <row r="9">
      <c r="A9" s="19">
        <f t="shared" si="1"/>
        <v>112401</v>
      </c>
      <c r="B9" s="18"/>
      <c r="C9" s="36"/>
      <c r="D9" s="19"/>
      <c r="E9" s="19"/>
      <c r="F9" s="10"/>
    </row>
    <row r="10">
      <c r="A10" s="19">
        <f t="shared" si="1"/>
        <v>112401</v>
      </c>
      <c r="B10" s="18"/>
      <c r="C10" s="36"/>
      <c r="D10" s="19"/>
      <c r="E10" s="19"/>
      <c r="F10" s="10"/>
    </row>
    <row r="12">
      <c r="A12" s="14" t="s">
        <v>15</v>
      </c>
      <c r="B12" s="14" t="s">
        <v>16</v>
      </c>
      <c r="C12" s="2" t="s">
        <v>17</v>
      </c>
      <c r="D12" s="14" t="s">
        <v>18</v>
      </c>
      <c r="E12" s="14" t="s">
        <v>19</v>
      </c>
      <c r="F12" s="34" t="s">
        <v>20</v>
      </c>
      <c r="G12" s="43">
        <v>3.0</v>
      </c>
    </row>
    <row r="13">
      <c r="A13" s="19">
        <v>112403.0</v>
      </c>
      <c r="B13" s="18">
        <v>45666.0</v>
      </c>
      <c r="C13" s="36">
        <v>3.0</v>
      </c>
      <c r="D13" s="19">
        <f>G12-C13</f>
        <v>0</v>
      </c>
      <c r="E13" s="19"/>
      <c r="F13" s="10"/>
      <c r="G13" s="20" t="s">
        <v>4136</v>
      </c>
    </row>
    <row r="14">
      <c r="A14" s="19">
        <f t="shared" ref="A14:A15" si="3">A13</f>
        <v>112403</v>
      </c>
      <c r="B14" s="18"/>
      <c r="C14" s="36"/>
      <c r="D14" s="19">
        <f t="shared" ref="D14:D15" si="4">D13-C14</f>
        <v>0</v>
      </c>
      <c r="E14" s="19"/>
      <c r="F14" s="10"/>
    </row>
    <row r="15">
      <c r="A15" s="19">
        <f t="shared" si="3"/>
        <v>112403</v>
      </c>
      <c r="B15" s="18"/>
      <c r="C15" s="36"/>
      <c r="D15" s="19">
        <f t="shared" si="4"/>
        <v>0</v>
      </c>
      <c r="E15" s="19"/>
      <c r="F15" s="10"/>
      <c r="G15" s="20" t="s">
        <v>4135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1.0"/>
    <col customWidth="1" min="3" max="3" width="8.71"/>
    <col customWidth="1" min="4" max="4" width="9.29"/>
    <col customWidth="1" min="5" max="5" width="13.43"/>
    <col customWidth="1" min="6" max="6" width="12.86"/>
    <col customWidth="1" min="7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100.0</v>
      </c>
    </row>
    <row r="2">
      <c r="A2" s="19">
        <v>4.301211906E9</v>
      </c>
      <c r="B2" s="18">
        <v>45320.0</v>
      </c>
      <c r="C2" s="36">
        <v>60.0</v>
      </c>
      <c r="D2" s="19">
        <f>G1-C2</f>
        <v>40</v>
      </c>
      <c r="E2" s="19"/>
      <c r="F2" s="10"/>
      <c r="G2" s="20" t="s">
        <v>4137</v>
      </c>
    </row>
    <row r="3">
      <c r="A3" s="19">
        <f t="shared" ref="A3:A10" si="1">A2</f>
        <v>4301211906</v>
      </c>
      <c r="B3" s="18">
        <v>45322.0</v>
      </c>
      <c r="C3" s="36">
        <v>40.0</v>
      </c>
      <c r="D3" s="19">
        <f t="shared" ref="D3:D6" si="2">D2-C3</f>
        <v>0</v>
      </c>
      <c r="E3" s="19"/>
      <c r="F3" s="10"/>
    </row>
    <row r="4">
      <c r="A4" s="19">
        <f t="shared" si="1"/>
        <v>4301211906</v>
      </c>
      <c r="B4" s="18"/>
      <c r="C4" s="36"/>
      <c r="D4" s="19">
        <f t="shared" si="2"/>
        <v>0</v>
      </c>
      <c r="E4" s="19"/>
      <c r="F4" s="10"/>
      <c r="G4" s="20" t="s">
        <v>4138</v>
      </c>
    </row>
    <row r="5">
      <c r="A5" s="19">
        <f t="shared" si="1"/>
        <v>4301211906</v>
      </c>
      <c r="B5" s="18"/>
      <c r="C5" s="36"/>
      <c r="D5" s="19">
        <f t="shared" si="2"/>
        <v>0</v>
      </c>
      <c r="E5" s="19"/>
      <c r="F5" s="10"/>
      <c r="G5" s="53"/>
    </row>
    <row r="6">
      <c r="A6" s="19">
        <f t="shared" si="1"/>
        <v>4301211906</v>
      </c>
      <c r="B6" s="18"/>
      <c r="C6" s="36"/>
      <c r="D6" s="19">
        <f t="shared" si="2"/>
        <v>0</v>
      </c>
      <c r="E6" s="19"/>
      <c r="F6" s="10"/>
    </row>
    <row r="7">
      <c r="A7" s="19">
        <f t="shared" si="1"/>
        <v>4301211906</v>
      </c>
      <c r="B7" s="18"/>
      <c r="C7" s="36"/>
      <c r="D7" s="19"/>
      <c r="E7" s="19"/>
      <c r="F7" s="10"/>
    </row>
    <row r="8">
      <c r="A8" s="19">
        <f t="shared" si="1"/>
        <v>4301211906</v>
      </c>
      <c r="B8" s="18"/>
      <c r="C8" s="36"/>
      <c r="D8" s="19"/>
      <c r="E8" s="19"/>
      <c r="F8" s="10"/>
    </row>
    <row r="9">
      <c r="A9" s="19">
        <f t="shared" si="1"/>
        <v>4301211906</v>
      </c>
      <c r="B9" s="18"/>
      <c r="C9" s="36"/>
      <c r="D9" s="19"/>
      <c r="E9" s="19"/>
      <c r="F9" s="10"/>
    </row>
    <row r="10">
      <c r="A10" s="19">
        <f t="shared" si="1"/>
        <v>4301211906</v>
      </c>
      <c r="B10" s="18"/>
      <c r="C10" s="36"/>
      <c r="D10" s="19"/>
      <c r="E10" s="19"/>
      <c r="F10" s="10"/>
    </row>
    <row r="12">
      <c r="A12" s="14" t="s">
        <v>15</v>
      </c>
      <c r="B12" s="14" t="s">
        <v>16</v>
      </c>
      <c r="C12" s="2" t="s">
        <v>17</v>
      </c>
      <c r="D12" s="14" t="s">
        <v>18</v>
      </c>
      <c r="E12" s="14" t="s">
        <v>19</v>
      </c>
      <c r="F12" s="34" t="s">
        <v>20</v>
      </c>
      <c r="G12" s="43">
        <v>50.0</v>
      </c>
    </row>
    <row r="13">
      <c r="A13" s="19">
        <v>4.130009955E9</v>
      </c>
      <c r="B13" s="18">
        <v>45614.0</v>
      </c>
      <c r="C13" s="36">
        <v>34.0</v>
      </c>
      <c r="D13" s="19">
        <f>G12-C13</f>
        <v>16</v>
      </c>
      <c r="E13" s="19"/>
      <c r="F13" s="10"/>
      <c r="G13" s="20" t="s">
        <v>4139</v>
      </c>
    </row>
    <row r="14">
      <c r="A14" s="19">
        <f t="shared" ref="A14:A16" si="3">A13</f>
        <v>4130009955</v>
      </c>
      <c r="B14" s="18">
        <v>45618.0</v>
      </c>
      <c r="C14" s="36">
        <v>14.0</v>
      </c>
      <c r="D14" s="19">
        <f t="shared" ref="D14:D16" si="4">D13-C14</f>
        <v>2</v>
      </c>
      <c r="E14" s="19"/>
      <c r="F14" s="10"/>
    </row>
    <row r="15">
      <c r="A15" s="19">
        <f t="shared" si="3"/>
        <v>4130009955</v>
      </c>
      <c r="B15" s="18">
        <v>45622.0</v>
      </c>
      <c r="C15" s="36">
        <v>2.0</v>
      </c>
      <c r="D15" s="19">
        <f t="shared" si="4"/>
        <v>0</v>
      </c>
      <c r="E15" s="19"/>
      <c r="F15" s="10"/>
      <c r="G15" s="20" t="s">
        <v>4138</v>
      </c>
    </row>
    <row r="16">
      <c r="A16" s="19">
        <f t="shared" si="3"/>
        <v>4130009955</v>
      </c>
      <c r="B16" s="18"/>
      <c r="C16" s="36"/>
      <c r="D16" s="19">
        <f t="shared" si="4"/>
        <v>0</v>
      </c>
      <c r="E16" s="19"/>
      <c r="F16" s="10"/>
      <c r="G16" s="53"/>
    </row>
    <row r="19">
      <c r="A19" s="2" t="s">
        <v>0</v>
      </c>
      <c r="B19" s="2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</row>
    <row r="20">
      <c r="A20" s="4" t="s">
        <v>4138</v>
      </c>
      <c r="B20" s="5">
        <v>4.130024858E9</v>
      </c>
      <c r="C20" s="6"/>
      <c r="D20" s="7">
        <v>40.0</v>
      </c>
      <c r="E20" s="8" t="s">
        <v>4140</v>
      </c>
      <c r="F20" s="9">
        <v>45797.0</v>
      </c>
      <c r="G20" s="10">
        <v>20.0</v>
      </c>
      <c r="H20" s="8">
        <f>D20-G20</f>
        <v>20</v>
      </c>
      <c r="I20" s="10"/>
    </row>
    <row r="21" ht="15.75" customHeight="1">
      <c r="A21" s="11"/>
      <c r="B21" s="11"/>
      <c r="C21" s="11"/>
      <c r="D21" s="11"/>
      <c r="E21" s="8" t="s">
        <v>4141</v>
      </c>
      <c r="F21" s="9">
        <v>45804.0</v>
      </c>
      <c r="G21" s="10">
        <v>14.0</v>
      </c>
      <c r="H21" s="8">
        <f t="shared" ref="H21:H22" si="5">H20-G21</f>
        <v>6</v>
      </c>
      <c r="I21" s="10"/>
    </row>
    <row r="22" ht="15.75" customHeight="1">
      <c r="A22" s="12"/>
      <c r="B22" s="12"/>
      <c r="C22" s="12"/>
      <c r="D22" s="12"/>
      <c r="E22" s="8" t="s">
        <v>4142</v>
      </c>
      <c r="F22" s="9">
        <v>45807.0</v>
      </c>
      <c r="G22" s="10">
        <v>6.0</v>
      </c>
      <c r="H22" s="8">
        <f t="shared" si="5"/>
        <v>0</v>
      </c>
      <c r="I22" s="10"/>
    </row>
    <row r="23" ht="15.75" customHeight="1">
      <c r="H23" s="46" t="s">
        <v>14</v>
      </c>
    </row>
    <row r="24" ht="15.75" customHeight="1">
      <c r="A24" s="2" t="s">
        <v>0</v>
      </c>
      <c r="B24" s="2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</row>
    <row r="25" ht="15.75" customHeight="1">
      <c r="A25" s="4" t="s">
        <v>4138</v>
      </c>
      <c r="B25" s="5">
        <v>4.130026603E9</v>
      </c>
      <c r="C25" s="6"/>
      <c r="D25" s="7">
        <v>50.0</v>
      </c>
      <c r="E25" s="8" t="s">
        <v>3539</v>
      </c>
      <c r="F25" s="9">
        <v>45825.0</v>
      </c>
      <c r="G25" s="10">
        <v>37.0</v>
      </c>
      <c r="H25" s="8">
        <f>D25-G25</f>
        <v>13</v>
      </c>
      <c r="I25" s="10"/>
    </row>
    <row r="26" ht="15.75" customHeight="1">
      <c r="A26" s="11"/>
      <c r="B26" s="11"/>
      <c r="C26" s="11"/>
      <c r="D26" s="11"/>
      <c r="E26" s="8" t="s">
        <v>4143</v>
      </c>
      <c r="F26" s="9">
        <v>45833.0</v>
      </c>
      <c r="G26" s="10">
        <v>13.0</v>
      </c>
      <c r="H26" s="8">
        <f t="shared" ref="H26:H27" si="6">H25-G26</f>
        <v>0</v>
      </c>
      <c r="I26" s="10"/>
    </row>
    <row r="27" ht="15.75" customHeight="1">
      <c r="A27" s="12"/>
      <c r="B27" s="12"/>
      <c r="C27" s="12"/>
      <c r="D27" s="12"/>
      <c r="E27" s="8" t="s">
        <v>4144</v>
      </c>
      <c r="F27" s="9"/>
      <c r="G27" s="10"/>
      <c r="H27" s="8">
        <f t="shared" si="6"/>
        <v>0</v>
      </c>
      <c r="I27" s="10"/>
    </row>
    <row r="28" ht="15.75" customHeight="1">
      <c r="H28" s="46" t="s">
        <v>14</v>
      </c>
    </row>
    <row r="29" ht="15.75" customHeight="1">
      <c r="A29" s="2" t="s">
        <v>0</v>
      </c>
      <c r="B29" s="2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</row>
    <row r="30" ht="15.75" customHeight="1">
      <c r="A30" s="4" t="s">
        <v>4138</v>
      </c>
      <c r="B30" s="5">
        <v>4.130031792E9</v>
      </c>
      <c r="C30" s="6"/>
      <c r="D30" s="7">
        <v>49.0</v>
      </c>
      <c r="E30" s="8" t="s">
        <v>4145</v>
      </c>
      <c r="F30" s="9">
        <v>45882.0</v>
      </c>
      <c r="G30" s="10">
        <v>25.0</v>
      </c>
      <c r="H30" s="8">
        <f>D30-G30</f>
        <v>24</v>
      </c>
      <c r="I30" s="10"/>
    </row>
    <row r="31" ht="15.75" customHeight="1">
      <c r="A31" s="11"/>
      <c r="B31" s="11"/>
      <c r="C31" s="11"/>
      <c r="D31" s="11"/>
      <c r="E31" s="8" t="s">
        <v>4146</v>
      </c>
      <c r="F31" s="9">
        <v>45883.0</v>
      </c>
      <c r="G31" s="10">
        <v>23.0</v>
      </c>
      <c r="H31" s="8">
        <f t="shared" ref="H31:H32" si="7">H30-G31</f>
        <v>1</v>
      </c>
      <c r="I31" s="10"/>
    </row>
    <row r="32" ht="15.75" customHeight="1">
      <c r="A32" s="12"/>
      <c r="B32" s="12"/>
      <c r="C32" s="12"/>
      <c r="D32" s="12"/>
      <c r="E32" s="8" t="s">
        <v>4147</v>
      </c>
      <c r="F32" s="9"/>
      <c r="G32" s="10"/>
      <c r="H32" s="8">
        <f t="shared" si="7"/>
        <v>1</v>
      </c>
      <c r="I32" s="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5:A27"/>
    <mergeCell ref="A30:A32"/>
    <mergeCell ref="B30:B32"/>
    <mergeCell ref="C30:C32"/>
    <mergeCell ref="D30:D32"/>
    <mergeCell ref="A20:A22"/>
    <mergeCell ref="B20:B22"/>
    <mergeCell ref="C20:C22"/>
    <mergeCell ref="D20:D22"/>
    <mergeCell ref="B25:B27"/>
    <mergeCell ref="C25:C27"/>
    <mergeCell ref="D25:D27"/>
  </mergeCells>
  <printOptions/>
  <pageMargins bottom="0.75" footer="0.0" header="0.0" left="0.7" right="0.7" top="0.75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0"/>
    <col customWidth="1" min="3" max="3" width="10.29"/>
    <col customWidth="1" min="4" max="4" width="13.29"/>
    <col customWidth="1" min="5" max="5" width="12.43"/>
    <col customWidth="1" min="6" max="6" width="15.0"/>
    <col customWidth="1" min="7" max="7" width="20.43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hidden="1" customHeight="1">
      <c r="A793" s="19" t="s">
        <v>4148</v>
      </c>
      <c r="B793" s="18">
        <v>43967.0</v>
      </c>
      <c r="C793" s="36">
        <v>20.0</v>
      </c>
      <c r="D793" s="19">
        <f>G792-C793</f>
        <v>30</v>
      </c>
      <c r="E793" s="19"/>
      <c r="F793" s="10"/>
      <c r="G793" s="1" t="s">
        <v>4149</v>
      </c>
    </row>
    <row r="794" ht="15.75" hidden="1" customHeight="1">
      <c r="A794" s="19" t="s">
        <v>4150</v>
      </c>
      <c r="B794" s="18">
        <v>44012.0</v>
      </c>
      <c r="C794" s="36">
        <v>20.0</v>
      </c>
      <c r="D794" s="19">
        <f t="shared" ref="D794:D799" si="40">D793-C794</f>
        <v>10</v>
      </c>
      <c r="E794" s="19"/>
      <c r="F794" s="10"/>
    </row>
    <row r="795" ht="15.75" hidden="1" customHeight="1">
      <c r="A795" s="19"/>
      <c r="B795" s="18">
        <v>44050.0</v>
      </c>
      <c r="C795" s="36">
        <v>5.0</v>
      </c>
      <c r="D795" s="19">
        <f t="shared" si="40"/>
        <v>5</v>
      </c>
      <c r="E795" s="19"/>
      <c r="F795" s="10"/>
    </row>
    <row r="796" ht="15.75" hidden="1" customHeight="1">
      <c r="A796" s="19"/>
      <c r="B796" s="18">
        <v>44074.0</v>
      </c>
      <c r="C796" s="36">
        <v>5.0</v>
      </c>
      <c r="D796" s="19">
        <f t="shared" si="40"/>
        <v>0</v>
      </c>
      <c r="E796" s="19"/>
      <c r="F796" s="10"/>
    </row>
    <row r="797" ht="15.75" hidden="1" customHeight="1">
      <c r="A797" s="19"/>
      <c r="B797" s="18"/>
      <c r="C797" s="36"/>
      <c r="D797" s="19">
        <f t="shared" si="40"/>
        <v>0</v>
      </c>
      <c r="E797" s="19"/>
      <c r="F797" s="10"/>
    </row>
    <row r="798" ht="15.75" hidden="1" customHeight="1">
      <c r="A798" s="19"/>
      <c r="B798" s="18"/>
      <c r="C798" s="36"/>
      <c r="D798" s="19">
        <f t="shared" si="40"/>
        <v>0</v>
      </c>
      <c r="E798" s="19"/>
      <c r="F798" s="10"/>
    </row>
    <row r="799" ht="15.75" hidden="1" customHeight="1">
      <c r="A799" s="19"/>
      <c r="B799" s="18"/>
      <c r="C799" s="36"/>
      <c r="D799" s="19">
        <f t="shared" si="40"/>
        <v>0</v>
      </c>
      <c r="E799" s="19"/>
      <c r="F799" s="10"/>
    </row>
    <row r="800" ht="15.75" hidden="1" customHeight="1">
      <c r="A800" s="19"/>
      <c r="B800" s="18"/>
      <c r="C800" s="36"/>
      <c r="D800" s="19"/>
      <c r="E800" s="19"/>
      <c r="F800" s="10"/>
    </row>
    <row r="801" ht="15.75" hidden="1" customHeight="1">
      <c r="A801" s="19"/>
      <c r="B801" s="18"/>
      <c r="C801" s="36"/>
      <c r="D801" s="19"/>
      <c r="E801" s="19"/>
      <c r="F801" s="10"/>
    </row>
    <row r="802" ht="15.75" hidden="1" customHeight="1">
      <c r="A802" s="19"/>
      <c r="B802" s="18"/>
      <c r="C802" s="36"/>
      <c r="D802" s="19"/>
      <c r="E802" s="19"/>
      <c r="F802" s="10"/>
    </row>
    <row r="803" ht="15.75" hidden="1" customHeight="1">
      <c r="A803" s="19"/>
      <c r="B803" s="18"/>
      <c r="C803" s="36"/>
      <c r="D803" s="19"/>
      <c r="E803" s="19"/>
      <c r="F803" s="10"/>
    </row>
    <row r="804" ht="15.75" hidden="1" customHeight="1">
      <c r="A804" s="19"/>
      <c r="B804" s="18"/>
      <c r="C804" s="36"/>
      <c r="D804" s="19"/>
      <c r="E804" s="19"/>
      <c r="F804" s="10"/>
    </row>
    <row r="805" ht="15.75" hidden="1" customHeight="1">
      <c r="A805" s="19"/>
      <c r="B805" s="18"/>
      <c r="C805" s="36"/>
      <c r="D805" s="19"/>
      <c r="E805" s="19"/>
      <c r="F805" s="10"/>
    </row>
    <row r="806" ht="15.75" hidden="1" customHeight="1">
      <c r="A806" s="19"/>
      <c r="B806" s="18"/>
      <c r="C806" s="36"/>
      <c r="D806" s="19"/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50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50.0</v>
      </c>
    </row>
    <row r="815" ht="15.75" hidden="1" customHeight="1">
      <c r="A815" s="19"/>
      <c r="B815" s="18">
        <v>44074.0</v>
      </c>
      <c r="C815" s="36">
        <v>7.0</v>
      </c>
      <c r="D815" s="19">
        <f>G814-C815</f>
        <v>43</v>
      </c>
      <c r="E815" s="19"/>
      <c r="F815" s="10"/>
      <c r="G815" s="1" t="s">
        <v>4151</v>
      </c>
    </row>
    <row r="816" ht="15.75" hidden="1" customHeight="1">
      <c r="A816" s="19"/>
      <c r="B816" s="18">
        <v>44096.0</v>
      </c>
      <c r="C816" s="36">
        <v>10.0</v>
      </c>
      <c r="D816" s="19">
        <f t="shared" ref="D816:D821" si="41">D815-C816</f>
        <v>33</v>
      </c>
      <c r="E816" s="19"/>
      <c r="F816" s="10"/>
      <c r="G816" s="20" t="s">
        <v>4152</v>
      </c>
    </row>
    <row r="817" ht="15.75" hidden="1" customHeight="1">
      <c r="A817" s="19"/>
      <c r="B817" s="18">
        <v>44107.0</v>
      </c>
      <c r="C817" s="36">
        <v>20.0</v>
      </c>
      <c r="D817" s="19">
        <f t="shared" si="41"/>
        <v>13</v>
      </c>
      <c r="E817" s="19"/>
      <c r="F817" s="10"/>
      <c r="G817" s="53"/>
    </row>
    <row r="818" ht="15.75" hidden="1" customHeight="1">
      <c r="A818" s="19"/>
      <c r="B818" s="18">
        <v>44154.0</v>
      </c>
      <c r="C818" s="36">
        <v>10.0</v>
      </c>
      <c r="D818" s="19">
        <f t="shared" si="41"/>
        <v>3</v>
      </c>
      <c r="E818" s="19"/>
      <c r="F818" s="10"/>
    </row>
    <row r="819" ht="15.75" hidden="1" customHeight="1">
      <c r="A819" s="19"/>
      <c r="B819" s="18">
        <v>44233.0</v>
      </c>
      <c r="C819" s="36">
        <v>3.0</v>
      </c>
      <c r="D819" s="19">
        <f t="shared" si="41"/>
        <v>0</v>
      </c>
      <c r="E819" s="19"/>
      <c r="F819" s="10"/>
    </row>
    <row r="820" ht="15.75" hidden="1" customHeight="1">
      <c r="A820" s="19"/>
      <c r="B820" s="18"/>
      <c r="C820" s="36"/>
      <c r="D820" s="19">
        <f t="shared" si="41"/>
        <v>0</v>
      </c>
      <c r="E820" s="19"/>
      <c r="F820" s="10"/>
    </row>
    <row r="821" ht="15.75" hidden="1" customHeight="1">
      <c r="A821" s="19"/>
      <c r="B821" s="18"/>
      <c r="C821" s="36"/>
      <c r="D821" s="19">
        <f t="shared" si="41"/>
        <v>0</v>
      </c>
      <c r="E821" s="19"/>
      <c r="F821" s="10"/>
    </row>
    <row r="822" ht="15.75" hidden="1" customHeight="1">
      <c r="A822" s="19"/>
      <c r="B822" s="18"/>
      <c r="C822" s="36"/>
      <c r="D822" s="19"/>
      <c r="E822" s="19"/>
      <c r="F822" s="10"/>
    </row>
    <row r="823" ht="15.75" hidden="1" customHeight="1">
      <c r="A823" s="19"/>
      <c r="B823" s="18"/>
      <c r="C823" s="36"/>
      <c r="D823" s="19"/>
      <c r="E823" s="19"/>
      <c r="F823" s="10"/>
    </row>
    <row r="824" ht="15.75" hidden="1" customHeight="1">
      <c r="A824" s="19"/>
      <c r="B824" s="18"/>
      <c r="C824" s="36"/>
      <c r="D824" s="19"/>
      <c r="E824" s="19"/>
      <c r="F824" s="10"/>
    </row>
    <row r="825" ht="15.75" hidden="1" customHeight="1">
      <c r="A825" s="19"/>
      <c r="B825" s="18"/>
      <c r="C825" s="36"/>
      <c r="D825" s="19"/>
      <c r="E825" s="19"/>
      <c r="F825" s="10"/>
    </row>
    <row r="826" ht="15.75" hidden="1" customHeight="1">
      <c r="A826" s="19"/>
      <c r="B826" s="18"/>
      <c r="C826" s="36"/>
      <c r="D826" s="19"/>
      <c r="E826" s="19"/>
      <c r="F826" s="10"/>
    </row>
    <row r="827" ht="15.75" hidden="1" customHeight="1">
      <c r="A827" s="19"/>
      <c r="B827" s="18"/>
      <c r="C827" s="36"/>
      <c r="D827" s="19"/>
      <c r="E827" s="19"/>
      <c r="F827" s="10"/>
    </row>
    <row r="828" ht="15.75" hidden="1" customHeight="1">
      <c r="A828" s="19"/>
      <c r="B828" s="18"/>
      <c r="C828" s="36"/>
      <c r="D828" s="19"/>
      <c r="E828" s="19"/>
      <c r="F828" s="10"/>
    </row>
    <row r="829" ht="15.75" hidden="1" customHeight="1">
      <c r="A829" s="19"/>
      <c r="B829" s="18"/>
      <c r="C829" s="36"/>
      <c r="D829" s="19"/>
      <c r="E829" s="19"/>
      <c r="F829" s="10"/>
    </row>
    <row r="830" ht="15.75" hidden="1" customHeight="1">
      <c r="A830" s="19"/>
      <c r="B830" s="18"/>
      <c r="C830" s="36"/>
      <c r="D830" s="19"/>
      <c r="E830" s="19"/>
      <c r="F830" s="10"/>
    </row>
    <row r="831" ht="15.75" hidden="1" customHeight="1">
      <c r="A831" s="19"/>
      <c r="B831" s="18"/>
      <c r="C831" s="36"/>
      <c r="D831" s="19"/>
      <c r="E831" s="19"/>
      <c r="F831" s="10"/>
    </row>
    <row r="832" ht="15.75" hidden="1" customHeight="1">
      <c r="A832" s="10"/>
      <c r="B832" s="19"/>
      <c r="C832" s="10"/>
      <c r="D832" s="10"/>
      <c r="E832" s="19"/>
      <c r="F832" s="10"/>
    </row>
    <row r="833" ht="15.75" hidden="1" customHeight="1">
      <c r="C833" s="20">
        <f>SUM(C815:C832)</f>
        <v>50</v>
      </c>
      <c r="E833" s="1"/>
      <c r="F833" s="54" t="s">
        <v>14</v>
      </c>
    </row>
    <row r="834" ht="15.75" hidden="1" customHeight="1">
      <c r="E834" s="1"/>
    </row>
    <row r="835" ht="15.75" hidden="1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hidden="1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50.0</v>
      </c>
    </row>
    <row r="837" ht="15.75" hidden="1" customHeight="1">
      <c r="A837" s="19"/>
      <c r="B837" s="18">
        <v>44233.0</v>
      </c>
      <c r="C837" s="36">
        <v>7.0</v>
      </c>
      <c r="D837" s="19">
        <f>G836-C837</f>
        <v>43</v>
      </c>
      <c r="E837" s="19"/>
      <c r="F837" s="10"/>
      <c r="G837" s="1" t="s">
        <v>4153</v>
      </c>
    </row>
    <row r="838" ht="15.75" hidden="1" customHeight="1">
      <c r="A838" s="19"/>
      <c r="B838" s="18">
        <v>44236.0</v>
      </c>
      <c r="C838" s="36">
        <v>10.0</v>
      </c>
      <c r="D838" s="19">
        <f t="shared" ref="D838:D843" si="42">D837-C838</f>
        <v>33</v>
      </c>
      <c r="E838" s="19"/>
      <c r="F838" s="10"/>
      <c r="G838" s="20" t="s">
        <v>4154</v>
      </c>
    </row>
    <row r="839" ht="15.75" hidden="1" customHeight="1">
      <c r="A839" s="19"/>
      <c r="B839" s="18">
        <v>44247.0</v>
      </c>
      <c r="C839" s="36">
        <v>16.0</v>
      </c>
      <c r="D839" s="19">
        <f t="shared" si="42"/>
        <v>17</v>
      </c>
      <c r="E839" s="19"/>
      <c r="F839" s="10"/>
      <c r="G839" s="53"/>
    </row>
    <row r="840" ht="15.75" hidden="1" customHeight="1">
      <c r="A840" s="19"/>
      <c r="B840" s="18">
        <v>44287.0</v>
      </c>
      <c r="C840" s="36">
        <v>17.0</v>
      </c>
      <c r="D840" s="19">
        <f t="shared" si="42"/>
        <v>0</v>
      </c>
      <c r="E840" s="19"/>
      <c r="F840" s="10"/>
    </row>
    <row r="841" ht="15.75" hidden="1" customHeight="1">
      <c r="A841" s="19"/>
      <c r="B841" s="18"/>
      <c r="C841" s="36"/>
      <c r="D841" s="19">
        <f t="shared" si="42"/>
        <v>0</v>
      </c>
      <c r="E841" s="19"/>
      <c r="F841" s="10"/>
    </row>
    <row r="842" ht="15.75" hidden="1" customHeight="1">
      <c r="A842" s="19"/>
      <c r="B842" s="18"/>
      <c r="C842" s="36"/>
      <c r="D842" s="19">
        <f t="shared" si="42"/>
        <v>0</v>
      </c>
      <c r="E842" s="19"/>
      <c r="F842" s="10"/>
    </row>
    <row r="843" ht="15.75" hidden="1" customHeight="1">
      <c r="A843" s="19"/>
      <c r="B843" s="18"/>
      <c r="C843" s="36"/>
      <c r="D843" s="19">
        <f t="shared" si="42"/>
        <v>0</v>
      </c>
      <c r="E843" s="19"/>
      <c r="F843" s="10"/>
    </row>
    <row r="844" ht="15.75" hidden="1" customHeight="1">
      <c r="A844" s="19"/>
      <c r="B844" s="18"/>
      <c r="C844" s="36"/>
      <c r="D844" s="19"/>
      <c r="E844" s="19"/>
      <c r="F844" s="10"/>
    </row>
    <row r="845" ht="15.75" hidden="1" customHeight="1">
      <c r="A845" s="19"/>
      <c r="B845" s="18"/>
      <c r="C845" s="36"/>
      <c r="D845" s="19"/>
      <c r="E845" s="19"/>
      <c r="F845" s="10"/>
    </row>
    <row r="846" ht="15.75" hidden="1" customHeight="1">
      <c r="A846" s="19"/>
      <c r="B846" s="18"/>
      <c r="C846" s="36"/>
      <c r="D846" s="19"/>
      <c r="E846" s="19"/>
      <c r="F846" s="10"/>
    </row>
    <row r="847" ht="15.75" hidden="1" customHeight="1">
      <c r="A847" s="19"/>
      <c r="B847" s="18"/>
      <c r="C847" s="36"/>
      <c r="D847" s="19"/>
      <c r="E847" s="19"/>
      <c r="F847" s="10"/>
    </row>
    <row r="848" ht="15.75" hidden="1" customHeight="1">
      <c r="A848" s="19"/>
      <c r="B848" s="18"/>
      <c r="C848" s="36"/>
      <c r="D848" s="19"/>
      <c r="E848" s="19"/>
      <c r="F848" s="10"/>
    </row>
    <row r="849" ht="15.75" hidden="1" customHeight="1">
      <c r="A849" s="19"/>
      <c r="B849" s="18"/>
      <c r="C849" s="36"/>
      <c r="D849" s="19"/>
      <c r="E849" s="19"/>
      <c r="F849" s="10"/>
    </row>
    <row r="850" ht="15.75" hidden="1" customHeight="1">
      <c r="A850" s="19"/>
      <c r="B850" s="18"/>
      <c r="C850" s="36"/>
      <c r="D850" s="19"/>
      <c r="E850" s="19"/>
      <c r="F850" s="10"/>
    </row>
    <row r="851" ht="15.75" hidden="1" customHeight="1">
      <c r="A851" s="19"/>
      <c r="B851" s="18"/>
      <c r="C851" s="36"/>
      <c r="D851" s="19"/>
      <c r="E851" s="19"/>
      <c r="F851" s="10"/>
    </row>
    <row r="852" ht="15.75" hidden="1" customHeight="1">
      <c r="A852" s="19"/>
      <c r="B852" s="18"/>
      <c r="C852" s="36"/>
      <c r="D852" s="19"/>
      <c r="E852" s="19"/>
      <c r="F852" s="10"/>
    </row>
    <row r="853" ht="15.75" hidden="1" customHeight="1">
      <c r="A853" s="19"/>
      <c r="B853" s="18"/>
      <c r="C853" s="36"/>
      <c r="D853" s="19"/>
      <c r="E853" s="19"/>
      <c r="F853" s="10"/>
    </row>
    <row r="854" ht="15.75" hidden="1" customHeight="1">
      <c r="A854" s="10"/>
      <c r="B854" s="19"/>
      <c r="C854" s="10"/>
      <c r="D854" s="10"/>
      <c r="E854" s="19"/>
      <c r="F854" s="10"/>
    </row>
    <row r="855" ht="15.75" hidden="1" customHeight="1">
      <c r="C855" s="20">
        <f>SUM(C837:C854)</f>
        <v>50</v>
      </c>
      <c r="E855" s="1"/>
      <c r="F855" s="54" t="s">
        <v>14</v>
      </c>
    </row>
    <row r="856" ht="15.75" hidden="1" customHeight="1">
      <c r="E856" s="1"/>
    </row>
    <row r="857" ht="15.75" hidden="1" customHeight="1">
      <c r="A857" s="50" t="s">
        <v>698</v>
      </c>
      <c r="B857" s="51"/>
      <c r="C857" s="51"/>
      <c r="D857" s="51"/>
      <c r="E857" s="51"/>
      <c r="F857" s="51"/>
      <c r="G857" s="5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hidden="1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50.0</v>
      </c>
    </row>
    <row r="859" ht="15.75" hidden="1" customHeight="1">
      <c r="A859" s="19"/>
      <c r="B859" s="18">
        <v>44287.0</v>
      </c>
      <c r="C859" s="36">
        <v>3.0</v>
      </c>
      <c r="D859" s="19">
        <f>G858-C859</f>
        <v>47</v>
      </c>
      <c r="E859" s="19"/>
      <c r="F859" s="10"/>
      <c r="G859" s="1" t="s">
        <v>4155</v>
      </c>
    </row>
    <row r="860" ht="15.75" hidden="1" customHeight="1">
      <c r="A860" s="19"/>
      <c r="B860" s="18">
        <v>44295.0</v>
      </c>
      <c r="C860" s="36">
        <v>20.0</v>
      </c>
      <c r="D860" s="19">
        <f t="shared" ref="D860:D868" si="43">D859-C860</f>
        <v>27</v>
      </c>
      <c r="E860" s="19"/>
      <c r="F860" s="10"/>
      <c r="G860" s="20" t="s">
        <v>4156</v>
      </c>
    </row>
    <row r="861" ht="15.75" hidden="1" customHeight="1">
      <c r="A861" s="19"/>
      <c r="B861" s="18">
        <v>44302.0</v>
      </c>
      <c r="C861" s="36">
        <v>27.0</v>
      </c>
      <c r="D861" s="19">
        <f t="shared" si="43"/>
        <v>0</v>
      </c>
      <c r="E861" s="19"/>
      <c r="F861" s="10"/>
      <c r="G861" s="53"/>
    </row>
    <row r="862" ht="15.75" hidden="1" customHeight="1">
      <c r="A862" s="19"/>
      <c r="B862" s="18"/>
      <c r="C862" s="36"/>
      <c r="D862" s="19">
        <f t="shared" si="43"/>
        <v>0</v>
      </c>
      <c r="E862" s="19"/>
      <c r="F862" s="10"/>
    </row>
    <row r="863" ht="15.75" hidden="1" customHeight="1">
      <c r="A863" s="19"/>
      <c r="B863" s="18"/>
      <c r="C863" s="36"/>
      <c r="D863" s="19">
        <f t="shared" si="43"/>
        <v>0</v>
      </c>
      <c r="E863" s="19"/>
      <c r="F863" s="10"/>
    </row>
    <row r="864" ht="15.75" hidden="1" customHeight="1">
      <c r="A864" s="19"/>
      <c r="B864" s="18"/>
      <c r="C864" s="36"/>
      <c r="D864" s="19">
        <f t="shared" si="43"/>
        <v>0</v>
      </c>
      <c r="E864" s="19"/>
      <c r="F864" s="10"/>
    </row>
    <row r="865" ht="15.75" hidden="1" customHeight="1">
      <c r="A865" s="19"/>
      <c r="B865" s="18"/>
      <c r="C865" s="36"/>
      <c r="D865" s="19">
        <f t="shared" si="43"/>
        <v>0</v>
      </c>
      <c r="E865" s="19"/>
      <c r="F865" s="10"/>
    </row>
    <row r="866" ht="15.75" hidden="1" customHeight="1">
      <c r="A866" s="19"/>
      <c r="B866" s="18"/>
      <c r="C866" s="36"/>
      <c r="D866" s="19">
        <f t="shared" si="43"/>
        <v>0</v>
      </c>
      <c r="E866" s="19"/>
      <c r="F866" s="10"/>
    </row>
    <row r="867" ht="15.75" hidden="1" customHeight="1">
      <c r="A867" s="19"/>
      <c r="B867" s="18"/>
      <c r="C867" s="36"/>
      <c r="D867" s="19">
        <f t="shared" si="43"/>
        <v>0</v>
      </c>
      <c r="E867" s="19"/>
      <c r="F867" s="10"/>
    </row>
    <row r="868" ht="15.75" hidden="1" customHeight="1">
      <c r="A868" s="19"/>
      <c r="B868" s="18"/>
      <c r="C868" s="36"/>
      <c r="D868" s="19">
        <f t="shared" si="43"/>
        <v>0</v>
      </c>
      <c r="E868" s="19"/>
      <c r="F868" s="10"/>
    </row>
    <row r="869" ht="15.75" hidden="1" customHeight="1">
      <c r="A869" s="19"/>
      <c r="B869" s="18"/>
      <c r="C869" s="36"/>
      <c r="D869" s="19"/>
      <c r="E869" s="19"/>
      <c r="F869" s="10"/>
    </row>
    <row r="870" ht="15.75" hidden="1" customHeight="1">
      <c r="A870" s="19"/>
      <c r="B870" s="18"/>
      <c r="C870" s="36"/>
      <c r="D870" s="19"/>
      <c r="E870" s="19"/>
      <c r="F870" s="10"/>
    </row>
    <row r="871" ht="15.75" hidden="1" customHeight="1">
      <c r="A871" s="19"/>
      <c r="B871" s="18"/>
      <c r="C871" s="36"/>
      <c r="D871" s="19"/>
      <c r="E871" s="19"/>
      <c r="F871" s="10"/>
    </row>
    <row r="872" ht="15.75" hidden="1" customHeight="1">
      <c r="A872" s="19"/>
      <c r="B872" s="18"/>
      <c r="C872" s="36"/>
      <c r="D872" s="19"/>
      <c r="E872" s="19"/>
      <c r="F872" s="10"/>
    </row>
    <row r="873" ht="15.75" hidden="1" customHeight="1">
      <c r="A873" s="19"/>
      <c r="B873" s="18"/>
      <c r="C873" s="36"/>
      <c r="D873" s="19"/>
      <c r="E873" s="19"/>
      <c r="F873" s="10"/>
    </row>
    <row r="874" ht="15.75" hidden="1" customHeight="1">
      <c r="A874" s="19"/>
      <c r="B874" s="18"/>
      <c r="C874" s="36"/>
      <c r="D874" s="19"/>
      <c r="E874" s="19"/>
      <c r="F874" s="10"/>
    </row>
    <row r="875" ht="15.75" hidden="1" customHeight="1">
      <c r="A875" s="19"/>
      <c r="B875" s="18"/>
      <c r="C875" s="36"/>
      <c r="D875" s="19"/>
      <c r="E875" s="19"/>
      <c r="F875" s="10"/>
    </row>
    <row r="876" ht="15.75" hidden="1" customHeight="1">
      <c r="A876" s="10"/>
      <c r="B876" s="19"/>
      <c r="C876" s="10"/>
      <c r="D876" s="10"/>
      <c r="E876" s="19"/>
      <c r="F876" s="10"/>
    </row>
    <row r="877" ht="15.75" hidden="1" customHeight="1">
      <c r="C877" s="20">
        <f>SUM(C859:C876)</f>
        <v>50</v>
      </c>
      <c r="E877" s="1"/>
      <c r="F877" s="54" t="s">
        <v>14</v>
      </c>
    </row>
    <row r="878" ht="15.75" hidden="1" customHeight="1">
      <c r="E878" s="1"/>
    </row>
    <row r="879" ht="15.75" hidden="1" customHeight="1">
      <c r="A879" s="50" t="s">
        <v>698</v>
      </c>
      <c r="B879" s="51"/>
      <c r="C879" s="51"/>
      <c r="D879" s="51"/>
      <c r="E879" s="51"/>
      <c r="F879" s="51"/>
      <c r="G879" s="5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hidden="1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50.0</v>
      </c>
    </row>
    <row r="881" ht="15.75" hidden="1" customHeight="1">
      <c r="A881" s="19"/>
      <c r="B881" s="18">
        <v>44302.0</v>
      </c>
      <c r="C881" s="36">
        <v>2.0</v>
      </c>
      <c r="D881" s="19">
        <f>G880-C881</f>
        <v>48</v>
      </c>
      <c r="E881" s="19"/>
      <c r="F881" s="10"/>
      <c r="G881" s="76" t="s">
        <v>4157</v>
      </c>
    </row>
    <row r="882" ht="15.75" hidden="1" customHeight="1">
      <c r="A882" s="19"/>
      <c r="B882" s="18">
        <v>44305.0</v>
      </c>
      <c r="C882" s="36">
        <v>30.0</v>
      </c>
      <c r="D882" s="19">
        <f t="shared" ref="D882:D887" si="44">D881-C882</f>
        <v>18</v>
      </c>
      <c r="E882" s="19"/>
      <c r="F882" s="10"/>
      <c r="G882" s="20" t="s">
        <v>4158</v>
      </c>
    </row>
    <row r="883" ht="15.75" hidden="1" customHeight="1">
      <c r="A883" s="19"/>
      <c r="B883" s="18">
        <v>44337.0</v>
      </c>
      <c r="C883" s="36">
        <v>18.0</v>
      </c>
      <c r="D883" s="19">
        <f t="shared" si="44"/>
        <v>0</v>
      </c>
      <c r="E883" s="19"/>
      <c r="F883" s="10"/>
      <c r="G883" s="53"/>
    </row>
    <row r="884" ht="15.75" hidden="1" customHeight="1">
      <c r="A884" s="19"/>
      <c r="B884" s="18"/>
      <c r="C884" s="36"/>
      <c r="D884" s="19">
        <f t="shared" si="44"/>
        <v>0</v>
      </c>
      <c r="E884" s="19"/>
      <c r="F884" s="10"/>
    </row>
    <row r="885" ht="15.75" hidden="1" customHeight="1">
      <c r="A885" s="19"/>
      <c r="B885" s="18"/>
      <c r="C885" s="36"/>
      <c r="D885" s="19">
        <f t="shared" si="44"/>
        <v>0</v>
      </c>
      <c r="E885" s="19"/>
      <c r="F885" s="10"/>
    </row>
    <row r="886" ht="15.75" hidden="1" customHeight="1">
      <c r="A886" s="19"/>
      <c r="B886" s="18"/>
      <c r="C886" s="36"/>
      <c r="D886" s="19">
        <f t="shared" si="44"/>
        <v>0</v>
      </c>
      <c r="E886" s="19"/>
      <c r="F886" s="10"/>
    </row>
    <row r="887" ht="15.75" hidden="1" customHeight="1">
      <c r="A887" s="19"/>
      <c r="B887" s="18"/>
      <c r="C887" s="36"/>
      <c r="D887" s="19">
        <f t="shared" si="44"/>
        <v>0</v>
      </c>
      <c r="E887" s="19"/>
      <c r="F887" s="10"/>
    </row>
    <row r="888" ht="15.75" hidden="1" customHeight="1">
      <c r="A888" s="19"/>
      <c r="B888" s="18"/>
      <c r="C888" s="36"/>
      <c r="D888" s="19"/>
      <c r="E888" s="19"/>
      <c r="F888" s="10"/>
    </row>
    <row r="889" ht="15.75" hidden="1" customHeight="1">
      <c r="A889" s="19"/>
      <c r="B889" s="18"/>
      <c r="C889" s="36"/>
      <c r="D889" s="19"/>
      <c r="E889" s="19"/>
      <c r="F889" s="10"/>
    </row>
    <row r="890" ht="15.75" hidden="1" customHeight="1">
      <c r="A890" s="19"/>
      <c r="B890" s="18"/>
      <c r="C890" s="36"/>
      <c r="D890" s="19"/>
      <c r="E890" s="19"/>
      <c r="F890" s="10"/>
    </row>
    <row r="891" ht="15.75" hidden="1" customHeight="1">
      <c r="A891" s="19"/>
      <c r="B891" s="18"/>
      <c r="C891" s="36"/>
      <c r="D891" s="19"/>
      <c r="E891" s="19"/>
      <c r="F891" s="10"/>
    </row>
    <row r="892" ht="15.75" hidden="1" customHeight="1">
      <c r="A892" s="19"/>
      <c r="B892" s="18"/>
      <c r="C892" s="36"/>
      <c r="D892" s="19"/>
      <c r="E892" s="19"/>
      <c r="F892" s="10"/>
    </row>
    <row r="893" ht="15.75" hidden="1" customHeight="1">
      <c r="A893" s="19"/>
      <c r="B893" s="18"/>
      <c r="C893" s="36"/>
      <c r="D893" s="19"/>
      <c r="E893" s="19"/>
      <c r="F893" s="10"/>
    </row>
    <row r="894" ht="15.75" hidden="1" customHeight="1">
      <c r="A894" s="19"/>
      <c r="B894" s="18"/>
      <c r="C894" s="36"/>
      <c r="D894" s="19"/>
      <c r="E894" s="19"/>
      <c r="F894" s="10"/>
    </row>
    <row r="895" ht="15.75" hidden="1" customHeight="1">
      <c r="A895" s="19"/>
      <c r="B895" s="18"/>
      <c r="C895" s="36"/>
      <c r="D895" s="19"/>
      <c r="E895" s="19"/>
      <c r="F895" s="10"/>
    </row>
    <row r="896" ht="15.75" hidden="1" customHeight="1">
      <c r="A896" s="19"/>
      <c r="B896" s="18"/>
      <c r="C896" s="36"/>
      <c r="D896" s="19"/>
      <c r="E896" s="19"/>
      <c r="F896" s="10"/>
    </row>
    <row r="897" ht="15.75" hidden="1" customHeight="1">
      <c r="A897" s="19"/>
      <c r="B897" s="18"/>
      <c r="C897" s="36"/>
      <c r="D897" s="19"/>
      <c r="E897" s="19"/>
      <c r="F897" s="10"/>
    </row>
    <row r="898" ht="15.75" hidden="1" customHeight="1">
      <c r="A898" s="10"/>
      <c r="B898" s="19"/>
      <c r="C898" s="10"/>
      <c r="D898" s="10"/>
      <c r="E898" s="19"/>
      <c r="F898" s="10"/>
    </row>
    <row r="899" ht="15.75" hidden="1" customHeight="1">
      <c r="C899" s="20">
        <f>SUM(C881:C898)</f>
        <v>50</v>
      </c>
      <c r="E899" s="1"/>
    </row>
    <row r="900" ht="15.75" hidden="1" customHeight="1">
      <c r="E900" s="1"/>
    </row>
    <row r="901" ht="15.75" hidden="1" customHeight="1">
      <c r="A901" s="50" t="s">
        <v>698</v>
      </c>
      <c r="B901" s="51"/>
      <c r="C901" s="51"/>
      <c r="D901" s="51"/>
      <c r="E901" s="51"/>
      <c r="F901" s="51"/>
      <c r="G901" s="52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hidden="1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50.0</v>
      </c>
    </row>
    <row r="903" ht="15.75" hidden="1" customHeight="1">
      <c r="A903" s="19"/>
      <c r="B903" s="18">
        <v>44337.0</v>
      </c>
      <c r="C903" s="36">
        <v>2.0</v>
      </c>
      <c r="D903" s="19">
        <f>G902-C903</f>
        <v>48</v>
      </c>
      <c r="E903" s="19"/>
      <c r="F903" s="10"/>
      <c r="G903" s="76" t="s">
        <v>4159</v>
      </c>
    </row>
    <row r="904" ht="15.75" hidden="1" customHeight="1">
      <c r="A904" s="19"/>
      <c r="B904" s="18">
        <v>44371.0</v>
      </c>
      <c r="C904" s="36">
        <v>10.0</v>
      </c>
      <c r="D904" s="19">
        <f t="shared" ref="D904:D909" si="45">D903-C904</f>
        <v>38</v>
      </c>
      <c r="E904" s="19"/>
      <c r="F904" s="10"/>
      <c r="G904" s="20" t="s">
        <v>4160</v>
      </c>
    </row>
    <row r="905" ht="15.75" hidden="1" customHeight="1">
      <c r="A905" s="19"/>
      <c r="B905" s="18">
        <v>44385.0</v>
      </c>
      <c r="C905" s="36">
        <v>20.0</v>
      </c>
      <c r="D905" s="19">
        <f t="shared" si="45"/>
        <v>18</v>
      </c>
      <c r="E905" s="19"/>
      <c r="F905" s="10"/>
      <c r="G905" s="53"/>
    </row>
    <row r="906" ht="15.75" hidden="1" customHeight="1">
      <c r="A906" s="19"/>
      <c r="B906" s="18"/>
      <c r="C906" s="36"/>
      <c r="D906" s="19">
        <f t="shared" si="45"/>
        <v>18</v>
      </c>
      <c r="E906" s="19"/>
      <c r="F906" s="10"/>
    </row>
    <row r="907" ht="15.75" hidden="1" customHeight="1">
      <c r="A907" s="19"/>
      <c r="B907" s="18"/>
      <c r="C907" s="36"/>
      <c r="D907" s="19">
        <f t="shared" si="45"/>
        <v>18</v>
      </c>
      <c r="E907" s="19"/>
      <c r="F907" s="10"/>
    </row>
    <row r="908" ht="15.75" hidden="1" customHeight="1">
      <c r="A908" s="19"/>
      <c r="B908" s="18"/>
      <c r="C908" s="36"/>
      <c r="D908" s="19">
        <f t="shared" si="45"/>
        <v>18</v>
      </c>
      <c r="E908" s="19"/>
      <c r="F908" s="10"/>
    </row>
    <row r="909" ht="15.75" hidden="1" customHeight="1">
      <c r="A909" s="19"/>
      <c r="B909" s="18"/>
      <c r="C909" s="36"/>
      <c r="D909" s="19">
        <f t="shared" si="45"/>
        <v>18</v>
      </c>
      <c r="E909" s="19"/>
      <c r="F909" s="10"/>
    </row>
    <row r="910" ht="15.75" hidden="1" customHeight="1">
      <c r="A910" s="19"/>
      <c r="B910" s="18"/>
      <c r="C910" s="36"/>
      <c r="D910" s="19"/>
      <c r="E910" s="19"/>
      <c r="F910" s="10"/>
    </row>
    <row r="911" ht="15.75" hidden="1" customHeight="1">
      <c r="A911" s="19"/>
      <c r="B911" s="18"/>
      <c r="C911" s="36"/>
      <c r="D911" s="19"/>
      <c r="E911" s="19"/>
      <c r="F911" s="10"/>
    </row>
    <row r="912" ht="15.75" hidden="1" customHeight="1">
      <c r="A912" s="19"/>
      <c r="B912" s="18"/>
      <c r="C912" s="36"/>
      <c r="D912" s="19"/>
      <c r="E912" s="19"/>
      <c r="F912" s="10"/>
    </row>
    <row r="913" ht="15.75" hidden="1" customHeight="1">
      <c r="A913" s="19"/>
      <c r="B913" s="18"/>
      <c r="C913" s="36"/>
      <c r="D913" s="19"/>
      <c r="E913" s="19"/>
      <c r="F913" s="10"/>
    </row>
    <row r="914" ht="15.75" hidden="1" customHeight="1">
      <c r="A914" s="19"/>
      <c r="B914" s="18"/>
      <c r="C914" s="36"/>
      <c r="D914" s="19"/>
      <c r="E914" s="19"/>
      <c r="F914" s="10"/>
    </row>
    <row r="915" ht="15.75" hidden="1" customHeight="1">
      <c r="A915" s="19"/>
      <c r="B915" s="18"/>
      <c r="C915" s="36"/>
      <c r="D915" s="19"/>
      <c r="E915" s="19"/>
      <c r="F915" s="10"/>
    </row>
    <row r="916" ht="15.75" hidden="1" customHeight="1">
      <c r="A916" s="19"/>
      <c r="B916" s="18"/>
      <c r="C916" s="36"/>
      <c r="D916" s="19"/>
      <c r="E916" s="19"/>
      <c r="F916" s="10"/>
    </row>
    <row r="917" ht="15.75" hidden="1" customHeight="1">
      <c r="A917" s="19"/>
      <c r="B917" s="18"/>
      <c r="C917" s="36"/>
      <c r="D917" s="19"/>
      <c r="E917" s="19"/>
      <c r="F917" s="10"/>
    </row>
    <row r="918" ht="15.75" hidden="1" customHeight="1">
      <c r="A918" s="19"/>
      <c r="B918" s="18"/>
      <c r="C918" s="36"/>
      <c r="D918" s="19"/>
      <c r="E918" s="19"/>
      <c r="F918" s="10"/>
    </row>
    <row r="919" ht="15.75" hidden="1" customHeight="1">
      <c r="A919" s="19"/>
      <c r="B919" s="18"/>
      <c r="C919" s="36"/>
      <c r="D919" s="19"/>
      <c r="E919" s="19"/>
      <c r="F919" s="10"/>
    </row>
    <row r="920" ht="15.75" hidden="1" customHeight="1">
      <c r="A920" s="10"/>
      <c r="B920" s="19"/>
      <c r="C920" s="10"/>
      <c r="D920" s="10"/>
      <c r="E920" s="19"/>
      <c r="F920" s="10"/>
    </row>
    <row r="921" ht="15.75" customHeight="1">
      <c r="C921" s="20">
        <f>SUM(C903:C920)</f>
        <v>32</v>
      </c>
      <c r="E921" s="1"/>
    </row>
    <row r="922" ht="15.75" customHeight="1">
      <c r="A922" s="14" t="s">
        <v>15</v>
      </c>
      <c r="B922" s="14" t="s">
        <v>16</v>
      </c>
      <c r="C922" s="2" t="s">
        <v>17</v>
      </c>
      <c r="D922" s="14" t="s">
        <v>18</v>
      </c>
      <c r="E922" s="14" t="s">
        <v>19</v>
      </c>
      <c r="F922" s="34" t="s">
        <v>20</v>
      </c>
      <c r="G922" s="43">
        <v>50.0</v>
      </c>
    </row>
    <row r="923" ht="15.75" customHeight="1">
      <c r="A923" s="19" t="s">
        <v>4161</v>
      </c>
      <c r="B923" s="18">
        <v>44426.0</v>
      </c>
      <c r="C923" s="36">
        <v>8.0</v>
      </c>
      <c r="D923" s="19">
        <f>G922-C923</f>
        <v>42</v>
      </c>
      <c r="E923" s="19"/>
      <c r="F923" s="10"/>
      <c r="G923" s="1" t="s">
        <v>4162</v>
      </c>
    </row>
    <row r="924" ht="15.75" customHeight="1">
      <c r="A924" s="19" t="s">
        <v>4161</v>
      </c>
      <c r="B924" s="18">
        <v>44432.0</v>
      </c>
      <c r="C924" s="36">
        <v>26.0</v>
      </c>
      <c r="D924" s="19">
        <f t="shared" ref="D924:D925" si="46">D923-C924</f>
        <v>16</v>
      </c>
      <c r="E924" s="19"/>
      <c r="F924" s="10"/>
      <c r="G924" s="20" t="s">
        <v>2122</v>
      </c>
    </row>
    <row r="925" ht="15.75" customHeight="1">
      <c r="A925" s="19" t="s">
        <v>4161</v>
      </c>
      <c r="B925" s="18">
        <v>44469.0</v>
      </c>
      <c r="C925" s="36">
        <v>16.0</v>
      </c>
      <c r="D925" s="19">
        <f t="shared" si="46"/>
        <v>0</v>
      </c>
      <c r="E925" s="19"/>
      <c r="F925" s="10"/>
      <c r="G925" s="53"/>
    </row>
    <row r="926" ht="15.75" customHeight="1">
      <c r="A926" s="19" t="s">
        <v>4161</v>
      </c>
      <c r="B926" s="18"/>
      <c r="C926" s="36"/>
      <c r="D926" s="19"/>
      <c r="E926" s="19"/>
      <c r="F926" s="10"/>
      <c r="G926" s="59" t="s">
        <v>4163</v>
      </c>
    </row>
    <row r="927" ht="15.75" customHeight="1">
      <c r="A927" s="19" t="s">
        <v>4161</v>
      </c>
      <c r="B927" s="18"/>
      <c r="C927" s="36"/>
      <c r="D927" s="19"/>
      <c r="E927" s="19"/>
      <c r="F927" s="10"/>
    </row>
    <row r="928" ht="15.75" customHeight="1">
      <c r="A928" s="19" t="s">
        <v>4161</v>
      </c>
      <c r="B928" s="18"/>
      <c r="C928" s="36"/>
      <c r="D928" s="19"/>
      <c r="E928" s="19"/>
      <c r="F928" s="10"/>
    </row>
    <row r="929" ht="15.75" customHeight="1">
      <c r="A929" s="19" t="s">
        <v>4161</v>
      </c>
      <c r="B929" s="18"/>
      <c r="C929" s="36"/>
      <c r="D929" s="19"/>
      <c r="E929" s="19"/>
      <c r="F929" s="10"/>
    </row>
    <row r="930" ht="15.75" customHeight="1">
      <c r="A930" s="19" t="s">
        <v>4161</v>
      </c>
      <c r="B930" s="18"/>
      <c r="C930" s="36"/>
      <c r="D930" s="19"/>
      <c r="E930" s="19"/>
      <c r="F930" s="10"/>
    </row>
    <row r="931" ht="15.75" customHeight="1">
      <c r="A931" s="19"/>
      <c r="B931" s="18"/>
      <c r="C931" s="36"/>
      <c r="D931" s="19"/>
      <c r="E931" s="19"/>
      <c r="F931" s="10"/>
    </row>
    <row r="932" ht="15.75" customHeight="1">
      <c r="A932" s="19"/>
      <c r="B932" s="18"/>
      <c r="C932" s="36"/>
      <c r="D932" s="19"/>
      <c r="E932" s="19"/>
      <c r="F932" s="10"/>
    </row>
    <row r="933" ht="15.75" customHeight="1">
      <c r="A933" s="19"/>
      <c r="B933" s="18"/>
      <c r="C933" s="36"/>
      <c r="D933" s="19"/>
      <c r="E933" s="19"/>
      <c r="F933" s="10"/>
    </row>
    <row r="934" ht="15.75" customHeight="1">
      <c r="A934" s="19"/>
      <c r="B934" s="18"/>
      <c r="C934" s="36"/>
      <c r="D934" s="19"/>
      <c r="E934" s="19"/>
      <c r="F934" s="10"/>
    </row>
    <row r="935" ht="15.75" customHeight="1">
      <c r="A935" s="19"/>
      <c r="B935" s="18"/>
      <c r="C935" s="36"/>
      <c r="D935" s="19"/>
      <c r="E935" s="19"/>
      <c r="F935" s="10"/>
    </row>
    <row r="936" ht="15.75" customHeight="1">
      <c r="A936" s="19"/>
      <c r="B936" s="18"/>
      <c r="C936" s="36"/>
      <c r="D936" s="19"/>
      <c r="E936" s="19"/>
      <c r="F936" s="10"/>
    </row>
    <row r="937" ht="15.75" customHeight="1">
      <c r="A937" s="19"/>
      <c r="B937" s="18"/>
      <c r="C937" s="36"/>
      <c r="D937" s="19"/>
      <c r="E937" s="19"/>
      <c r="F937" s="10"/>
    </row>
    <row r="938" ht="15.75" customHeight="1">
      <c r="A938" s="19"/>
      <c r="B938" s="18"/>
      <c r="C938" s="36"/>
      <c r="D938" s="19"/>
      <c r="E938" s="19"/>
      <c r="F938" s="10"/>
    </row>
    <row r="939" ht="15.75" customHeight="1">
      <c r="A939" s="19"/>
      <c r="B939" s="18"/>
      <c r="C939" s="36"/>
      <c r="D939" s="19"/>
      <c r="E939" s="19"/>
      <c r="F939" s="10"/>
    </row>
    <row r="940" ht="15.75" customHeight="1">
      <c r="A940" s="10"/>
      <c r="B940" s="19"/>
      <c r="C940" s="10"/>
      <c r="D940" s="10"/>
      <c r="E940" s="19"/>
      <c r="F940" s="10"/>
    </row>
    <row r="941" ht="15.75" customHeight="1">
      <c r="A941" s="30"/>
      <c r="B941" s="1"/>
      <c r="C941" s="30"/>
      <c r="D941" s="30"/>
      <c r="E941" s="1"/>
      <c r="F941" s="30"/>
    </row>
    <row r="942" ht="15.75" customHeight="1">
      <c r="A942" s="14" t="s">
        <v>15</v>
      </c>
      <c r="B942" s="14" t="s">
        <v>16</v>
      </c>
      <c r="C942" s="2" t="s">
        <v>17</v>
      </c>
      <c r="D942" s="14" t="s">
        <v>18</v>
      </c>
      <c r="E942" s="14" t="s">
        <v>19</v>
      </c>
      <c r="F942" s="34" t="s">
        <v>20</v>
      </c>
      <c r="G942" s="43">
        <v>50.0</v>
      </c>
    </row>
    <row r="943" ht="15.75" customHeight="1">
      <c r="A943" s="19" t="s">
        <v>4164</v>
      </c>
      <c r="B943" s="18">
        <v>44469.0</v>
      </c>
      <c r="C943" s="36">
        <v>26.0</v>
      </c>
      <c r="D943" s="19">
        <f>G942-C943</f>
        <v>24</v>
      </c>
      <c r="E943" s="19"/>
      <c r="F943" s="10"/>
      <c r="G943" s="1" t="s">
        <v>4165</v>
      </c>
    </row>
    <row r="944" ht="15.75" customHeight="1">
      <c r="A944" s="19" t="s">
        <v>4164</v>
      </c>
      <c r="B944" s="18">
        <v>44483.0</v>
      </c>
      <c r="C944" s="36">
        <v>24.0</v>
      </c>
      <c r="D944" s="19">
        <f>D943-C944</f>
        <v>0</v>
      </c>
      <c r="E944" s="19"/>
      <c r="F944" s="10"/>
      <c r="G944" s="20" t="s">
        <v>2122</v>
      </c>
    </row>
    <row r="945" ht="15.75" customHeight="1">
      <c r="A945" s="19" t="s">
        <v>4164</v>
      </c>
      <c r="B945" s="18"/>
      <c r="C945" s="36"/>
      <c r="D945" s="19"/>
      <c r="E945" s="19"/>
      <c r="F945" s="10"/>
      <c r="G945" s="53"/>
    </row>
    <row r="946" ht="15.75" customHeight="1">
      <c r="A946" s="19" t="s">
        <v>4164</v>
      </c>
      <c r="B946" s="18"/>
      <c r="C946" s="36"/>
      <c r="D946" s="19"/>
      <c r="E946" s="19"/>
      <c r="F946" s="10"/>
      <c r="G946" s="59"/>
    </row>
    <row r="947" ht="15.75" customHeight="1">
      <c r="A947" s="19" t="s">
        <v>4164</v>
      </c>
      <c r="B947" s="18"/>
      <c r="C947" s="36"/>
      <c r="D947" s="19"/>
      <c r="E947" s="19"/>
      <c r="F947" s="10"/>
    </row>
    <row r="948" ht="15.75" customHeight="1">
      <c r="A948" s="19" t="s">
        <v>4164</v>
      </c>
      <c r="B948" s="18"/>
      <c r="C948" s="36"/>
      <c r="D948" s="19"/>
      <c r="E948" s="19"/>
      <c r="F948" s="10"/>
    </row>
    <row r="949" ht="15.75" customHeight="1">
      <c r="A949" s="19" t="s">
        <v>4164</v>
      </c>
      <c r="B949" s="18"/>
      <c r="C949" s="36"/>
      <c r="D949" s="19"/>
      <c r="E949" s="19"/>
      <c r="F949" s="10"/>
    </row>
    <row r="950" ht="15.75" customHeight="1">
      <c r="A950" s="19" t="s">
        <v>4164</v>
      </c>
      <c r="B950" s="18"/>
      <c r="C950" s="36"/>
      <c r="D950" s="19"/>
      <c r="E950" s="19"/>
      <c r="F950" s="10"/>
    </row>
    <row r="951" ht="15.75" customHeight="1">
      <c r="A951" s="19" t="s">
        <v>4164</v>
      </c>
      <c r="B951" s="18"/>
      <c r="C951" s="36"/>
      <c r="D951" s="19"/>
      <c r="E951" s="19"/>
      <c r="F951" s="10"/>
    </row>
    <row r="952" ht="15.75" customHeight="1">
      <c r="A952" s="19"/>
      <c r="B952" s="18"/>
      <c r="C952" s="36"/>
      <c r="D952" s="19"/>
      <c r="E952" s="19"/>
      <c r="F952" s="10"/>
    </row>
    <row r="953" ht="15.75" customHeight="1">
      <c r="A953" s="19"/>
      <c r="B953" s="18"/>
      <c r="C953" s="36"/>
      <c r="D953" s="19"/>
      <c r="E953" s="19"/>
      <c r="F953" s="10"/>
    </row>
    <row r="954" ht="15.75" customHeight="1">
      <c r="A954" s="19"/>
      <c r="B954" s="18"/>
      <c r="C954" s="36"/>
      <c r="D954" s="19"/>
      <c r="E954" s="19"/>
      <c r="F954" s="10"/>
    </row>
    <row r="955" ht="15.75" customHeight="1">
      <c r="A955" s="19"/>
      <c r="B955" s="18"/>
      <c r="C955" s="36"/>
      <c r="D955" s="19"/>
      <c r="E955" s="19"/>
      <c r="F955" s="10"/>
    </row>
    <row r="956" ht="15.75" customHeight="1">
      <c r="A956" s="19"/>
      <c r="B956" s="18"/>
      <c r="C956" s="36"/>
      <c r="D956" s="19"/>
      <c r="E956" s="19"/>
      <c r="F956" s="10"/>
    </row>
    <row r="957" ht="15.75" customHeight="1">
      <c r="A957" s="19"/>
      <c r="B957" s="18"/>
      <c r="C957" s="36"/>
      <c r="D957" s="19"/>
      <c r="E957" s="19"/>
      <c r="F957" s="10"/>
    </row>
    <row r="958" ht="15.75" customHeight="1">
      <c r="A958" s="19"/>
      <c r="B958" s="18"/>
      <c r="C958" s="36"/>
      <c r="D958" s="19"/>
      <c r="E958" s="19"/>
      <c r="F958" s="10"/>
    </row>
    <row r="959" ht="15.75" customHeight="1">
      <c r="A959" s="19"/>
      <c r="B959" s="18"/>
      <c r="C959" s="36"/>
      <c r="D959" s="19"/>
      <c r="E959" s="19"/>
      <c r="F959" s="10"/>
    </row>
    <row r="960" ht="15.75" customHeight="1">
      <c r="A960" s="10"/>
      <c r="B960" s="19"/>
      <c r="C960" s="10"/>
      <c r="D960" s="10"/>
      <c r="E960" s="19"/>
      <c r="F960" s="10"/>
    </row>
    <row r="961" ht="15.75" customHeight="1">
      <c r="A961" s="30"/>
      <c r="B961" s="1"/>
      <c r="C961" s="30"/>
      <c r="D961" s="30"/>
      <c r="E961" s="1"/>
      <c r="F961" s="30"/>
    </row>
    <row r="962" ht="15.75" customHeight="1">
      <c r="A962" s="30"/>
      <c r="B962" s="1"/>
      <c r="C962" s="30"/>
      <c r="D962" s="30"/>
      <c r="E962" s="1"/>
      <c r="F962" s="30"/>
    </row>
    <row r="963" ht="15.75" customHeight="1">
      <c r="C963" s="20">
        <f>SUM(C923:C940)</f>
        <v>50</v>
      </c>
      <c r="E963" s="1"/>
      <c r="F963" s="65"/>
    </row>
    <row r="964" ht="15.75" customHeight="1">
      <c r="A964" s="14" t="s">
        <v>15</v>
      </c>
      <c r="B964" s="14" t="s">
        <v>16</v>
      </c>
      <c r="C964" s="2" t="s">
        <v>17</v>
      </c>
      <c r="D964" s="14" t="s">
        <v>18</v>
      </c>
      <c r="E964" s="14" t="s">
        <v>19</v>
      </c>
      <c r="F964" s="34" t="s">
        <v>20</v>
      </c>
      <c r="G964" s="43">
        <v>50.0</v>
      </c>
    </row>
    <row r="965" ht="15.75" customHeight="1">
      <c r="A965" s="19" t="s">
        <v>4166</v>
      </c>
      <c r="B965" s="18">
        <v>44483.0</v>
      </c>
      <c r="C965" s="36">
        <v>6.0</v>
      </c>
      <c r="D965" s="19">
        <f>G964-C965</f>
        <v>44</v>
      </c>
      <c r="E965" s="19"/>
      <c r="F965" s="10"/>
      <c r="G965" s="1" t="s">
        <v>4167</v>
      </c>
    </row>
    <row r="966" ht="15.75" customHeight="1">
      <c r="A966" s="19" t="s">
        <v>4166</v>
      </c>
      <c r="B966" s="18">
        <v>44506.0</v>
      </c>
      <c r="C966" s="36">
        <v>40.0</v>
      </c>
      <c r="D966" s="19">
        <f t="shared" ref="D966:D967" si="47">D965-C966</f>
        <v>4</v>
      </c>
      <c r="E966" s="19"/>
      <c r="F966" s="10"/>
      <c r="G966" s="20" t="s">
        <v>1082</v>
      </c>
    </row>
    <row r="967" ht="15.75" customHeight="1">
      <c r="A967" s="19" t="s">
        <v>4166</v>
      </c>
      <c r="B967" s="18">
        <v>44516.0</v>
      </c>
      <c r="C967" s="36">
        <v>4.0</v>
      </c>
      <c r="D967" s="19">
        <f t="shared" si="47"/>
        <v>0</v>
      </c>
      <c r="E967" s="19"/>
      <c r="F967" s="10"/>
      <c r="G967" s="53"/>
    </row>
    <row r="968" ht="15.75" customHeight="1">
      <c r="A968" s="19" t="s">
        <v>4166</v>
      </c>
      <c r="B968" s="18"/>
      <c r="C968" s="36"/>
      <c r="D968" s="19"/>
      <c r="E968" s="19"/>
      <c r="F968" s="10"/>
      <c r="G968" s="59" t="s">
        <v>735</v>
      </c>
    </row>
    <row r="969" ht="15.75" customHeight="1">
      <c r="A969" s="19" t="s">
        <v>4166</v>
      </c>
      <c r="B969" s="18"/>
      <c r="C969" s="36"/>
      <c r="D969" s="19"/>
      <c r="E969" s="19"/>
      <c r="F969" s="10"/>
    </row>
    <row r="970" ht="15.75" customHeight="1">
      <c r="A970" s="19" t="s">
        <v>4166</v>
      </c>
      <c r="B970" s="18"/>
      <c r="C970" s="36"/>
      <c r="D970" s="19"/>
      <c r="E970" s="19"/>
      <c r="F970" s="10"/>
    </row>
    <row r="971" ht="15.75" customHeight="1">
      <c r="A971" s="19" t="s">
        <v>4166</v>
      </c>
      <c r="B971" s="18"/>
      <c r="C971" s="36"/>
      <c r="D971" s="19"/>
      <c r="E971" s="19"/>
      <c r="F971" s="10"/>
    </row>
    <row r="972" ht="15.75" customHeight="1">
      <c r="A972" s="19" t="s">
        <v>4166</v>
      </c>
      <c r="B972" s="18"/>
      <c r="C972" s="36"/>
      <c r="D972" s="19"/>
      <c r="E972" s="19"/>
      <c r="F972" s="10"/>
    </row>
    <row r="973" ht="15.75" customHeight="1">
      <c r="A973" s="19"/>
      <c r="B973" s="18"/>
      <c r="C973" s="36"/>
      <c r="D973" s="19"/>
      <c r="E973" s="19"/>
      <c r="F973" s="10"/>
    </row>
    <row r="974" ht="15.75" customHeight="1">
      <c r="A974" s="19"/>
      <c r="B974" s="18"/>
      <c r="C974" s="36"/>
      <c r="D974" s="19"/>
      <c r="E974" s="19"/>
      <c r="F974" s="10"/>
    </row>
    <row r="975" ht="15.75" customHeight="1">
      <c r="A975" s="19"/>
      <c r="B975" s="18"/>
      <c r="C975" s="36"/>
      <c r="D975" s="19"/>
      <c r="E975" s="19"/>
      <c r="F975" s="10"/>
    </row>
    <row r="976" ht="15.75" customHeight="1">
      <c r="A976" s="19"/>
      <c r="B976" s="18"/>
      <c r="C976" s="36"/>
      <c r="D976" s="19"/>
      <c r="E976" s="19"/>
      <c r="F976" s="10"/>
    </row>
    <row r="977" ht="15.75" customHeight="1">
      <c r="A977" s="19"/>
      <c r="B977" s="18"/>
      <c r="C977" s="36"/>
      <c r="D977" s="19"/>
      <c r="E977" s="19"/>
      <c r="F977" s="10"/>
    </row>
    <row r="978" ht="15.75" customHeight="1">
      <c r="A978" s="19"/>
      <c r="B978" s="18"/>
      <c r="C978" s="36"/>
      <c r="D978" s="19"/>
      <c r="E978" s="19"/>
      <c r="F978" s="10"/>
    </row>
    <row r="979" ht="15.75" customHeight="1">
      <c r="A979" s="19"/>
      <c r="B979" s="18"/>
      <c r="C979" s="36"/>
      <c r="D979" s="19"/>
      <c r="E979" s="19"/>
      <c r="F979" s="10"/>
    </row>
    <row r="980" ht="15.75" customHeight="1">
      <c r="A980" s="19"/>
      <c r="B980" s="18"/>
      <c r="C980" s="36"/>
      <c r="D980" s="19"/>
      <c r="E980" s="19"/>
      <c r="F980" s="10"/>
    </row>
    <row r="981" ht="15.75" customHeight="1">
      <c r="A981" s="19"/>
      <c r="B981" s="18"/>
      <c r="C981" s="36"/>
      <c r="D981" s="19"/>
      <c r="E981" s="19"/>
      <c r="F981" s="10"/>
    </row>
    <row r="982" ht="15.75" customHeight="1">
      <c r="A982" s="10"/>
      <c r="B982" s="19"/>
      <c r="C982" s="10"/>
      <c r="D982" s="10"/>
      <c r="E982" s="19"/>
      <c r="F982" s="10"/>
    </row>
    <row r="983" ht="15.75" customHeight="1">
      <c r="E983" s="1"/>
      <c r="F983" s="54" t="s">
        <v>738</v>
      </c>
    </row>
    <row r="984" ht="15.75" customHeight="1">
      <c r="A984" s="14" t="s">
        <v>15</v>
      </c>
      <c r="B984" s="14" t="s">
        <v>16</v>
      </c>
      <c r="C984" s="2" t="s">
        <v>17</v>
      </c>
      <c r="D984" s="14" t="s">
        <v>18</v>
      </c>
      <c r="E984" s="14" t="s">
        <v>19</v>
      </c>
      <c r="F984" s="34" t="s">
        <v>20</v>
      </c>
      <c r="G984" s="43">
        <v>50.0</v>
      </c>
    </row>
    <row r="985" ht="15.75" customHeight="1">
      <c r="A985" s="19" t="s">
        <v>4168</v>
      </c>
      <c r="B985" s="18">
        <v>44516.0</v>
      </c>
      <c r="C985" s="36">
        <v>4.0</v>
      </c>
      <c r="D985" s="19">
        <f>G984-C985</f>
        <v>46</v>
      </c>
      <c r="E985" s="19"/>
      <c r="F985" s="10"/>
      <c r="G985" s="1" t="s">
        <v>4169</v>
      </c>
    </row>
    <row r="986" ht="15.75" customHeight="1">
      <c r="A986" s="19" t="s">
        <v>4168</v>
      </c>
      <c r="B986" s="18">
        <v>44519.0</v>
      </c>
      <c r="C986" s="36">
        <v>3.0</v>
      </c>
      <c r="D986" s="19">
        <f t="shared" ref="D986:D988" si="48">D985-C986</f>
        <v>43</v>
      </c>
      <c r="E986" s="19"/>
      <c r="F986" s="10"/>
      <c r="G986" s="20" t="s">
        <v>2122</v>
      </c>
    </row>
    <row r="987" ht="15.75" customHeight="1">
      <c r="A987" s="19" t="s">
        <v>4168</v>
      </c>
      <c r="B987" s="18" t="s">
        <v>891</v>
      </c>
      <c r="C987" s="36">
        <v>40.0</v>
      </c>
      <c r="D987" s="19">
        <f t="shared" si="48"/>
        <v>3</v>
      </c>
      <c r="E987" s="19"/>
      <c r="F987" s="10"/>
      <c r="G987" s="53"/>
    </row>
    <row r="988" ht="15.75" customHeight="1">
      <c r="A988" s="19" t="s">
        <v>4168</v>
      </c>
      <c r="B988" s="18">
        <v>44574.0</v>
      </c>
      <c r="C988" s="36">
        <v>3.0</v>
      </c>
      <c r="D988" s="19">
        <f t="shared" si="48"/>
        <v>0</v>
      </c>
      <c r="E988" s="19"/>
      <c r="F988" s="10"/>
      <c r="G988" s="59"/>
    </row>
    <row r="989" ht="15.75" customHeight="1">
      <c r="A989" s="19" t="s">
        <v>4168</v>
      </c>
      <c r="B989" s="18"/>
      <c r="C989" s="36"/>
      <c r="D989" s="19"/>
      <c r="E989" s="19"/>
      <c r="F989" s="10"/>
      <c r="G989" s="20" t="s">
        <v>4170</v>
      </c>
    </row>
    <row r="990" ht="15.75" customHeight="1">
      <c r="A990" s="19" t="s">
        <v>4168</v>
      </c>
      <c r="B990" s="18"/>
      <c r="C990" s="36"/>
      <c r="D990" s="19"/>
      <c r="E990" s="19"/>
      <c r="F990" s="10"/>
    </row>
    <row r="991" ht="15.75" customHeight="1">
      <c r="A991" s="19" t="s">
        <v>4168</v>
      </c>
      <c r="B991" s="18"/>
      <c r="C991" s="36"/>
      <c r="D991" s="19"/>
      <c r="E991" s="19"/>
      <c r="F991" s="10"/>
    </row>
    <row r="992" ht="15.75" customHeight="1">
      <c r="A992" s="19" t="s">
        <v>4168</v>
      </c>
      <c r="B992" s="18"/>
      <c r="C992" s="36"/>
      <c r="D992" s="19"/>
      <c r="E992" s="19"/>
      <c r="F992" s="10"/>
    </row>
    <row r="993" ht="15.75" customHeight="1">
      <c r="A993" s="19"/>
      <c r="B993" s="18"/>
      <c r="C993" s="36"/>
      <c r="D993" s="19"/>
      <c r="E993" s="19"/>
      <c r="F993" s="10"/>
    </row>
    <row r="994" ht="15.75" customHeight="1">
      <c r="A994" s="19"/>
      <c r="B994" s="18"/>
      <c r="C994" s="36"/>
      <c r="D994" s="19"/>
      <c r="E994" s="19"/>
      <c r="F994" s="10"/>
    </row>
    <row r="995" ht="15.75" customHeight="1">
      <c r="A995" s="19"/>
      <c r="B995" s="18"/>
      <c r="C995" s="36"/>
      <c r="D995" s="19"/>
      <c r="E995" s="19"/>
      <c r="F995" s="10"/>
    </row>
    <row r="996" ht="15.75" customHeight="1">
      <c r="A996" s="19"/>
      <c r="B996" s="18"/>
      <c r="C996" s="36"/>
      <c r="D996" s="19"/>
      <c r="E996" s="19"/>
      <c r="F996" s="10"/>
    </row>
    <row r="997" ht="15.75" customHeight="1">
      <c r="A997" s="19"/>
      <c r="B997" s="18"/>
      <c r="C997" s="36"/>
      <c r="D997" s="19"/>
      <c r="E997" s="19"/>
      <c r="F997" s="10"/>
    </row>
    <row r="998" ht="15.75" customHeight="1">
      <c r="A998" s="19"/>
      <c r="B998" s="18"/>
      <c r="C998" s="36"/>
      <c r="D998" s="19"/>
      <c r="E998" s="19"/>
      <c r="F998" s="10"/>
    </row>
    <row r="999" ht="15.75" customHeight="1">
      <c r="A999" s="19"/>
      <c r="B999" s="18"/>
      <c r="C999" s="36"/>
      <c r="D999" s="19"/>
      <c r="E999" s="19"/>
      <c r="F999" s="10"/>
    </row>
    <row r="1000" ht="15.75" customHeight="1">
      <c r="A1000" s="19"/>
      <c r="B1000" s="18"/>
      <c r="C1000" s="36"/>
      <c r="D1000" s="19"/>
      <c r="E1000" s="19"/>
      <c r="F1000" s="10"/>
    </row>
    <row r="1001" ht="15.75" customHeight="1">
      <c r="A1001" s="19"/>
      <c r="B1001" s="18"/>
      <c r="C1001" s="36"/>
      <c r="D1001" s="19"/>
      <c r="E1001" s="19"/>
      <c r="F1001" s="10"/>
    </row>
    <row r="1002" ht="15.75" customHeight="1">
      <c r="A1002" s="10"/>
      <c r="B1002" s="19"/>
      <c r="C1002" s="10"/>
      <c r="D1002" s="10"/>
      <c r="E1002" s="19"/>
      <c r="F1002" s="10"/>
    </row>
    <row r="1003" ht="15.75" customHeight="1">
      <c r="C1003" s="20">
        <f>SUM(C985:C1002)</f>
        <v>50</v>
      </c>
      <c r="E1003" s="1"/>
      <c r="F1003" s="20" t="s">
        <v>738</v>
      </c>
    </row>
    <row r="1004" ht="15.75" customHeight="1">
      <c r="E1004" s="1"/>
    </row>
    <row r="1005" ht="15.75" customHeight="1">
      <c r="A1005" s="14" t="s">
        <v>15</v>
      </c>
      <c r="B1005" s="14" t="s">
        <v>16</v>
      </c>
      <c r="C1005" s="2" t="s">
        <v>17</v>
      </c>
      <c r="D1005" s="14" t="s">
        <v>18</v>
      </c>
      <c r="E1005" s="14" t="s">
        <v>19</v>
      </c>
      <c r="F1005" s="34" t="s">
        <v>20</v>
      </c>
      <c r="G1005" s="43">
        <v>50.0</v>
      </c>
    </row>
    <row r="1006" ht="15.75" customHeight="1">
      <c r="A1006" s="19" t="s">
        <v>4171</v>
      </c>
      <c r="B1006" s="18">
        <v>44574.0</v>
      </c>
      <c r="C1006" s="36">
        <v>17.0</v>
      </c>
      <c r="D1006" s="19">
        <f>G1005-C1006</f>
        <v>33</v>
      </c>
      <c r="E1006" s="19"/>
      <c r="F1006" s="10"/>
      <c r="G1006" s="1" t="s">
        <v>4172</v>
      </c>
    </row>
    <row r="1007" ht="15.75" customHeight="1">
      <c r="A1007" s="19" t="s">
        <v>4171</v>
      </c>
      <c r="B1007" s="18">
        <v>44596.0</v>
      </c>
      <c r="C1007" s="36">
        <v>10.0</v>
      </c>
      <c r="D1007" s="19">
        <f t="shared" ref="D1007:D1009" si="49">D1006-C1007</f>
        <v>23</v>
      </c>
      <c r="E1007" s="19"/>
      <c r="F1007" s="10"/>
      <c r="G1007" s="20" t="s">
        <v>4173</v>
      </c>
    </row>
    <row r="1008" ht="15.75" customHeight="1">
      <c r="A1008" s="19" t="s">
        <v>4171</v>
      </c>
      <c r="B1008" s="18">
        <v>44637.0</v>
      </c>
      <c r="C1008" s="36">
        <v>20.0</v>
      </c>
      <c r="D1008" s="19">
        <f t="shared" si="49"/>
        <v>3</v>
      </c>
      <c r="E1008" s="19"/>
      <c r="F1008" s="10"/>
      <c r="G1008" s="53"/>
    </row>
    <row r="1009" ht="15.75" customHeight="1">
      <c r="A1009" s="19" t="s">
        <v>4171</v>
      </c>
      <c r="B1009" s="18">
        <v>44664.0</v>
      </c>
      <c r="C1009" s="36">
        <v>3.0</v>
      </c>
      <c r="D1009" s="19">
        <f t="shared" si="49"/>
        <v>0</v>
      </c>
      <c r="E1009" s="19"/>
      <c r="F1009" s="10"/>
      <c r="G1009" s="59"/>
    </row>
    <row r="1010" ht="15.75" customHeight="1">
      <c r="A1010" s="19" t="s">
        <v>4171</v>
      </c>
      <c r="B1010" s="18"/>
      <c r="C1010" s="36"/>
      <c r="D1010" s="19"/>
      <c r="E1010" s="19"/>
      <c r="F1010" s="10"/>
      <c r="G1010" s="20" t="s">
        <v>4174</v>
      </c>
    </row>
    <row r="1011" ht="15.75" customHeight="1">
      <c r="A1011" s="19" t="s">
        <v>4171</v>
      </c>
      <c r="B1011" s="18"/>
      <c r="C1011" s="36"/>
      <c r="D1011" s="19"/>
      <c r="E1011" s="19"/>
      <c r="F1011" s="10"/>
    </row>
    <row r="1012" ht="15.75" customHeight="1">
      <c r="A1012" s="19" t="s">
        <v>4171</v>
      </c>
      <c r="B1012" s="18"/>
      <c r="C1012" s="36"/>
      <c r="D1012" s="19"/>
      <c r="E1012" s="19"/>
      <c r="F1012" s="10"/>
    </row>
    <row r="1013" ht="15.75" customHeight="1">
      <c r="A1013" s="19" t="s">
        <v>4171</v>
      </c>
      <c r="B1013" s="18"/>
      <c r="C1013" s="36"/>
      <c r="D1013" s="19"/>
      <c r="E1013" s="19"/>
      <c r="F1013" s="10"/>
    </row>
    <row r="1014" ht="15.75" customHeight="1">
      <c r="A1014" s="19"/>
      <c r="B1014" s="18"/>
      <c r="C1014" s="36"/>
      <c r="D1014" s="19"/>
      <c r="E1014" s="19"/>
      <c r="F1014" s="10"/>
    </row>
    <row r="1015" ht="15.75" customHeight="1">
      <c r="A1015" s="19"/>
      <c r="B1015" s="18"/>
      <c r="C1015" s="36"/>
      <c r="D1015" s="19"/>
      <c r="E1015" s="19"/>
      <c r="F1015" s="10"/>
    </row>
    <row r="1016" ht="15.75" customHeight="1">
      <c r="A1016" s="19"/>
      <c r="B1016" s="18"/>
      <c r="C1016" s="36"/>
      <c r="D1016" s="19"/>
      <c r="E1016" s="19"/>
      <c r="F1016" s="10"/>
    </row>
    <row r="1017" ht="15.75" customHeight="1">
      <c r="A1017" s="19"/>
      <c r="B1017" s="18"/>
      <c r="C1017" s="36"/>
      <c r="D1017" s="19"/>
      <c r="E1017" s="19"/>
      <c r="F1017" s="10"/>
    </row>
    <row r="1018" ht="15.75" customHeight="1">
      <c r="A1018" s="19"/>
      <c r="B1018" s="18"/>
      <c r="C1018" s="36"/>
      <c r="D1018" s="19"/>
      <c r="E1018" s="19"/>
      <c r="F1018" s="10"/>
    </row>
    <row r="1019" ht="15.75" customHeight="1">
      <c r="A1019" s="19"/>
      <c r="B1019" s="18"/>
      <c r="C1019" s="36"/>
      <c r="D1019" s="19"/>
      <c r="E1019" s="19"/>
      <c r="F1019" s="10"/>
    </row>
    <row r="1020" ht="15.75" customHeight="1">
      <c r="A1020" s="19"/>
      <c r="B1020" s="18"/>
      <c r="C1020" s="36"/>
      <c r="D1020" s="19"/>
      <c r="E1020" s="19"/>
      <c r="F1020" s="10"/>
    </row>
    <row r="1021" ht="15.75" customHeight="1">
      <c r="A1021" s="19"/>
      <c r="B1021" s="18"/>
      <c r="C1021" s="36"/>
      <c r="D1021" s="19"/>
      <c r="E1021" s="19"/>
      <c r="F1021" s="10"/>
    </row>
    <row r="1022" ht="15.75" customHeight="1">
      <c r="A1022" s="19"/>
      <c r="B1022" s="18"/>
      <c r="C1022" s="36"/>
      <c r="D1022" s="19"/>
      <c r="E1022" s="19"/>
      <c r="F1022" s="10"/>
    </row>
    <row r="1023" ht="15.75" customHeight="1">
      <c r="A1023" s="10"/>
      <c r="B1023" s="19"/>
      <c r="C1023" s="10"/>
      <c r="D1023" s="10"/>
      <c r="E1023" s="19"/>
      <c r="F1023" s="10"/>
    </row>
    <row r="1024" ht="15.75" customHeight="1">
      <c r="C1024" s="20">
        <f>SUM(C1006:C1023)</f>
        <v>50</v>
      </c>
      <c r="E1024" s="1"/>
      <c r="F1024" s="54" t="s">
        <v>738</v>
      </c>
    </row>
    <row r="1025" ht="15.75" customHeight="1">
      <c r="E1025" s="1"/>
    </row>
    <row r="1026" ht="15.75" customHeight="1">
      <c r="A1026" s="14" t="s">
        <v>15</v>
      </c>
      <c r="B1026" s="14" t="s">
        <v>16</v>
      </c>
      <c r="C1026" s="2" t="s">
        <v>17</v>
      </c>
      <c r="D1026" s="14" t="s">
        <v>18</v>
      </c>
      <c r="E1026" s="14" t="s">
        <v>19</v>
      </c>
      <c r="F1026" s="34" t="s">
        <v>20</v>
      </c>
      <c r="G1026" s="43">
        <v>50.0</v>
      </c>
    </row>
    <row r="1027" ht="15.75" customHeight="1">
      <c r="A1027" s="19" t="s">
        <v>4175</v>
      </c>
      <c r="B1027" s="18">
        <v>44664.0</v>
      </c>
      <c r="C1027" s="36">
        <v>20.0</v>
      </c>
      <c r="D1027" s="19">
        <f>G1026-C1027</f>
        <v>30</v>
      </c>
      <c r="E1027" s="19"/>
      <c r="F1027" s="10"/>
      <c r="G1027" s="1" t="s">
        <v>4176</v>
      </c>
    </row>
    <row r="1028" ht="15.75" customHeight="1">
      <c r="A1028" s="19" t="s">
        <v>4175</v>
      </c>
      <c r="B1028" s="18">
        <v>44729.0</v>
      </c>
      <c r="C1028" s="36">
        <v>30.0</v>
      </c>
      <c r="D1028" s="19">
        <f>D1027-C1028</f>
        <v>0</v>
      </c>
      <c r="E1028" s="19"/>
      <c r="F1028" s="10"/>
      <c r="G1028" s="20" t="s">
        <v>1082</v>
      </c>
    </row>
    <row r="1029" ht="15.75" customHeight="1">
      <c r="A1029" s="19" t="s">
        <v>4175</v>
      </c>
      <c r="B1029" s="18"/>
      <c r="C1029" s="36"/>
      <c r="D1029" s="19"/>
      <c r="E1029" s="19"/>
      <c r="F1029" s="10"/>
      <c r="G1029" s="53"/>
    </row>
    <row r="1030" ht="15.75" customHeight="1">
      <c r="A1030" s="19" t="s">
        <v>4175</v>
      </c>
      <c r="B1030" s="18"/>
      <c r="C1030" s="36"/>
      <c r="D1030" s="19"/>
      <c r="E1030" s="19"/>
      <c r="F1030" s="10"/>
      <c r="G1030" s="59"/>
    </row>
    <row r="1031" ht="15.75" customHeight="1">
      <c r="A1031" s="19" t="s">
        <v>4175</v>
      </c>
      <c r="B1031" s="18"/>
      <c r="C1031" s="36"/>
      <c r="D1031" s="19"/>
      <c r="E1031" s="19"/>
      <c r="F1031" s="10"/>
      <c r="G1031" s="56">
        <v>44606.0</v>
      </c>
    </row>
    <row r="1032" ht="15.75" customHeight="1">
      <c r="A1032" s="19" t="s">
        <v>4175</v>
      </c>
      <c r="B1032" s="18"/>
      <c r="C1032" s="36"/>
      <c r="D1032" s="19"/>
      <c r="E1032" s="19"/>
      <c r="F1032" s="10"/>
      <c r="G1032" s="20" t="s">
        <v>4177</v>
      </c>
    </row>
    <row r="1033" ht="15.75" customHeight="1">
      <c r="A1033" s="19" t="s">
        <v>4175</v>
      </c>
      <c r="B1033" s="18"/>
      <c r="C1033" s="36"/>
      <c r="D1033" s="19"/>
      <c r="E1033" s="19"/>
      <c r="F1033" s="10"/>
    </row>
    <row r="1034" ht="15.75" customHeight="1">
      <c r="A1034" s="19" t="s">
        <v>4175</v>
      </c>
      <c r="B1034" s="18"/>
      <c r="C1034" s="36"/>
      <c r="D1034" s="19"/>
      <c r="E1034" s="19"/>
      <c r="F1034" s="10"/>
    </row>
    <row r="1035" ht="15.75" customHeight="1">
      <c r="A1035" s="19"/>
      <c r="B1035" s="18"/>
      <c r="C1035" s="36"/>
      <c r="D1035" s="19"/>
      <c r="E1035" s="19"/>
      <c r="F1035" s="10"/>
    </row>
    <row r="1036" ht="15.75" customHeight="1">
      <c r="A1036" s="19"/>
      <c r="B1036" s="18"/>
      <c r="C1036" s="36"/>
      <c r="D1036" s="19"/>
      <c r="E1036" s="19"/>
      <c r="F1036" s="10"/>
    </row>
    <row r="1037" ht="15.75" customHeight="1">
      <c r="A1037" s="19"/>
      <c r="B1037" s="18"/>
      <c r="C1037" s="36"/>
      <c r="D1037" s="19"/>
      <c r="E1037" s="19"/>
      <c r="F1037" s="10"/>
    </row>
    <row r="1038" ht="15.75" customHeight="1">
      <c r="A1038" s="19"/>
      <c r="B1038" s="18"/>
      <c r="C1038" s="36"/>
      <c r="D1038" s="19"/>
      <c r="E1038" s="19"/>
      <c r="F1038" s="10"/>
    </row>
    <row r="1039" ht="15.75" customHeight="1">
      <c r="A1039" s="19"/>
      <c r="B1039" s="18"/>
      <c r="C1039" s="36"/>
      <c r="D1039" s="19"/>
      <c r="E1039" s="19"/>
      <c r="F1039" s="10"/>
    </row>
    <row r="1040" ht="15.75" customHeight="1">
      <c r="A1040" s="19"/>
      <c r="B1040" s="18"/>
      <c r="C1040" s="36"/>
      <c r="D1040" s="19"/>
      <c r="E1040" s="19"/>
      <c r="F1040" s="10"/>
    </row>
    <row r="1041" ht="15.75" customHeight="1">
      <c r="A1041" s="19"/>
      <c r="B1041" s="18"/>
      <c r="C1041" s="36"/>
      <c r="D1041" s="19"/>
      <c r="E1041" s="19"/>
      <c r="F1041" s="10"/>
    </row>
    <row r="1042" ht="15.75" customHeight="1">
      <c r="A1042" s="19"/>
      <c r="B1042" s="18"/>
      <c r="C1042" s="36"/>
      <c r="D1042" s="19"/>
      <c r="E1042" s="19"/>
      <c r="F1042" s="10"/>
    </row>
    <row r="1043" ht="15.75" customHeight="1">
      <c r="A1043" s="19"/>
      <c r="B1043" s="18"/>
      <c r="C1043" s="36"/>
      <c r="D1043" s="19"/>
      <c r="E1043" s="19"/>
      <c r="F1043" s="10"/>
    </row>
    <row r="1044" ht="15.75" customHeight="1">
      <c r="A1044" s="10"/>
      <c r="B1044" s="19"/>
      <c r="C1044" s="10"/>
      <c r="D1044" s="10"/>
      <c r="E1044" s="19"/>
      <c r="F1044" s="10"/>
    </row>
    <row r="1045" ht="15.75" customHeight="1">
      <c r="E1045" s="1"/>
      <c r="F1045" s="54" t="s">
        <v>738</v>
      </c>
    </row>
    <row r="1046" ht="15.75" customHeight="1">
      <c r="A1046" s="14" t="s">
        <v>15</v>
      </c>
      <c r="B1046" s="14" t="s">
        <v>16</v>
      </c>
      <c r="C1046" s="2" t="s">
        <v>17</v>
      </c>
      <c r="D1046" s="14" t="s">
        <v>18</v>
      </c>
      <c r="E1046" s="14" t="s">
        <v>19</v>
      </c>
      <c r="F1046" s="34" t="s">
        <v>20</v>
      </c>
      <c r="G1046" s="43">
        <v>50.0</v>
      </c>
    </row>
    <row r="1047" ht="15.75" customHeight="1">
      <c r="A1047" s="19" t="s">
        <v>4178</v>
      </c>
      <c r="B1047" s="18">
        <v>44729.0</v>
      </c>
      <c r="C1047" s="36">
        <v>10.0</v>
      </c>
      <c r="D1047" s="19">
        <f>G1046-C1047</f>
        <v>40</v>
      </c>
      <c r="E1047" s="19"/>
      <c r="F1047" s="10"/>
      <c r="G1047" s="1" t="s">
        <v>4179</v>
      </c>
    </row>
    <row r="1048" ht="15.75" customHeight="1">
      <c r="A1048" s="19" t="str">
        <f t="shared" ref="A1048:A1054" si="50">A1047</f>
        <v>002/V/SPP/2022</v>
      </c>
      <c r="B1048" s="18">
        <v>44736.0</v>
      </c>
      <c r="C1048" s="36">
        <v>30.0</v>
      </c>
      <c r="D1048" s="19">
        <f t="shared" ref="D1048:D1049" si="51">D1047-C1048</f>
        <v>10</v>
      </c>
      <c r="E1048" s="19"/>
      <c r="F1048" s="10"/>
      <c r="G1048" s="20" t="s">
        <v>1082</v>
      </c>
    </row>
    <row r="1049" ht="15.75" customHeight="1">
      <c r="A1049" s="19" t="str">
        <f t="shared" si="50"/>
        <v>002/V/SPP/2022</v>
      </c>
      <c r="B1049" s="18">
        <v>44739.0</v>
      </c>
      <c r="C1049" s="36">
        <v>10.0</v>
      </c>
      <c r="D1049" s="19">
        <f t="shared" si="51"/>
        <v>0</v>
      </c>
      <c r="E1049" s="19"/>
      <c r="F1049" s="10"/>
      <c r="G1049" s="53"/>
    </row>
    <row r="1050" ht="15.75" customHeight="1">
      <c r="A1050" s="19" t="str">
        <f t="shared" si="50"/>
        <v>002/V/SPP/2022</v>
      </c>
      <c r="B1050" s="18"/>
      <c r="C1050" s="36"/>
      <c r="D1050" s="19"/>
      <c r="E1050" s="19"/>
      <c r="F1050" s="10"/>
      <c r="G1050" s="59"/>
    </row>
    <row r="1051" ht="15.75" customHeight="1">
      <c r="A1051" s="19" t="str">
        <f t="shared" si="50"/>
        <v>002/V/SPP/2022</v>
      </c>
      <c r="B1051" s="18"/>
      <c r="C1051" s="36"/>
      <c r="D1051" s="19"/>
      <c r="E1051" s="19"/>
      <c r="F1051" s="10"/>
      <c r="G1051" s="56"/>
    </row>
    <row r="1052" ht="15.75" customHeight="1">
      <c r="A1052" s="19" t="str">
        <f t="shared" si="50"/>
        <v>002/V/SPP/2022</v>
      </c>
      <c r="B1052" s="18"/>
      <c r="C1052" s="36"/>
      <c r="D1052" s="19"/>
      <c r="E1052" s="19"/>
      <c r="F1052" s="10"/>
    </row>
    <row r="1053" ht="15.75" customHeight="1">
      <c r="A1053" s="19" t="str">
        <f t="shared" si="50"/>
        <v>002/V/SPP/2022</v>
      </c>
      <c r="B1053" s="18"/>
      <c r="C1053" s="36"/>
      <c r="D1053" s="19"/>
      <c r="E1053" s="19"/>
      <c r="F1053" s="10"/>
    </row>
    <row r="1054" ht="15.75" customHeight="1">
      <c r="A1054" s="19" t="str">
        <f t="shared" si="50"/>
        <v>002/V/SPP/2022</v>
      </c>
      <c r="B1054" s="18"/>
      <c r="C1054" s="36"/>
      <c r="D1054" s="19"/>
      <c r="E1054" s="19"/>
      <c r="F1054" s="10"/>
    </row>
    <row r="1055" ht="15.75" customHeight="1">
      <c r="A1055" s="19"/>
      <c r="B1055" s="18"/>
      <c r="C1055" s="36"/>
      <c r="D1055" s="19"/>
      <c r="E1055" s="19"/>
      <c r="F1055" s="10"/>
    </row>
    <row r="1056" ht="15.75" customHeight="1">
      <c r="A1056" s="19"/>
      <c r="B1056" s="18"/>
      <c r="C1056" s="36"/>
      <c r="D1056" s="19"/>
      <c r="E1056" s="19"/>
      <c r="F1056" s="10"/>
    </row>
    <row r="1057" ht="15.75" customHeight="1">
      <c r="A1057" s="19"/>
      <c r="B1057" s="18"/>
      <c r="C1057" s="36"/>
      <c r="D1057" s="19"/>
      <c r="E1057" s="19"/>
      <c r="F1057" s="10"/>
    </row>
    <row r="1058" ht="15.75" customHeight="1">
      <c r="A1058" s="19"/>
      <c r="B1058" s="18"/>
      <c r="C1058" s="36"/>
      <c r="D1058" s="19"/>
      <c r="E1058" s="19"/>
      <c r="F1058" s="10"/>
    </row>
    <row r="1059" ht="15.75" customHeight="1">
      <c r="A1059" s="19"/>
      <c r="B1059" s="18"/>
      <c r="C1059" s="36"/>
      <c r="D1059" s="19"/>
      <c r="E1059" s="19"/>
      <c r="F1059" s="10"/>
    </row>
    <row r="1060" ht="15.75" customHeight="1">
      <c r="A1060" s="19"/>
      <c r="B1060" s="18"/>
      <c r="C1060" s="36"/>
      <c r="D1060" s="19"/>
      <c r="E1060" s="19"/>
      <c r="F1060" s="10"/>
    </row>
    <row r="1061" ht="15.75" customHeight="1">
      <c r="A1061" s="19"/>
      <c r="B1061" s="18"/>
      <c r="C1061" s="36"/>
      <c r="D1061" s="19"/>
      <c r="E1061" s="19"/>
      <c r="F1061" s="10"/>
    </row>
    <row r="1062" ht="15.75" customHeight="1">
      <c r="A1062" s="19"/>
      <c r="B1062" s="18"/>
      <c r="C1062" s="36"/>
      <c r="D1062" s="19"/>
      <c r="E1062" s="19"/>
      <c r="F1062" s="10"/>
    </row>
    <row r="1063" ht="15.75" customHeight="1">
      <c r="A1063" s="19"/>
      <c r="B1063" s="18"/>
      <c r="C1063" s="36"/>
      <c r="D1063" s="19"/>
      <c r="E1063" s="19"/>
      <c r="F1063" s="10"/>
    </row>
    <row r="1064" ht="15.75" customHeight="1">
      <c r="A1064" s="10"/>
      <c r="B1064" s="19"/>
      <c r="C1064" s="10"/>
      <c r="D1064" s="10"/>
      <c r="E1064" s="19"/>
      <c r="F1064" s="10"/>
    </row>
    <row r="1065" ht="15.75" customHeight="1">
      <c r="E1065" s="1"/>
      <c r="F1065" s="54" t="s">
        <v>738</v>
      </c>
    </row>
    <row r="1066" ht="15.75" customHeight="1">
      <c r="E1066" s="1"/>
    </row>
    <row r="1067" ht="15.75" customHeight="1">
      <c r="A1067" s="14" t="s">
        <v>15</v>
      </c>
      <c r="B1067" s="14" t="s">
        <v>16</v>
      </c>
      <c r="C1067" s="2" t="s">
        <v>17</v>
      </c>
      <c r="D1067" s="14" t="s">
        <v>18</v>
      </c>
      <c r="E1067" s="14" t="s">
        <v>19</v>
      </c>
      <c r="F1067" s="34" t="s">
        <v>20</v>
      </c>
      <c r="G1067" s="43">
        <v>50.0</v>
      </c>
    </row>
    <row r="1068" ht="15.75" customHeight="1">
      <c r="A1068" s="19" t="s">
        <v>4180</v>
      </c>
      <c r="B1068" s="18">
        <v>44739.0</v>
      </c>
      <c r="C1068" s="36">
        <v>30.0</v>
      </c>
      <c r="D1068" s="19">
        <f>G1067-C1068</f>
        <v>20</v>
      </c>
      <c r="E1068" s="19"/>
      <c r="F1068" s="10"/>
      <c r="G1068" s="1" t="s">
        <v>4181</v>
      </c>
    </row>
    <row r="1069" ht="15.75" customHeight="1">
      <c r="A1069" s="19" t="str">
        <f t="shared" ref="A1069:A1075" si="52">A1068</f>
        <v>003/VI/SPP/2022</v>
      </c>
      <c r="B1069" s="18">
        <v>44748.0</v>
      </c>
      <c r="C1069" s="36">
        <v>20.0</v>
      </c>
      <c r="D1069" s="19">
        <f>D1068-C1069</f>
        <v>0</v>
      </c>
      <c r="E1069" s="19"/>
      <c r="F1069" s="10"/>
      <c r="G1069" s="20" t="s">
        <v>1082</v>
      </c>
    </row>
    <row r="1070" ht="15.75" customHeight="1">
      <c r="A1070" s="19" t="str">
        <f t="shared" si="52"/>
        <v>003/VI/SPP/2022</v>
      </c>
      <c r="B1070" s="18"/>
      <c r="C1070" s="36"/>
      <c r="D1070" s="19"/>
      <c r="E1070" s="19"/>
      <c r="F1070" s="10"/>
      <c r="G1070" s="53"/>
    </row>
    <row r="1071" ht="15.75" customHeight="1">
      <c r="A1071" s="19" t="str">
        <f t="shared" si="52"/>
        <v>003/VI/SPP/2022</v>
      </c>
      <c r="B1071" s="18"/>
      <c r="C1071" s="36"/>
      <c r="D1071" s="19"/>
      <c r="E1071" s="19"/>
      <c r="F1071" s="10"/>
      <c r="G1071" s="59"/>
    </row>
    <row r="1072" ht="15.75" customHeight="1">
      <c r="A1072" s="19" t="str">
        <f t="shared" si="52"/>
        <v>003/VI/SPP/2022</v>
      </c>
      <c r="B1072" s="18"/>
      <c r="C1072" s="36"/>
      <c r="D1072" s="19"/>
      <c r="E1072" s="19"/>
      <c r="F1072" s="10"/>
      <c r="G1072" s="56"/>
    </row>
    <row r="1073" ht="15.75" customHeight="1">
      <c r="A1073" s="19" t="str">
        <f t="shared" si="52"/>
        <v>003/VI/SPP/2022</v>
      </c>
      <c r="B1073" s="18"/>
      <c r="C1073" s="36"/>
      <c r="D1073" s="19"/>
      <c r="E1073" s="19"/>
      <c r="F1073" s="10"/>
    </row>
    <row r="1074" ht="15.75" customHeight="1">
      <c r="A1074" s="19" t="str">
        <f t="shared" si="52"/>
        <v>003/VI/SPP/2022</v>
      </c>
      <c r="B1074" s="18"/>
      <c r="C1074" s="36"/>
      <c r="D1074" s="19"/>
      <c r="E1074" s="19"/>
      <c r="F1074" s="10"/>
    </row>
    <row r="1075" ht="15.75" customHeight="1">
      <c r="A1075" s="19" t="str">
        <f t="shared" si="52"/>
        <v>003/VI/SPP/2022</v>
      </c>
      <c r="B1075" s="18"/>
      <c r="C1075" s="36"/>
      <c r="D1075" s="19"/>
      <c r="E1075" s="19"/>
      <c r="F1075" s="10"/>
    </row>
    <row r="1076" ht="15.75" customHeight="1">
      <c r="A1076" s="19"/>
      <c r="B1076" s="18"/>
      <c r="C1076" s="36"/>
      <c r="D1076" s="19"/>
      <c r="E1076" s="19"/>
      <c r="F1076" s="10"/>
    </row>
    <row r="1077" ht="15.75" customHeight="1">
      <c r="A1077" s="19"/>
      <c r="B1077" s="18"/>
      <c r="C1077" s="36"/>
      <c r="D1077" s="19"/>
      <c r="E1077" s="19"/>
      <c r="F1077" s="10"/>
    </row>
    <row r="1078" ht="15.75" customHeight="1">
      <c r="A1078" s="10"/>
      <c r="B1078" s="19"/>
      <c r="C1078" s="10"/>
      <c r="D1078" s="10"/>
      <c r="E1078" s="19"/>
      <c r="F1078" s="10"/>
    </row>
    <row r="1079" ht="15.75" customHeight="1">
      <c r="E1079" s="1"/>
      <c r="F1079" s="54" t="s">
        <v>738</v>
      </c>
    </row>
    <row r="1080" ht="15.75" customHeight="1">
      <c r="E1080" s="1"/>
    </row>
    <row r="1081" ht="15.75" customHeight="1">
      <c r="A1081" s="14" t="s">
        <v>15</v>
      </c>
      <c r="B1081" s="14" t="s">
        <v>16</v>
      </c>
      <c r="C1081" s="2" t="s">
        <v>17</v>
      </c>
      <c r="D1081" s="14" t="s">
        <v>18</v>
      </c>
      <c r="E1081" s="14" t="s">
        <v>19</v>
      </c>
      <c r="F1081" s="34" t="s">
        <v>20</v>
      </c>
      <c r="G1081" s="43">
        <v>50.0</v>
      </c>
    </row>
    <row r="1082" ht="15.75" customHeight="1">
      <c r="A1082" s="19" t="s">
        <v>4182</v>
      </c>
      <c r="B1082" s="18">
        <v>44748.0</v>
      </c>
      <c r="C1082" s="36">
        <v>10.0</v>
      </c>
      <c r="D1082" s="19">
        <f>G1081-C1082</f>
        <v>40</v>
      </c>
      <c r="E1082" s="19"/>
      <c r="F1082" s="10"/>
      <c r="G1082" s="1" t="s">
        <v>4183</v>
      </c>
    </row>
    <row r="1083" ht="15.75" customHeight="1">
      <c r="A1083" s="19" t="str">
        <f t="shared" ref="A1083:A1089" si="53">A1082</f>
        <v>004/VI/SPP/2022</v>
      </c>
      <c r="B1083" s="18">
        <v>44761.0</v>
      </c>
      <c r="C1083" s="36">
        <v>40.0</v>
      </c>
      <c r="D1083" s="19">
        <f>D1082-C1083</f>
        <v>0</v>
      </c>
      <c r="E1083" s="19"/>
      <c r="F1083" s="10"/>
      <c r="G1083" s="20" t="s">
        <v>1082</v>
      </c>
    </row>
    <row r="1084" ht="15.75" customHeight="1">
      <c r="A1084" s="19" t="str">
        <f t="shared" si="53"/>
        <v>004/VI/SPP/2022</v>
      </c>
      <c r="B1084" s="18"/>
      <c r="C1084" s="36"/>
      <c r="D1084" s="19"/>
      <c r="E1084" s="19"/>
      <c r="F1084" s="10"/>
      <c r="G1084" s="53"/>
    </row>
    <row r="1085" ht="15.75" customHeight="1">
      <c r="A1085" s="19" t="str">
        <f t="shared" si="53"/>
        <v>004/VI/SPP/2022</v>
      </c>
      <c r="B1085" s="18"/>
      <c r="C1085" s="36"/>
      <c r="D1085" s="19"/>
      <c r="E1085" s="19"/>
      <c r="F1085" s="10"/>
      <c r="G1085" s="59"/>
    </row>
    <row r="1086" ht="15.75" customHeight="1">
      <c r="A1086" s="19" t="str">
        <f t="shared" si="53"/>
        <v>004/VI/SPP/2022</v>
      </c>
      <c r="B1086" s="18"/>
      <c r="C1086" s="36"/>
      <c r="D1086" s="19"/>
      <c r="E1086" s="19"/>
      <c r="F1086" s="10"/>
      <c r="G1086" s="56"/>
    </row>
    <row r="1087" ht="15.75" customHeight="1">
      <c r="A1087" s="19" t="str">
        <f t="shared" si="53"/>
        <v>004/VI/SPP/2022</v>
      </c>
      <c r="B1087" s="18"/>
      <c r="C1087" s="36"/>
      <c r="D1087" s="19"/>
      <c r="E1087" s="19"/>
      <c r="F1087" s="10"/>
    </row>
    <row r="1088" ht="15.75" customHeight="1">
      <c r="A1088" s="19" t="str">
        <f t="shared" si="53"/>
        <v>004/VI/SPP/2022</v>
      </c>
      <c r="B1088" s="18"/>
      <c r="C1088" s="36"/>
      <c r="D1088" s="19"/>
      <c r="E1088" s="19"/>
      <c r="F1088" s="10"/>
    </row>
    <row r="1089" ht="15.75" customHeight="1">
      <c r="A1089" s="19" t="str">
        <f t="shared" si="53"/>
        <v>004/VI/SPP/2022</v>
      </c>
      <c r="B1089" s="18"/>
      <c r="C1089" s="36"/>
      <c r="D1089" s="19"/>
      <c r="E1089" s="19"/>
      <c r="F1089" s="10"/>
    </row>
    <row r="1090" ht="15.75" customHeight="1">
      <c r="A1090" s="19"/>
      <c r="B1090" s="18"/>
      <c r="C1090" s="36"/>
      <c r="D1090" s="19"/>
      <c r="E1090" s="19"/>
      <c r="F1090" s="10"/>
    </row>
    <row r="1091" ht="15.75" customHeight="1">
      <c r="A1091" s="19"/>
      <c r="B1091" s="18"/>
      <c r="C1091" s="36"/>
      <c r="D1091" s="19"/>
      <c r="E1091" s="19"/>
      <c r="F1091" s="10"/>
    </row>
    <row r="1092" ht="15.75" customHeight="1">
      <c r="A1092" s="10"/>
      <c r="B1092" s="19"/>
      <c r="C1092" s="10"/>
      <c r="D1092" s="10"/>
      <c r="E1092" s="19"/>
      <c r="F1092" s="10"/>
    </row>
    <row r="1093" ht="15.75" customHeight="1">
      <c r="E1093" s="1"/>
      <c r="F1093" s="54" t="s">
        <v>738</v>
      </c>
    </row>
    <row r="1094" ht="15.75" customHeight="1">
      <c r="A1094" s="14" t="s">
        <v>15</v>
      </c>
      <c r="B1094" s="14" t="s">
        <v>16</v>
      </c>
      <c r="C1094" s="2" t="s">
        <v>17</v>
      </c>
      <c r="D1094" s="14" t="s">
        <v>18</v>
      </c>
      <c r="E1094" s="14" t="s">
        <v>19</v>
      </c>
      <c r="F1094" s="34" t="s">
        <v>20</v>
      </c>
      <c r="G1094" s="43">
        <v>50.0</v>
      </c>
    </row>
    <row r="1095" ht="15.75" customHeight="1">
      <c r="A1095" s="19" t="s">
        <v>4184</v>
      </c>
      <c r="B1095" s="18">
        <v>44761.0</v>
      </c>
      <c r="C1095" s="36">
        <v>50.0</v>
      </c>
      <c r="D1095" s="19">
        <f>G1094-C1095</f>
        <v>0</v>
      </c>
      <c r="E1095" s="19"/>
      <c r="F1095" s="10"/>
      <c r="G1095" s="1" t="s">
        <v>4185</v>
      </c>
    </row>
    <row r="1096" ht="15.75" customHeight="1">
      <c r="A1096" s="19" t="str">
        <f t="shared" ref="A1096:A1102" si="54">A1095</f>
        <v>005/VI/SPP/2022</v>
      </c>
      <c r="B1096" s="18"/>
      <c r="C1096" s="36"/>
      <c r="D1096" s="19">
        <f>D1095-C1096</f>
        <v>0</v>
      </c>
      <c r="E1096" s="19"/>
      <c r="F1096" s="10"/>
      <c r="G1096" s="20" t="s">
        <v>1082</v>
      </c>
    </row>
    <row r="1097" ht="15.75" customHeight="1">
      <c r="A1097" s="19" t="str">
        <f t="shared" si="54"/>
        <v>005/VI/SPP/2022</v>
      </c>
      <c r="B1097" s="18"/>
      <c r="C1097" s="36"/>
      <c r="D1097" s="19"/>
      <c r="E1097" s="19"/>
      <c r="F1097" s="10"/>
      <c r="G1097" s="53"/>
    </row>
    <row r="1098" ht="15.75" customHeight="1">
      <c r="A1098" s="19" t="str">
        <f t="shared" si="54"/>
        <v>005/VI/SPP/2022</v>
      </c>
      <c r="B1098" s="18"/>
      <c r="C1098" s="36"/>
      <c r="D1098" s="19"/>
      <c r="E1098" s="19"/>
      <c r="F1098" s="10"/>
      <c r="G1098" s="59"/>
    </row>
    <row r="1099" ht="15.75" customHeight="1">
      <c r="A1099" s="19" t="str">
        <f t="shared" si="54"/>
        <v>005/VI/SPP/2022</v>
      </c>
      <c r="B1099" s="18"/>
      <c r="C1099" s="36"/>
      <c r="D1099" s="19"/>
      <c r="E1099" s="19"/>
      <c r="F1099" s="10"/>
      <c r="G1099" s="56"/>
    </row>
    <row r="1100" ht="15.75" customHeight="1">
      <c r="A1100" s="19" t="str">
        <f t="shared" si="54"/>
        <v>005/VI/SPP/2022</v>
      </c>
      <c r="B1100" s="18"/>
      <c r="C1100" s="36"/>
      <c r="D1100" s="19"/>
      <c r="E1100" s="19"/>
      <c r="F1100" s="10"/>
    </row>
    <row r="1101" ht="15.75" customHeight="1">
      <c r="A1101" s="19" t="str">
        <f t="shared" si="54"/>
        <v>005/VI/SPP/2022</v>
      </c>
      <c r="B1101" s="18"/>
      <c r="C1101" s="36"/>
      <c r="D1101" s="19"/>
      <c r="E1101" s="19"/>
      <c r="F1101" s="10"/>
    </row>
    <row r="1102" ht="15.75" customHeight="1">
      <c r="A1102" s="19" t="str">
        <f t="shared" si="54"/>
        <v>005/VI/SPP/2022</v>
      </c>
      <c r="B1102" s="18"/>
      <c r="C1102" s="36"/>
      <c r="D1102" s="19"/>
      <c r="E1102" s="19"/>
      <c r="F1102" s="10"/>
    </row>
    <row r="1103" ht="15.75" customHeight="1">
      <c r="A1103" s="19"/>
      <c r="B1103" s="18"/>
      <c r="C1103" s="36"/>
      <c r="D1103" s="19"/>
      <c r="E1103" s="19"/>
      <c r="F1103" s="10"/>
    </row>
    <row r="1104" ht="15.75" customHeight="1">
      <c r="A1104" s="19"/>
      <c r="B1104" s="18"/>
      <c r="C1104" s="36"/>
      <c r="D1104" s="19"/>
      <c r="E1104" s="19"/>
      <c r="F1104" s="10"/>
    </row>
    <row r="1105" ht="15.75" customHeight="1">
      <c r="E1105" s="1"/>
      <c r="F1105" s="54" t="s">
        <v>738</v>
      </c>
    </row>
    <row r="1106" ht="15.75" customHeight="1">
      <c r="E1106" s="1"/>
    </row>
    <row r="1107" ht="15.75" customHeight="1">
      <c r="A1107" s="14" t="s">
        <v>15</v>
      </c>
      <c r="B1107" s="14" t="s">
        <v>16</v>
      </c>
      <c r="C1107" s="2" t="s">
        <v>17</v>
      </c>
      <c r="D1107" s="14" t="s">
        <v>18</v>
      </c>
      <c r="E1107" s="14" t="s">
        <v>19</v>
      </c>
      <c r="F1107" s="34" t="s">
        <v>20</v>
      </c>
      <c r="G1107" s="43">
        <v>50.0</v>
      </c>
    </row>
    <row r="1108" ht="15.75" customHeight="1">
      <c r="A1108" s="19" t="s">
        <v>4186</v>
      </c>
      <c r="B1108" s="18">
        <v>44761.0</v>
      </c>
      <c r="C1108" s="36">
        <v>10.0</v>
      </c>
      <c r="D1108" s="19">
        <f>G1107-C1108</f>
        <v>40</v>
      </c>
      <c r="E1108" s="19"/>
      <c r="F1108" s="10"/>
      <c r="G1108" s="1" t="s">
        <v>4187</v>
      </c>
    </row>
    <row r="1109" ht="15.75" customHeight="1">
      <c r="A1109" s="19" t="str">
        <f t="shared" ref="A1109:A1115" si="55">A1108</f>
        <v>006/VI/SPP/2022</v>
      </c>
      <c r="B1109" s="18">
        <v>44764.0</v>
      </c>
      <c r="C1109" s="36">
        <v>40.0</v>
      </c>
      <c r="D1109" s="19">
        <f>D1108-C1109</f>
        <v>0</v>
      </c>
      <c r="E1109" s="19"/>
      <c r="F1109" s="10"/>
      <c r="G1109" s="20" t="s">
        <v>1082</v>
      </c>
    </row>
    <row r="1110" ht="15.75" customHeight="1">
      <c r="A1110" s="19" t="str">
        <f t="shared" si="55"/>
        <v>006/VI/SPP/2022</v>
      </c>
      <c r="B1110" s="18"/>
      <c r="C1110" s="36"/>
      <c r="D1110" s="19"/>
      <c r="E1110" s="19"/>
      <c r="F1110" s="10"/>
      <c r="G1110" s="53"/>
    </row>
    <row r="1111" ht="15.75" customHeight="1">
      <c r="A1111" s="19" t="str">
        <f t="shared" si="55"/>
        <v>006/VI/SPP/2022</v>
      </c>
      <c r="B1111" s="18"/>
      <c r="C1111" s="36"/>
      <c r="D1111" s="19"/>
      <c r="E1111" s="19"/>
      <c r="F1111" s="10"/>
      <c r="G1111" s="59"/>
    </row>
    <row r="1112" ht="15.75" customHeight="1">
      <c r="A1112" s="19" t="str">
        <f t="shared" si="55"/>
        <v>006/VI/SPP/2022</v>
      </c>
      <c r="B1112" s="18"/>
      <c r="C1112" s="36"/>
      <c r="D1112" s="19"/>
      <c r="E1112" s="19"/>
      <c r="F1112" s="10"/>
      <c r="G1112" s="56"/>
    </row>
    <row r="1113" ht="15.75" customHeight="1">
      <c r="A1113" s="19" t="str">
        <f t="shared" si="55"/>
        <v>006/VI/SPP/2022</v>
      </c>
      <c r="B1113" s="18"/>
      <c r="C1113" s="36"/>
      <c r="D1113" s="19"/>
      <c r="E1113" s="19"/>
      <c r="F1113" s="10"/>
    </row>
    <row r="1114" ht="15.75" customHeight="1">
      <c r="A1114" s="19" t="str">
        <f t="shared" si="55"/>
        <v>006/VI/SPP/2022</v>
      </c>
      <c r="B1114" s="18"/>
      <c r="C1114" s="36"/>
      <c r="D1114" s="19"/>
      <c r="E1114" s="19"/>
      <c r="F1114" s="10"/>
    </row>
    <row r="1115" ht="15.75" customHeight="1">
      <c r="A1115" s="19" t="str">
        <f t="shared" si="55"/>
        <v>006/VI/SPP/2022</v>
      </c>
      <c r="B1115" s="18"/>
      <c r="C1115" s="36"/>
      <c r="D1115" s="19"/>
      <c r="E1115" s="19"/>
      <c r="F1115" s="10"/>
    </row>
    <row r="1116" ht="15.75" customHeight="1">
      <c r="A1116" s="19"/>
      <c r="B1116" s="18"/>
      <c r="C1116" s="36"/>
      <c r="D1116" s="19"/>
      <c r="E1116" s="19"/>
      <c r="F1116" s="10"/>
    </row>
    <row r="1117" ht="15.75" customHeight="1">
      <c r="A1117" s="19"/>
      <c r="B1117" s="18"/>
      <c r="C1117" s="36"/>
      <c r="D1117" s="19"/>
      <c r="E1117" s="19"/>
      <c r="F1117" s="10"/>
    </row>
    <row r="1118" ht="15.75" customHeight="1">
      <c r="E1118" s="1"/>
      <c r="F1118" s="54" t="s">
        <v>738</v>
      </c>
    </row>
    <row r="1119" ht="15.75" customHeight="1">
      <c r="A1119" s="14" t="s">
        <v>15</v>
      </c>
      <c r="B1119" s="14" t="s">
        <v>16</v>
      </c>
      <c r="C1119" s="2" t="s">
        <v>17</v>
      </c>
      <c r="D1119" s="14" t="s">
        <v>18</v>
      </c>
      <c r="E1119" s="14" t="s">
        <v>19</v>
      </c>
      <c r="F1119" s="34" t="s">
        <v>20</v>
      </c>
      <c r="G1119" s="43">
        <v>50.0</v>
      </c>
    </row>
    <row r="1120" ht="15.75" customHeight="1">
      <c r="A1120" s="19" t="s">
        <v>4188</v>
      </c>
      <c r="B1120" s="18">
        <v>44764.0</v>
      </c>
      <c r="C1120" s="36">
        <v>12.0</v>
      </c>
      <c r="D1120" s="19">
        <f>G1119-C1120</f>
        <v>38</v>
      </c>
      <c r="E1120" s="19"/>
      <c r="F1120" s="10"/>
      <c r="G1120" s="1" t="s">
        <v>4189</v>
      </c>
    </row>
    <row r="1121" ht="15.75" customHeight="1">
      <c r="A1121" s="19" t="str">
        <f t="shared" ref="A1121:A1127" si="56">A1120</f>
        <v>007/VII/SPP/2022</v>
      </c>
      <c r="B1121" s="18">
        <v>44795.0</v>
      </c>
      <c r="C1121" s="36">
        <v>30.0</v>
      </c>
      <c r="D1121" s="19">
        <f t="shared" ref="D1121:D1122" si="57">D1120-C1121</f>
        <v>8</v>
      </c>
      <c r="E1121" s="19"/>
      <c r="F1121" s="10"/>
      <c r="G1121" s="20" t="s">
        <v>1082</v>
      </c>
    </row>
    <row r="1122" ht="15.75" customHeight="1">
      <c r="A1122" s="19" t="str">
        <f t="shared" si="56"/>
        <v>007/VII/SPP/2022</v>
      </c>
      <c r="B1122" s="18">
        <v>44841.0</v>
      </c>
      <c r="C1122" s="36">
        <v>8.0</v>
      </c>
      <c r="D1122" s="19">
        <f t="shared" si="57"/>
        <v>0</v>
      </c>
      <c r="E1122" s="19"/>
      <c r="F1122" s="10"/>
      <c r="G1122" s="53"/>
    </row>
    <row r="1123" ht="15.75" customHeight="1">
      <c r="A1123" s="19" t="str">
        <f t="shared" si="56"/>
        <v>007/VII/SPP/2022</v>
      </c>
      <c r="B1123" s="18"/>
      <c r="C1123" s="36"/>
      <c r="D1123" s="19"/>
      <c r="E1123" s="19"/>
      <c r="F1123" s="10"/>
      <c r="G1123" s="59"/>
    </row>
    <row r="1124" ht="15.75" customHeight="1">
      <c r="A1124" s="19" t="str">
        <f t="shared" si="56"/>
        <v>007/VII/SPP/2022</v>
      </c>
      <c r="B1124" s="18"/>
      <c r="C1124" s="36"/>
      <c r="D1124" s="19"/>
      <c r="E1124" s="19"/>
      <c r="F1124" s="10"/>
      <c r="G1124" s="56"/>
    </row>
    <row r="1125" ht="15.75" customHeight="1">
      <c r="A1125" s="19" t="str">
        <f t="shared" si="56"/>
        <v>007/VII/SPP/2022</v>
      </c>
      <c r="B1125" s="18"/>
      <c r="C1125" s="36"/>
      <c r="D1125" s="19"/>
      <c r="E1125" s="19"/>
      <c r="F1125" s="10"/>
    </row>
    <row r="1126" ht="15.75" customHeight="1">
      <c r="A1126" s="19" t="str">
        <f t="shared" si="56"/>
        <v>007/VII/SPP/2022</v>
      </c>
      <c r="B1126" s="18"/>
      <c r="C1126" s="36"/>
      <c r="D1126" s="19"/>
      <c r="E1126" s="19"/>
      <c r="F1126" s="10"/>
    </row>
    <row r="1127" ht="15.75" customHeight="1">
      <c r="A1127" s="19" t="str">
        <f t="shared" si="56"/>
        <v>007/VII/SPP/2022</v>
      </c>
      <c r="B1127" s="18"/>
      <c r="C1127" s="36"/>
      <c r="D1127" s="19"/>
      <c r="E1127" s="19"/>
      <c r="F1127" s="10"/>
    </row>
    <row r="1128" ht="15.75" customHeight="1">
      <c r="E1128" s="1"/>
      <c r="F1128" s="54" t="s">
        <v>738</v>
      </c>
    </row>
    <row r="1129" ht="15.75" customHeight="1">
      <c r="E1129" s="1"/>
    </row>
    <row r="1130" ht="15.75" customHeight="1">
      <c r="A1130" s="14" t="s">
        <v>15</v>
      </c>
      <c r="B1130" s="14" t="s">
        <v>16</v>
      </c>
      <c r="C1130" s="2" t="s">
        <v>17</v>
      </c>
      <c r="D1130" s="14" t="s">
        <v>18</v>
      </c>
      <c r="E1130" s="14" t="s">
        <v>19</v>
      </c>
      <c r="F1130" s="34" t="s">
        <v>20</v>
      </c>
      <c r="G1130" s="43">
        <v>50.0</v>
      </c>
    </row>
    <row r="1131" ht="15.75" customHeight="1">
      <c r="A1131" s="19" t="s">
        <v>4190</v>
      </c>
      <c r="B1131" s="18">
        <v>44841.0</v>
      </c>
      <c r="C1131" s="36">
        <v>12.0</v>
      </c>
      <c r="D1131" s="19">
        <f>G1130-C1131</f>
        <v>38</v>
      </c>
      <c r="E1131" s="19"/>
      <c r="F1131" s="10"/>
      <c r="G1131" s="1" t="s">
        <v>4191</v>
      </c>
    </row>
    <row r="1132" ht="15.75" customHeight="1">
      <c r="A1132" s="19" t="str">
        <f t="shared" ref="A1132:A1138" si="58">A1131</f>
        <v>008/IX/SPP/2022</v>
      </c>
      <c r="B1132" s="18">
        <v>44853.0</v>
      </c>
      <c r="C1132" s="36">
        <v>20.0</v>
      </c>
      <c r="D1132" s="19">
        <f t="shared" ref="D1132:D1133" si="59">D1131-C1132</f>
        <v>18</v>
      </c>
      <c r="E1132" s="19"/>
      <c r="F1132" s="10"/>
      <c r="G1132" s="20" t="s">
        <v>1082</v>
      </c>
    </row>
    <row r="1133" ht="15.75" customHeight="1">
      <c r="A1133" s="19" t="str">
        <f t="shared" si="58"/>
        <v>008/IX/SPP/2022</v>
      </c>
      <c r="B1133" s="18">
        <v>44873.0</v>
      </c>
      <c r="C1133" s="36">
        <v>18.0</v>
      </c>
      <c r="D1133" s="19">
        <f t="shared" si="59"/>
        <v>0</v>
      </c>
      <c r="E1133" s="19"/>
      <c r="F1133" s="10"/>
      <c r="G1133" s="53"/>
    </row>
    <row r="1134" ht="15.75" customHeight="1">
      <c r="A1134" s="19" t="str">
        <f t="shared" si="58"/>
        <v>008/IX/SPP/2022</v>
      </c>
      <c r="B1134" s="18"/>
      <c r="C1134" s="36"/>
      <c r="D1134" s="19"/>
      <c r="E1134" s="19"/>
      <c r="F1134" s="10"/>
      <c r="G1134" s="59"/>
    </row>
    <row r="1135" ht="15.75" customHeight="1">
      <c r="A1135" s="19" t="str">
        <f t="shared" si="58"/>
        <v>008/IX/SPP/2022</v>
      </c>
      <c r="B1135" s="18"/>
      <c r="C1135" s="36"/>
      <c r="D1135" s="19"/>
      <c r="E1135" s="19"/>
      <c r="F1135" s="10"/>
      <c r="G1135" s="56"/>
    </row>
    <row r="1136" ht="15.75" customHeight="1">
      <c r="A1136" s="19" t="str">
        <f t="shared" si="58"/>
        <v>008/IX/SPP/2022</v>
      </c>
      <c r="B1136" s="18"/>
      <c r="C1136" s="36"/>
      <c r="D1136" s="19"/>
      <c r="E1136" s="19"/>
      <c r="F1136" s="10"/>
    </row>
    <row r="1137" ht="15.75" customHeight="1">
      <c r="A1137" s="19" t="str">
        <f t="shared" si="58"/>
        <v>008/IX/SPP/2022</v>
      </c>
      <c r="B1137" s="18"/>
      <c r="C1137" s="36"/>
      <c r="D1137" s="19"/>
      <c r="E1137" s="19"/>
      <c r="F1137" s="10"/>
    </row>
    <row r="1138" ht="15.75" customHeight="1">
      <c r="A1138" s="19" t="str">
        <f t="shared" si="58"/>
        <v>008/IX/SPP/2022</v>
      </c>
      <c r="B1138" s="18"/>
      <c r="C1138" s="36"/>
      <c r="D1138" s="19"/>
      <c r="E1138" s="19"/>
      <c r="F1138" s="10"/>
    </row>
    <row r="1139" ht="15.75" customHeight="1">
      <c r="E1139" s="1"/>
      <c r="F1139" s="54" t="s">
        <v>738</v>
      </c>
    </row>
    <row r="1140" ht="15.75" customHeight="1">
      <c r="E1140" s="1"/>
    </row>
    <row r="1141" ht="15.75" customHeight="1">
      <c r="A1141" s="14" t="s">
        <v>15</v>
      </c>
      <c r="B1141" s="14" t="s">
        <v>16</v>
      </c>
      <c r="C1141" s="2" t="s">
        <v>17</v>
      </c>
      <c r="D1141" s="14" t="s">
        <v>18</v>
      </c>
      <c r="E1141" s="14" t="s">
        <v>19</v>
      </c>
      <c r="F1141" s="34" t="s">
        <v>20</v>
      </c>
      <c r="G1141" s="43">
        <v>50.0</v>
      </c>
    </row>
    <row r="1142" ht="15.75" customHeight="1">
      <c r="A1142" s="19" t="s">
        <v>4192</v>
      </c>
      <c r="B1142" s="18">
        <v>44873.0</v>
      </c>
      <c r="C1142" s="36">
        <v>12.0</v>
      </c>
      <c r="D1142" s="19">
        <f>G1141-C1142</f>
        <v>38</v>
      </c>
      <c r="E1142" s="19"/>
      <c r="F1142" s="10"/>
      <c r="G1142" s="1" t="s">
        <v>4193</v>
      </c>
    </row>
    <row r="1143" ht="15.75" customHeight="1">
      <c r="A1143" s="19" t="str">
        <f t="shared" ref="A1143:A1149" si="60">A1142</f>
        <v>009/X/SPP/2022</v>
      </c>
      <c r="B1143" s="18">
        <v>44888.0</v>
      </c>
      <c r="C1143" s="36">
        <v>30.0</v>
      </c>
      <c r="D1143" s="19">
        <f t="shared" ref="D1143:D1144" si="61">D1142-C1143</f>
        <v>8</v>
      </c>
      <c r="E1143" s="19"/>
      <c r="F1143" s="10"/>
      <c r="G1143" s="20" t="s">
        <v>1082</v>
      </c>
    </row>
    <row r="1144" ht="15.75" customHeight="1">
      <c r="A1144" s="19" t="str">
        <f t="shared" si="60"/>
        <v>009/X/SPP/2022</v>
      </c>
      <c r="B1144" s="18">
        <v>44900.0</v>
      </c>
      <c r="C1144" s="36">
        <v>8.0</v>
      </c>
      <c r="D1144" s="19">
        <f t="shared" si="61"/>
        <v>0</v>
      </c>
      <c r="E1144" s="19"/>
      <c r="F1144" s="10"/>
      <c r="G1144" s="53"/>
    </row>
    <row r="1145" ht="15.75" customHeight="1">
      <c r="A1145" s="19" t="str">
        <f t="shared" si="60"/>
        <v>009/X/SPP/2022</v>
      </c>
      <c r="B1145" s="18"/>
      <c r="C1145" s="36"/>
      <c r="D1145" s="19"/>
      <c r="E1145" s="19"/>
      <c r="F1145" s="10"/>
      <c r="G1145" s="59"/>
    </row>
    <row r="1146" ht="15.75" customHeight="1">
      <c r="A1146" s="19" t="str">
        <f t="shared" si="60"/>
        <v>009/X/SPP/2022</v>
      </c>
      <c r="B1146" s="18"/>
      <c r="C1146" s="36"/>
      <c r="D1146" s="19"/>
      <c r="E1146" s="19"/>
      <c r="F1146" s="10"/>
      <c r="G1146" s="56"/>
    </row>
    <row r="1147" ht="15.75" customHeight="1">
      <c r="A1147" s="19" t="str">
        <f t="shared" si="60"/>
        <v>009/X/SPP/2022</v>
      </c>
      <c r="B1147" s="18"/>
      <c r="C1147" s="36"/>
      <c r="D1147" s="19"/>
      <c r="E1147" s="19"/>
      <c r="F1147" s="10"/>
    </row>
    <row r="1148" ht="15.75" customHeight="1">
      <c r="A1148" s="19" t="str">
        <f t="shared" si="60"/>
        <v>009/X/SPP/2022</v>
      </c>
      <c r="B1148" s="18"/>
      <c r="C1148" s="36"/>
      <c r="D1148" s="19"/>
      <c r="E1148" s="19"/>
      <c r="F1148" s="10"/>
    </row>
    <row r="1149" ht="15.75" customHeight="1">
      <c r="A1149" s="19" t="str">
        <f t="shared" si="60"/>
        <v>009/X/SPP/2022</v>
      </c>
      <c r="B1149" s="18"/>
      <c r="C1149" s="36"/>
      <c r="D1149" s="19"/>
      <c r="E1149" s="19"/>
      <c r="F1149" s="10"/>
    </row>
    <row r="1150" ht="15.75" customHeight="1">
      <c r="E1150" s="1"/>
      <c r="F1150" s="54" t="s">
        <v>738</v>
      </c>
    </row>
    <row r="1151" ht="15.75" customHeight="1">
      <c r="A1151" s="14" t="s">
        <v>15</v>
      </c>
      <c r="B1151" s="14" t="s">
        <v>16</v>
      </c>
      <c r="C1151" s="2" t="s">
        <v>17</v>
      </c>
      <c r="D1151" s="14" t="s">
        <v>18</v>
      </c>
      <c r="E1151" s="14" t="s">
        <v>19</v>
      </c>
      <c r="F1151" s="34" t="s">
        <v>20</v>
      </c>
      <c r="G1151" s="43">
        <v>50.0</v>
      </c>
    </row>
    <row r="1152" ht="15.75" customHeight="1">
      <c r="A1152" s="19" t="s">
        <v>4194</v>
      </c>
      <c r="B1152" s="18">
        <v>44900.0</v>
      </c>
      <c r="C1152" s="36">
        <v>14.0</v>
      </c>
      <c r="D1152" s="19">
        <f>G1151-C1152</f>
        <v>36</v>
      </c>
      <c r="E1152" s="19"/>
      <c r="F1152" s="10"/>
      <c r="G1152" s="1" t="s">
        <v>4195</v>
      </c>
    </row>
    <row r="1153" ht="15.75" customHeight="1">
      <c r="A1153" s="19" t="str">
        <f t="shared" ref="A1153:A1154" si="62">A1152</f>
        <v>010/XI/SPP/2022</v>
      </c>
      <c r="B1153" s="18">
        <v>44989.0</v>
      </c>
      <c r="C1153" s="36">
        <v>20.0</v>
      </c>
      <c r="D1153" s="19">
        <f t="shared" ref="D1153:D1154" si="63">D1152-C1153</f>
        <v>16</v>
      </c>
      <c r="E1153" s="19"/>
      <c r="F1153" s="10"/>
      <c r="G1153" s="20" t="s">
        <v>1082</v>
      </c>
    </row>
    <row r="1154" ht="15.75" customHeight="1">
      <c r="A1154" s="19" t="str">
        <f t="shared" si="62"/>
        <v>010/XI/SPP/2022</v>
      </c>
      <c r="B1154" s="18">
        <v>45006.0</v>
      </c>
      <c r="C1154" s="36">
        <v>16.0</v>
      </c>
      <c r="D1154" s="19">
        <f t="shared" si="63"/>
        <v>0</v>
      </c>
      <c r="E1154" s="19"/>
      <c r="F1154" s="10"/>
      <c r="G1154" s="53"/>
    </row>
    <row r="1155" ht="15.75" customHeight="1">
      <c r="E1155" s="1"/>
      <c r="F1155" s="54" t="s">
        <v>738</v>
      </c>
    </row>
    <row r="1156" ht="15.75" customHeight="1">
      <c r="A1156" s="14" t="s">
        <v>15</v>
      </c>
      <c r="B1156" s="14" t="s">
        <v>16</v>
      </c>
      <c r="C1156" s="2" t="s">
        <v>17</v>
      </c>
      <c r="D1156" s="14" t="s">
        <v>18</v>
      </c>
      <c r="E1156" s="14" t="s">
        <v>19</v>
      </c>
      <c r="F1156" s="34" t="s">
        <v>20</v>
      </c>
      <c r="G1156" s="43">
        <v>50.0</v>
      </c>
    </row>
    <row r="1157" ht="15.75" customHeight="1">
      <c r="A1157" s="19" t="s">
        <v>4196</v>
      </c>
      <c r="B1157" s="18">
        <v>45013.0</v>
      </c>
      <c r="C1157" s="36">
        <v>32.0</v>
      </c>
      <c r="D1157" s="19">
        <f>G1156-C1157</f>
        <v>18</v>
      </c>
      <c r="E1157" s="19"/>
      <c r="F1157" s="10"/>
      <c r="G1157" s="1" t="s">
        <v>4197</v>
      </c>
    </row>
    <row r="1158" ht="15.75" customHeight="1">
      <c r="A1158" s="19" t="str">
        <f t="shared" ref="A1158:A1159" si="64">A1157</f>
        <v>002/III/SPP/2023</v>
      </c>
      <c r="B1158" s="18">
        <v>45016.0</v>
      </c>
      <c r="C1158" s="36">
        <v>18.0</v>
      </c>
      <c r="D1158" s="19">
        <f t="shared" ref="D1158:D1159" si="65">D1157-C1158</f>
        <v>0</v>
      </c>
      <c r="E1158" s="19"/>
      <c r="F1158" s="10"/>
      <c r="G1158" s="20" t="s">
        <v>1082</v>
      </c>
    </row>
    <row r="1159" ht="15.75" customHeight="1">
      <c r="A1159" s="19" t="str">
        <f t="shared" si="64"/>
        <v>002/III/SPP/2023</v>
      </c>
      <c r="B1159" s="18"/>
      <c r="C1159" s="36"/>
      <c r="D1159" s="19">
        <f t="shared" si="65"/>
        <v>0</v>
      </c>
      <c r="E1159" s="19"/>
      <c r="F1159" s="10"/>
      <c r="G1159" s="53"/>
    </row>
    <row r="1160" ht="15.75" customHeight="1">
      <c r="E1160" s="1"/>
      <c r="F1160" s="54" t="s">
        <v>738</v>
      </c>
    </row>
    <row r="1161" ht="15.75" customHeight="1">
      <c r="A1161" s="14" t="s">
        <v>15</v>
      </c>
      <c r="B1161" s="14" t="s">
        <v>16</v>
      </c>
      <c r="C1161" s="2" t="s">
        <v>17</v>
      </c>
      <c r="D1161" s="14" t="s">
        <v>18</v>
      </c>
      <c r="E1161" s="14" t="s">
        <v>19</v>
      </c>
      <c r="F1161" s="34" t="s">
        <v>20</v>
      </c>
      <c r="G1161" s="43">
        <v>4.0</v>
      </c>
    </row>
    <row r="1162" ht="15.75" customHeight="1">
      <c r="A1162" s="19" t="s">
        <v>4198</v>
      </c>
      <c r="B1162" s="18">
        <v>37336.0</v>
      </c>
      <c r="C1162" s="36">
        <v>4.0</v>
      </c>
      <c r="D1162" s="19">
        <f>G1161-C1162</f>
        <v>0</v>
      </c>
      <c r="E1162" s="19"/>
      <c r="F1162" s="10"/>
      <c r="G1162" s="1" t="s">
        <v>4199</v>
      </c>
    </row>
    <row r="1163" ht="15.75" customHeight="1">
      <c r="A1163" s="19" t="str">
        <f t="shared" ref="A1163:A1164" si="66">A1162</f>
        <v>001/III/SPP/2023</v>
      </c>
      <c r="B1163" s="18"/>
      <c r="C1163" s="36"/>
      <c r="D1163" s="19">
        <f t="shared" ref="D1163:D1164" si="67">D1162-C1163</f>
        <v>0</v>
      </c>
      <c r="E1163" s="19"/>
      <c r="F1163" s="10"/>
      <c r="G1163" s="20" t="s">
        <v>1082</v>
      </c>
    </row>
    <row r="1164" ht="15.75" customHeight="1">
      <c r="A1164" s="19" t="str">
        <f t="shared" si="66"/>
        <v>001/III/SPP/2023</v>
      </c>
      <c r="B1164" s="18"/>
      <c r="C1164" s="36"/>
      <c r="D1164" s="19">
        <f t="shared" si="67"/>
        <v>0</v>
      </c>
      <c r="E1164" s="19"/>
      <c r="F1164" s="10"/>
      <c r="G1164" s="53"/>
    </row>
    <row r="1165" ht="15.75" customHeight="1">
      <c r="E1165" s="1"/>
      <c r="F1165" s="54" t="s">
        <v>738</v>
      </c>
    </row>
    <row r="1166" ht="15.75" customHeight="1">
      <c r="E1166" s="1"/>
    </row>
    <row r="1167" ht="15.75" customHeight="1">
      <c r="A1167" s="14" t="s">
        <v>15</v>
      </c>
      <c r="B1167" s="14" t="s">
        <v>16</v>
      </c>
      <c r="C1167" s="2" t="s">
        <v>17</v>
      </c>
      <c r="D1167" s="14" t="s">
        <v>18</v>
      </c>
      <c r="E1167" s="14" t="s">
        <v>19</v>
      </c>
      <c r="F1167" s="34" t="s">
        <v>20</v>
      </c>
      <c r="G1167" s="43">
        <v>50.0</v>
      </c>
    </row>
    <row r="1168" ht="15.75" customHeight="1">
      <c r="A1168" s="19" t="s">
        <v>4200</v>
      </c>
      <c r="B1168" s="18">
        <v>45016.0</v>
      </c>
      <c r="C1168" s="36">
        <v>22.0</v>
      </c>
      <c r="D1168" s="19">
        <f>G1167-C1168</f>
        <v>28</v>
      </c>
      <c r="E1168" s="19"/>
      <c r="F1168" s="10"/>
      <c r="G1168" s="1" t="s">
        <v>4201</v>
      </c>
    </row>
    <row r="1169" ht="15.75" customHeight="1">
      <c r="A1169" s="19" t="str">
        <f t="shared" ref="A1169:A1170" si="68">A1168</f>
        <v>003/III/SPP/2023</v>
      </c>
      <c r="B1169" s="18">
        <v>45022.0</v>
      </c>
      <c r="C1169" s="36">
        <v>20.0</v>
      </c>
      <c r="D1169" s="19">
        <f t="shared" ref="D1169:D1170" si="69">D1168-C1169</f>
        <v>8</v>
      </c>
      <c r="E1169" s="19"/>
      <c r="F1169" s="10"/>
      <c r="G1169" s="20" t="s">
        <v>1082</v>
      </c>
    </row>
    <row r="1170" ht="15.75" customHeight="1">
      <c r="A1170" s="19" t="str">
        <f t="shared" si="68"/>
        <v>003/III/SPP/2023</v>
      </c>
      <c r="B1170" s="18">
        <v>45044.0</v>
      </c>
      <c r="C1170" s="36">
        <v>8.0</v>
      </c>
      <c r="D1170" s="19">
        <f t="shared" si="69"/>
        <v>0</v>
      </c>
      <c r="E1170" s="19"/>
      <c r="F1170" s="10"/>
      <c r="G1170" s="53"/>
    </row>
    <row r="1171" ht="15.75" customHeight="1">
      <c r="E1171" s="1"/>
      <c r="F1171" s="54" t="s">
        <v>738</v>
      </c>
    </row>
    <row r="1172" ht="15.75" customHeight="1">
      <c r="E1172" s="1"/>
    </row>
    <row r="1173" ht="15.75" customHeight="1">
      <c r="A1173" s="14" t="s">
        <v>15</v>
      </c>
      <c r="B1173" s="14" t="s">
        <v>16</v>
      </c>
      <c r="C1173" s="2" t="s">
        <v>17</v>
      </c>
      <c r="D1173" s="14" t="s">
        <v>18</v>
      </c>
      <c r="E1173" s="14" t="s">
        <v>19</v>
      </c>
      <c r="F1173" s="34" t="s">
        <v>20</v>
      </c>
      <c r="G1173" s="43">
        <v>50.0</v>
      </c>
    </row>
    <row r="1174" ht="15.75" customHeight="1">
      <c r="A1174" s="19" t="s">
        <v>4202</v>
      </c>
      <c r="B1174" s="18">
        <v>45044.0</v>
      </c>
      <c r="C1174" s="36">
        <v>32.0</v>
      </c>
      <c r="D1174" s="19">
        <f>G1173-C1174</f>
        <v>18</v>
      </c>
      <c r="E1174" s="19"/>
      <c r="F1174" s="10"/>
      <c r="G1174" s="1" t="s">
        <v>4203</v>
      </c>
    </row>
    <row r="1175" ht="15.75" customHeight="1">
      <c r="A1175" s="19" t="str">
        <f t="shared" ref="A1175:A1176" si="70">A1174</f>
        <v>004/III/SPP/2023</v>
      </c>
      <c r="B1175" s="18">
        <v>45059.0</v>
      </c>
      <c r="C1175" s="36">
        <v>18.0</v>
      </c>
      <c r="D1175" s="19">
        <f t="shared" ref="D1175:D1176" si="71">D1174-C1175</f>
        <v>0</v>
      </c>
      <c r="E1175" s="19"/>
      <c r="F1175" s="10"/>
      <c r="G1175" s="20" t="s">
        <v>1082</v>
      </c>
    </row>
    <row r="1176" ht="15.75" customHeight="1">
      <c r="A1176" s="19" t="str">
        <f t="shared" si="70"/>
        <v>004/III/SPP/2023</v>
      </c>
      <c r="B1176" s="18"/>
      <c r="C1176" s="36"/>
      <c r="D1176" s="19">
        <f t="shared" si="71"/>
        <v>0</v>
      </c>
      <c r="E1176" s="19"/>
      <c r="F1176" s="10"/>
      <c r="G1176" s="53"/>
    </row>
    <row r="1177" ht="15.75" customHeight="1">
      <c r="E1177" s="1"/>
      <c r="F1177" s="54" t="s">
        <v>738</v>
      </c>
    </row>
    <row r="1178" ht="15.75" customHeight="1">
      <c r="E1178" s="1"/>
    </row>
    <row r="1179" ht="15.75" customHeight="1">
      <c r="A1179" s="14" t="s">
        <v>15</v>
      </c>
      <c r="B1179" s="14" t="s">
        <v>16</v>
      </c>
      <c r="C1179" s="2" t="s">
        <v>17</v>
      </c>
      <c r="D1179" s="14" t="s">
        <v>18</v>
      </c>
      <c r="E1179" s="14" t="s">
        <v>19</v>
      </c>
      <c r="F1179" s="34" t="s">
        <v>20</v>
      </c>
      <c r="G1179" s="43">
        <v>50.0</v>
      </c>
    </row>
    <row r="1180" ht="15.75" customHeight="1">
      <c r="A1180" s="19" t="s">
        <v>4204</v>
      </c>
      <c r="B1180" s="18">
        <v>45059.0</v>
      </c>
      <c r="C1180" s="36">
        <v>2.0</v>
      </c>
      <c r="D1180" s="19">
        <f>G1179-C1180</f>
        <v>48</v>
      </c>
      <c r="E1180" s="19"/>
      <c r="F1180" s="10"/>
      <c r="G1180" s="1" t="s">
        <v>4205</v>
      </c>
    </row>
    <row r="1181" ht="15.75" customHeight="1">
      <c r="A1181" s="19" t="str">
        <f t="shared" ref="A1181:A1182" si="72">A1180</f>
        <v>005/IV/SPP/2023</v>
      </c>
      <c r="B1181" s="18">
        <v>45082.0</v>
      </c>
      <c r="C1181" s="36">
        <v>32.0</v>
      </c>
      <c r="D1181" s="19">
        <f t="shared" ref="D1181:D1182" si="73">D1180-C1181</f>
        <v>16</v>
      </c>
      <c r="E1181" s="19"/>
      <c r="F1181" s="10"/>
      <c r="G1181" s="20" t="s">
        <v>1082</v>
      </c>
    </row>
    <row r="1182" ht="15.75" customHeight="1">
      <c r="A1182" s="19" t="str">
        <f t="shared" si="72"/>
        <v>005/IV/SPP/2023</v>
      </c>
      <c r="B1182" s="18">
        <v>45082.0</v>
      </c>
      <c r="C1182" s="36">
        <v>16.0</v>
      </c>
      <c r="D1182" s="19">
        <f t="shared" si="73"/>
        <v>0</v>
      </c>
      <c r="E1182" s="19"/>
      <c r="F1182" s="10"/>
      <c r="G1182" s="53"/>
    </row>
    <row r="1183" ht="15.75" customHeight="1">
      <c r="E1183" s="1"/>
      <c r="F1183" s="54" t="s">
        <v>738</v>
      </c>
    </row>
    <row r="1184" ht="15.75" customHeight="1">
      <c r="A1184" s="14" t="s">
        <v>15</v>
      </c>
      <c r="B1184" s="14" t="s">
        <v>16</v>
      </c>
      <c r="C1184" s="2" t="s">
        <v>17</v>
      </c>
      <c r="D1184" s="14" t="s">
        <v>18</v>
      </c>
      <c r="E1184" s="14" t="s">
        <v>19</v>
      </c>
      <c r="F1184" s="34" t="s">
        <v>20</v>
      </c>
      <c r="G1184" s="43">
        <v>50.0</v>
      </c>
    </row>
    <row r="1185" ht="15.75" customHeight="1">
      <c r="A1185" s="19" t="s">
        <v>4206</v>
      </c>
      <c r="B1185" s="18">
        <v>45082.0</v>
      </c>
      <c r="C1185" s="36">
        <v>4.0</v>
      </c>
      <c r="D1185" s="19">
        <f>G1184-C1185</f>
        <v>46</v>
      </c>
      <c r="E1185" s="19"/>
      <c r="F1185" s="10"/>
      <c r="G1185" s="1" t="s">
        <v>4207</v>
      </c>
    </row>
    <row r="1186" ht="15.75" customHeight="1">
      <c r="A1186" s="19" t="str">
        <f t="shared" ref="A1186:A1187" si="74">A1185</f>
        <v>006/V/SPP/2023</v>
      </c>
      <c r="B1186" s="18">
        <v>45092.0</v>
      </c>
      <c r="C1186" s="36">
        <v>20.0</v>
      </c>
      <c r="D1186" s="19">
        <f t="shared" ref="D1186:D1188" si="75">D1185-C1186</f>
        <v>26</v>
      </c>
      <c r="E1186" s="19"/>
      <c r="F1186" s="10"/>
      <c r="G1186" s="20" t="s">
        <v>1082</v>
      </c>
    </row>
    <row r="1187" ht="15.75" customHeight="1">
      <c r="A1187" s="19" t="str">
        <f t="shared" si="74"/>
        <v>006/V/SPP/2023</v>
      </c>
      <c r="B1187" s="18">
        <v>45107.0</v>
      </c>
      <c r="C1187" s="36">
        <v>20.0</v>
      </c>
      <c r="D1187" s="19">
        <f t="shared" si="75"/>
        <v>6</v>
      </c>
      <c r="E1187" s="19"/>
      <c r="F1187" s="10"/>
      <c r="G1187" s="53"/>
    </row>
    <row r="1188" ht="15.75" customHeight="1">
      <c r="B1188" s="56">
        <v>45124.0</v>
      </c>
      <c r="C1188" s="83">
        <v>6.0</v>
      </c>
      <c r="D1188" s="19">
        <f t="shared" si="75"/>
        <v>0</v>
      </c>
      <c r="E1188" s="1"/>
      <c r="F1188" s="54" t="s">
        <v>738</v>
      </c>
    </row>
    <row r="1189" ht="15.75" customHeight="1">
      <c r="A1189" s="14" t="s">
        <v>15</v>
      </c>
      <c r="B1189" s="14" t="s">
        <v>16</v>
      </c>
      <c r="C1189" s="2" t="s">
        <v>17</v>
      </c>
      <c r="D1189" s="14" t="s">
        <v>18</v>
      </c>
      <c r="E1189" s="14" t="s">
        <v>19</v>
      </c>
      <c r="F1189" s="34" t="s">
        <v>20</v>
      </c>
      <c r="G1189" s="43">
        <v>50.0</v>
      </c>
    </row>
    <row r="1190" ht="15.75" customHeight="1">
      <c r="A1190" s="19" t="s">
        <v>4208</v>
      </c>
      <c r="B1190" s="18">
        <v>45124.0</v>
      </c>
      <c r="C1190" s="36">
        <v>14.0</v>
      </c>
      <c r="D1190" s="19">
        <f>G1189-C1190</f>
        <v>36</v>
      </c>
      <c r="E1190" s="19"/>
      <c r="F1190" s="10"/>
      <c r="G1190" s="1" t="s">
        <v>4209</v>
      </c>
    </row>
    <row r="1191" ht="15.75" customHeight="1">
      <c r="A1191" s="19" t="str">
        <f t="shared" ref="A1191:A1192" si="76">A1190</f>
        <v>007/VI/SPP/2023</v>
      </c>
      <c r="B1191" s="18">
        <v>45156.0</v>
      </c>
      <c r="C1191" s="36">
        <v>20.0</v>
      </c>
      <c r="D1191" s="19">
        <f t="shared" ref="D1191:D1192" si="77">D1190-C1191</f>
        <v>16</v>
      </c>
      <c r="E1191" s="19"/>
      <c r="F1191" s="10"/>
      <c r="G1191" s="20" t="s">
        <v>1082</v>
      </c>
    </row>
    <row r="1192" ht="15.75" customHeight="1">
      <c r="A1192" s="19" t="str">
        <f t="shared" si="76"/>
        <v>007/VI/SPP/2023</v>
      </c>
      <c r="B1192" s="18">
        <v>45156.0</v>
      </c>
      <c r="C1192" s="36">
        <v>16.0</v>
      </c>
      <c r="D1192" s="19">
        <f t="shared" si="77"/>
        <v>0</v>
      </c>
      <c r="E1192" s="19"/>
      <c r="F1192" s="10"/>
      <c r="G1192" s="53"/>
    </row>
    <row r="1193" ht="15.75" customHeight="1">
      <c r="E1193" s="1"/>
      <c r="F1193" s="54" t="s">
        <v>738</v>
      </c>
    </row>
    <row r="1194" ht="15.75" customHeight="1">
      <c r="E1194" s="1"/>
    </row>
    <row r="1195" ht="15.75" customHeight="1">
      <c r="A1195" s="14" t="s">
        <v>15</v>
      </c>
      <c r="B1195" s="14" t="s">
        <v>16</v>
      </c>
      <c r="C1195" s="2" t="s">
        <v>17</v>
      </c>
      <c r="D1195" s="14" t="s">
        <v>18</v>
      </c>
      <c r="E1195" s="14" t="s">
        <v>19</v>
      </c>
      <c r="F1195" s="34" t="s">
        <v>20</v>
      </c>
      <c r="G1195" s="43">
        <v>50.0</v>
      </c>
    </row>
    <row r="1196" ht="15.75" customHeight="1">
      <c r="A1196" s="19" t="s">
        <v>4210</v>
      </c>
      <c r="B1196" s="18">
        <v>45156.0</v>
      </c>
      <c r="C1196" s="36">
        <v>4.0</v>
      </c>
      <c r="D1196" s="19">
        <f>G1195-C1196</f>
        <v>46</v>
      </c>
      <c r="E1196" s="19"/>
      <c r="F1196" s="10"/>
      <c r="G1196" s="1" t="s">
        <v>4211</v>
      </c>
    </row>
    <row r="1197" ht="15.75" customHeight="1">
      <c r="A1197" s="19" t="str">
        <f t="shared" ref="A1197:A1198" si="78">A1196</f>
        <v>008/VI/SPP/2023</v>
      </c>
      <c r="B1197" s="18">
        <v>45159.0</v>
      </c>
      <c r="C1197" s="36">
        <v>16.0</v>
      </c>
      <c r="D1197" s="19">
        <f t="shared" ref="D1197:D1199" si="79">D1196-C1197</f>
        <v>30</v>
      </c>
      <c r="E1197" s="19"/>
      <c r="F1197" s="10"/>
      <c r="G1197" s="20" t="s">
        <v>1082</v>
      </c>
    </row>
    <row r="1198" ht="15.75" customHeight="1">
      <c r="A1198" s="19" t="str">
        <f t="shared" si="78"/>
        <v>008/VI/SPP/2023</v>
      </c>
      <c r="B1198" s="18">
        <v>45166.0</v>
      </c>
      <c r="C1198" s="36">
        <v>20.0</v>
      </c>
      <c r="D1198" s="19">
        <f t="shared" si="79"/>
        <v>10</v>
      </c>
      <c r="E1198" s="19"/>
      <c r="F1198" s="10"/>
      <c r="G1198" s="53"/>
    </row>
    <row r="1199" ht="15.75" customHeight="1">
      <c r="B1199" s="56">
        <v>45191.0</v>
      </c>
      <c r="C1199" s="83">
        <v>10.0</v>
      </c>
      <c r="D1199" s="19">
        <f t="shared" si="79"/>
        <v>0</v>
      </c>
      <c r="E1199" s="1"/>
    </row>
    <row r="1200" ht="15.75" customHeight="1">
      <c r="E1200" s="1"/>
      <c r="F1200" s="54" t="s">
        <v>738</v>
      </c>
    </row>
    <row r="1201" ht="15.75" customHeight="1">
      <c r="A1201" s="14" t="s">
        <v>15</v>
      </c>
      <c r="B1201" s="14" t="s">
        <v>16</v>
      </c>
      <c r="C1201" s="2" t="s">
        <v>17</v>
      </c>
      <c r="D1201" s="14" t="s">
        <v>18</v>
      </c>
      <c r="E1201" s="14" t="s">
        <v>19</v>
      </c>
      <c r="F1201" s="34" t="s">
        <v>20</v>
      </c>
      <c r="G1201" s="43">
        <v>50.0</v>
      </c>
    </row>
    <row r="1202" ht="15.75" customHeight="1">
      <c r="A1202" s="19" t="s">
        <v>4212</v>
      </c>
      <c r="B1202" s="56">
        <v>45191.0</v>
      </c>
      <c r="C1202" s="36">
        <v>22.0</v>
      </c>
      <c r="D1202" s="19">
        <f>G1201-C1202</f>
        <v>28</v>
      </c>
      <c r="E1202" s="19"/>
      <c r="F1202" s="10"/>
      <c r="G1202" s="1" t="s">
        <v>4213</v>
      </c>
    </row>
    <row r="1203" ht="15.75" customHeight="1">
      <c r="A1203" s="19" t="str">
        <f t="shared" ref="A1203:A1204" si="80">A1202</f>
        <v>009/VII/SPP/2023</v>
      </c>
      <c r="B1203" s="18">
        <v>45198.0</v>
      </c>
      <c r="C1203" s="36">
        <v>20.0</v>
      </c>
      <c r="D1203" s="19">
        <f t="shared" ref="D1203:D1204" si="81">D1202-C1203</f>
        <v>8</v>
      </c>
      <c r="E1203" s="19"/>
      <c r="F1203" s="10"/>
      <c r="G1203" s="20" t="s">
        <v>1082</v>
      </c>
    </row>
    <row r="1204" ht="15.75" customHeight="1">
      <c r="A1204" s="19" t="str">
        <f t="shared" si="80"/>
        <v>009/VII/SPP/2023</v>
      </c>
      <c r="B1204" s="18">
        <v>45211.0</v>
      </c>
      <c r="C1204" s="36">
        <v>8.0</v>
      </c>
      <c r="D1204" s="19">
        <f t="shared" si="81"/>
        <v>0</v>
      </c>
      <c r="E1204" s="19"/>
      <c r="F1204" s="10"/>
      <c r="G1204" s="53"/>
    </row>
    <row r="1205" ht="15.75" customHeight="1">
      <c r="E1205" s="1"/>
      <c r="F1205" s="54" t="s">
        <v>738</v>
      </c>
    </row>
    <row r="1206" ht="15.75" customHeight="1">
      <c r="E1206" s="1"/>
    </row>
    <row r="1207" ht="15.75" customHeight="1">
      <c r="A1207" s="14" t="s">
        <v>15</v>
      </c>
      <c r="B1207" s="14" t="s">
        <v>16</v>
      </c>
      <c r="C1207" s="2" t="s">
        <v>17</v>
      </c>
      <c r="D1207" s="14" t="s">
        <v>18</v>
      </c>
      <c r="E1207" s="14" t="s">
        <v>19</v>
      </c>
      <c r="F1207" s="34" t="s">
        <v>20</v>
      </c>
      <c r="G1207" s="43">
        <v>50.0</v>
      </c>
    </row>
    <row r="1208" ht="15.75" customHeight="1">
      <c r="A1208" s="19" t="s">
        <v>4214</v>
      </c>
      <c r="B1208" s="18">
        <v>45211.0</v>
      </c>
      <c r="C1208" s="36">
        <v>12.0</v>
      </c>
      <c r="D1208" s="19">
        <f>G1207-C1208</f>
        <v>38</v>
      </c>
      <c r="E1208" s="19"/>
      <c r="F1208" s="10"/>
      <c r="G1208" s="1" t="s">
        <v>4215</v>
      </c>
    </row>
    <row r="1209" ht="15.75" customHeight="1">
      <c r="A1209" s="19" t="str">
        <f t="shared" ref="A1209:A1210" si="82">A1208</f>
        <v>010/IX/SPP/2023</v>
      </c>
      <c r="B1209" s="18">
        <v>45288.0</v>
      </c>
      <c r="C1209" s="36">
        <v>20.0</v>
      </c>
      <c r="D1209" s="19">
        <f t="shared" ref="D1209:D1210" si="83">D1208-C1209</f>
        <v>18</v>
      </c>
      <c r="E1209" s="19"/>
      <c r="F1209" s="10"/>
      <c r="G1209" s="20" t="s">
        <v>1082</v>
      </c>
    </row>
    <row r="1210" ht="15.75" customHeight="1">
      <c r="A1210" s="19" t="str">
        <f t="shared" si="82"/>
        <v>010/IX/SPP/2023</v>
      </c>
      <c r="B1210" s="18">
        <v>45297.0</v>
      </c>
      <c r="C1210" s="36">
        <v>18.0</v>
      </c>
      <c r="D1210" s="19">
        <f t="shared" si="83"/>
        <v>0</v>
      </c>
      <c r="E1210" s="19"/>
      <c r="F1210" s="10"/>
      <c r="G1210" s="53"/>
    </row>
    <row r="1211" ht="15.75" customHeight="1">
      <c r="E1211" s="1"/>
      <c r="F1211" s="54" t="s">
        <v>738</v>
      </c>
    </row>
    <row r="1212" ht="15.75" customHeight="1">
      <c r="A1212" s="14" t="s">
        <v>15</v>
      </c>
      <c r="B1212" s="14" t="s">
        <v>16</v>
      </c>
      <c r="C1212" s="2" t="s">
        <v>17</v>
      </c>
      <c r="D1212" s="14" t="s">
        <v>18</v>
      </c>
      <c r="E1212" s="14" t="s">
        <v>19</v>
      </c>
      <c r="F1212" s="34" t="s">
        <v>20</v>
      </c>
      <c r="G1212" s="43">
        <v>50.0</v>
      </c>
    </row>
    <row r="1213" ht="15.75" customHeight="1">
      <c r="A1213" s="19" t="s">
        <v>4216</v>
      </c>
      <c r="B1213" s="18">
        <v>45297.0</v>
      </c>
      <c r="C1213" s="36">
        <v>2.0</v>
      </c>
      <c r="D1213" s="19">
        <f>G1212-C1213</f>
        <v>48</v>
      </c>
      <c r="E1213" s="19"/>
      <c r="F1213" s="10"/>
      <c r="G1213" s="1" t="s">
        <v>4217</v>
      </c>
    </row>
    <row r="1214" ht="15.75" customHeight="1">
      <c r="A1214" s="19" t="str">
        <f t="shared" ref="A1214:A1215" si="84">A1213</f>
        <v>011/XII/SPP/2023</v>
      </c>
      <c r="B1214" s="18">
        <v>45297.0</v>
      </c>
      <c r="C1214" s="36">
        <v>32.0</v>
      </c>
      <c r="D1214" s="19">
        <f t="shared" ref="D1214:D1215" si="85">D1213-C1214</f>
        <v>16</v>
      </c>
      <c r="E1214" s="19"/>
      <c r="F1214" s="10"/>
      <c r="G1214" s="20" t="s">
        <v>1082</v>
      </c>
    </row>
    <row r="1215" ht="15.75" customHeight="1">
      <c r="A1215" s="19" t="str">
        <f t="shared" si="84"/>
        <v>011/XII/SPP/2023</v>
      </c>
      <c r="B1215" s="18">
        <v>45302.0</v>
      </c>
      <c r="C1215" s="36">
        <v>16.0</v>
      </c>
      <c r="D1215" s="19">
        <f t="shared" si="85"/>
        <v>0</v>
      </c>
      <c r="E1215" s="19"/>
      <c r="F1215" s="10"/>
      <c r="G1215" s="53"/>
    </row>
    <row r="1216" ht="15.75" customHeight="1">
      <c r="E1216" s="1"/>
      <c r="F1216" s="54" t="s">
        <v>738</v>
      </c>
    </row>
    <row r="1217" ht="15.75" customHeight="1">
      <c r="A1217" s="14" t="s">
        <v>15</v>
      </c>
      <c r="B1217" s="14" t="s">
        <v>16</v>
      </c>
      <c r="C1217" s="2" t="s">
        <v>17</v>
      </c>
      <c r="D1217" s="14" t="s">
        <v>18</v>
      </c>
      <c r="E1217" s="14" t="s">
        <v>19</v>
      </c>
      <c r="F1217" s="34" t="s">
        <v>20</v>
      </c>
      <c r="G1217" s="43">
        <v>50.0</v>
      </c>
    </row>
    <row r="1218" ht="15.75" customHeight="1">
      <c r="A1218" s="19" t="s">
        <v>4218</v>
      </c>
      <c r="B1218" s="18">
        <v>45302.0</v>
      </c>
      <c r="C1218" s="36">
        <v>4.0</v>
      </c>
      <c r="D1218" s="19">
        <f>G1217-C1218</f>
        <v>46</v>
      </c>
      <c r="E1218" s="19"/>
      <c r="F1218" s="10"/>
      <c r="G1218" s="1" t="s">
        <v>4219</v>
      </c>
    </row>
    <row r="1219" ht="15.75" customHeight="1">
      <c r="A1219" s="19" t="str">
        <f t="shared" ref="A1219:A1222" si="86">A1218</f>
        <v>012/XII/SPP/2023</v>
      </c>
      <c r="B1219" s="18">
        <v>45328.0</v>
      </c>
      <c r="C1219" s="36">
        <v>20.0</v>
      </c>
      <c r="D1219" s="19">
        <f t="shared" ref="D1219:D1221" si="87">D1218-C1219</f>
        <v>26</v>
      </c>
      <c r="E1219" s="19"/>
      <c r="F1219" s="10"/>
      <c r="G1219" s="20" t="s">
        <v>1082</v>
      </c>
    </row>
    <row r="1220" ht="15.75" customHeight="1">
      <c r="A1220" s="19" t="str">
        <f t="shared" si="86"/>
        <v>012/XII/SPP/2023</v>
      </c>
      <c r="B1220" s="18">
        <v>45360.0</v>
      </c>
      <c r="C1220" s="36">
        <v>6.0</v>
      </c>
      <c r="D1220" s="19">
        <f t="shared" si="87"/>
        <v>20</v>
      </c>
      <c r="E1220" s="19"/>
      <c r="F1220" s="10"/>
      <c r="G1220" s="53"/>
    </row>
    <row r="1221" ht="15.75" customHeight="1">
      <c r="A1221" s="19" t="str">
        <f t="shared" si="86"/>
        <v>012/XII/SPP/2023</v>
      </c>
      <c r="B1221" s="9">
        <v>45311.0</v>
      </c>
      <c r="C1221" s="10">
        <v>20.0</v>
      </c>
      <c r="D1221" s="19">
        <f t="shared" si="87"/>
        <v>0</v>
      </c>
      <c r="E1221" s="19"/>
      <c r="F1221" s="10"/>
    </row>
    <row r="1222" ht="15.75" customHeight="1">
      <c r="A1222" s="19" t="str">
        <f t="shared" si="86"/>
        <v>012/XII/SPP/2023</v>
      </c>
      <c r="B1222" s="10"/>
      <c r="C1222" s="10"/>
      <c r="D1222" s="19"/>
      <c r="E1222" s="19"/>
      <c r="F1222" s="10"/>
    </row>
    <row r="1223" ht="15.75" customHeight="1">
      <c r="D1223" s="33"/>
      <c r="E1223" s="1"/>
      <c r="F1223" s="54" t="s">
        <v>738</v>
      </c>
    </row>
    <row r="1224" ht="15.75" customHeight="1">
      <c r="A1224" s="14" t="s">
        <v>15</v>
      </c>
      <c r="B1224" s="14" t="s">
        <v>16</v>
      </c>
      <c r="C1224" s="2" t="s">
        <v>17</v>
      </c>
      <c r="D1224" s="14" t="s">
        <v>18</v>
      </c>
      <c r="E1224" s="14" t="s">
        <v>19</v>
      </c>
      <c r="F1224" s="34" t="s">
        <v>20</v>
      </c>
      <c r="G1224" s="43">
        <v>50.0</v>
      </c>
    </row>
    <row r="1225" ht="15.75" customHeight="1">
      <c r="A1225" s="19" t="s">
        <v>4220</v>
      </c>
      <c r="B1225" s="18">
        <v>45364.0</v>
      </c>
      <c r="C1225" s="36">
        <v>34.0</v>
      </c>
      <c r="D1225" s="19">
        <f>G1224-C1225</f>
        <v>16</v>
      </c>
      <c r="E1225" s="19"/>
      <c r="F1225" s="10"/>
      <c r="G1225" s="1" t="s">
        <v>4221</v>
      </c>
    </row>
    <row r="1226" ht="15.75" customHeight="1">
      <c r="A1226" s="19" t="str">
        <f t="shared" ref="A1226:A1227" si="88">A1225</f>
        <v>001/I/SPP/2024</v>
      </c>
      <c r="B1226" s="18">
        <v>45404.0</v>
      </c>
      <c r="C1226" s="36">
        <v>16.0</v>
      </c>
      <c r="D1226" s="19">
        <f t="shared" ref="D1226:D1227" si="89">D1225-C1226</f>
        <v>0</v>
      </c>
      <c r="E1226" s="19"/>
      <c r="F1226" s="10"/>
      <c r="G1226" s="20" t="s">
        <v>1082</v>
      </c>
    </row>
    <row r="1227" ht="15.75" customHeight="1">
      <c r="A1227" s="19" t="str">
        <f t="shared" si="88"/>
        <v>001/I/SPP/2024</v>
      </c>
      <c r="B1227" s="18"/>
      <c r="C1227" s="36"/>
      <c r="D1227" s="19">
        <f t="shared" si="89"/>
        <v>0</v>
      </c>
      <c r="E1227" s="19"/>
      <c r="F1227" s="10"/>
      <c r="G1227" s="53"/>
    </row>
    <row r="1228" ht="15.75" customHeight="1">
      <c r="E1228" s="1"/>
      <c r="F1228" s="54" t="s">
        <v>738</v>
      </c>
    </row>
    <row r="1229" ht="15.75" customHeight="1">
      <c r="A1229" s="14" t="s">
        <v>15</v>
      </c>
      <c r="B1229" s="14" t="s">
        <v>16</v>
      </c>
      <c r="C1229" s="2" t="s">
        <v>17</v>
      </c>
      <c r="D1229" s="14" t="s">
        <v>18</v>
      </c>
      <c r="E1229" s="14" t="s">
        <v>19</v>
      </c>
      <c r="F1229" s="34" t="s">
        <v>20</v>
      </c>
      <c r="G1229" s="43">
        <v>4.0</v>
      </c>
    </row>
    <row r="1230" ht="15.75" customHeight="1">
      <c r="A1230" s="19" t="s">
        <v>4222</v>
      </c>
      <c r="B1230" s="18">
        <v>45404.0</v>
      </c>
      <c r="C1230" s="36">
        <v>4.0</v>
      </c>
      <c r="D1230" s="19">
        <f>G1229-C1230</f>
        <v>0</v>
      </c>
      <c r="E1230" s="19"/>
      <c r="F1230" s="10"/>
      <c r="G1230" s="1" t="s">
        <v>4223</v>
      </c>
    </row>
    <row r="1231" ht="15.75" customHeight="1">
      <c r="A1231" s="19" t="str">
        <f>A1230</f>
        <v>002/III/SPP/2024</v>
      </c>
      <c r="B1231" s="18"/>
      <c r="C1231" s="36"/>
      <c r="D1231" s="19">
        <f>D1230-C1231</f>
        <v>0</v>
      </c>
      <c r="E1231" s="19"/>
      <c r="F1231" s="10"/>
      <c r="G1231" s="20" t="s">
        <v>1082</v>
      </c>
    </row>
    <row r="1232" ht="15.75" customHeight="1">
      <c r="E1232" s="1"/>
      <c r="F1232" s="54" t="s">
        <v>738</v>
      </c>
    </row>
    <row r="1233" ht="15.75" customHeight="1">
      <c r="A1233" s="14" t="s">
        <v>15</v>
      </c>
      <c r="B1233" s="14" t="s">
        <v>16</v>
      </c>
      <c r="C1233" s="2" t="s">
        <v>17</v>
      </c>
      <c r="D1233" s="14" t="s">
        <v>18</v>
      </c>
      <c r="E1233" s="14" t="s">
        <v>19</v>
      </c>
      <c r="F1233" s="34" t="s">
        <v>20</v>
      </c>
      <c r="G1233" s="43">
        <v>50.0</v>
      </c>
    </row>
    <row r="1234" ht="15.75" customHeight="1">
      <c r="A1234" s="19" t="s">
        <v>4224</v>
      </c>
      <c r="B1234" s="18">
        <v>45402.0</v>
      </c>
      <c r="C1234" s="36">
        <v>32.0</v>
      </c>
      <c r="D1234" s="19">
        <f>G1233-C1234</f>
        <v>18</v>
      </c>
      <c r="E1234" s="19"/>
      <c r="F1234" s="10"/>
      <c r="G1234" s="1" t="s">
        <v>4225</v>
      </c>
    </row>
    <row r="1235" ht="15.75" customHeight="1">
      <c r="A1235" s="19" t="str">
        <f t="shared" ref="A1235:A1236" si="90">A1234</f>
        <v>003/III/SPP/2024</v>
      </c>
      <c r="B1235" s="18">
        <v>45402.0</v>
      </c>
      <c r="C1235" s="36">
        <v>8.0</v>
      </c>
      <c r="D1235" s="19">
        <f t="shared" ref="D1235:D1236" si="91">D1234-C1235</f>
        <v>10</v>
      </c>
      <c r="E1235" s="19"/>
      <c r="F1235" s="10"/>
      <c r="G1235" s="20" t="s">
        <v>1082</v>
      </c>
    </row>
    <row r="1236" ht="15.75" customHeight="1">
      <c r="A1236" s="19" t="str">
        <f t="shared" si="90"/>
        <v>003/III/SPP/2024</v>
      </c>
      <c r="B1236" s="18">
        <v>45429.0</v>
      </c>
      <c r="C1236" s="36">
        <v>10.0</v>
      </c>
      <c r="D1236" s="19">
        <f t="shared" si="91"/>
        <v>0</v>
      </c>
      <c r="E1236" s="19"/>
      <c r="F1236" s="10"/>
      <c r="G1236" s="53"/>
    </row>
    <row r="1237" ht="15.75" customHeight="1">
      <c r="E1237" s="1"/>
      <c r="F1237" s="54" t="s">
        <v>738</v>
      </c>
    </row>
    <row r="1238" ht="15.75" customHeight="1">
      <c r="A1238" s="14" t="s">
        <v>15</v>
      </c>
      <c r="B1238" s="14" t="s">
        <v>16</v>
      </c>
      <c r="C1238" s="2" t="s">
        <v>17</v>
      </c>
      <c r="D1238" s="14" t="s">
        <v>18</v>
      </c>
      <c r="E1238" s="14" t="s">
        <v>19</v>
      </c>
      <c r="F1238" s="34" t="s">
        <v>20</v>
      </c>
      <c r="G1238" s="43">
        <v>50.0</v>
      </c>
    </row>
    <row r="1239" ht="15.75" customHeight="1">
      <c r="A1239" s="19" t="s">
        <v>4226</v>
      </c>
      <c r="B1239" s="18">
        <v>45429.0</v>
      </c>
      <c r="C1239" s="36">
        <v>10.0</v>
      </c>
      <c r="D1239" s="19">
        <f>G1238-C1239</f>
        <v>40</v>
      </c>
      <c r="E1239" s="19"/>
      <c r="F1239" s="10"/>
      <c r="G1239" s="1" t="s">
        <v>4227</v>
      </c>
    </row>
    <row r="1240" ht="15.75" customHeight="1">
      <c r="A1240" s="19" t="str">
        <f t="shared" ref="A1240:A1241" si="92">A1239</f>
        <v>004/III/SPP/2024</v>
      </c>
      <c r="B1240" s="18">
        <v>45429.0</v>
      </c>
      <c r="C1240" s="36">
        <v>32.0</v>
      </c>
      <c r="D1240" s="19">
        <f t="shared" ref="D1240:D1241" si="93">D1239-C1240</f>
        <v>8</v>
      </c>
      <c r="E1240" s="19"/>
      <c r="F1240" s="10"/>
      <c r="G1240" s="20" t="s">
        <v>1082</v>
      </c>
    </row>
    <row r="1241" ht="15.75" customHeight="1">
      <c r="A1241" s="19" t="str">
        <f t="shared" si="92"/>
        <v>004/III/SPP/2024</v>
      </c>
      <c r="B1241" s="18">
        <v>45449.0</v>
      </c>
      <c r="C1241" s="36">
        <v>8.0</v>
      </c>
      <c r="D1241" s="19">
        <f t="shared" si="93"/>
        <v>0</v>
      </c>
      <c r="E1241" s="19"/>
      <c r="F1241" s="10"/>
      <c r="G1241" s="53"/>
    </row>
    <row r="1242" ht="15.75" customHeight="1">
      <c r="E1242" s="1"/>
      <c r="F1242" s="54" t="s">
        <v>738</v>
      </c>
    </row>
    <row r="1243" ht="15.75" customHeight="1">
      <c r="A1243" s="14" t="s">
        <v>15</v>
      </c>
      <c r="B1243" s="14" t="s">
        <v>16</v>
      </c>
      <c r="C1243" s="2" t="s">
        <v>17</v>
      </c>
      <c r="D1243" s="14" t="s">
        <v>18</v>
      </c>
      <c r="E1243" s="14" t="s">
        <v>19</v>
      </c>
      <c r="F1243" s="34" t="s">
        <v>20</v>
      </c>
      <c r="G1243" s="43">
        <v>50.0</v>
      </c>
    </row>
    <row r="1244" ht="15.75" customHeight="1">
      <c r="A1244" s="19" t="s">
        <v>4228</v>
      </c>
      <c r="B1244" s="18">
        <v>45449.0</v>
      </c>
      <c r="C1244" s="36">
        <v>20.0</v>
      </c>
      <c r="D1244" s="19">
        <f>G1243-C1244</f>
        <v>30</v>
      </c>
      <c r="E1244" s="19"/>
      <c r="F1244" s="10"/>
      <c r="G1244" s="1" t="s">
        <v>4229</v>
      </c>
    </row>
    <row r="1245" ht="15.75" customHeight="1">
      <c r="A1245" s="19" t="str">
        <f t="shared" ref="A1245:A1246" si="94">A1244</f>
        <v>005/V/SPP/2024</v>
      </c>
      <c r="B1245" s="18">
        <v>45449.0</v>
      </c>
      <c r="C1245" s="36">
        <v>12.0</v>
      </c>
      <c r="D1245" s="19">
        <f t="shared" ref="D1245:D1246" si="95">D1244-C1245</f>
        <v>18</v>
      </c>
      <c r="E1245" s="19"/>
      <c r="F1245" s="10"/>
      <c r="G1245" s="20" t="s">
        <v>1082</v>
      </c>
    </row>
    <row r="1246" ht="15.75" customHeight="1">
      <c r="A1246" s="19" t="str">
        <f t="shared" si="94"/>
        <v>005/V/SPP/2024</v>
      </c>
      <c r="B1246" s="18">
        <v>45451.0</v>
      </c>
      <c r="C1246" s="36">
        <v>18.0</v>
      </c>
      <c r="D1246" s="19">
        <f t="shared" si="95"/>
        <v>0</v>
      </c>
      <c r="E1246" s="19"/>
      <c r="F1246" s="10"/>
      <c r="G1246" s="53"/>
    </row>
    <row r="1247" ht="15.75" customHeight="1">
      <c r="E1247" s="1"/>
      <c r="F1247" s="54" t="s">
        <v>738</v>
      </c>
    </row>
    <row r="1248" ht="15.75" customHeight="1">
      <c r="A1248" s="14" t="s">
        <v>15</v>
      </c>
      <c r="B1248" s="14" t="s">
        <v>16</v>
      </c>
      <c r="C1248" s="2" t="s">
        <v>17</v>
      </c>
      <c r="D1248" s="14" t="s">
        <v>18</v>
      </c>
      <c r="E1248" s="14" t="s">
        <v>19</v>
      </c>
      <c r="F1248" s="34" t="s">
        <v>20</v>
      </c>
      <c r="G1248" s="43">
        <v>50.0</v>
      </c>
    </row>
    <row r="1249" ht="15.75" customHeight="1">
      <c r="A1249" s="19" t="s">
        <v>4230</v>
      </c>
      <c r="B1249" s="18">
        <v>45451.0</v>
      </c>
      <c r="C1249" s="36">
        <v>20.0</v>
      </c>
      <c r="D1249" s="19">
        <f>G1248-C1249</f>
        <v>30</v>
      </c>
      <c r="E1249" s="19"/>
      <c r="F1249" s="10"/>
      <c r="G1249" s="1" t="s">
        <v>4231</v>
      </c>
    </row>
    <row r="1250" ht="15.75" customHeight="1">
      <c r="A1250" s="19" t="str">
        <f t="shared" ref="A1250:A1251" si="96">A1249</f>
        <v>006/V/SPP/2024</v>
      </c>
      <c r="B1250" s="18">
        <v>45461.0</v>
      </c>
      <c r="C1250" s="36">
        <v>12.0</v>
      </c>
      <c r="D1250" s="19">
        <f t="shared" ref="D1250:D1252" si="97">D1249-C1250</f>
        <v>18</v>
      </c>
      <c r="E1250" s="19"/>
      <c r="F1250" s="10"/>
      <c r="G1250" s="20" t="s">
        <v>1082</v>
      </c>
    </row>
    <row r="1251" ht="15.75" customHeight="1">
      <c r="A1251" s="19" t="str">
        <f t="shared" si="96"/>
        <v>006/V/SPP/2024</v>
      </c>
      <c r="B1251" s="18">
        <v>45461.0</v>
      </c>
      <c r="C1251" s="36">
        <v>2.0</v>
      </c>
      <c r="D1251" s="19">
        <f t="shared" si="97"/>
        <v>16</v>
      </c>
      <c r="E1251" s="19"/>
      <c r="F1251" s="10"/>
      <c r="G1251" s="53"/>
    </row>
    <row r="1252" ht="15.75" customHeight="1">
      <c r="B1252" s="56">
        <v>45461.0</v>
      </c>
      <c r="C1252" s="83">
        <v>16.0</v>
      </c>
      <c r="D1252" s="19">
        <f t="shared" si="97"/>
        <v>0</v>
      </c>
      <c r="E1252" s="1"/>
      <c r="F1252" s="54" t="s">
        <v>738</v>
      </c>
    </row>
    <row r="1253" ht="15.75" customHeight="1">
      <c r="A1253" s="14" t="s">
        <v>15</v>
      </c>
      <c r="B1253" s="14" t="s">
        <v>16</v>
      </c>
      <c r="C1253" s="2" t="s">
        <v>17</v>
      </c>
      <c r="D1253" s="14" t="s">
        <v>18</v>
      </c>
      <c r="E1253" s="14" t="s">
        <v>19</v>
      </c>
      <c r="F1253" s="34" t="s">
        <v>20</v>
      </c>
      <c r="G1253" s="43">
        <v>50.0</v>
      </c>
    </row>
    <row r="1254" ht="15.75" customHeight="1">
      <c r="A1254" s="19" t="s">
        <v>4232</v>
      </c>
      <c r="B1254" s="18">
        <v>45461.0</v>
      </c>
      <c r="C1254" s="36">
        <v>4.0</v>
      </c>
      <c r="D1254" s="19">
        <f>G1253-C1254</f>
        <v>46</v>
      </c>
      <c r="E1254" s="19"/>
      <c r="F1254" s="10"/>
      <c r="G1254" s="1" t="s">
        <v>4233</v>
      </c>
    </row>
    <row r="1255" ht="15.75" customHeight="1">
      <c r="A1255" s="19" t="str">
        <f t="shared" ref="A1255:A1256" si="98">A1254</f>
        <v>007/V/SPP/2024</v>
      </c>
      <c r="B1255" s="18">
        <v>45469.0</v>
      </c>
      <c r="C1255" s="36">
        <v>18.0</v>
      </c>
      <c r="D1255" s="19">
        <f t="shared" ref="D1255:D1258" si="99">D1254-C1255</f>
        <v>28</v>
      </c>
      <c r="E1255" s="19"/>
      <c r="F1255" s="10"/>
      <c r="G1255" s="20" t="s">
        <v>1082</v>
      </c>
    </row>
    <row r="1256" ht="15.75" customHeight="1">
      <c r="A1256" s="19" t="str">
        <f t="shared" si="98"/>
        <v>007/V/SPP/2024</v>
      </c>
      <c r="B1256" s="18">
        <v>45469.0</v>
      </c>
      <c r="C1256" s="36">
        <v>20.0</v>
      </c>
      <c r="D1256" s="19">
        <f t="shared" si="99"/>
        <v>8</v>
      </c>
      <c r="E1256" s="19"/>
      <c r="F1256" s="10"/>
      <c r="G1256" s="53"/>
    </row>
    <row r="1257" ht="15.75" customHeight="1">
      <c r="B1257" s="56">
        <v>45478.0</v>
      </c>
      <c r="C1257" s="246">
        <v>2.0</v>
      </c>
      <c r="D1257" s="19">
        <f t="shared" si="99"/>
        <v>6</v>
      </c>
      <c r="E1257" s="1"/>
    </row>
    <row r="1258" ht="15.75" customHeight="1">
      <c r="B1258" s="56">
        <v>45478.0</v>
      </c>
      <c r="C1258" s="246">
        <v>6.0</v>
      </c>
      <c r="D1258" s="19">
        <f t="shared" si="99"/>
        <v>0</v>
      </c>
      <c r="E1258" s="1"/>
      <c r="F1258" s="54" t="s">
        <v>738</v>
      </c>
    </row>
    <row r="1259" ht="15.75" customHeight="1">
      <c r="A1259" s="14" t="s">
        <v>15</v>
      </c>
      <c r="B1259" s="14" t="s">
        <v>16</v>
      </c>
      <c r="C1259" s="2" t="s">
        <v>17</v>
      </c>
      <c r="D1259" s="14" t="s">
        <v>18</v>
      </c>
      <c r="E1259" s="14" t="s">
        <v>19</v>
      </c>
      <c r="F1259" s="34" t="s">
        <v>20</v>
      </c>
      <c r="G1259" s="43">
        <v>50.0</v>
      </c>
    </row>
    <row r="1260" ht="15.75" customHeight="1">
      <c r="A1260" s="19" t="s">
        <v>4234</v>
      </c>
      <c r="B1260" s="18">
        <v>45478.0</v>
      </c>
      <c r="C1260" s="36">
        <v>14.0</v>
      </c>
      <c r="D1260" s="19">
        <f>G1259-C1260</f>
        <v>36</v>
      </c>
      <c r="E1260" s="19"/>
      <c r="F1260" s="10"/>
      <c r="G1260" s="1" t="s">
        <v>4235</v>
      </c>
    </row>
    <row r="1261" ht="15.75" customHeight="1">
      <c r="A1261" s="19" t="str">
        <f t="shared" ref="A1261:A1262" si="100">A1260</f>
        <v>008/VI/SPP/2024</v>
      </c>
      <c r="B1261" s="18">
        <v>45510.0</v>
      </c>
      <c r="C1261" s="36">
        <v>36.0</v>
      </c>
      <c r="D1261" s="19">
        <f t="shared" ref="D1261:D1262" si="101">D1260-C1261</f>
        <v>0</v>
      </c>
      <c r="E1261" s="19"/>
      <c r="F1261" s="10"/>
      <c r="G1261" s="20" t="s">
        <v>1082</v>
      </c>
    </row>
    <row r="1262" ht="15.75" customHeight="1">
      <c r="A1262" s="19" t="str">
        <f t="shared" si="100"/>
        <v>008/VI/SPP/2024</v>
      </c>
      <c r="B1262" s="18"/>
      <c r="C1262" s="36"/>
      <c r="D1262" s="19">
        <f t="shared" si="101"/>
        <v>0</v>
      </c>
      <c r="E1262" s="19"/>
      <c r="F1262" s="10"/>
      <c r="G1262" s="53"/>
    </row>
    <row r="1263" ht="15.75" customHeight="1">
      <c r="E1263" s="1"/>
      <c r="F1263" s="54" t="s">
        <v>738</v>
      </c>
    </row>
    <row r="1264" ht="15.75" customHeight="1">
      <c r="A1264" s="14" t="s">
        <v>15</v>
      </c>
      <c r="B1264" s="14" t="s">
        <v>16</v>
      </c>
      <c r="C1264" s="2" t="s">
        <v>17</v>
      </c>
      <c r="D1264" s="14" t="s">
        <v>18</v>
      </c>
      <c r="E1264" s="14" t="s">
        <v>19</v>
      </c>
      <c r="F1264" s="34" t="s">
        <v>20</v>
      </c>
      <c r="G1264" s="43">
        <v>50.0</v>
      </c>
    </row>
    <row r="1265" ht="15.75" customHeight="1">
      <c r="A1265" s="19" t="s">
        <v>4236</v>
      </c>
      <c r="B1265" s="18">
        <v>45510.0</v>
      </c>
      <c r="C1265" s="36">
        <v>4.0</v>
      </c>
      <c r="D1265" s="19">
        <f>G1264-C1265</f>
        <v>46</v>
      </c>
      <c r="E1265" s="19"/>
      <c r="F1265" s="10"/>
      <c r="G1265" s="1" t="s">
        <v>4237</v>
      </c>
    </row>
    <row r="1266" ht="15.75" customHeight="1">
      <c r="A1266" s="19" t="str">
        <f t="shared" ref="A1266:A1267" si="102">A1265</f>
        <v>009/VII/SPP/2024</v>
      </c>
      <c r="B1266" s="18">
        <v>45510.0</v>
      </c>
      <c r="C1266" s="36">
        <v>20.0</v>
      </c>
      <c r="D1266" s="19">
        <f t="shared" ref="D1266:D1268" si="103">D1265-C1266</f>
        <v>26</v>
      </c>
      <c r="E1266" s="19"/>
      <c r="F1266" s="10"/>
      <c r="G1266" s="20" t="s">
        <v>1082</v>
      </c>
    </row>
    <row r="1267" ht="15.75" customHeight="1">
      <c r="A1267" s="19" t="str">
        <f t="shared" si="102"/>
        <v>009/VII/SPP/2024</v>
      </c>
      <c r="B1267" s="18">
        <v>45526.0</v>
      </c>
      <c r="C1267" s="36">
        <v>20.0</v>
      </c>
      <c r="D1267" s="19">
        <f t="shared" si="103"/>
        <v>6</v>
      </c>
      <c r="E1267" s="19"/>
      <c r="F1267" s="10"/>
      <c r="G1267" s="53"/>
    </row>
    <row r="1268" ht="15.75" customHeight="1">
      <c r="B1268" s="56">
        <v>45526.0</v>
      </c>
      <c r="C1268" s="83">
        <v>6.0</v>
      </c>
      <c r="D1268" s="19">
        <f t="shared" si="103"/>
        <v>0</v>
      </c>
      <c r="E1268" s="1"/>
      <c r="F1268" s="54" t="s">
        <v>738</v>
      </c>
    </row>
    <row r="1269" ht="15.75" customHeight="1">
      <c r="A1269" s="14" t="s">
        <v>15</v>
      </c>
      <c r="B1269" s="14" t="s">
        <v>16</v>
      </c>
      <c r="C1269" s="2" t="s">
        <v>17</v>
      </c>
      <c r="D1269" s="14" t="s">
        <v>18</v>
      </c>
      <c r="E1269" s="14" t="s">
        <v>19</v>
      </c>
      <c r="F1269" s="34" t="s">
        <v>20</v>
      </c>
      <c r="G1269" s="43">
        <v>50.0</v>
      </c>
    </row>
    <row r="1270" ht="15.75" customHeight="1">
      <c r="A1270" s="19" t="s">
        <v>4238</v>
      </c>
      <c r="B1270" s="18">
        <v>45526.0</v>
      </c>
      <c r="C1270" s="36">
        <v>14.0</v>
      </c>
      <c r="D1270" s="19">
        <f>G1269-C1270</f>
        <v>36</v>
      </c>
      <c r="E1270" s="19"/>
      <c r="F1270" s="10"/>
      <c r="G1270" s="1" t="s">
        <v>4239</v>
      </c>
    </row>
    <row r="1271" ht="15.75" customHeight="1">
      <c r="A1271" s="19" t="str">
        <f t="shared" ref="A1271:A1272" si="104">A1270</f>
        <v>010/VII/SPP/2024</v>
      </c>
      <c r="B1271" s="18">
        <v>45539.0</v>
      </c>
      <c r="C1271" s="36">
        <v>7.0</v>
      </c>
      <c r="D1271" s="19">
        <f t="shared" ref="D1271:D1274" si="105">D1270-C1271</f>
        <v>29</v>
      </c>
      <c r="E1271" s="19"/>
      <c r="F1271" s="10"/>
      <c r="G1271" s="20" t="s">
        <v>1082</v>
      </c>
    </row>
    <row r="1272" ht="15.75" customHeight="1">
      <c r="A1272" s="19" t="str">
        <f t="shared" si="104"/>
        <v>010/VII/SPP/2024</v>
      </c>
      <c r="B1272" s="18">
        <v>45545.0</v>
      </c>
      <c r="C1272" s="36">
        <v>12.0</v>
      </c>
      <c r="D1272" s="19">
        <f t="shared" si="105"/>
        <v>17</v>
      </c>
      <c r="E1272" s="19"/>
      <c r="F1272" s="10"/>
      <c r="G1272" s="53"/>
    </row>
    <row r="1273" ht="15.75" customHeight="1">
      <c r="B1273" s="56">
        <v>45548.0</v>
      </c>
      <c r="C1273" s="246">
        <v>9.0</v>
      </c>
      <c r="D1273" s="19">
        <f t="shared" si="105"/>
        <v>8</v>
      </c>
      <c r="E1273" s="1">
        <v>5.0</v>
      </c>
    </row>
    <row r="1274" ht="15.75" customHeight="1">
      <c r="B1274" s="56">
        <v>45549.0</v>
      </c>
      <c r="C1274" s="246">
        <v>8.0</v>
      </c>
      <c r="D1274" s="19">
        <f t="shared" si="105"/>
        <v>0</v>
      </c>
      <c r="E1274" s="1"/>
      <c r="F1274" s="54" t="s">
        <v>738</v>
      </c>
    </row>
    <row r="1275" ht="15.75" customHeight="1">
      <c r="E1275" s="1"/>
    </row>
    <row r="1276" ht="15.75" customHeight="1">
      <c r="E1276" s="1"/>
    </row>
    <row r="1277" ht="15.75" customHeight="1">
      <c r="A1277" s="14" t="s">
        <v>15</v>
      </c>
      <c r="B1277" s="14" t="s">
        <v>16</v>
      </c>
      <c r="C1277" s="2" t="s">
        <v>17</v>
      </c>
      <c r="D1277" s="14" t="s">
        <v>18</v>
      </c>
      <c r="E1277" s="14" t="s">
        <v>19</v>
      </c>
      <c r="F1277" s="34" t="s">
        <v>20</v>
      </c>
      <c r="G1277" s="43">
        <v>50.0</v>
      </c>
    </row>
    <row r="1278" ht="15.75" customHeight="1">
      <c r="A1278" s="19" t="s">
        <v>4240</v>
      </c>
      <c r="B1278" s="18">
        <v>45549.0</v>
      </c>
      <c r="C1278" s="36">
        <v>12.0</v>
      </c>
      <c r="D1278" s="19">
        <f>G1277-C1278</f>
        <v>38</v>
      </c>
      <c r="E1278" s="19"/>
      <c r="F1278" s="10"/>
      <c r="G1278" s="1" t="s">
        <v>4241</v>
      </c>
    </row>
    <row r="1279" ht="15.75" customHeight="1">
      <c r="A1279" s="19" t="str">
        <f t="shared" ref="A1279:A1280" si="106">A1278</f>
        <v>011/VIII/SPP/2024</v>
      </c>
      <c r="B1279" s="18">
        <v>45549.0</v>
      </c>
      <c r="C1279" s="36">
        <v>4.0</v>
      </c>
      <c r="D1279" s="19">
        <f t="shared" ref="D1279:D1283" si="107">D1278-C1279</f>
        <v>34</v>
      </c>
      <c r="E1279" s="19"/>
      <c r="F1279" s="10"/>
      <c r="G1279" s="20" t="s">
        <v>1082</v>
      </c>
    </row>
    <row r="1280" ht="15.75" customHeight="1">
      <c r="A1280" s="19" t="str">
        <f t="shared" si="106"/>
        <v>011/VIII/SPP/2024</v>
      </c>
      <c r="B1280" s="18">
        <v>45559.0</v>
      </c>
      <c r="C1280" s="36">
        <v>8.0</v>
      </c>
      <c r="D1280" s="19">
        <f t="shared" si="107"/>
        <v>26</v>
      </c>
      <c r="E1280" s="19"/>
      <c r="F1280" s="10"/>
      <c r="G1280" s="53"/>
    </row>
    <row r="1281" ht="15.75" customHeight="1">
      <c r="B1281" s="56">
        <v>45569.0</v>
      </c>
      <c r="C1281" s="83">
        <v>18.0</v>
      </c>
      <c r="D1281" s="19">
        <f t="shared" si="107"/>
        <v>8</v>
      </c>
      <c r="E1281" s="1"/>
    </row>
    <row r="1282" ht="15.75" customHeight="1">
      <c r="B1282" s="56">
        <v>45575.0</v>
      </c>
      <c r="C1282" s="83">
        <v>5.0</v>
      </c>
      <c r="D1282" s="19">
        <f t="shared" si="107"/>
        <v>3</v>
      </c>
      <c r="E1282" s="1">
        <v>1.0</v>
      </c>
    </row>
    <row r="1283" ht="15.75" customHeight="1">
      <c r="B1283" s="56">
        <v>45577.0</v>
      </c>
      <c r="C1283" s="83">
        <v>3.0</v>
      </c>
      <c r="D1283" s="19">
        <f t="shared" si="107"/>
        <v>0</v>
      </c>
      <c r="E1283" s="1"/>
      <c r="F1283" s="54" t="s">
        <v>738</v>
      </c>
    </row>
    <row r="1284" ht="15.75" customHeight="1">
      <c r="C1284" s="83"/>
      <c r="D1284" s="19"/>
      <c r="E1284" s="1"/>
    </row>
    <row r="1285" ht="15.75" customHeight="1">
      <c r="A1285" s="14" t="s">
        <v>15</v>
      </c>
      <c r="B1285" s="14" t="s">
        <v>16</v>
      </c>
      <c r="C1285" s="2" t="s">
        <v>17</v>
      </c>
      <c r="D1285" s="14" t="s">
        <v>18</v>
      </c>
      <c r="E1285" s="14" t="s">
        <v>19</v>
      </c>
      <c r="F1285" s="34" t="s">
        <v>20</v>
      </c>
      <c r="G1285" s="43">
        <v>50.0</v>
      </c>
    </row>
    <row r="1286" ht="15.75" customHeight="1">
      <c r="A1286" s="19" t="s">
        <v>4242</v>
      </c>
      <c r="B1286" s="18">
        <v>45575.0</v>
      </c>
      <c r="C1286" s="36">
        <v>14.0</v>
      </c>
      <c r="D1286" s="19">
        <f>G1285-C1286</f>
        <v>36</v>
      </c>
      <c r="E1286" s="19"/>
      <c r="F1286" s="10"/>
      <c r="G1286" s="1" t="s">
        <v>4243</v>
      </c>
    </row>
    <row r="1287" ht="15.75" customHeight="1">
      <c r="A1287" s="19" t="str">
        <f t="shared" ref="A1287:A1288" si="108">A1286</f>
        <v>012/VIII/SPP/2024</v>
      </c>
      <c r="B1287" s="18">
        <v>45577.0</v>
      </c>
      <c r="C1287" s="36">
        <v>36.0</v>
      </c>
      <c r="D1287" s="19">
        <f t="shared" ref="D1287:D1288" si="109">D1286-C1287</f>
        <v>0</v>
      </c>
      <c r="E1287" s="19"/>
      <c r="F1287" s="10"/>
      <c r="G1287" s="20" t="s">
        <v>1082</v>
      </c>
    </row>
    <row r="1288" ht="15.75" customHeight="1">
      <c r="A1288" s="19" t="str">
        <f t="shared" si="108"/>
        <v>012/VIII/SPP/2024</v>
      </c>
      <c r="B1288" s="18"/>
      <c r="C1288" s="36"/>
      <c r="D1288" s="19">
        <f t="shared" si="109"/>
        <v>0</v>
      </c>
      <c r="E1288" s="19"/>
      <c r="F1288" s="10"/>
      <c r="G1288" s="53"/>
    </row>
    <row r="1289" ht="15.75" customHeight="1">
      <c r="E1289" s="1"/>
      <c r="F1289" s="54" t="s">
        <v>738</v>
      </c>
    </row>
    <row r="1290" ht="15.75" customHeight="1">
      <c r="A1290" s="14" t="s">
        <v>15</v>
      </c>
      <c r="B1290" s="14" t="s">
        <v>16</v>
      </c>
      <c r="C1290" s="2" t="s">
        <v>17</v>
      </c>
      <c r="D1290" s="14" t="s">
        <v>18</v>
      </c>
      <c r="E1290" s="14" t="s">
        <v>19</v>
      </c>
      <c r="F1290" s="34" t="s">
        <v>20</v>
      </c>
      <c r="G1290" s="43">
        <v>50.0</v>
      </c>
    </row>
    <row r="1291" ht="15.75" customHeight="1">
      <c r="A1291" s="19" t="s">
        <v>4244</v>
      </c>
      <c r="B1291" s="18">
        <v>45577.0</v>
      </c>
      <c r="C1291" s="36">
        <v>11.0</v>
      </c>
      <c r="D1291" s="19">
        <f>G1290-C1291</f>
        <v>39</v>
      </c>
      <c r="E1291" s="19"/>
      <c r="F1291" s="10"/>
      <c r="G1291" s="1" t="s">
        <v>4245</v>
      </c>
    </row>
    <row r="1292" ht="15.75" customHeight="1">
      <c r="A1292" s="19" t="str">
        <f t="shared" ref="A1292:A1293" si="110">A1291</f>
        <v>013/IX/SPP/2024</v>
      </c>
      <c r="B1292" s="18">
        <v>45580.0</v>
      </c>
      <c r="C1292" s="36">
        <v>20.0</v>
      </c>
      <c r="D1292" s="19">
        <f t="shared" ref="D1292:D1294" si="111">D1291-C1292</f>
        <v>19</v>
      </c>
      <c r="E1292" s="19"/>
      <c r="F1292" s="10"/>
      <c r="G1292" s="20" t="s">
        <v>1082</v>
      </c>
    </row>
    <row r="1293" ht="15.75" customHeight="1">
      <c r="A1293" s="19" t="str">
        <f t="shared" si="110"/>
        <v>013/IX/SPP/2024</v>
      </c>
      <c r="B1293" s="18">
        <v>45580.0</v>
      </c>
      <c r="C1293" s="36">
        <v>8.0</v>
      </c>
      <c r="D1293" s="19">
        <f t="shared" si="111"/>
        <v>11</v>
      </c>
      <c r="E1293" s="19"/>
      <c r="F1293" s="10"/>
      <c r="G1293" s="53"/>
    </row>
    <row r="1294" ht="15.75" customHeight="1">
      <c r="B1294" s="56">
        <v>45593.0</v>
      </c>
      <c r="C1294" s="83">
        <v>11.0</v>
      </c>
      <c r="D1294" s="19">
        <f t="shared" si="111"/>
        <v>0</v>
      </c>
      <c r="E1294" s="1"/>
      <c r="F1294" s="68" t="s">
        <v>738</v>
      </c>
    </row>
    <row r="1295" ht="15.75" customHeight="1">
      <c r="A1295" s="14" t="s">
        <v>15</v>
      </c>
      <c r="B1295" s="14" t="s">
        <v>16</v>
      </c>
      <c r="C1295" s="2" t="s">
        <v>17</v>
      </c>
      <c r="D1295" s="14" t="s">
        <v>18</v>
      </c>
      <c r="E1295" s="14" t="s">
        <v>19</v>
      </c>
      <c r="F1295" s="34" t="s">
        <v>20</v>
      </c>
      <c r="G1295" s="43">
        <v>50.0</v>
      </c>
    </row>
    <row r="1296" ht="15.75" customHeight="1">
      <c r="A1296" s="19" t="s">
        <v>4246</v>
      </c>
      <c r="B1296" s="18">
        <v>45593.0</v>
      </c>
      <c r="C1296" s="36">
        <v>20.0</v>
      </c>
      <c r="D1296" s="19">
        <f>G1295-C1296</f>
        <v>30</v>
      </c>
      <c r="E1296" s="19"/>
      <c r="F1296" s="10"/>
      <c r="G1296" s="1" t="s">
        <v>4247</v>
      </c>
    </row>
    <row r="1297" ht="15.75" customHeight="1">
      <c r="A1297" s="19" t="str">
        <f t="shared" ref="A1297:A1298" si="112">A1296</f>
        <v>014/X/SPP/2024</v>
      </c>
      <c r="B1297" s="18">
        <v>45593.0</v>
      </c>
      <c r="C1297" s="36">
        <v>14.0</v>
      </c>
      <c r="D1297" s="19">
        <f t="shared" ref="D1297:D1298" si="113">D1296-C1297</f>
        <v>16</v>
      </c>
      <c r="E1297" s="19"/>
      <c r="F1297" s="10"/>
      <c r="G1297" s="20" t="s">
        <v>1082</v>
      </c>
    </row>
    <row r="1298" ht="15.75" customHeight="1">
      <c r="A1298" s="19" t="str">
        <f t="shared" si="112"/>
        <v>014/X/SPP/2024</v>
      </c>
      <c r="B1298" s="18">
        <v>45612.0</v>
      </c>
      <c r="C1298" s="36">
        <v>16.0</v>
      </c>
      <c r="D1298" s="19">
        <f t="shared" si="113"/>
        <v>0</v>
      </c>
      <c r="E1298" s="19"/>
      <c r="F1298" s="10"/>
      <c r="G1298" s="53"/>
    </row>
    <row r="1299" ht="15.75" customHeight="1">
      <c r="E1299" s="1"/>
      <c r="F1299" s="68" t="s">
        <v>738</v>
      </c>
    </row>
    <row r="1300" ht="15.75" customHeight="1">
      <c r="A1300" s="14" t="s">
        <v>15</v>
      </c>
      <c r="B1300" s="14" t="s">
        <v>16</v>
      </c>
      <c r="C1300" s="2" t="s">
        <v>17</v>
      </c>
      <c r="D1300" s="14" t="s">
        <v>18</v>
      </c>
      <c r="E1300" s="14" t="s">
        <v>19</v>
      </c>
      <c r="F1300" s="34" t="s">
        <v>20</v>
      </c>
      <c r="G1300" s="43">
        <v>50.0</v>
      </c>
    </row>
    <row r="1301" ht="15.75" customHeight="1">
      <c r="A1301" s="19" t="s">
        <v>4248</v>
      </c>
      <c r="B1301" s="18">
        <v>45612.0</v>
      </c>
      <c r="C1301" s="36">
        <v>8.0</v>
      </c>
      <c r="D1301" s="19">
        <f>G1300-C1301</f>
        <v>42</v>
      </c>
      <c r="E1301" s="19"/>
      <c r="F1301" s="10"/>
      <c r="G1301" s="1" t="s">
        <v>4249</v>
      </c>
    </row>
    <row r="1302" ht="15.75" customHeight="1">
      <c r="A1302" s="19" t="str">
        <f t="shared" ref="A1302:A1303" si="114">A1301</f>
        <v>015/X/SPP/2024</v>
      </c>
      <c r="B1302" s="18">
        <v>45633.0</v>
      </c>
      <c r="C1302" s="36">
        <v>1.0</v>
      </c>
      <c r="D1302" s="19">
        <f t="shared" ref="D1302:D1304" si="115">D1301-C1302</f>
        <v>41</v>
      </c>
      <c r="E1302" s="19"/>
      <c r="F1302" s="10"/>
      <c r="G1302" s="20" t="s">
        <v>1082</v>
      </c>
    </row>
    <row r="1303" ht="15.75" customHeight="1">
      <c r="A1303" s="19" t="str">
        <f t="shared" si="114"/>
        <v>015/X/SPP/2024</v>
      </c>
      <c r="B1303" s="18">
        <v>45680.0</v>
      </c>
      <c r="C1303" s="36">
        <v>10.0</v>
      </c>
      <c r="D1303" s="19">
        <f t="shared" si="115"/>
        <v>31</v>
      </c>
      <c r="E1303" s="19"/>
      <c r="F1303" s="10"/>
      <c r="G1303" s="53"/>
    </row>
    <row r="1304" ht="15.75" customHeight="1">
      <c r="B1304" s="58">
        <v>45708.0</v>
      </c>
      <c r="C1304" s="83">
        <v>31.0</v>
      </c>
      <c r="D1304" s="19">
        <f t="shared" si="115"/>
        <v>0</v>
      </c>
      <c r="E1304" s="1"/>
    </row>
    <row r="1305" ht="15.75" customHeight="1">
      <c r="D1305" s="68" t="s">
        <v>738</v>
      </c>
      <c r="E1305" s="1"/>
    </row>
    <row r="1306" ht="15.75" customHeight="1">
      <c r="A1306" s="2" t="s">
        <v>0</v>
      </c>
      <c r="B1306" s="2" t="s">
        <v>1</v>
      </c>
      <c r="C1306" s="3" t="s">
        <v>2</v>
      </c>
      <c r="D1306" s="3" t="s">
        <v>3</v>
      </c>
      <c r="E1306" s="3" t="s">
        <v>4</v>
      </c>
      <c r="F1306" s="3" t="s">
        <v>5</v>
      </c>
      <c r="G1306" s="3" t="s">
        <v>6</v>
      </c>
      <c r="H1306" s="3" t="s">
        <v>7</v>
      </c>
      <c r="I1306" s="3" t="s">
        <v>8</v>
      </c>
    </row>
    <row r="1307" ht="15.75" customHeight="1">
      <c r="A1307" s="4" t="s">
        <v>2939</v>
      </c>
      <c r="B1307" s="5" t="s">
        <v>4250</v>
      </c>
      <c r="C1307" s="6">
        <v>45699.0</v>
      </c>
      <c r="D1307" s="7">
        <v>9.0</v>
      </c>
      <c r="E1307" s="8" t="s">
        <v>4251</v>
      </c>
      <c r="F1307" s="9">
        <v>45708.0</v>
      </c>
      <c r="G1307" s="10">
        <v>9.0</v>
      </c>
      <c r="H1307" s="8">
        <f>D1307-G1307</f>
        <v>0</v>
      </c>
      <c r="I1307" s="10"/>
    </row>
    <row r="1308" ht="15.75" customHeight="1">
      <c r="A1308" s="11"/>
      <c r="B1308" s="11"/>
      <c r="C1308" s="11"/>
      <c r="D1308" s="11"/>
      <c r="E1308" s="8" t="s">
        <v>4252</v>
      </c>
      <c r="F1308" s="9"/>
      <c r="G1308" s="10"/>
      <c r="H1308" s="8">
        <f t="shared" ref="H1308:H1309" si="116">H1307-G1308</f>
        <v>0</v>
      </c>
      <c r="I1308" s="10"/>
    </row>
    <row r="1309" ht="15.75" customHeight="1">
      <c r="A1309" s="11"/>
      <c r="B1309" s="11"/>
      <c r="C1309" s="11"/>
      <c r="D1309" s="11"/>
      <c r="E1309" s="8" t="s">
        <v>4253</v>
      </c>
      <c r="F1309" s="10"/>
      <c r="G1309" s="10"/>
      <c r="H1309" s="8">
        <f t="shared" si="116"/>
        <v>0</v>
      </c>
      <c r="I1309" s="10"/>
    </row>
    <row r="1310" ht="15.75" customHeight="1">
      <c r="E1310" s="1"/>
      <c r="H1310" s="68" t="s">
        <v>738</v>
      </c>
    </row>
    <row r="1311" ht="15.75" customHeight="1">
      <c r="A1311" s="2" t="s">
        <v>0</v>
      </c>
      <c r="B1311" s="2" t="s">
        <v>1</v>
      </c>
      <c r="C1311" s="3" t="s">
        <v>2</v>
      </c>
      <c r="D1311" s="3" t="s">
        <v>3</v>
      </c>
      <c r="E1311" s="3" t="s">
        <v>4</v>
      </c>
      <c r="F1311" s="3" t="s">
        <v>5</v>
      </c>
      <c r="G1311" s="3" t="s">
        <v>6</v>
      </c>
      <c r="H1311" s="3" t="s">
        <v>7</v>
      </c>
      <c r="I1311" s="3" t="s">
        <v>8</v>
      </c>
    </row>
    <row r="1312" ht="15.75" customHeight="1">
      <c r="A1312" s="4" t="s">
        <v>2939</v>
      </c>
      <c r="B1312" s="5" t="s">
        <v>4254</v>
      </c>
      <c r="C1312" s="6">
        <v>45707.0</v>
      </c>
      <c r="D1312" s="7">
        <v>50.0</v>
      </c>
      <c r="E1312" s="8" t="s">
        <v>1192</v>
      </c>
      <c r="F1312" s="9">
        <v>45721.0</v>
      </c>
      <c r="G1312" s="10">
        <v>20.0</v>
      </c>
      <c r="H1312" s="8">
        <f>D1312-G1312</f>
        <v>30</v>
      </c>
      <c r="I1312" s="10"/>
    </row>
    <row r="1313" ht="15.75" customHeight="1">
      <c r="A1313" s="11"/>
      <c r="B1313" s="11"/>
      <c r="C1313" s="11"/>
      <c r="D1313" s="11"/>
      <c r="E1313" s="8" t="s">
        <v>1194</v>
      </c>
      <c r="F1313" s="9">
        <v>45722.0</v>
      </c>
      <c r="G1313" s="10">
        <v>20.0</v>
      </c>
      <c r="H1313" s="8">
        <f t="shared" ref="H1313:H1314" si="117">H1312-G1313</f>
        <v>10</v>
      </c>
      <c r="I1313" s="10"/>
    </row>
    <row r="1314" ht="15.75" customHeight="1">
      <c r="A1314" s="11"/>
      <c r="B1314" s="11"/>
      <c r="C1314" s="11"/>
      <c r="D1314" s="11"/>
      <c r="E1314" s="8" t="s">
        <v>1195</v>
      </c>
      <c r="F1314" s="57">
        <v>45730.0</v>
      </c>
      <c r="G1314" s="10">
        <v>10.0</v>
      </c>
      <c r="H1314" s="8">
        <f t="shared" si="117"/>
        <v>0</v>
      </c>
      <c r="I1314" s="10"/>
    </row>
    <row r="1315" ht="15.75" customHeight="1">
      <c r="E1315" s="1"/>
      <c r="H1315" s="68" t="s">
        <v>738</v>
      </c>
    </row>
    <row r="1316" ht="15.75" customHeight="1">
      <c r="A1316" s="2" t="s">
        <v>0</v>
      </c>
      <c r="B1316" s="2" t="s">
        <v>1</v>
      </c>
      <c r="C1316" s="3" t="s">
        <v>2</v>
      </c>
      <c r="D1316" s="3" t="s">
        <v>3</v>
      </c>
      <c r="E1316" s="3" t="s">
        <v>4</v>
      </c>
      <c r="F1316" s="3" t="s">
        <v>5</v>
      </c>
      <c r="G1316" s="3" t="s">
        <v>6</v>
      </c>
      <c r="H1316" s="3" t="s">
        <v>7</v>
      </c>
      <c r="I1316" s="3" t="s">
        <v>8</v>
      </c>
    </row>
    <row r="1317" ht="15.75" customHeight="1">
      <c r="A1317" s="4" t="s">
        <v>2939</v>
      </c>
      <c r="B1317" s="5" t="s">
        <v>4255</v>
      </c>
      <c r="C1317" s="6">
        <v>45717.0</v>
      </c>
      <c r="D1317" s="7">
        <v>50.0</v>
      </c>
      <c r="E1317" s="8" t="s">
        <v>1324</v>
      </c>
      <c r="F1317" s="9">
        <v>45730.0</v>
      </c>
      <c r="G1317" s="10">
        <v>30.0</v>
      </c>
      <c r="H1317" s="8">
        <f>D1317-G1317</f>
        <v>20</v>
      </c>
      <c r="I1317" s="10"/>
    </row>
    <row r="1318" ht="15.75" customHeight="1">
      <c r="A1318" s="11"/>
      <c r="B1318" s="11"/>
      <c r="C1318" s="11"/>
      <c r="D1318" s="11"/>
      <c r="E1318" s="8" t="s">
        <v>1325</v>
      </c>
      <c r="F1318" s="9">
        <v>45743.0</v>
      </c>
      <c r="G1318" s="10">
        <v>20.0</v>
      </c>
      <c r="H1318" s="8">
        <f t="shared" ref="H1318:H1319" si="118">H1317-G1318</f>
        <v>0</v>
      </c>
      <c r="I1318" s="10"/>
    </row>
    <row r="1319" ht="15.75" customHeight="1">
      <c r="A1319" s="11"/>
      <c r="B1319" s="11"/>
      <c r="C1319" s="11"/>
      <c r="D1319" s="11"/>
      <c r="E1319" s="8" t="s">
        <v>1326</v>
      </c>
      <c r="F1319" s="10"/>
      <c r="G1319" s="10"/>
      <c r="H1319" s="8">
        <f t="shared" si="118"/>
        <v>0</v>
      </c>
      <c r="I1319" s="10"/>
    </row>
    <row r="1320" ht="15.75" customHeight="1">
      <c r="E1320" s="1"/>
      <c r="H1320" s="68" t="s">
        <v>738</v>
      </c>
    </row>
    <row r="1321" ht="15.75" customHeight="1">
      <c r="A1321" s="2" t="s">
        <v>0</v>
      </c>
      <c r="B1321" s="2" t="s">
        <v>1</v>
      </c>
      <c r="C1321" s="3" t="s">
        <v>2</v>
      </c>
      <c r="D1321" s="3" t="s">
        <v>3</v>
      </c>
      <c r="E1321" s="3" t="s">
        <v>4</v>
      </c>
      <c r="F1321" s="3" t="s">
        <v>5</v>
      </c>
      <c r="G1321" s="3" t="s">
        <v>6</v>
      </c>
      <c r="H1321" s="3" t="s">
        <v>7</v>
      </c>
      <c r="I1321" s="3" t="s">
        <v>8</v>
      </c>
    </row>
    <row r="1322" ht="15.75" customHeight="1">
      <c r="A1322" s="4" t="s">
        <v>4256</v>
      </c>
      <c r="B1322" s="5" t="s">
        <v>4257</v>
      </c>
      <c r="C1322" s="6">
        <v>45717.0</v>
      </c>
      <c r="D1322" s="7">
        <v>14.0</v>
      </c>
      <c r="E1322" s="8" t="s">
        <v>4258</v>
      </c>
      <c r="F1322" s="9">
        <v>45721.0</v>
      </c>
      <c r="G1322" s="10">
        <v>14.0</v>
      </c>
      <c r="H1322" s="8">
        <f>D1322-G1322</f>
        <v>0</v>
      </c>
      <c r="I1322" s="10"/>
    </row>
    <row r="1323" ht="15.75" customHeight="1">
      <c r="A1323" s="11"/>
      <c r="B1323" s="11"/>
      <c r="C1323" s="11"/>
      <c r="D1323" s="11"/>
      <c r="E1323" s="8" t="s">
        <v>4259</v>
      </c>
      <c r="F1323" s="9"/>
      <c r="G1323" s="10"/>
      <c r="H1323" s="8">
        <f t="shared" ref="H1323:H1324" si="119">H1322-G1323</f>
        <v>0</v>
      </c>
      <c r="I1323" s="10"/>
    </row>
    <row r="1324" ht="15.75" customHeight="1">
      <c r="A1324" s="11"/>
      <c r="B1324" s="11"/>
      <c r="C1324" s="11"/>
      <c r="D1324" s="11"/>
      <c r="E1324" s="8" t="s">
        <v>4260</v>
      </c>
      <c r="F1324" s="10"/>
      <c r="G1324" s="10"/>
      <c r="H1324" s="8">
        <f t="shared" si="119"/>
        <v>0</v>
      </c>
      <c r="I1324" s="10"/>
    </row>
    <row r="1325" ht="15.75" customHeight="1">
      <c r="E1325" s="1"/>
      <c r="H1325" s="68" t="s">
        <v>738</v>
      </c>
    </row>
    <row r="1326" ht="15.75" customHeight="1">
      <c r="A1326" s="2" t="s">
        <v>0</v>
      </c>
      <c r="B1326" s="2" t="s">
        <v>1</v>
      </c>
      <c r="C1326" s="3" t="s">
        <v>2</v>
      </c>
      <c r="D1326" s="3" t="s">
        <v>3</v>
      </c>
      <c r="E1326" s="3" t="s">
        <v>4</v>
      </c>
      <c r="F1326" s="3" t="s">
        <v>5</v>
      </c>
      <c r="G1326" s="3" t="s">
        <v>6</v>
      </c>
      <c r="H1326" s="3" t="s">
        <v>7</v>
      </c>
      <c r="I1326" s="3" t="s">
        <v>8</v>
      </c>
    </row>
    <row r="1327" ht="15.75" customHeight="1">
      <c r="A1327" s="4" t="s">
        <v>2939</v>
      </c>
      <c r="B1327" s="5" t="s">
        <v>4257</v>
      </c>
      <c r="C1327" s="6">
        <v>45731.0</v>
      </c>
      <c r="D1327" s="7">
        <v>50.0</v>
      </c>
      <c r="E1327" s="8" t="s">
        <v>4092</v>
      </c>
      <c r="F1327" s="9">
        <v>45743.0</v>
      </c>
      <c r="G1327" s="10">
        <v>5.0</v>
      </c>
      <c r="H1327" s="8">
        <f>D1327-G1327</f>
        <v>45</v>
      </c>
      <c r="I1327" s="10"/>
    </row>
    <row r="1328" ht="15.75" customHeight="1">
      <c r="A1328" s="11"/>
      <c r="B1328" s="11"/>
      <c r="C1328" s="11"/>
      <c r="D1328" s="11"/>
      <c r="E1328" s="8" t="s">
        <v>4261</v>
      </c>
      <c r="F1328" s="9">
        <v>45761.0</v>
      </c>
      <c r="G1328" s="10">
        <v>5.0</v>
      </c>
      <c r="H1328" s="8">
        <f t="shared" ref="H1328:H1332" si="120">H1327-G1328</f>
        <v>40</v>
      </c>
      <c r="I1328" s="10"/>
    </row>
    <row r="1329" ht="15.75" customHeight="1">
      <c r="A1329" s="11"/>
      <c r="B1329" s="11"/>
      <c r="C1329" s="11"/>
      <c r="D1329" s="11"/>
      <c r="E1329" s="8" t="s">
        <v>4093</v>
      </c>
      <c r="F1329" s="57">
        <v>45766.0</v>
      </c>
      <c r="G1329" s="10">
        <v>2.0</v>
      </c>
      <c r="H1329" s="8">
        <f t="shared" si="120"/>
        <v>38</v>
      </c>
      <c r="I1329" s="10"/>
      <c r="L1329" s="10"/>
      <c r="M1329" s="10"/>
      <c r="N1329" s="10"/>
      <c r="O1329" s="247"/>
      <c r="P1329" s="248"/>
    </row>
    <row r="1330" ht="15.75" customHeight="1">
      <c r="E1330" s="8" t="s">
        <v>4094</v>
      </c>
      <c r="F1330" s="57">
        <v>45766.0</v>
      </c>
      <c r="G1330" s="30">
        <v>14.0</v>
      </c>
      <c r="H1330" s="8">
        <f t="shared" si="120"/>
        <v>24</v>
      </c>
      <c r="L1330" s="27"/>
      <c r="M1330" s="10"/>
      <c r="N1330" s="10"/>
      <c r="O1330" s="10"/>
      <c r="P1330" s="10"/>
    </row>
    <row r="1331" ht="15.75" customHeight="1">
      <c r="E1331" s="8" t="s">
        <v>4262</v>
      </c>
      <c r="F1331" s="57">
        <v>45766.0</v>
      </c>
      <c r="G1331" s="30">
        <v>17.0</v>
      </c>
      <c r="H1331" s="8">
        <f t="shared" si="120"/>
        <v>7</v>
      </c>
      <c r="L1331" s="11"/>
      <c r="M1331" s="10"/>
      <c r="N1331" s="10"/>
      <c r="O1331" s="10"/>
      <c r="P1331" s="10"/>
    </row>
    <row r="1332" ht="15.75" customHeight="1">
      <c r="E1332" s="8" t="s">
        <v>4263</v>
      </c>
      <c r="F1332" s="57">
        <v>45766.0</v>
      </c>
      <c r="G1332" s="30">
        <v>7.0</v>
      </c>
      <c r="H1332" s="8">
        <f t="shared" si="120"/>
        <v>0</v>
      </c>
      <c r="L1332" s="11"/>
      <c r="M1332" s="10"/>
      <c r="N1332" s="10"/>
      <c r="O1332" s="10"/>
      <c r="P1332" s="10"/>
    </row>
    <row r="1333" ht="15.75" customHeight="1">
      <c r="E1333" s="1"/>
      <c r="H1333" s="68" t="s">
        <v>738</v>
      </c>
      <c r="L1333" s="11"/>
      <c r="M1333" s="10"/>
      <c r="N1333" s="10"/>
      <c r="O1333" s="10"/>
      <c r="P1333" s="10"/>
    </row>
    <row r="1334" ht="17.25" customHeight="1">
      <c r="A1334" s="2" t="s">
        <v>0</v>
      </c>
      <c r="B1334" s="2" t="s">
        <v>1</v>
      </c>
      <c r="C1334" s="3" t="s">
        <v>2</v>
      </c>
      <c r="D1334" s="3" t="s">
        <v>3</v>
      </c>
      <c r="E1334" s="3" t="s">
        <v>4</v>
      </c>
      <c r="F1334" s="3" t="s">
        <v>5</v>
      </c>
      <c r="G1334" s="3" t="s">
        <v>6</v>
      </c>
      <c r="H1334" s="3" t="s">
        <v>7</v>
      </c>
      <c r="I1334" s="3" t="s">
        <v>8</v>
      </c>
      <c r="L1334" s="12"/>
      <c r="M1334" s="10"/>
      <c r="N1334" s="10"/>
      <c r="O1334" s="10"/>
      <c r="P1334" s="10"/>
    </row>
    <row r="1335" ht="15.75" customHeight="1">
      <c r="A1335" s="4" t="s">
        <v>2939</v>
      </c>
      <c r="B1335" s="5" t="s">
        <v>4264</v>
      </c>
      <c r="C1335" s="6">
        <v>45731.0</v>
      </c>
      <c r="D1335" s="7">
        <v>50.0</v>
      </c>
      <c r="E1335" s="8" t="s">
        <v>1264</v>
      </c>
      <c r="F1335" s="9">
        <v>45770.0</v>
      </c>
      <c r="G1335" s="10">
        <v>33.0</v>
      </c>
      <c r="H1335" s="8">
        <f>D1335-G1335</f>
        <v>17</v>
      </c>
      <c r="I1335" s="10"/>
    </row>
    <row r="1336" ht="15.75" customHeight="1">
      <c r="A1336" s="11"/>
      <c r="B1336" s="11"/>
      <c r="C1336" s="11"/>
      <c r="D1336" s="11"/>
      <c r="E1336" s="8" t="s">
        <v>1265</v>
      </c>
      <c r="F1336" s="9">
        <v>45776.0</v>
      </c>
      <c r="G1336" s="10">
        <v>17.0</v>
      </c>
      <c r="H1336" s="8">
        <f t="shared" ref="H1336:H1337" si="121">H1335-G1336</f>
        <v>0</v>
      </c>
      <c r="I1336" s="10"/>
    </row>
    <row r="1337" ht="15.75" customHeight="1">
      <c r="A1337" s="11"/>
      <c r="B1337" s="11"/>
      <c r="C1337" s="11"/>
      <c r="D1337" s="11"/>
      <c r="E1337" s="8" t="s">
        <v>1266</v>
      </c>
      <c r="F1337" s="10"/>
      <c r="G1337" s="10"/>
      <c r="H1337" s="8">
        <f t="shared" si="121"/>
        <v>0</v>
      </c>
      <c r="I1337" s="10"/>
    </row>
    <row r="1338" ht="15.75" customHeight="1">
      <c r="E1338" s="1"/>
      <c r="H1338" s="68" t="s">
        <v>738</v>
      </c>
    </row>
    <row r="1339" ht="15.75" customHeight="1">
      <c r="A1339" s="2" t="s">
        <v>0</v>
      </c>
      <c r="B1339" s="2" t="s">
        <v>1</v>
      </c>
      <c r="C1339" s="3" t="s">
        <v>2</v>
      </c>
      <c r="D1339" s="3" t="s">
        <v>3</v>
      </c>
      <c r="E1339" s="3" t="s">
        <v>4</v>
      </c>
      <c r="F1339" s="3" t="s">
        <v>5</v>
      </c>
      <c r="G1339" s="3" t="s">
        <v>6</v>
      </c>
      <c r="H1339" s="3" t="s">
        <v>7</v>
      </c>
      <c r="I1339" s="3" t="s">
        <v>8</v>
      </c>
    </row>
    <row r="1340" ht="15.75" customHeight="1">
      <c r="A1340" s="4" t="s">
        <v>2939</v>
      </c>
      <c r="B1340" s="5" t="s">
        <v>4265</v>
      </c>
      <c r="C1340" s="6">
        <v>45731.0</v>
      </c>
      <c r="D1340" s="7">
        <v>50.0</v>
      </c>
      <c r="E1340" s="8" t="s">
        <v>4096</v>
      </c>
      <c r="F1340" s="9">
        <v>45776.0</v>
      </c>
      <c r="G1340" s="10">
        <v>23.0</v>
      </c>
      <c r="H1340" s="8">
        <f>D1340-G1340</f>
        <v>27</v>
      </c>
      <c r="I1340" s="10"/>
    </row>
    <row r="1341" ht="15.75" customHeight="1">
      <c r="A1341" s="11"/>
      <c r="B1341" s="11"/>
      <c r="C1341" s="11"/>
      <c r="D1341" s="11"/>
      <c r="E1341" s="8" t="s">
        <v>4097</v>
      </c>
      <c r="F1341" s="9">
        <v>45790.0</v>
      </c>
      <c r="G1341" s="10">
        <v>27.0</v>
      </c>
      <c r="H1341" s="8">
        <f t="shared" ref="H1341:H1342" si="122">H1340-G1341</f>
        <v>0</v>
      </c>
      <c r="I1341" s="10"/>
    </row>
    <row r="1342" ht="15.75" customHeight="1">
      <c r="A1342" s="11"/>
      <c r="B1342" s="11"/>
      <c r="C1342" s="11"/>
      <c r="D1342" s="11"/>
      <c r="E1342" s="8" t="s">
        <v>4098</v>
      </c>
      <c r="F1342" s="10"/>
      <c r="G1342" s="10"/>
      <c r="H1342" s="8">
        <f t="shared" si="122"/>
        <v>0</v>
      </c>
      <c r="I1342" s="10"/>
    </row>
    <row r="1343" ht="15.75" customHeight="1">
      <c r="E1343" s="1"/>
      <c r="H1343" s="68" t="s">
        <v>738</v>
      </c>
    </row>
    <row r="1344" ht="15.75" customHeight="1">
      <c r="A1344" s="2" t="s">
        <v>0</v>
      </c>
      <c r="B1344" s="2" t="s">
        <v>1</v>
      </c>
      <c r="C1344" s="3" t="s">
        <v>2</v>
      </c>
      <c r="D1344" s="3" t="s">
        <v>3</v>
      </c>
      <c r="E1344" s="3" t="s">
        <v>4</v>
      </c>
      <c r="F1344" s="3" t="s">
        <v>5</v>
      </c>
      <c r="G1344" s="3" t="s">
        <v>6</v>
      </c>
      <c r="H1344" s="3" t="s">
        <v>7</v>
      </c>
      <c r="I1344" s="3" t="s">
        <v>8</v>
      </c>
    </row>
    <row r="1345" ht="15.75" customHeight="1">
      <c r="A1345" s="4" t="s">
        <v>4266</v>
      </c>
      <c r="B1345" s="5" t="s">
        <v>4267</v>
      </c>
      <c r="C1345" s="6"/>
      <c r="D1345" s="7">
        <v>16.0</v>
      </c>
      <c r="E1345" s="8" t="s">
        <v>4268</v>
      </c>
      <c r="F1345" s="9">
        <v>45743.0</v>
      </c>
      <c r="G1345" s="10">
        <v>16.0</v>
      </c>
      <c r="H1345" s="8">
        <f>D1345-G1345</f>
        <v>0</v>
      </c>
      <c r="I1345" s="10"/>
    </row>
    <row r="1346" ht="15.75" customHeight="1">
      <c r="A1346" s="11"/>
      <c r="B1346" s="11"/>
      <c r="C1346" s="11"/>
      <c r="D1346" s="11"/>
      <c r="E1346" s="8"/>
      <c r="F1346" s="9"/>
      <c r="G1346" s="10"/>
      <c r="H1346" s="8">
        <f t="shared" ref="H1346:H1347" si="123">H1345-G1346</f>
        <v>0</v>
      </c>
      <c r="I1346" s="10"/>
    </row>
    <row r="1347" ht="15.75" customHeight="1">
      <c r="A1347" s="11"/>
      <c r="B1347" s="11"/>
      <c r="C1347" s="11"/>
      <c r="D1347" s="11"/>
      <c r="E1347" s="8"/>
      <c r="F1347" s="10"/>
      <c r="G1347" s="10"/>
      <c r="H1347" s="8">
        <f t="shared" si="123"/>
        <v>0</v>
      </c>
      <c r="I1347" s="10"/>
    </row>
    <row r="1348" ht="15.75" customHeight="1">
      <c r="E1348" s="1"/>
      <c r="H1348" s="68" t="s">
        <v>738</v>
      </c>
    </row>
    <row r="1349" ht="15.75" customHeight="1">
      <c r="E1349" s="1"/>
    </row>
    <row r="1350" ht="15.75" customHeight="1">
      <c r="A1350" s="2" t="s">
        <v>0</v>
      </c>
      <c r="B1350" s="2" t="s">
        <v>1</v>
      </c>
      <c r="C1350" s="3" t="s">
        <v>2</v>
      </c>
      <c r="D1350" s="3" t="s">
        <v>3</v>
      </c>
      <c r="E1350" s="3" t="s">
        <v>4</v>
      </c>
      <c r="F1350" s="3" t="s">
        <v>5</v>
      </c>
      <c r="G1350" s="3" t="s">
        <v>6</v>
      </c>
      <c r="H1350" s="3" t="s">
        <v>7</v>
      </c>
      <c r="I1350" s="3" t="s">
        <v>8</v>
      </c>
    </row>
    <row r="1351" ht="15.75" customHeight="1">
      <c r="A1351" s="4" t="s">
        <v>2939</v>
      </c>
      <c r="B1351" s="5" t="s">
        <v>4269</v>
      </c>
      <c r="C1351" s="6"/>
      <c r="D1351" s="7">
        <v>50.0</v>
      </c>
      <c r="E1351" s="8" t="s">
        <v>4270</v>
      </c>
      <c r="F1351" s="9">
        <v>45790.0</v>
      </c>
      <c r="G1351" s="10">
        <v>13.0</v>
      </c>
      <c r="H1351" s="8">
        <f>D1351-G1351</f>
        <v>37</v>
      </c>
      <c r="I1351" s="10"/>
    </row>
    <row r="1352" ht="15.75" customHeight="1">
      <c r="A1352" s="11"/>
      <c r="B1352" s="11"/>
      <c r="C1352" s="11"/>
      <c r="D1352" s="11"/>
      <c r="E1352" s="8" t="s">
        <v>4271</v>
      </c>
      <c r="F1352" s="9">
        <v>45798.0</v>
      </c>
      <c r="G1352" s="10">
        <v>37.0</v>
      </c>
      <c r="H1352" s="8">
        <f t="shared" ref="H1352:H1353" si="124">H1351-G1352</f>
        <v>0</v>
      </c>
      <c r="I1352" s="10"/>
    </row>
    <row r="1353" ht="15.75" customHeight="1">
      <c r="A1353" s="11"/>
      <c r="B1353" s="11"/>
      <c r="C1353" s="11"/>
      <c r="D1353" s="11"/>
      <c r="E1353" s="8" t="s">
        <v>4272</v>
      </c>
      <c r="F1353" s="10"/>
      <c r="G1353" s="10"/>
      <c r="H1353" s="8">
        <f t="shared" si="124"/>
        <v>0</v>
      </c>
      <c r="I1353" s="10"/>
    </row>
    <row r="1354" ht="15.75" customHeight="1">
      <c r="E1354" s="1"/>
      <c r="H1354" s="68" t="s">
        <v>738</v>
      </c>
    </row>
    <row r="1355" ht="15.75" customHeight="1">
      <c r="A1355" s="2" t="s">
        <v>0</v>
      </c>
      <c r="B1355" s="2" t="s">
        <v>1</v>
      </c>
      <c r="C1355" s="3" t="s">
        <v>2</v>
      </c>
      <c r="D1355" s="3" t="s">
        <v>3</v>
      </c>
      <c r="E1355" s="3" t="s">
        <v>4</v>
      </c>
      <c r="F1355" s="3" t="s">
        <v>5</v>
      </c>
      <c r="G1355" s="3" t="s">
        <v>6</v>
      </c>
      <c r="H1355" s="3" t="s">
        <v>7</v>
      </c>
      <c r="I1355" s="3" t="s">
        <v>8</v>
      </c>
    </row>
    <row r="1356" ht="15.75" customHeight="1">
      <c r="A1356" s="4" t="s">
        <v>2939</v>
      </c>
      <c r="B1356" s="5" t="s">
        <v>4273</v>
      </c>
      <c r="C1356" s="6"/>
      <c r="D1356" s="7">
        <v>50.0</v>
      </c>
      <c r="E1356" s="8" t="s">
        <v>4274</v>
      </c>
      <c r="F1356" s="9">
        <v>45798.0</v>
      </c>
      <c r="G1356" s="10">
        <v>20.0</v>
      </c>
      <c r="H1356" s="8">
        <f>D1356-G1356</f>
        <v>30</v>
      </c>
      <c r="I1356" s="10"/>
    </row>
    <row r="1357" ht="15.75" customHeight="1">
      <c r="A1357" s="11"/>
      <c r="B1357" s="11"/>
      <c r="C1357" s="11"/>
      <c r="D1357" s="11"/>
      <c r="E1357" s="8" t="s">
        <v>3536</v>
      </c>
      <c r="F1357" s="9">
        <v>45798.0</v>
      </c>
      <c r="G1357" s="10">
        <v>3.0</v>
      </c>
      <c r="H1357" s="8">
        <f t="shared" ref="H1357:H1358" si="125">H1356-G1357</f>
        <v>27</v>
      </c>
      <c r="I1357" s="10"/>
    </row>
    <row r="1358" ht="15.75" customHeight="1">
      <c r="A1358" s="11"/>
      <c r="B1358" s="11"/>
      <c r="C1358" s="11"/>
      <c r="D1358" s="11"/>
      <c r="E1358" s="8" t="s">
        <v>3537</v>
      </c>
      <c r="F1358" s="57">
        <v>45826.0</v>
      </c>
      <c r="G1358" s="10">
        <v>27.0</v>
      </c>
      <c r="H1358" s="8">
        <f t="shared" si="125"/>
        <v>0</v>
      </c>
      <c r="I1358" s="10"/>
    </row>
    <row r="1359" ht="15.75" customHeight="1">
      <c r="E1359" s="1"/>
      <c r="H1359" s="68" t="s">
        <v>738</v>
      </c>
    </row>
    <row r="1360" ht="15.75" customHeight="1">
      <c r="A1360" s="2" t="s">
        <v>0</v>
      </c>
      <c r="B1360" s="2" t="s">
        <v>1</v>
      </c>
      <c r="C1360" s="3" t="s">
        <v>2</v>
      </c>
      <c r="D1360" s="3" t="s">
        <v>3</v>
      </c>
      <c r="E1360" s="3" t="s">
        <v>4</v>
      </c>
      <c r="F1360" s="3" t="s">
        <v>5</v>
      </c>
      <c r="G1360" s="3" t="s">
        <v>6</v>
      </c>
      <c r="H1360" s="3" t="s">
        <v>7</v>
      </c>
      <c r="I1360" s="3" t="s">
        <v>8</v>
      </c>
    </row>
    <row r="1361" ht="15.75" customHeight="1">
      <c r="A1361" s="4" t="s">
        <v>2939</v>
      </c>
      <c r="B1361" s="5" t="s">
        <v>4275</v>
      </c>
      <c r="C1361" s="6"/>
      <c r="D1361" s="7">
        <v>50.0</v>
      </c>
      <c r="E1361" s="8" t="s">
        <v>3543</v>
      </c>
      <c r="F1361" s="9">
        <v>45826.0</v>
      </c>
      <c r="G1361" s="10">
        <v>13.0</v>
      </c>
      <c r="H1361" s="8">
        <f>D1361-G1361</f>
        <v>37</v>
      </c>
      <c r="I1361" s="10"/>
    </row>
    <row r="1362" ht="15.75" customHeight="1">
      <c r="A1362" s="11"/>
      <c r="B1362" s="11"/>
      <c r="C1362" s="11"/>
      <c r="D1362" s="11"/>
      <c r="E1362" s="8" t="s">
        <v>4276</v>
      </c>
      <c r="F1362" s="9">
        <v>45826.0</v>
      </c>
      <c r="G1362" s="10">
        <v>5.0</v>
      </c>
      <c r="H1362" s="8">
        <f t="shared" ref="H1362:H1363" si="126">H1361-G1362</f>
        <v>32</v>
      </c>
      <c r="I1362" s="10">
        <v>2.0</v>
      </c>
    </row>
    <row r="1363" ht="15.75" customHeight="1">
      <c r="A1363" s="11"/>
      <c r="B1363" s="11"/>
      <c r="C1363" s="11"/>
      <c r="D1363" s="11"/>
      <c r="E1363" s="8" t="s">
        <v>4277</v>
      </c>
      <c r="F1363" s="57">
        <v>45834.0</v>
      </c>
      <c r="G1363" s="10">
        <v>32.0</v>
      </c>
      <c r="H1363" s="8">
        <f t="shared" si="126"/>
        <v>0</v>
      </c>
      <c r="I1363" s="10"/>
    </row>
    <row r="1364" ht="15.75" customHeight="1">
      <c r="E1364" s="1"/>
      <c r="H1364" s="68" t="s">
        <v>738</v>
      </c>
    </row>
    <row r="1365" ht="15.75" customHeight="1">
      <c r="A1365" s="2" t="s">
        <v>0</v>
      </c>
      <c r="B1365" s="2" t="s">
        <v>1</v>
      </c>
      <c r="C1365" s="3" t="s">
        <v>2</v>
      </c>
      <c r="D1365" s="3" t="s">
        <v>3</v>
      </c>
      <c r="E1365" s="3" t="s">
        <v>4</v>
      </c>
      <c r="F1365" s="3" t="s">
        <v>5</v>
      </c>
      <c r="G1365" s="3" t="s">
        <v>6</v>
      </c>
      <c r="H1365" s="3" t="s">
        <v>7</v>
      </c>
      <c r="I1365" s="3" t="s">
        <v>8</v>
      </c>
    </row>
    <row r="1366" ht="15.75" customHeight="1">
      <c r="A1366" s="4" t="s">
        <v>2939</v>
      </c>
      <c r="B1366" s="5" t="s">
        <v>4278</v>
      </c>
      <c r="C1366" s="6"/>
      <c r="D1366" s="7">
        <v>50.0</v>
      </c>
      <c r="E1366" s="8" t="s">
        <v>4133</v>
      </c>
      <c r="F1366" s="9">
        <v>45834.0</v>
      </c>
      <c r="G1366" s="10">
        <v>3.0</v>
      </c>
      <c r="H1366" s="8">
        <f>D1366-G1366</f>
        <v>47</v>
      </c>
      <c r="I1366" s="10"/>
    </row>
    <row r="1367" ht="15.75" customHeight="1">
      <c r="A1367" s="11"/>
      <c r="B1367" s="11"/>
      <c r="C1367" s="11"/>
      <c r="D1367" s="11"/>
      <c r="E1367" s="8" t="s">
        <v>4279</v>
      </c>
      <c r="F1367" s="9">
        <v>45860.0</v>
      </c>
      <c r="G1367" s="10">
        <v>40.0</v>
      </c>
      <c r="H1367" s="8">
        <f t="shared" ref="H1367:H1368" si="127">H1366-G1367</f>
        <v>7</v>
      </c>
      <c r="I1367" s="10"/>
    </row>
    <row r="1368" ht="15.75" customHeight="1">
      <c r="A1368" s="11"/>
      <c r="B1368" s="11"/>
      <c r="C1368" s="11"/>
      <c r="D1368" s="11"/>
      <c r="E1368" s="8" t="s">
        <v>4280</v>
      </c>
      <c r="F1368" s="57"/>
      <c r="G1368" s="10"/>
      <c r="H1368" s="8">
        <f t="shared" si="127"/>
        <v>7</v>
      </c>
      <c r="I1368" s="10"/>
    </row>
    <row r="1369" ht="15.75" customHeight="1">
      <c r="E1369" s="1"/>
    </row>
    <row r="1370" ht="15.75" customHeight="1">
      <c r="A1370" s="2" t="s">
        <v>0</v>
      </c>
      <c r="B1370" s="2" t="s">
        <v>1</v>
      </c>
      <c r="C1370" s="3" t="s">
        <v>2</v>
      </c>
      <c r="D1370" s="3" t="s">
        <v>3</v>
      </c>
      <c r="E1370" s="3" t="s">
        <v>4</v>
      </c>
      <c r="F1370" s="3" t="s">
        <v>5</v>
      </c>
      <c r="G1370" s="3" t="s">
        <v>6</v>
      </c>
      <c r="H1370" s="3" t="s">
        <v>7</v>
      </c>
      <c r="I1370" s="3" t="s">
        <v>8</v>
      </c>
    </row>
    <row r="1371" ht="15.75" customHeight="1">
      <c r="A1371" s="4" t="s">
        <v>2939</v>
      </c>
      <c r="B1371" s="5" t="s">
        <v>4281</v>
      </c>
      <c r="C1371" s="6">
        <v>45848.0</v>
      </c>
      <c r="D1371" s="7">
        <v>50.0</v>
      </c>
      <c r="E1371" s="8" t="s">
        <v>4282</v>
      </c>
      <c r="F1371" s="9">
        <v>45866.0</v>
      </c>
      <c r="G1371" s="10">
        <v>20.0</v>
      </c>
      <c r="H1371" s="8">
        <f>D1371-G1371</f>
        <v>30</v>
      </c>
      <c r="I1371" s="10"/>
    </row>
    <row r="1372" ht="15.75" customHeight="1">
      <c r="A1372" s="11"/>
      <c r="B1372" s="11"/>
      <c r="C1372" s="11"/>
      <c r="D1372" s="11"/>
      <c r="E1372" s="8" t="s">
        <v>4283</v>
      </c>
      <c r="F1372" s="9">
        <v>45874.0</v>
      </c>
      <c r="G1372" s="10">
        <v>30.0</v>
      </c>
      <c r="H1372" s="8">
        <f t="shared" ref="H1372:H1373" si="128">H1371-G1372</f>
        <v>0</v>
      </c>
      <c r="I1372" s="10"/>
    </row>
    <row r="1373" ht="15.75" customHeight="1">
      <c r="A1373" s="11"/>
      <c r="B1373" s="11"/>
      <c r="C1373" s="11"/>
      <c r="D1373" s="11"/>
      <c r="E1373" s="8" t="s">
        <v>4284</v>
      </c>
      <c r="F1373" s="57"/>
      <c r="G1373" s="10"/>
      <c r="H1373" s="8">
        <f t="shared" si="128"/>
        <v>0</v>
      </c>
      <c r="I1373" s="10"/>
    </row>
    <row r="1374" ht="15.75" customHeight="1">
      <c r="E1374" s="1"/>
      <c r="H1374" s="68" t="s">
        <v>738</v>
      </c>
    </row>
    <row r="1375" ht="15.75" customHeight="1">
      <c r="A1375" s="2" t="s">
        <v>0</v>
      </c>
      <c r="B1375" s="2" t="s">
        <v>1</v>
      </c>
      <c r="C1375" s="3" t="s">
        <v>2</v>
      </c>
      <c r="D1375" s="3" t="s">
        <v>3</v>
      </c>
      <c r="E1375" s="3" t="s">
        <v>4</v>
      </c>
      <c r="F1375" s="3" t="s">
        <v>5</v>
      </c>
      <c r="G1375" s="3" t="s">
        <v>6</v>
      </c>
      <c r="H1375" s="3" t="s">
        <v>7</v>
      </c>
      <c r="I1375" s="3" t="s">
        <v>8</v>
      </c>
    </row>
    <row r="1376" ht="15.75" customHeight="1">
      <c r="A1376" s="4" t="s">
        <v>2939</v>
      </c>
      <c r="B1376" s="5" t="s">
        <v>4285</v>
      </c>
      <c r="C1376" s="6">
        <v>45848.0</v>
      </c>
      <c r="D1376" s="7">
        <v>50.0</v>
      </c>
      <c r="E1376" s="8" t="s">
        <v>4286</v>
      </c>
      <c r="F1376" s="9">
        <v>45874.0</v>
      </c>
      <c r="G1376" s="10">
        <v>20.0</v>
      </c>
      <c r="H1376" s="8">
        <f>D1376-G1376</f>
        <v>30</v>
      </c>
      <c r="I1376" s="10"/>
    </row>
    <row r="1377" ht="15.75" customHeight="1">
      <c r="A1377" s="11"/>
      <c r="B1377" s="11"/>
      <c r="C1377" s="11"/>
      <c r="D1377" s="11"/>
      <c r="E1377" s="8" t="s">
        <v>4287</v>
      </c>
      <c r="F1377" s="9">
        <v>45874.0</v>
      </c>
      <c r="G1377" s="10">
        <v>2.0</v>
      </c>
      <c r="H1377" s="8">
        <f t="shared" ref="H1377:H1378" si="129">H1376-G1377</f>
        <v>28</v>
      </c>
      <c r="I1377" s="10"/>
    </row>
    <row r="1378" ht="15.75" customHeight="1">
      <c r="A1378" s="11"/>
      <c r="B1378" s="11"/>
      <c r="C1378" s="11"/>
      <c r="D1378" s="11"/>
      <c r="E1378" s="8" t="s">
        <v>4288</v>
      </c>
      <c r="F1378" s="57">
        <v>45877.0</v>
      </c>
      <c r="G1378" s="10">
        <v>28.0</v>
      </c>
      <c r="H1378" s="8">
        <f t="shared" si="129"/>
        <v>0</v>
      </c>
      <c r="I1378" s="10"/>
    </row>
    <row r="1379" ht="15.75" customHeight="1">
      <c r="E1379" s="1"/>
      <c r="H1379" s="68" t="s">
        <v>738</v>
      </c>
    </row>
    <row r="1380" ht="15.75" customHeight="1">
      <c r="A1380" s="2" t="s">
        <v>0</v>
      </c>
      <c r="B1380" s="2" t="s">
        <v>1</v>
      </c>
      <c r="C1380" s="3" t="s">
        <v>2</v>
      </c>
      <c r="D1380" s="3" t="s">
        <v>3</v>
      </c>
      <c r="E1380" s="3" t="s">
        <v>4</v>
      </c>
      <c r="F1380" s="3" t="s">
        <v>5</v>
      </c>
      <c r="G1380" s="3" t="s">
        <v>6</v>
      </c>
      <c r="H1380" s="3" t="s">
        <v>7</v>
      </c>
      <c r="I1380" s="3" t="s">
        <v>8</v>
      </c>
    </row>
    <row r="1381" ht="15.75" customHeight="1">
      <c r="A1381" s="4" t="s">
        <v>2939</v>
      </c>
      <c r="B1381" s="5" t="s">
        <v>4289</v>
      </c>
      <c r="C1381" s="6">
        <v>45848.0</v>
      </c>
      <c r="D1381" s="7">
        <v>50.0</v>
      </c>
      <c r="E1381" s="8" t="s">
        <v>4290</v>
      </c>
      <c r="F1381" s="9">
        <v>45877.0</v>
      </c>
      <c r="G1381" s="10">
        <v>12.0</v>
      </c>
      <c r="H1381" s="8">
        <f>D1381-G1381</f>
        <v>38</v>
      </c>
      <c r="I1381" s="10"/>
    </row>
    <row r="1382" ht="15.75" customHeight="1">
      <c r="A1382" s="11"/>
      <c r="B1382" s="11"/>
      <c r="C1382" s="11"/>
      <c r="D1382" s="11"/>
      <c r="E1382" s="8" t="s">
        <v>4291</v>
      </c>
      <c r="F1382" s="9">
        <v>45877.0</v>
      </c>
      <c r="G1382" s="10">
        <v>28.0</v>
      </c>
      <c r="H1382" s="8">
        <f t="shared" ref="H1382:H1383" si="130">H1381-G1382</f>
        <v>10</v>
      </c>
      <c r="I1382" s="10"/>
    </row>
    <row r="1383" ht="15.75" customHeight="1">
      <c r="A1383" s="11"/>
      <c r="B1383" s="11"/>
      <c r="C1383" s="11"/>
      <c r="D1383" s="11"/>
      <c r="E1383" s="8" t="s">
        <v>4292</v>
      </c>
      <c r="F1383" s="9">
        <v>45887.0</v>
      </c>
      <c r="G1383" s="10">
        <v>10.0</v>
      </c>
      <c r="H1383" s="8">
        <f t="shared" si="130"/>
        <v>0</v>
      </c>
      <c r="I1383" s="10"/>
    </row>
    <row r="1384" ht="15.75" customHeight="1">
      <c r="E1384" s="1"/>
      <c r="H1384" s="68" t="s">
        <v>738</v>
      </c>
    </row>
    <row r="1385" ht="15.75" customHeight="1">
      <c r="A1385" s="2" t="s">
        <v>0</v>
      </c>
      <c r="B1385" s="2" t="s">
        <v>1</v>
      </c>
      <c r="C1385" s="3" t="s">
        <v>2</v>
      </c>
      <c r="D1385" s="3" t="s">
        <v>3</v>
      </c>
      <c r="E1385" s="3" t="s">
        <v>4</v>
      </c>
      <c r="F1385" s="3" t="s">
        <v>5</v>
      </c>
      <c r="G1385" s="3" t="s">
        <v>6</v>
      </c>
      <c r="H1385" s="3" t="s">
        <v>7</v>
      </c>
      <c r="I1385" s="3" t="s">
        <v>8</v>
      </c>
    </row>
    <row r="1386" ht="15.75" customHeight="1">
      <c r="A1386" s="4" t="s">
        <v>2939</v>
      </c>
      <c r="B1386" s="5" t="s">
        <v>4293</v>
      </c>
      <c r="C1386" s="6">
        <v>45848.0</v>
      </c>
      <c r="D1386" s="7">
        <v>50.0</v>
      </c>
      <c r="E1386" s="8" t="s">
        <v>4294</v>
      </c>
      <c r="F1386" s="9">
        <v>45887.0</v>
      </c>
      <c r="G1386" s="10">
        <v>4.0</v>
      </c>
      <c r="H1386" s="8">
        <f>D1386-G1386</f>
        <v>46</v>
      </c>
      <c r="I1386" s="10"/>
    </row>
    <row r="1387" ht="15.75" customHeight="1">
      <c r="A1387" s="11"/>
      <c r="B1387" s="11"/>
      <c r="C1387" s="11"/>
      <c r="D1387" s="11"/>
      <c r="E1387" s="8" t="s">
        <v>4295</v>
      </c>
      <c r="F1387" s="9">
        <v>45887.0</v>
      </c>
      <c r="G1387" s="10">
        <v>40.0</v>
      </c>
      <c r="H1387" s="8">
        <f t="shared" ref="H1387:H1388" si="131">H1386-G1387</f>
        <v>6</v>
      </c>
      <c r="I1387" s="10"/>
    </row>
    <row r="1388" ht="15.75" customHeight="1">
      <c r="A1388" s="11"/>
      <c r="B1388" s="11"/>
      <c r="C1388" s="11"/>
      <c r="D1388" s="11"/>
      <c r="E1388" s="8" t="s">
        <v>4296</v>
      </c>
      <c r="F1388" s="57">
        <v>45922.0</v>
      </c>
      <c r="G1388" s="10">
        <v>6.0</v>
      </c>
      <c r="H1388" s="8">
        <f t="shared" si="131"/>
        <v>0</v>
      </c>
      <c r="I1388" s="10"/>
    </row>
    <row r="1389" ht="15.75" customHeight="1">
      <c r="E1389" s="1"/>
      <c r="H1389" s="68" t="s">
        <v>738</v>
      </c>
    </row>
    <row r="1390" ht="15.75" customHeight="1">
      <c r="A1390" s="2" t="s">
        <v>0</v>
      </c>
      <c r="B1390" s="2" t="s">
        <v>1</v>
      </c>
      <c r="C1390" s="3" t="s">
        <v>2</v>
      </c>
      <c r="D1390" s="3" t="s">
        <v>3</v>
      </c>
      <c r="E1390" s="3" t="s">
        <v>4</v>
      </c>
      <c r="F1390" s="3" t="s">
        <v>5</v>
      </c>
      <c r="G1390" s="3" t="s">
        <v>6</v>
      </c>
      <c r="H1390" s="3" t="s">
        <v>7</v>
      </c>
      <c r="I1390" s="3" t="s">
        <v>8</v>
      </c>
    </row>
    <row r="1391" ht="15.75" customHeight="1">
      <c r="A1391" s="4" t="s">
        <v>2939</v>
      </c>
      <c r="B1391" s="5" t="s">
        <v>4297</v>
      </c>
      <c r="C1391" s="6">
        <v>45848.0</v>
      </c>
      <c r="D1391" s="7">
        <v>50.0</v>
      </c>
      <c r="E1391" s="8" t="s">
        <v>4298</v>
      </c>
      <c r="F1391" s="9">
        <v>45922.0</v>
      </c>
      <c r="G1391" s="10">
        <v>4.0</v>
      </c>
      <c r="H1391" s="8">
        <f>D1391-G1391</f>
        <v>46</v>
      </c>
      <c r="I1391" s="10"/>
    </row>
    <row r="1392" ht="15.75" customHeight="1">
      <c r="A1392" s="11"/>
      <c r="B1392" s="11"/>
      <c r="C1392" s="11"/>
      <c r="D1392" s="11"/>
      <c r="E1392" s="8" t="s">
        <v>4299</v>
      </c>
      <c r="F1392" s="9">
        <v>45922.0</v>
      </c>
      <c r="G1392" s="10">
        <v>32.0</v>
      </c>
      <c r="H1392" s="8">
        <f t="shared" ref="H1392:H1393" si="132">H1391-G1392</f>
        <v>14</v>
      </c>
      <c r="I1392" s="10"/>
    </row>
    <row r="1393" ht="15.75" customHeight="1">
      <c r="A1393" s="11"/>
      <c r="B1393" s="11"/>
      <c r="C1393" s="11"/>
      <c r="D1393" s="11"/>
      <c r="E1393" s="8" t="s">
        <v>4300</v>
      </c>
      <c r="F1393" s="9">
        <v>45946.0</v>
      </c>
      <c r="G1393" s="10">
        <v>14.0</v>
      </c>
      <c r="H1393" s="8">
        <f t="shared" si="132"/>
        <v>0</v>
      </c>
      <c r="I1393" s="10"/>
    </row>
    <row r="1394" ht="15.75" customHeight="1">
      <c r="E1394" s="1"/>
      <c r="H1394" s="68" t="s">
        <v>738</v>
      </c>
    </row>
    <row r="1395" ht="15.75" customHeight="1">
      <c r="A1395" s="2" t="s">
        <v>0</v>
      </c>
      <c r="B1395" s="2" t="s">
        <v>1</v>
      </c>
      <c r="C1395" s="3" t="s">
        <v>2</v>
      </c>
      <c r="D1395" s="3" t="s">
        <v>3</v>
      </c>
      <c r="E1395" s="3" t="s">
        <v>4</v>
      </c>
      <c r="F1395" s="3" t="s">
        <v>5</v>
      </c>
      <c r="G1395" s="3" t="s">
        <v>6</v>
      </c>
      <c r="H1395" s="3" t="s">
        <v>7</v>
      </c>
      <c r="I1395" s="3" t="s">
        <v>8</v>
      </c>
    </row>
    <row r="1396" ht="15.75" customHeight="1">
      <c r="A1396" s="4" t="s">
        <v>2939</v>
      </c>
      <c r="B1396" s="5" t="s">
        <v>4301</v>
      </c>
      <c r="C1396" s="6">
        <v>45924.0</v>
      </c>
      <c r="D1396" s="7">
        <v>50.0</v>
      </c>
      <c r="E1396" s="8" t="s">
        <v>4302</v>
      </c>
      <c r="F1396" s="9">
        <v>45946.0</v>
      </c>
      <c r="G1396" s="10">
        <v>40.0</v>
      </c>
      <c r="H1396" s="8">
        <f>D1396-G1396</f>
        <v>10</v>
      </c>
      <c r="I1396" s="10"/>
    </row>
    <row r="1397" ht="15.75" customHeight="1">
      <c r="A1397" s="11"/>
      <c r="B1397" s="11"/>
      <c r="C1397" s="11"/>
      <c r="D1397" s="11"/>
      <c r="E1397" s="8" t="s">
        <v>4303</v>
      </c>
      <c r="F1397" s="9">
        <v>45955.0</v>
      </c>
      <c r="G1397" s="10">
        <v>10.0</v>
      </c>
      <c r="H1397" s="8">
        <f t="shared" ref="H1397:H1398" si="133">H1396-G1397</f>
        <v>0</v>
      </c>
      <c r="I1397" s="10"/>
    </row>
    <row r="1398" ht="15.75" customHeight="1">
      <c r="A1398" s="11"/>
      <c r="B1398" s="11"/>
      <c r="C1398" s="11"/>
      <c r="D1398" s="11"/>
      <c r="E1398" s="8" t="s">
        <v>4304</v>
      </c>
      <c r="F1398" s="57"/>
      <c r="G1398" s="10"/>
      <c r="H1398" s="8">
        <f t="shared" si="133"/>
        <v>0</v>
      </c>
      <c r="I1398" s="10"/>
    </row>
    <row r="1399" ht="15.75" customHeight="1">
      <c r="E1399" s="1"/>
      <c r="H1399" s="68" t="s">
        <v>738</v>
      </c>
    </row>
    <row r="1400" ht="15.75" customHeight="1">
      <c r="A1400" s="2" t="s">
        <v>0</v>
      </c>
      <c r="B1400" s="2" t="s">
        <v>1</v>
      </c>
      <c r="C1400" s="3" t="s">
        <v>2</v>
      </c>
      <c r="D1400" s="3" t="s">
        <v>3</v>
      </c>
      <c r="E1400" s="3" t="s">
        <v>4</v>
      </c>
      <c r="F1400" s="3" t="s">
        <v>5</v>
      </c>
      <c r="G1400" s="3" t="s">
        <v>6</v>
      </c>
      <c r="H1400" s="3" t="s">
        <v>7</v>
      </c>
      <c r="I1400" s="3" t="s">
        <v>8</v>
      </c>
    </row>
    <row r="1401" ht="15.75" customHeight="1">
      <c r="A1401" s="4" t="s">
        <v>2939</v>
      </c>
      <c r="B1401" s="5" t="s">
        <v>4305</v>
      </c>
      <c r="C1401" s="6">
        <v>45936.0</v>
      </c>
      <c r="D1401" s="7">
        <v>50.0</v>
      </c>
      <c r="E1401" s="8" t="s">
        <v>4306</v>
      </c>
      <c r="F1401" s="9">
        <v>45955.0</v>
      </c>
      <c r="G1401" s="10">
        <v>30.0</v>
      </c>
      <c r="H1401" s="8">
        <f>D1401-G1401</f>
        <v>20</v>
      </c>
      <c r="I1401" s="10"/>
    </row>
    <row r="1402" ht="15.75" customHeight="1">
      <c r="A1402" s="11"/>
      <c r="B1402" s="11"/>
      <c r="C1402" s="11"/>
      <c r="D1402" s="11"/>
      <c r="E1402" s="8" t="s">
        <v>4307</v>
      </c>
      <c r="F1402" s="9">
        <v>45955.0</v>
      </c>
      <c r="G1402" s="10">
        <v>20.0</v>
      </c>
      <c r="H1402" s="8">
        <f t="shared" ref="H1402:H1403" si="134">H1401-G1402</f>
        <v>0</v>
      </c>
      <c r="I1402" s="10"/>
    </row>
    <row r="1403" ht="15.75" customHeight="1">
      <c r="A1403" s="11"/>
      <c r="B1403" s="11"/>
      <c r="C1403" s="11"/>
      <c r="D1403" s="11"/>
      <c r="E1403" s="8" t="s">
        <v>4308</v>
      </c>
      <c r="F1403" s="57"/>
      <c r="G1403" s="10"/>
      <c r="H1403" s="8">
        <f t="shared" si="134"/>
        <v>0</v>
      </c>
      <c r="I1403" s="10"/>
    </row>
    <row r="1404" ht="15.75" customHeight="1">
      <c r="E1404" s="1"/>
      <c r="H1404" s="68" t="s">
        <v>738</v>
      </c>
    </row>
    <row r="1405" ht="15.75" customHeight="1">
      <c r="A1405" s="2" t="s">
        <v>0</v>
      </c>
      <c r="B1405" s="2" t="s">
        <v>1</v>
      </c>
      <c r="C1405" s="3" t="s">
        <v>2</v>
      </c>
      <c r="D1405" s="3" t="s">
        <v>3</v>
      </c>
      <c r="E1405" s="3" t="s">
        <v>4</v>
      </c>
      <c r="F1405" s="3" t="s">
        <v>5</v>
      </c>
      <c r="G1405" s="3" t="s">
        <v>6</v>
      </c>
      <c r="H1405" s="3" t="s">
        <v>7</v>
      </c>
      <c r="I1405" s="3" t="s">
        <v>8</v>
      </c>
    </row>
    <row r="1406" ht="15.75" customHeight="1">
      <c r="A1406" s="4" t="s">
        <v>2939</v>
      </c>
      <c r="B1406" s="5" t="s">
        <v>4309</v>
      </c>
      <c r="C1406" s="6">
        <v>45939.0</v>
      </c>
      <c r="D1406" s="7">
        <v>50.0</v>
      </c>
      <c r="E1406" s="8" t="s">
        <v>4310</v>
      </c>
      <c r="F1406" s="9">
        <v>45974.0</v>
      </c>
      <c r="G1406" s="10">
        <v>20.0</v>
      </c>
      <c r="H1406" s="8">
        <f>D1406-G1406</f>
        <v>30</v>
      </c>
      <c r="I1406" s="10"/>
    </row>
    <row r="1407" ht="15.75" customHeight="1">
      <c r="A1407" s="11"/>
      <c r="B1407" s="11"/>
      <c r="C1407" s="11"/>
      <c r="D1407" s="11"/>
      <c r="E1407" s="8" t="s">
        <v>4311</v>
      </c>
      <c r="F1407" s="9">
        <v>45974.0</v>
      </c>
      <c r="G1407" s="10">
        <v>10.0</v>
      </c>
      <c r="H1407" s="8">
        <f t="shared" ref="H1407:H1408" si="135">H1406-G1407</f>
        <v>20</v>
      </c>
      <c r="I1407" s="10"/>
    </row>
    <row r="1408" ht="15.75" customHeight="1">
      <c r="A1408" s="11"/>
      <c r="B1408" s="11"/>
      <c r="C1408" s="11"/>
      <c r="D1408" s="11"/>
      <c r="E1408" s="8" t="s">
        <v>4312</v>
      </c>
      <c r="F1408" s="57"/>
      <c r="G1408" s="10"/>
      <c r="H1408" s="8">
        <f t="shared" si="135"/>
        <v>20</v>
      </c>
      <c r="I1408" s="10"/>
    </row>
    <row r="1409" ht="15.75" customHeight="1">
      <c r="E1409" s="1"/>
    </row>
    <row r="1410" ht="15.75" customHeight="1">
      <c r="A1410" s="2" t="s">
        <v>0</v>
      </c>
      <c r="B1410" s="2" t="s">
        <v>1</v>
      </c>
      <c r="C1410" s="3" t="s">
        <v>2</v>
      </c>
      <c r="D1410" s="3" t="s">
        <v>3</v>
      </c>
      <c r="E1410" s="3" t="s">
        <v>4</v>
      </c>
      <c r="F1410" s="3" t="s">
        <v>5</v>
      </c>
      <c r="G1410" s="3" t="s">
        <v>6</v>
      </c>
      <c r="H1410" s="3" t="s">
        <v>7</v>
      </c>
      <c r="I1410" s="3" t="s">
        <v>8</v>
      </c>
    </row>
    <row r="1411" ht="15.75" customHeight="1">
      <c r="A1411" s="4" t="s">
        <v>2939</v>
      </c>
      <c r="B1411" s="5" t="s">
        <v>4313</v>
      </c>
      <c r="C1411" s="6">
        <v>45969.0</v>
      </c>
      <c r="D1411" s="7">
        <v>50.0</v>
      </c>
      <c r="E1411" s="8" t="s">
        <v>4314</v>
      </c>
      <c r="F1411" s="9">
        <v>46001.0</v>
      </c>
      <c r="G1411" s="10">
        <v>40.0</v>
      </c>
      <c r="H1411" s="8">
        <f>D1411-G1411</f>
        <v>10</v>
      </c>
      <c r="I1411" s="10"/>
    </row>
    <row r="1412" ht="15.75" customHeight="1">
      <c r="A1412" s="11"/>
      <c r="B1412" s="11"/>
      <c r="C1412" s="11"/>
      <c r="D1412" s="11"/>
      <c r="E1412" s="8" t="s">
        <v>4315</v>
      </c>
      <c r="F1412" s="9">
        <v>46004.0</v>
      </c>
      <c r="G1412" s="10">
        <v>10.0</v>
      </c>
      <c r="H1412" s="8">
        <f t="shared" ref="H1412:H1413" si="136">H1411-G1412</f>
        <v>0</v>
      </c>
      <c r="I1412" s="10"/>
    </row>
    <row r="1413" ht="15.75" customHeight="1">
      <c r="A1413" s="11"/>
      <c r="B1413" s="11"/>
      <c r="C1413" s="11"/>
      <c r="D1413" s="11"/>
      <c r="E1413" s="8" t="s">
        <v>4316</v>
      </c>
      <c r="F1413" s="57"/>
      <c r="G1413" s="10"/>
      <c r="H1413" s="8">
        <f t="shared" si="136"/>
        <v>0</v>
      </c>
      <c r="I1413" s="10"/>
    </row>
    <row r="1414" ht="15.75" customHeight="1">
      <c r="E1414" s="1"/>
      <c r="H1414" s="68" t="s">
        <v>738</v>
      </c>
    </row>
    <row r="1415" ht="15.75" customHeight="1">
      <c r="A1415" s="2" t="s">
        <v>0</v>
      </c>
      <c r="B1415" s="2" t="s">
        <v>1</v>
      </c>
      <c r="C1415" s="3" t="s">
        <v>2</v>
      </c>
      <c r="D1415" s="3" t="s">
        <v>3</v>
      </c>
      <c r="E1415" s="3" t="s">
        <v>4</v>
      </c>
      <c r="F1415" s="3" t="s">
        <v>5</v>
      </c>
      <c r="G1415" s="3" t="s">
        <v>6</v>
      </c>
      <c r="H1415" s="3" t="s">
        <v>7</v>
      </c>
      <c r="I1415" s="3" t="s">
        <v>8</v>
      </c>
    </row>
    <row r="1416" ht="15.75" customHeight="1">
      <c r="A1416" s="4" t="s">
        <v>2939</v>
      </c>
      <c r="B1416" s="5" t="s">
        <v>4317</v>
      </c>
      <c r="C1416" s="6">
        <v>45969.0</v>
      </c>
      <c r="D1416" s="7">
        <v>50.0</v>
      </c>
      <c r="E1416" s="8" t="s">
        <v>4318</v>
      </c>
      <c r="F1416" s="9">
        <v>46004.0</v>
      </c>
      <c r="G1416" s="10">
        <v>30.0</v>
      </c>
      <c r="H1416" s="8">
        <f>D1416-G1416</f>
        <v>20</v>
      </c>
      <c r="I1416" s="10"/>
    </row>
    <row r="1417" ht="15.75" customHeight="1">
      <c r="A1417" s="11"/>
      <c r="B1417" s="11"/>
      <c r="C1417" s="11"/>
      <c r="D1417" s="11"/>
      <c r="E1417" s="8" t="s">
        <v>4319</v>
      </c>
      <c r="F1417" s="9">
        <v>46015.0</v>
      </c>
      <c r="G1417" s="10">
        <v>20.0</v>
      </c>
      <c r="H1417" s="8">
        <f t="shared" ref="H1417:H1418" si="137">H1416-G1417</f>
        <v>0</v>
      </c>
      <c r="I1417" s="10"/>
    </row>
    <row r="1418" ht="15.75" customHeight="1">
      <c r="A1418" s="11"/>
      <c r="B1418" s="11"/>
      <c r="C1418" s="11"/>
      <c r="D1418" s="11"/>
      <c r="E1418" s="8" t="s">
        <v>4320</v>
      </c>
      <c r="F1418" s="57"/>
      <c r="G1418" s="10"/>
      <c r="H1418" s="8">
        <f t="shared" si="137"/>
        <v>0</v>
      </c>
      <c r="I1418" s="10"/>
    </row>
    <row r="1419" ht="15.75" customHeight="1">
      <c r="E1419" s="1"/>
      <c r="H1419" s="68" t="s">
        <v>738</v>
      </c>
    </row>
    <row r="1420" ht="15.75" customHeight="1">
      <c r="A1420" s="2" t="s">
        <v>0</v>
      </c>
      <c r="B1420" s="2" t="s">
        <v>1</v>
      </c>
      <c r="C1420" s="3" t="s">
        <v>2</v>
      </c>
      <c r="D1420" s="3" t="s">
        <v>3</v>
      </c>
      <c r="E1420" s="3" t="s">
        <v>4</v>
      </c>
      <c r="F1420" s="3" t="s">
        <v>5</v>
      </c>
      <c r="G1420" s="3" t="s">
        <v>6</v>
      </c>
      <c r="H1420" s="3" t="s">
        <v>7</v>
      </c>
      <c r="I1420" s="3" t="s">
        <v>8</v>
      </c>
    </row>
    <row r="1421" ht="15.75" customHeight="1">
      <c r="A1421" s="4" t="s">
        <v>2939</v>
      </c>
      <c r="B1421" s="5" t="s">
        <v>4321</v>
      </c>
      <c r="C1421" s="6">
        <v>45969.0</v>
      </c>
      <c r="D1421" s="7">
        <v>50.0</v>
      </c>
      <c r="E1421" s="8" t="s">
        <v>4322</v>
      </c>
      <c r="F1421" s="9">
        <v>46041.0</v>
      </c>
      <c r="G1421" s="10">
        <v>8.0</v>
      </c>
      <c r="H1421" s="8">
        <f>D1421-G1421</f>
        <v>42</v>
      </c>
      <c r="I1421" s="10"/>
    </row>
    <row r="1422" ht="15.75" customHeight="1">
      <c r="A1422" s="11"/>
      <c r="B1422" s="11"/>
      <c r="C1422" s="11"/>
      <c r="D1422" s="11"/>
      <c r="E1422" s="8" t="s">
        <v>4323</v>
      </c>
      <c r="F1422" s="9"/>
      <c r="G1422" s="10"/>
      <c r="H1422" s="8">
        <f t="shared" ref="H1422:H1423" si="138">H1421-G1422</f>
        <v>42</v>
      </c>
      <c r="I1422" s="10"/>
    </row>
    <row r="1423" ht="15.75" customHeight="1">
      <c r="A1423" s="11"/>
      <c r="B1423" s="11"/>
      <c r="C1423" s="11"/>
      <c r="D1423" s="11"/>
      <c r="E1423" s="8" t="s">
        <v>4324</v>
      </c>
      <c r="F1423" s="57"/>
      <c r="G1423" s="10"/>
      <c r="H1423" s="8">
        <f t="shared" si="138"/>
        <v>42</v>
      </c>
      <c r="I1423" s="10"/>
    </row>
    <row r="1424" ht="15.75" customHeight="1">
      <c r="E1424" s="1"/>
    </row>
    <row r="1425" ht="15.75" customHeight="1">
      <c r="A1425" s="2" t="s">
        <v>0</v>
      </c>
      <c r="B1425" s="2" t="s">
        <v>1</v>
      </c>
      <c r="C1425" s="3" t="s">
        <v>2</v>
      </c>
      <c r="D1425" s="3" t="s">
        <v>3</v>
      </c>
      <c r="E1425" s="3" t="s">
        <v>4</v>
      </c>
      <c r="F1425" s="3" t="s">
        <v>5</v>
      </c>
      <c r="G1425" s="3" t="s">
        <v>6</v>
      </c>
      <c r="H1425" s="3" t="s">
        <v>7</v>
      </c>
      <c r="I1425" s="3" t="s">
        <v>8</v>
      </c>
    </row>
    <row r="1426" ht="15.75" customHeight="1">
      <c r="A1426" s="4" t="s">
        <v>2939</v>
      </c>
      <c r="B1426" s="5" t="s">
        <v>4325</v>
      </c>
      <c r="C1426" s="6">
        <v>45972.0</v>
      </c>
      <c r="D1426" s="7">
        <v>50.0</v>
      </c>
      <c r="E1426" s="8" t="s">
        <v>4326</v>
      </c>
      <c r="F1426" s="9"/>
      <c r="G1426" s="10"/>
      <c r="H1426" s="8">
        <f>D1426-G1426</f>
        <v>50</v>
      </c>
      <c r="I1426" s="10"/>
    </row>
    <row r="1427" ht="15.75" customHeight="1">
      <c r="A1427" s="11"/>
      <c r="B1427" s="11"/>
      <c r="C1427" s="11"/>
      <c r="D1427" s="11"/>
      <c r="E1427" s="8" t="s">
        <v>4327</v>
      </c>
      <c r="F1427" s="9"/>
      <c r="G1427" s="10"/>
      <c r="H1427" s="8">
        <f t="shared" ref="H1427:H1428" si="139">H1426-G1427</f>
        <v>50</v>
      </c>
      <c r="I1427" s="10"/>
    </row>
    <row r="1428" ht="15.75" customHeight="1">
      <c r="A1428" s="11"/>
      <c r="B1428" s="11"/>
      <c r="C1428" s="11"/>
      <c r="D1428" s="11"/>
      <c r="E1428" s="8" t="s">
        <v>4328</v>
      </c>
      <c r="F1428" s="57"/>
      <c r="G1428" s="10"/>
      <c r="H1428" s="8">
        <f t="shared" si="139"/>
        <v>50</v>
      </c>
      <c r="I1428" s="10"/>
    </row>
    <row r="1429" ht="15.75" customHeight="1">
      <c r="E1429" s="1"/>
    </row>
    <row r="1430" ht="15.75" customHeight="1">
      <c r="A1430" s="2" t="s">
        <v>0</v>
      </c>
      <c r="B1430" s="2" t="s">
        <v>1</v>
      </c>
      <c r="C1430" s="3" t="s">
        <v>2</v>
      </c>
      <c r="D1430" s="3" t="s">
        <v>3</v>
      </c>
      <c r="E1430" s="3" t="s">
        <v>4</v>
      </c>
      <c r="F1430" s="3" t="s">
        <v>5</v>
      </c>
      <c r="G1430" s="3" t="s">
        <v>6</v>
      </c>
      <c r="H1430" s="3" t="s">
        <v>7</v>
      </c>
      <c r="I1430" s="3" t="s">
        <v>8</v>
      </c>
    </row>
    <row r="1431" ht="15.75" customHeight="1">
      <c r="A1431" s="4" t="s">
        <v>4329</v>
      </c>
      <c r="B1431" s="5" t="s">
        <v>4330</v>
      </c>
      <c r="C1431" s="6">
        <v>46001.0</v>
      </c>
      <c r="D1431" s="7">
        <v>50.0</v>
      </c>
      <c r="E1431" s="8" t="s">
        <v>4331</v>
      </c>
      <c r="F1431" s="9">
        <v>46041.0</v>
      </c>
      <c r="G1431" s="10">
        <v>22.0</v>
      </c>
      <c r="H1431" s="8">
        <f>D1431-G1431</f>
        <v>28</v>
      </c>
      <c r="I1431" s="10"/>
    </row>
    <row r="1432" ht="15.75" customHeight="1">
      <c r="A1432" s="11"/>
      <c r="B1432" s="11"/>
      <c r="C1432" s="11"/>
      <c r="D1432" s="11"/>
      <c r="E1432" s="8" t="s">
        <v>4332</v>
      </c>
      <c r="F1432" s="9">
        <v>46045.0</v>
      </c>
      <c r="G1432" s="10">
        <v>8.0</v>
      </c>
      <c r="H1432" s="8">
        <f t="shared" ref="H1432:H1433" si="140">H1431-G1432</f>
        <v>20</v>
      </c>
      <c r="I1432" s="10"/>
    </row>
    <row r="1433" ht="15.75" customHeight="1">
      <c r="A1433" s="11"/>
      <c r="B1433" s="11"/>
      <c r="C1433" s="11"/>
      <c r="D1433" s="11"/>
      <c r="E1433" s="8" t="s">
        <v>4333</v>
      </c>
      <c r="F1433" s="57">
        <v>46062.0</v>
      </c>
      <c r="G1433" s="10">
        <v>20.0</v>
      </c>
      <c r="H1433" s="8">
        <f t="shared" si="140"/>
        <v>0</v>
      </c>
      <c r="I1433" s="10"/>
    </row>
    <row r="1434" ht="15.75" customHeight="1">
      <c r="E1434" s="1"/>
      <c r="H1434" s="68" t="s">
        <v>738</v>
      </c>
    </row>
    <row r="1435" ht="15.75" customHeight="1">
      <c r="A1435" s="2" t="s">
        <v>0</v>
      </c>
      <c r="B1435" s="2" t="s">
        <v>1</v>
      </c>
      <c r="C1435" s="3" t="s">
        <v>2</v>
      </c>
      <c r="D1435" s="3" t="s">
        <v>3</v>
      </c>
      <c r="E1435" s="3" t="s">
        <v>4</v>
      </c>
      <c r="F1435" s="3" t="s">
        <v>5</v>
      </c>
      <c r="G1435" s="3" t="s">
        <v>6</v>
      </c>
      <c r="H1435" s="3" t="s">
        <v>7</v>
      </c>
      <c r="I1435" s="3" t="s">
        <v>8</v>
      </c>
    </row>
    <row r="1436" ht="15.75" customHeight="1">
      <c r="A1436" s="4" t="s">
        <v>4329</v>
      </c>
      <c r="B1436" s="5" t="s">
        <v>4334</v>
      </c>
      <c r="C1436" s="6">
        <v>46001.0</v>
      </c>
      <c r="D1436" s="7">
        <v>50.0</v>
      </c>
      <c r="E1436" s="8" t="s">
        <v>4335</v>
      </c>
      <c r="F1436" s="9">
        <v>46037.0</v>
      </c>
      <c r="G1436" s="10">
        <v>22.0</v>
      </c>
      <c r="H1436" s="8">
        <f>D1436-G1436</f>
        <v>28</v>
      </c>
      <c r="I1436" s="10"/>
    </row>
    <row r="1437" ht="15.75" customHeight="1">
      <c r="A1437" s="11"/>
      <c r="B1437" s="11"/>
      <c r="C1437" s="11"/>
      <c r="D1437" s="11"/>
      <c r="E1437" s="8" t="s">
        <v>4336</v>
      </c>
      <c r="F1437" s="9">
        <v>46041.0</v>
      </c>
      <c r="G1437" s="10">
        <v>28.0</v>
      </c>
      <c r="H1437" s="8">
        <f t="shared" ref="H1437:H1438" si="141">H1436-G1437</f>
        <v>0</v>
      </c>
      <c r="I1437" s="10"/>
    </row>
    <row r="1438" ht="15.75" customHeight="1">
      <c r="A1438" s="11"/>
      <c r="B1438" s="11"/>
      <c r="C1438" s="11"/>
      <c r="D1438" s="11"/>
      <c r="E1438" s="8" t="s">
        <v>4337</v>
      </c>
      <c r="F1438" s="57"/>
      <c r="G1438" s="10"/>
      <c r="H1438" s="8">
        <f t="shared" si="141"/>
        <v>0</v>
      </c>
      <c r="I1438" s="10"/>
    </row>
    <row r="1439" ht="15.75" customHeight="1">
      <c r="E1439" s="1"/>
      <c r="H1439" s="68" t="s">
        <v>738</v>
      </c>
    </row>
    <row r="1440" ht="15.75" customHeight="1">
      <c r="A1440" s="2" t="s">
        <v>0</v>
      </c>
      <c r="B1440" s="2" t="s">
        <v>1</v>
      </c>
      <c r="C1440" s="3" t="s">
        <v>2</v>
      </c>
      <c r="D1440" s="3" t="s">
        <v>3</v>
      </c>
      <c r="E1440" s="3" t="s">
        <v>4</v>
      </c>
      <c r="F1440" s="3" t="s">
        <v>5</v>
      </c>
      <c r="G1440" s="3" t="s">
        <v>6</v>
      </c>
      <c r="H1440" s="3" t="s">
        <v>7</v>
      </c>
      <c r="I1440" s="3" t="s">
        <v>8</v>
      </c>
    </row>
    <row r="1441" ht="15.75" customHeight="1">
      <c r="A1441" s="4" t="s">
        <v>4329</v>
      </c>
      <c r="B1441" s="5" t="s">
        <v>4338</v>
      </c>
      <c r="C1441" s="6">
        <v>46037.0</v>
      </c>
      <c r="D1441" s="7">
        <v>50.0</v>
      </c>
      <c r="E1441" s="8" t="s">
        <v>1807</v>
      </c>
      <c r="F1441" s="9">
        <v>46062.0</v>
      </c>
      <c r="G1441" s="10">
        <v>20.0</v>
      </c>
      <c r="H1441" s="8">
        <f>D1441-G1441</f>
        <v>30</v>
      </c>
      <c r="I1441" s="10"/>
    </row>
    <row r="1442" ht="15.75" customHeight="1">
      <c r="A1442" s="11"/>
      <c r="B1442" s="11"/>
      <c r="C1442" s="11"/>
      <c r="D1442" s="11"/>
      <c r="E1442" s="8" t="s">
        <v>1808</v>
      </c>
      <c r="F1442" s="9">
        <v>46067.0</v>
      </c>
      <c r="G1442" s="10">
        <v>30.0</v>
      </c>
      <c r="H1442" s="8">
        <f t="shared" ref="H1442:H1443" si="142">H1441-G1442</f>
        <v>0</v>
      </c>
      <c r="I1442" s="10"/>
    </row>
    <row r="1443" ht="15.75" customHeight="1">
      <c r="A1443" s="11"/>
      <c r="B1443" s="11"/>
      <c r="C1443" s="11"/>
      <c r="D1443" s="11"/>
      <c r="E1443" s="8" t="s">
        <v>1809</v>
      </c>
      <c r="F1443" s="57"/>
      <c r="G1443" s="10"/>
      <c r="H1443" s="8">
        <f t="shared" si="142"/>
        <v>0</v>
      </c>
      <c r="I1443" s="10"/>
    </row>
    <row r="1444" ht="15.75" customHeight="1">
      <c r="E1444" s="1"/>
      <c r="H1444" s="68" t="s">
        <v>738</v>
      </c>
    </row>
    <row r="1445" ht="15.75" customHeight="1">
      <c r="A1445" s="2" t="s">
        <v>0</v>
      </c>
      <c r="B1445" s="2" t="s">
        <v>1</v>
      </c>
      <c r="C1445" s="3" t="s">
        <v>2</v>
      </c>
      <c r="D1445" s="3" t="s">
        <v>3</v>
      </c>
      <c r="E1445" s="3" t="s">
        <v>4</v>
      </c>
      <c r="F1445" s="3" t="s">
        <v>5</v>
      </c>
      <c r="G1445" s="3" t="s">
        <v>6</v>
      </c>
      <c r="H1445" s="3" t="s">
        <v>7</v>
      </c>
      <c r="I1445" s="3" t="s">
        <v>8</v>
      </c>
    </row>
    <row r="1446" ht="15.75" customHeight="1">
      <c r="A1446" s="4" t="s">
        <v>4329</v>
      </c>
      <c r="B1446" s="5" t="s">
        <v>4339</v>
      </c>
      <c r="C1446" s="6">
        <v>46045.0</v>
      </c>
      <c r="D1446" s="7">
        <v>50.0</v>
      </c>
      <c r="E1446" s="8" t="s">
        <v>2170</v>
      </c>
      <c r="F1446" s="9">
        <v>46067.0</v>
      </c>
      <c r="G1446" s="10">
        <v>4.0</v>
      </c>
      <c r="H1446" s="8">
        <f>D1446-G1446</f>
        <v>46</v>
      </c>
      <c r="I1446" s="10"/>
    </row>
    <row r="1447" ht="15.75" customHeight="1">
      <c r="A1447" s="11"/>
      <c r="B1447" s="11"/>
      <c r="C1447" s="11"/>
      <c r="D1447" s="11"/>
      <c r="E1447" s="8" t="s">
        <v>2171</v>
      </c>
      <c r="F1447" s="9">
        <v>46077.0</v>
      </c>
      <c r="G1447" s="10">
        <v>6.0</v>
      </c>
      <c r="H1447" s="8">
        <f t="shared" ref="H1447:H1448" si="143">H1446-G1447</f>
        <v>40</v>
      </c>
      <c r="I1447" s="10"/>
    </row>
    <row r="1448" ht="15.75" customHeight="1">
      <c r="A1448" s="11"/>
      <c r="B1448" s="11"/>
      <c r="C1448" s="11"/>
      <c r="D1448" s="11"/>
      <c r="E1448" s="8" t="s">
        <v>2172</v>
      </c>
      <c r="F1448" s="57">
        <v>46087.0</v>
      </c>
      <c r="G1448" s="10">
        <v>40.0</v>
      </c>
      <c r="H1448" s="8">
        <f t="shared" si="143"/>
        <v>0</v>
      </c>
      <c r="I1448" s="10"/>
    </row>
    <row r="1449" ht="15.75" customHeight="1">
      <c r="E1449" s="1"/>
      <c r="H1449" s="68" t="s">
        <v>738</v>
      </c>
    </row>
    <row r="1450" ht="15.75" customHeight="1">
      <c r="A1450" s="2" t="s">
        <v>0</v>
      </c>
      <c r="B1450" s="2" t="s">
        <v>1</v>
      </c>
      <c r="C1450" s="3" t="s">
        <v>2</v>
      </c>
      <c r="D1450" s="3" t="s">
        <v>3</v>
      </c>
      <c r="E1450" s="3" t="s">
        <v>4</v>
      </c>
      <c r="F1450" s="3" t="s">
        <v>5</v>
      </c>
      <c r="G1450" s="3" t="s">
        <v>6</v>
      </c>
      <c r="H1450" s="3" t="s">
        <v>7</v>
      </c>
      <c r="I1450" s="3" t="s">
        <v>8</v>
      </c>
    </row>
    <row r="1451" ht="15.75" customHeight="1">
      <c r="A1451" s="4" t="s">
        <v>4329</v>
      </c>
      <c r="B1451" s="5" t="s">
        <v>4340</v>
      </c>
      <c r="C1451" s="6">
        <v>46073.0</v>
      </c>
      <c r="D1451" s="7">
        <v>50.0</v>
      </c>
      <c r="E1451" s="8" t="s">
        <v>4341</v>
      </c>
      <c r="F1451" s="9">
        <v>46092.0</v>
      </c>
      <c r="G1451" s="10">
        <v>40.0</v>
      </c>
      <c r="H1451" s="8">
        <f>D1451-G1451</f>
        <v>10</v>
      </c>
      <c r="I1451" s="10"/>
    </row>
    <row r="1452" ht="15.75" customHeight="1">
      <c r="A1452" s="11"/>
      <c r="B1452" s="11"/>
      <c r="C1452" s="11"/>
      <c r="D1452" s="11"/>
      <c r="E1452" s="8" t="s">
        <v>4342</v>
      </c>
      <c r="F1452" s="9">
        <v>46125.0</v>
      </c>
      <c r="G1452" s="10">
        <v>10.0</v>
      </c>
      <c r="H1452" s="8">
        <f t="shared" ref="H1452:H1453" si="144">H1451-G1452</f>
        <v>0</v>
      </c>
      <c r="I1452" s="10"/>
    </row>
    <row r="1453" ht="15.75" customHeight="1">
      <c r="A1453" s="11"/>
      <c r="B1453" s="11"/>
      <c r="C1453" s="11"/>
      <c r="D1453" s="11"/>
      <c r="E1453" s="8" t="s">
        <v>4343</v>
      </c>
      <c r="F1453" s="57"/>
      <c r="G1453" s="10"/>
      <c r="H1453" s="8">
        <f t="shared" si="144"/>
        <v>0</v>
      </c>
      <c r="I1453" s="10"/>
    </row>
    <row r="1454" ht="15.75" customHeight="1">
      <c r="E1454" s="1"/>
      <c r="H1454" s="68" t="s">
        <v>738</v>
      </c>
    </row>
    <row r="1455" ht="15.75" customHeight="1">
      <c r="A1455" s="2" t="s">
        <v>0</v>
      </c>
      <c r="B1455" s="2" t="s">
        <v>1</v>
      </c>
      <c r="C1455" s="3" t="s">
        <v>2</v>
      </c>
      <c r="D1455" s="3" t="s">
        <v>3</v>
      </c>
      <c r="E1455" s="3" t="s">
        <v>4</v>
      </c>
      <c r="F1455" s="3" t="s">
        <v>5</v>
      </c>
      <c r="G1455" s="3" t="s">
        <v>6</v>
      </c>
      <c r="H1455" s="3" t="s">
        <v>7</v>
      </c>
      <c r="I1455" s="3" t="s">
        <v>8</v>
      </c>
    </row>
    <row r="1456" ht="15.75" customHeight="1">
      <c r="A1456" s="4" t="s">
        <v>4329</v>
      </c>
      <c r="B1456" s="5" t="s">
        <v>4344</v>
      </c>
      <c r="C1456" s="6">
        <v>46073.0</v>
      </c>
      <c r="D1456" s="7">
        <v>50.0</v>
      </c>
      <c r="E1456" s="8" t="s">
        <v>1828</v>
      </c>
      <c r="F1456" s="9">
        <v>46125.0</v>
      </c>
      <c r="G1456" s="10">
        <v>25.0</v>
      </c>
      <c r="H1456" s="8">
        <f>D1456-G1456</f>
        <v>25</v>
      </c>
      <c r="I1456" s="10"/>
    </row>
    <row r="1457" ht="15.75" customHeight="1">
      <c r="A1457" s="11"/>
      <c r="B1457" s="11"/>
      <c r="C1457" s="11"/>
      <c r="D1457" s="11"/>
      <c r="E1457" s="8" t="s">
        <v>1829</v>
      </c>
      <c r="F1457" s="9">
        <v>46132.0</v>
      </c>
      <c r="G1457" s="10">
        <v>25.0</v>
      </c>
      <c r="H1457" s="8">
        <f t="shared" ref="H1457:H1458" si="145">H1456-G1457</f>
        <v>0</v>
      </c>
      <c r="I1457" s="10"/>
    </row>
    <row r="1458" ht="15.75" customHeight="1">
      <c r="A1458" s="11"/>
      <c r="B1458" s="11"/>
      <c r="C1458" s="11"/>
      <c r="D1458" s="11"/>
      <c r="E1458" s="8" t="s">
        <v>1830</v>
      </c>
      <c r="F1458" s="57"/>
      <c r="G1458" s="10"/>
      <c r="H1458" s="8">
        <f t="shared" si="145"/>
        <v>0</v>
      </c>
      <c r="I1458" s="10"/>
    </row>
    <row r="1459" ht="15.75" customHeight="1">
      <c r="E1459" s="1"/>
      <c r="H1459" s="68" t="s">
        <v>738</v>
      </c>
    </row>
    <row r="1460" ht="15.75" customHeight="1">
      <c r="A1460" s="2" t="s">
        <v>0</v>
      </c>
      <c r="B1460" s="2" t="s">
        <v>1</v>
      </c>
      <c r="C1460" s="3" t="s">
        <v>2</v>
      </c>
      <c r="D1460" s="3" t="s">
        <v>3</v>
      </c>
      <c r="E1460" s="3" t="s">
        <v>4</v>
      </c>
      <c r="F1460" s="3" t="s">
        <v>5</v>
      </c>
      <c r="G1460" s="3" t="s">
        <v>6</v>
      </c>
      <c r="H1460" s="3" t="s">
        <v>7</v>
      </c>
      <c r="I1460" s="3" t="s">
        <v>8</v>
      </c>
    </row>
    <row r="1461" ht="15.75" customHeight="1">
      <c r="A1461" s="4" t="s">
        <v>4345</v>
      </c>
      <c r="B1461" s="5" t="s">
        <v>4346</v>
      </c>
      <c r="C1461" s="6">
        <v>46073.0</v>
      </c>
      <c r="D1461" s="7">
        <v>10.0</v>
      </c>
      <c r="E1461" s="8" t="s">
        <v>4347</v>
      </c>
      <c r="F1461" s="9">
        <v>46077.0</v>
      </c>
      <c r="G1461" s="10">
        <v>10.0</v>
      </c>
      <c r="H1461" s="8">
        <f>D1461-G1461</f>
        <v>0</v>
      </c>
      <c r="I1461" s="10"/>
    </row>
    <row r="1462" ht="15.75" customHeight="1">
      <c r="A1462" s="11"/>
      <c r="B1462" s="11"/>
      <c r="C1462" s="11"/>
      <c r="D1462" s="11"/>
      <c r="E1462" s="8" t="s">
        <v>4348</v>
      </c>
      <c r="F1462" s="9"/>
      <c r="G1462" s="10"/>
      <c r="H1462" s="8">
        <f t="shared" ref="H1462:H1463" si="146">H1461-G1462</f>
        <v>0</v>
      </c>
      <c r="I1462" s="10"/>
    </row>
    <row r="1463" ht="15.75" customHeight="1">
      <c r="A1463" s="11"/>
      <c r="B1463" s="11"/>
      <c r="C1463" s="11"/>
      <c r="D1463" s="11"/>
      <c r="E1463" s="8" t="s">
        <v>4349</v>
      </c>
      <c r="F1463" s="57"/>
      <c r="G1463" s="10"/>
      <c r="H1463" s="8">
        <f t="shared" si="146"/>
        <v>0</v>
      </c>
      <c r="I1463" s="10"/>
    </row>
    <row r="1464" ht="15.75" customHeight="1">
      <c r="E1464" s="1"/>
    </row>
    <row r="1465" ht="15.75" customHeight="1">
      <c r="A1465" s="2" t="s">
        <v>0</v>
      </c>
      <c r="B1465" s="2" t="s">
        <v>1</v>
      </c>
      <c r="C1465" s="3" t="s">
        <v>2</v>
      </c>
      <c r="D1465" s="3" t="s">
        <v>3</v>
      </c>
      <c r="E1465" s="3" t="s">
        <v>4</v>
      </c>
      <c r="F1465" s="3" t="s">
        <v>5</v>
      </c>
      <c r="G1465" s="3" t="s">
        <v>6</v>
      </c>
      <c r="H1465" s="3" t="s">
        <v>7</v>
      </c>
      <c r="I1465" s="3" t="s">
        <v>8</v>
      </c>
    </row>
    <row r="1466" ht="15.75" customHeight="1">
      <c r="A1466" s="4" t="s">
        <v>1082</v>
      </c>
      <c r="B1466" s="5" t="s">
        <v>4350</v>
      </c>
      <c r="C1466" s="6">
        <v>46078.0</v>
      </c>
      <c r="D1466" s="7">
        <v>50.0</v>
      </c>
      <c r="E1466" s="8" t="s">
        <v>1828</v>
      </c>
      <c r="F1466" s="9">
        <v>46132.0</v>
      </c>
      <c r="G1466" s="10">
        <v>24.0</v>
      </c>
      <c r="H1466" s="8">
        <f>D1466-G1466</f>
        <v>26</v>
      </c>
      <c r="I1466" s="10"/>
    </row>
    <row r="1467" ht="15.75" customHeight="1">
      <c r="A1467" s="11"/>
      <c r="B1467" s="11"/>
      <c r="C1467" s="11"/>
      <c r="D1467" s="11"/>
      <c r="E1467" s="8" t="s">
        <v>1829</v>
      </c>
      <c r="F1467" s="9"/>
      <c r="G1467" s="10"/>
      <c r="H1467" s="8">
        <f t="shared" ref="H1467:H1468" si="147">H1466-G1467</f>
        <v>26</v>
      </c>
      <c r="I1467" s="10"/>
    </row>
    <row r="1468" ht="15.75" customHeight="1">
      <c r="A1468" s="11"/>
      <c r="B1468" s="11"/>
      <c r="C1468" s="11"/>
      <c r="D1468" s="11"/>
      <c r="E1468" s="8" t="s">
        <v>1830</v>
      </c>
      <c r="F1468" s="57"/>
      <c r="G1468" s="10"/>
      <c r="H1468" s="8">
        <f t="shared" si="147"/>
        <v>26</v>
      </c>
      <c r="I1468" s="10"/>
    </row>
    <row r="1469" ht="15.75" customHeight="1">
      <c r="E1469" s="1"/>
    </row>
    <row r="1470" ht="15.75" customHeight="1">
      <c r="A1470" s="2" t="s">
        <v>0</v>
      </c>
      <c r="B1470" s="2" t="s">
        <v>1</v>
      </c>
      <c r="C1470" s="3" t="s">
        <v>2</v>
      </c>
      <c r="D1470" s="3" t="s">
        <v>3</v>
      </c>
      <c r="E1470" s="3" t="s">
        <v>4</v>
      </c>
      <c r="F1470" s="3" t="s">
        <v>5</v>
      </c>
      <c r="G1470" s="3" t="s">
        <v>6</v>
      </c>
      <c r="H1470" s="3" t="s">
        <v>7</v>
      </c>
      <c r="I1470" s="3" t="s">
        <v>8</v>
      </c>
    </row>
    <row r="1471" ht="15.75" customHeight="1">
      <c r="A1471" s="4" t="s">
        <v>1082</v>
      </c>
      <c r="B1471" s="5" t="s">
        <v>4351</v>
      </c>
      <c r="C1471" s="6">
        <v>46095.0</v>
      </c>
      <c r="D1471" s="7">
        <v>50.0</v>
      </c>
      <c r="E1471" s="8" t="s">
        <v>2411</v>
      </c>
      <c r="F1471" s="9">
        <v>46139.0</v>
      </c>
      <c r="G1471" s="10">
        <v>37.0</v>
      </c>
      <c r="H1471" s="8">
        <f>D1471-G1471</f>
        <v>13</v>
      </c>
      <c r="I1471" s="10"/>
    </row>
    <row r="1472" ht="15.75" customHeight="1">
      <c r="A1472" s="11"/>
      <c r="B1472" s="11"/>
      <c r="C1472" s="11"/>
      <c r="D1472" s="11"/>
      <c r="E1472" s="8" t="s">
        <v>2411</v>
      </c>
      <c r="F1472" s="9">
        <v>46137.0</v>
      </c>
      <c r="G1472" s="10">
        <v>13.0</v>
      </c>
      <c r="H1472" s="8">
        <f t="shared" ref="H1472:H1473" si="148">H1471-G1472</f>
        <v>0</v>
      </c>
      <c r="I1472" s="10"/>
    </row>
    <row r="1473" ht="15.75" customHeight="1">
      <c r="A1473" s="11"/>
      <c r="B1473" s="11"/>
      <c r="C1473" s="11"/>
      <c r="D1473" s="11"/>
      <c r="E1473" s="8" t="s">
        <v>2411</v>
      </c>
      <c r="F1473" s="57"/>
      <c r="G1473" s="10"/>
      <c r="H1473" s="8">
        <f t="shared" si="148"/>
        <v>0</v>
      </c>
      <c r="I1473" s="10"/>
    </row>
    <row r="1474" ht="15.75" customHeight="1">
      <c r="E1474" s="1"/>
      <c r="H1474" s="62" t="s">
        <v>14</v>
      </c>
    </row>
    <row r="1475" ht="15.75" customHeight="1">
      <c r="A1475" s="2" t="s">
        <v>0</v>
      </c>
      <c r="B1475" s="2" t="s">
        <v>1</v>
      </c>
      <c r="C1475" s="3" t="s">
        <v>2</v>
      </c>
      <c r="D1475" s="3" t="s">
        <v>3</v>
      </c>
      <c r="E1475" s="3" t="s">
        <v>4</v>
      </c>
      <c r="F1475" s="3" t="s">
        <v>5</v>
      </c>
      <c r="G1475" s="3" t="s">
        <v>6</v>
      </c>
      <c r="H1475" s="3" t="s">
        <v>7</v>
      </c>
      <c r="I1475" s="3" t="s">
        <v>8</v>
      </c>
    </row>
    <row r="1476" ht="15.75" customHeight="1">
      <c r="A1476" s="4" t="s">
        <v>1082</v>
      </c>
      <c r="B1476" s="5" t="s">
        <v>4352</v>
      </c>
      <c r="C1476" s="6">
        <v>46095.0</v>
      </c>
      <c r="D1476" s="7">
        <v>50.0</v>
      </c>
      <c r="E1476" s="8" t="s">
        <v>1557</v>
      </c>
      <c r="F1476" s="9">
        <v>46137.0</v>
      </c>
      <c r="G1476" s="10">
        <v>9.0</v>
      </c>
      <c r="H1476" s="8">
        <f>D1476-G1476</f>
        <v>41</v>
      </c>
      <c r="I1476" s="10"/>
    </row>
    <row r="1477" ht="15.75" customHeight="1">
      <c r="A1477" s="11"/>
      <c r="B1477" s="11"/>
      <c r="C1477" s="11"/>
      <c r="D1477" s="11"/>
      <c r="E1477" s="8" t="s">
        <v>1558</v>
      </c>
      <c r="F1477" s="9">
        <v>46154.0</v>
      </c>
      <c r="G1477" s="10">
        <v>39.0</v>
      </c>
      <c r="H1477" s="8">
        <f t="shared" ref="H1477:H1478" si="149">H1476-G1477</f>
        <v>2</v>
      </c>
      <c r="I1477" s="10"/>
    </row>
    <row r="1478" ht="15.75" customHeight="1">
      <c r="A1478" s="11"/>
      <c r="B1478" s="11"/>
      <c r="C1478" s="11"/>
      <c r="D1478" s="11"/>
      <c r="E1478" s="8" t="s">
        <v>1559</v>
      </c>
      <c r="F1478" s="57">
        <v>46163.0</v>
      </c>
      <c r="G1478" s="10">
        <v>21.0</v>
      </c>
      <c r="H1478" s="8">
        <f t="shared" si="149"/>
        <v>-19</v>
      </c>
      <c r="I1478" s="10"/>
    </row>
    <row r="1479" ht="15.75" customHeight="1">
      <c r="E1479" s="1"/>
    </row>
    <row r="1480" ht="15.75" customHeight="1">
      <c r="A1480" s="2" t="s">
        <v>0</v>
      </c>
      <c r="B1480" s="2" t="s">
        <v>1</v>
      </c>
      <c r="C1480" s="3" t="s">
        <v>2</v>
      </c>
      <c r="D1480" s="3" t="s">
        <v>3</v>
      </c>
      <c r="E1480" s="3" t="s">
        <v>4</v>
      </c>
      <c r="F1480" s="3" t="s">
        <v>5</v>
      </c>
      <c r="G1480" s="3" t="s">
        <v>6</v>
      </c>
      <c r="H1480" s="3" t="s">
        <v>7</v>
      </c>
      <c r="I1480" s="3" t="s">
        <v>8</v>
      </c>
    </row>
    <row r="1481" ht="15.75" customHeight="1">
      <c r="A1481" s="4" t="s">
        <v>1082</v>
      </c>
      <c r="B1481" s="5" t="s">
        <v>4353</v>
      </c>
      <c r="C1481" s="6">
        <v>46095.0</v>
      </c>
      <c r="D1481" s="7">
        <v>50.0</v>
      </c>
      <c r="E1481" s="8" t="s">
        <v>4354</v>
      </c>
      <c r="F1481" s="9">
        <v>46163.0</v>
      </c>
      <c r="G1481" s="10">
        <v>50.0</v>
      </c>
      <c r="H1481" s="8">
        <f>D1481-G1481</f>
        <v>0</v>
      </c>
      <c r="I1481" s="10"/>
    </row>
    <row r="1482" ht="15.75" customHeight="1">
      <c r="A1482" s="11"/>
      <c r="B1482" s="11"/>
      <c r="C1482" s="11"/>
      <c r="D1482" s="11"/>
      <c r="E1482" s="8"/>
      <c r="F1482" s="9"/>
      <c r="G1482" s="10"/>
      <c r="H1482" s="8">
        <f t="shared" ref="H1482:H1483" si="150">H1481-G1482</f>
        <v>0</v>
      </c>
      <c r="I1482" s="10"/>
    </row>
    <row r="1483" ht="15.75" customHeight="1">
      <c r="A1483" s="11"/>
      <c r="B1483" s="11"/>
      <c r="C1483" s="11"/>
      <c r="D1483" s="11"/>
      <c r="E1483" s="8"/>
      <c r="F1483" s="57"/>
      <c r="G1483" s="10"/>
      <c r="H1483" s="8">
        <f t="shared" si="150"/>
        <v>0</v>
      </c>
      <c r="I1483" s="10"/>
    </row>
    <row r="1484" ht="15.75" customHeight="1">
      <c r="E1484" s="1"/>
      <c r="H1484" s="62" t="s">
        <v>14</v>
      </c>
    </row>
    <row r="1485" ht="15.75" customHeight="1">
      <c r="A1485" s="2" t="s">
        <v>0</v>
      </c>
      <c r="B1485" s="2" t="s">
        <v>1</v>
      </c>
      <c r="C1485" s="3" t="s">
        <v>2</v>
      </c>
      <c r="D1485" s="3" t="s">
        <v>3</v>
      </c>
      <c r="E1485" s="3" t="s">
        <v>4</v>
      </c>
      <c r="F1485" s="3" t="s">
        <v>5</v>
      </c>
      <c r="G1485" s="3" t="s">
        <v>6</v>
      </c>
      <c r="H1485" s="3" t="s">
        <v>7</v>
      </c>
      <c r="I1485" s="3" t="s">
        <v>8</v>
      </c>
    </row>
    <row r="1486" ht="15.75" customHeight="1">
      <c r="A1486" s="4" t="s">
        <v>1082</v>
      </c>
      <c r="B1486" s="5" t="s">
        <v>4355</v>
      </c>
      <c r="C1486" s="6">
        <v>46126.0</v>
      </c>
      <c r="D1486" s="7">
        <v>50.0</v>
      </c>
      <c r="E1486" s="8" t="s">
        <v>4270</v>
      </c>
      <c r="F1486" s="9">
        <v>46169.0</v>
      </c>
      <c r="G1486" s="10">
        <v>3.0</v>
      </c>
      <c r="H1486" s="8">
        <f>D1486-G1486</f>
        <v>47</v>
      </c>
      <c r="I1486" s="10"/>
    </row>
    <row r="1487" ht="15.75" customHeight="1">
      <c r="A1487" s="11"/>
      <c r="B1487" s="11"/>
      <c r="C1487" s="11"/>
      <c r="D1487" s="11"/>
      <c r="E1487" s="8" t="s">
        <v>4271</v>
      </c>
      <c r="F1487" s="9">
        <v>46168.0</v>
      </c>
      <c r="G1487" s="10">
        <v>38.0</v>
      </c>
      <c r="H1487" s="8">
        <f t="shared" ref="H1487:H1488" si="151">H1486-G1487</f>
        <v>9</v>
      </c>
      <c r="I1487" s="10"/>
    </row>
    <row r="1488" ht="15.75" customHeight="1">
      <c r="A1488" s="11"/>
      <c r="B1488" s="11"/>
      <c r="C1488" s="11"/>
      <c r="D1488" s="11"/>
      <c r="E1488" s="8" t="s">
        <v>4272</v>
      </c>
      <c r="F1488" s="57">
        <v>46175.0</v>
      </c>
      <c r="G1488" s="10">
        <v>9.0</v>
      </c>
      <c r="H1488" s="8">
        <f t="shared" si="151"/>
        <v>0</v>
      </c>
      <c r="I1488" s="10"/>
    </row>
    <row r="1489" ht="15.75" customHeight="1">
      <c r="E1489" s="1"/>
      <c r="H1489" s="62" t="s">
        <v>14</v>
      </c>
    </row>
    <row r="1490" ht="15.75" customHeight="1">
      <c r="A1490" s="2" t="s">
        <v>0</v>
      </c>
      <c r="B1490" s="2" t="s">
        <v>1</v>
      </c>
      <c r="C1490" s="3" t="s">
        <v>2</v>
      </c>
      <c r="D1490" s="3" t="s">
        <v>3</v>
      </c>
      <c r="E1490" s="3" t="s">
        <v>4</v>
      </c>
      <c r="F1490" s="3" t="s">
        <v>5</v>
      </c>
      <c r="G1490" s="3" t="s">
        <v>6</v>
      </c>
      <c r="H1490" s="3" t="s">
        <v>7</v>
      </c>
      <c r="I1490" s="3" t="s">
        <v>8</v>
      </c>
    </row>
    <row r="1491" ht="15.75" customHeight="1">
      <c r="A1491" s="4" t="s">
        <v>1082</v>
      </c>
      <c r="B1491" s="5" t="s">
        <v>4356</v>
      </c>
      <c r="C1491" s="6">
        <v>46126.0</v>
      </c>
      <c r="D1491" s="7">
        <v>50.0</v>
      </c>
      <c r="E1491" s="8" t="s">
        <v>4140</v>
      </c>
      <c r="F1491" s="9">
        <v>46175.0</v>
      </c>
      <c r="G1491" s="10">
        <v>11.0</v>
      </c>
      <c r="H1491" s="8">
        <f>D1491-G1491</f>
        <v>39</v>
      </c>
      <c r="I1491" s="10"/>
    </row>
    <row r="1492" ht="15.75" customHeight="1">
      <c r="A1492" s="11"/>
      <c r="B1492" s="11"/>
      <c r="C1492" s="11"/>
      <c r="D1492" s="11"/>
      <c r="E1492" s="8" t="s">
        <v>4141</v>
      </c>
      <c r="F1492" s="9">
        <v>46182.0</v>
      </c>
      <c r="G1492" s="10">
        <v>30.0</v>
      </c>
      <c r="H1492" s="8">
        <f t="shared" ref="H1492:H1493" si="152">H1491-G1492</f>
        <v>9</v>
      </c>
      <c r="I1492" s="10"/>
    </row>
    <row r="1493" ht="15.75" customHeight="1">
      <c r="A1493" s="11"/>
      <c r="B1493" s="11"/>
      <c r="C1493" s="11"/>
      <c r="D1493" s="11"/>
      <c r="E1493" s="8"/>
      <c r="F1493" s="57"/>
      <c r="G1493" s="10"/>
      <c r="H1493" s="8">
        <f t="shared" si="152"/>
        <v>9</v>
      </c>
      <c r="I1493" s="10"/>
    </row>
    <row r="1494" ht="15.75" customHeight="1">
      <c r="E1494" s="1"/>
    </row>
    <row r="1495" ht="15.75" customHeight="1">
      <c r="A1495" s="2" t="s">
        <v>0</v>
      </c>
      <c r="B1495" s="2" t="s">
        <v>1</v>
      </c>
      <c r="C1495" s="3" t="s">
        <v>2</v>
      </c>
      <c r="D1495" s="3" t="s">
        <v>3</v>
      </c>
      <c r="E1495" s="3" t="s">
        <v>4</v>
      </c>
      <c r="F1495" s="3" t="s">
        <v>5</v>
      </c>
      <c r="G1495" s="3" t="s">
        <v>6</v>
      </c>
      <c r="H1495" s="3" t="s">
        <v>7</v>
      </c>
      <c r="I1495" s="3" t="s">
        <v>8</v>
      </c>
    </row>
    <row r="1496" ht="15.75" customHeight="1">
      <c r="A1496" s="4" t="s">
        <v>1082</v>
      </c>
      <c r="B1496" s="5" t="s">
        <v>4357</v>
      </c>
      <c r="C1496" s="6">
        <v>46163.0</v>
      </c>
      <c r="D1496" s="7">
        <v>50.0</v>
      </c>
      <c r="E1496" s="8" t="s">
        <v>3557</v>
      </c>
      <c r="F1496" s="9"/>
      <c r="G1496" s="10"/>
      <c r="H1496" s="8">
        <f>D1496-G1496</f>
        <v>50</v>
      </c>
      <c r="I1496" s="10"/>
    </row>
    <row r="1497" ht="15.75" customHeight="1">
      <c r="A1497" s="11"/>
      <c r="B1497" s="11"/>
      <c r="C1497" s="11"/>
      <c r="D1497" s="11"/>
      <c r="E1497" s="8"/>
      <c r="F1497" s="9"/>
      <c r="G1497" s="10"/>
      <c r="H1497" s="8">
        <f t="shared" ref="H1497:H1498" si="153">H1496-G1497</f>
        <v>50</v>
      </c>
      <c r="I1497" s="10"/>
    </row>
    <row r="1498" ht="15.75" customHeight="1">
      <c r="A1498" s="11"/>
      <c r="B1498" s="11"/>
      <c r="C1498" s="11"/>
      <c r="D1498" s="11"/>
      <c r="E1498" s="8"/>
      <c r="F1498" s="57"/>
      <c r="G1498" s="10"/>
      <c r="H1498" s="8">
        <f t="shared" si="153"/>
        <v>50</v>
      </c>
      <c r="I1498" s="10"/>
    </row>
    <row r="1499" ht="15.75" customHeight="1">
      <c r="E1499" s="1"/>
    </row>
    <row r="1500" ht="15.75" customHeight="1">
      <c r="A1500" s="2" t="s">
        <v>0</v>
      </c>
      <c r="B1500" s="2" t="s">
        <v>1</v>
      </c>
      <c r="C1500" s="3" t="s">
        <v>2</v>
      </c>
      <c r="D1500" s="3" t="s">
        <v>3</v>
      </c>
      <c r="E1500" s="3" t="s">
        <v>4</v>
      </c>
      <c r="F1500" s="3" t="s">
        <v>5</v>
      </c>
      <c r="G1500" s="3" t="s">
        <v>6</v>
      </c>
      <c r="H1500" s="3" t="s">
        <v>7</v>
      </c>
      <c r="I1500" s="3" t="s">
        <v>8</v>
      </c>
    </row>
    <row r="1501" ht="15.75" customHeight="1">
      <c r="A1501" s="4" t="s">
        <v>1082</v>
      </c>
      <c r="B1501" s="5" t="s">
        <v>4358</v>
      </c>
      <c r="C1501" s="6">
        <v>46194.0</v>
      </c>
      <c r="D1501" s="7">
        <v>50.0</v>
      </c>
      <c r="E1501" s="8" t="s">
        <v>1582</v>
      </c>
      <c r="F1501" s="9"/>
      <c r="G1501" s="10"/>
      <c r="H1501" s="8">
        <v>50.0</v>
      </c>
      <c r="I1501" s="10"/>
    </row>
    <row r="1502" ht="15.75" customHeight="1">
      <c r="A1502" s="11"/>
      <c r="B1502" s="11"/>
      <c r="C1502" s="11"/>
      <c r="D1502" s="11"/>
      <c r="E1502" s="8"/>
      <c r="F1502" s="9"/>
      <c r="G1502" s="10"/>
      <c r="H1502" s="8">
        <f t="shared" ref="H1502:H1503" si="154">H1501-G1502</f>
        <v>50</v>
      </c>
      <c r="I1502" s="10"/>
    </row>
    <row r="1503" ht="15.75" customHeight="1">
      <c r="A1503" s="11"/>
      <c r="B1503" s="11"/>
      <c r="C1503" s="11"/>
      <c r="D1503" s="11"/>
      <c r="E1503" s="8"/>
      <c r="F1503" s="57"/>
      <c r="G1503" s="10"/>
      <c r="H1503" s="8">
        <f t="shared" si="154"/>
        <v>50</v>
      </c>
      <c r="I1503" s="10"/>
    </row>
  </sheetData>
  <mergeCells count="166">
    <mergeCell ref="G38:H38"/>
    <mergeCell ref="G41:H41"/>
    <mergeCell ref="A791:G791"/>
    <mergeCell ref="A813:G813"/>
    <mergeCell ref="A835:G835"/>
    <mergeCell ref="A857:G857"/>
    <mergeCell ref="A879:G879"/>
    <mergeCell ref="A901:G901"/>
    <mergeCell ref="A1307:A1309"/>
    <mergeCell ref="B1307:B1309"/>
    <mergeCell ref="C1307:C1309"/>
    <mergeCell ref="D1307:D1309"/>
    <mergeCell ref="A1312:A1314"/>
    <mergeCell ref="B1312:B1314"/>
    <mergeCell ref="C1312:C1314"/>
    <mergeCell ref="D1312:D1314"/>
    <mergeCell ref="A1317:A1319"/>
    <mergeCell ref="B1317:B1319"/>
    <mergeCell ref="C1317:C1319"/>
    <mergeCell ref="D1317:D1319"/>
    <mergeCell ref="A1322:A1324"/>
    <mergeCell ref="D1322:D1324"/>
    <mergeCell ref="B1322:B1324"/>
    <mergeCell ref="C1322:C1324"/>
    <mergeCell ref="B1327:B1329"/>
    <mergeCell ref="C1327:C1329"/>
    <mergeCell ref="D1327:D1329"/>
    <mergeCell ref="O1329:P1329"/>
    <mergeCell ref="L1330:L1334"/>
    <mergeCell ref="C1340:C1342"/>
    <mergeCell ref="D1340:D1342"/>
    <mergeCell ref="A1327:A1329"/>
    <mergeCell ref="A1335:A1337"/>
    <mergeCell ref="B1335:B1337"/>
    <mergeCell ref="C1335:C1337"/>
    <mergeCell ref="D1335:D1337"/>
    <mergeCell ref="A1340:A1342"/>
    <mergeCell ref="B1340:B1342"/>
    <mergeCell ref="C1361:C1363"/>
    <mergeCell ref="D1361:D1363"/>
    <mergeCell ref="A1386:A1388"/>
    <mergeCell ref="B1386:B1388"/>
    <mergeCell ref="C1386:C1388"/>
    <mergeCell ref="D1386:D1388"/>
    <mergeCell ref="B1391:B1393"/>
    <mergeCell ref="C1391:C1393"/>
    <mergeCell ref="D1391:D1393"/>
    <mergeCell ref="A1391:A1393"/>
    <mergeCell ref="A1396:A1398"/>
    <mergeCell ref="B1396:B1398"/>
    <mergeCell ref="C1396:C1398"/>
    <mergeCell ref="D1396:D1398"/>
    <mergeCell ref="A1401:A1403"/>
    <mergeCell ref="B1401:B1403"/>
    <mergeCell ref="A1406:A1408"/>
    <mergeCell ref="B1406:B1408"/>
    <mergeCell ref="C1406:C1408"/>
    <mergeCell ref="D1406:D1408"/>
    <mergeCell ref="B1411:B1413"/>
    <mergeCell ref="C1411:C1413"/>
    <mergeCell ref="D1411:D1413"/>
    <mergeCell ref="A1411:A1413"/>
    <mergeCell ref="A1416:A1418"/>
    <mergeCell ref="B1416:B1418"/>
    <mergeCell ref="C1416:C1418"/>
    <mergeCell ref="D1416:D1418"/>
    <mergeCell ref="A1421:A1423"/>
    <mergeCell ref="B1421:B1423"/>
    <mergeCell ref="C1421:C1423"/>
    <mergeCell ref="D1421:D1423"/>
    <mergeCell ref="A1426:A1428"/>
    <mergeCell ref="B1426:B1428"/>
    <mergeCell ref="C1426:C1428"/>
    <mergeCell ref="D1426:D1428"/>
    <mergeCell ref="A1431:A1433"/>
    <mergeCell ref="D1431:D1433"/>
    <mergeCell ref="B1431:B1433"/>
    <mergeCell ref="C1431:C1433"/>
    <mergeCell ref="A1436:A1438"/>
    <mergeCell ref="B1436:B1438"/>
    <mergeCell ref="C1436:C1438"/>
    <mergeCell ref="D1436:D1438"/>
    <mergeCell ref="A1441:A1443"/>
    <mergeCell ref="D1441:D1443"/>
    <mergeCell ref="B1441:B1443"/>
    <mergeCell ref="C1441:C1443"/>
    <mergeCell ref="A1446:A1448"/>
    <mergeCell ref="B1446:B1448"/>
    <mergeCell ref="C1446:C1448"/>
    <mergeCell ref="D1446:D1448"/>
    <mergeCell ref="A1451:A1453"/>
    <mergeCell ref="D1451:D1453"/>
    <mergeCell ref="B1451:B1453"/>
    <mergeCell ref="C1451:C1453"/>
    <mergeCell ref="A1456:A1458"/>
    <mergeCell ref="B1456:B1458"/>
    <mergeCell ref="C1456:C1458"/>
    <mergeCell ref="D1456:D1458"/>
    <mergeCell ref="A1461:A1463"/>
    <mergeCell ref="D1461:D1463"/>
    <mergeCell ref="B1461:B1463"/>
    <mergeCell ref="C1461:C1463"/>
    <mergeCell ref="A1466:A1468"/>
    <mergeCell ref="B1466:B1468"/>
    <mergeCell ref="C1466:C1468"/>
    <mergeCell ref="D1466:D1468"/>
    <mergeCell ref="A1471:A1473"/>
    <mergeCell ref="D1471:D1473"/>
    <mergeCell ref="B1471:B1473"/>
    <mergeCell ref="C1471:C1473"/>
    <mergeCell ref="A1476:A1478"/>
    <mergeCell ref="B1476:B1478"/>
    <mergeCell ref="C1476:C1478"/>
    <mergeCell ref="D1476:D1478"/>
    <mergeCell ref="A1481:A1483"/>
    <mergeCell ref="D1481:D1483"/>
    <mergeCell ref="B1481:B1483"/>
    <mergeCell ref="C1481:C1483"/>
    <mergeCell ref="A1486:A1488"/>
    <mergeCell ref="B1486:B1488"/>
    <mergeCell ref="C1486:C1488"/>
    <mergeCell ref="D1486:D1488"/>
    <mergeCell ref="A1491:A1493"/>
    <mergeCell ref="D1491:D1493"/>
    <mergeCell ref="B1491:B1493"/>
    <mergeCell ref="C1491:C1493"/>
    <mergeCell ref="A1496:A1498"/>
    <mergeCell ref="B1496:B1498"/>
    <mergeCell ref="C1496:C1498"/>
    <mergeCell ref="D1496:D1498"/>
    <mergeCell ref="A1501:A1503"/>
    <mergeCell ref="D1501:D1503"/>
    <mergeCell ref="A1345:A1347"/>
    <mergeCell ref="B1345:B1347"/>
    <mergeCell ref="C1345:C1347"/>
    <mergeCell ref="D1345:D1347"/>
    <mergeCell ref="B1351:B1353"/>
    <mergeCell ref="C1351:C1353"/>
    <mergeCell ref="D1351:D1353"/>
    <mergeCell ref="A1351:A1353"/>
    <mergeCell ref="A1356:A1358"/>
    <mergeCell ref="B1356:B1358"/>
    <mergeCell ref="C1356:C1358"/>
    <mergeCell ref="D1356:D1358"/>
    <mergeCell ref="A1361:A1363"/>
    <mergeCell ref="B1361:B1363"/>
    <mergeCell ref="A1366:A1368"/>
    <mergeCell ref="B1366:B1368"/>
    <mergeCell ref="C1366:C1368"/>
    <mergeCell ref="D1366:D1368"/>
    <mergeCell ref="B1371:B1373"/>
    <mergeCell ref="C1371:C1373"/>
    <mergeCell ref="D1371:D1373"/>
    <mergeCell ref="C1381:C1383"/>
    <mergeCell ref="D1381:D1383"/>
    <mergeCell ref="A1371:A1373"/>
    <mergeCell ref="A1376:A1378"/>
    <mergeCell ref="B1376:B1378"/>
    <mergeCell ref="C1376:C1378"/>
    <mergeCell ref="D1376:D1378"/>
    <mergeCell ref="A1381:A1383"/>
    <mergeCell ref="B1381:B1383"/>
    <mergeCell ref="C1401:C1403"/>
    <mergeCell ref="D1401:D1403"/>
    <mergeCell ref="B1501:B1503"/>
    <mergeCell ref="C1501:C1503"/>
  </mergeCells>
  <printOptions/>
  <pageMargins bottom="0.58" footer="0.0" header="0.0" left="0.7" right="0.7" top="0.47"/>
  <pageSetup scale="130" orientation="portrait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1.14"/>
    <col customWidth="1" min="3" max="3" width="8.71"/>
    <col customWidth="1" min="4" max="4" width="10.57"/>
    <col customWidth="1" min="5" max="5" width="13.86"/>
    <col customWidth="1" min="6" max="6" width="13.14"/>
    <col customWidth="1" min="7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50.0</v>
      </c>
    </row>
    <row r="3">
      <c r="A3" s="19" t="s">
        <v>4359</v>
      </c>
      <c r="B3" s="18">
        <v>45314.0</v>
      </c>
      <c r="C3" s="36">
        <v>50.0</v>
      </c>
      <c r="D3" s="19">
        <f>G2-C3</f>
        <v>0</v>
      </c>
      <c r="E3" s="19"/>
      <c r="F3" s="40"/>
      <c r="G3" s="63" t="s">
        <v>4360</v>
      </c>
      <c r="H3" s="63"/>
    </row>
    <row r="4">
      <c r="A4" s="19" t="str">
        <f>A3</f>
        <v>045/PO/GIR-MDP/PSR/I/2024</v>
      </c>
      <c r="B4" s="18"/>
      <c r="C4" s="36"/>
      <c r="D4" s="19"/>
      <c r="E4" s="19"/>
      <c r="F4" s="40"/>
      <c r="G4" s="64" t="s">
        <v>1082</v>
      </c>
      <c r="H4" s="63"/>
    </row>
    <row r="6">
      <c r="A6" s="14" t="s">
        <v>15</v>
      </c>
      <c r="B6" s="14" t="s">
        <v>16</v>
      </c>
      <c r="C6" s="2" t="s">
        <v>17</v>
      </c>
      <c r="D6" s="14" t="s">
        <v>18</v>
      </c>
      <c r="E6" s="14" t="s">
        <v>19</v>
      </c>
      <c r="F6" s="34" t="s">
        <v>20</v>
      </c>
      <c r="G6" s="43">
        <v>40.0</v>
      </c>
    </row>
    <row r="7">
      <c r="A7" s="19" t="s">
        <v>4361</v>
      </c>
      <c r="B7" s="18">
        <v>45534.0</v>
      </c>
      <c r="C7" s="36">
        <v>40.0</v>
      </c>
      <c r="D7" s="19">
        <f>G6-C7</f>
        <v>0</v>
      </c>
      <c r="E7" s="19"/>
      <c r="F7" s="40"/>
      <c r="G7" s="63" t="s">
        <v>4362</v>
      </c>
    </row>
    <row r="8">
      <c r="A8" s="19" t="str">
        <f>A7</f>
        <v>055/PO/GIR-MDP/PSR/VIII/2024</v>
      </c>
      <c r="B8" s="18"/>
      <c r="C8" s="36"/>
      <c r="D8" s="19"/>
      <c r="E8" s="19"/>
      <c r="F8" s="40"/>
      <c r="G8" s="64" t="s">
        <v>1082</v>
      </c>
    </row>
    <row r="11">
      <c r="A11" s="2" t="s">
        <v>0</v>
      </c>
      <c r="B11" s="2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</row>
    <row r="12">
      <c r="A12" s="4" t="s">
        <v>1082</v>
      </c>
      <c r="B12" s="5" t="s">
        <v>4363</v>
      </c>
      <c r="C12" s="6"/>
      <c r="D12" s="7">
        <v>50.0</v>
      </c>
      <c r="E12" s="8" t="s">
        <v>4364</v>
      </c>
      <c r="F12" s="9">
        <v>45733.0</v>
      </c>
      <c r="G12" s="10">
        <v>50.0</v>
      </c>
      <c r="H12" s="8">
        <f>D12-G12</f>
        <v>0</v>
      </c>
      <c r="I12" s="10"/>
    </row>
    <row r="13">
      <c r="A13" s="11"/>
      <c r="B13" s="11"/>
      <c r="C13" s="11"/>
      <c r="D13" s="11"/>
      <c r="E13" s="8" t="s">
        <v>4365</v>
      </c>
      <c r="F13" s="9"/>
      <c r="G13" s="10"/>
      <c r="H13" s="8">
        <f t="shared" ref="H13:H14" si="1">H12-G13</f>
        <v>0</v>
      </c>
      <c r="I13" s="10"/>
    </row>
    <row r="14">
      <c r="A14" s="11"/>
      <c r="B14" s="11"/>
      <c r="C14" s="11"/>
      <c r="D14" s="11"/>
      <c r="E14" s="8" t="s">
        <v>4366</v>
      </c>
      <c r="F14" s="10"/>
      <c r="G14" s="10"/>
      <c r="H14" s="8">
        <f t="shared" si="1"/>
        <v>0</v>
      </c>
      <c r="I14" s="10"/>
    </row>
    <row r="16">
      <c r="A16" s="2" t="s">
        <v>0</v>
      </c>
      <c r="B16" s="2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</row>
    <row r="17">
      <c r="A17" s="4" t="s">
        <v>1082</v>
      </c>
      <c r="B17" s="5" t="s">
        <v>4367</v>
      </c>
      <c r="C17" s="6"/>
      <c r="D17" s="7">
        <v>50.0</v>
      </c>
      <c r="E17" s="8" t="s">
        <v>4368</v>
      </c>
      <c r="F17" s="9">
        <v>46042.0</v>
      </c>
      <c r="G17" s="10">
        <v>50.0</v>
      </c>
      <c r="H17" s="8">
        <f>D17-G17</f>
        <v>0</v>
      </c>
      <c r="I17" s="10"/>
    </row>
    <row r="18">
      <c r="A18" s="11"/>
      <c r="B18" s="11"/>
      <c r="C18" s="11"/>
      <c r="D18" s="11"/>
      <c r="E18" s="8" t="s">
        <v>4369</v>
      </c>
      <c r="F18" s="9"/>
      <c r="G18" s="10"/>
      <c r="H18" s="8">
        <f t="shared" ref="H18:H19" si="2">H17-G18</f>
        <v>0</v>
      </c>
      <c r="I18" s="10"/>
    </row>
    <row r="19">
      <c r="A19" s="11"/>
      <c r="B19" s="11"/>
      <c r="C19" s="11"/>
      <c r="D19" s="11"/>
      <c r="E19" s="8" t="s">
        <v>1542</v>
      </c>
      <c r="F19" s="10"/>
      <c r="G19" s="10"/>
      <c r="H19" s="8">
        <f t="shared" si="2"/>
        <v>0</v>
      </c>
      <c r="I19" s="10"/>
    </row>
    <row r="20">
      <c r="H20" s="62" t="s">
        <v>14</v>
      </c>
    </row>
    <row r="21" ht="15.75" customHeight="1">
      <c r="A21" s="2" t="s">
        <v>0</v>
      </c>
      <c r="B21" s="2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</row>
    <row r="22" ht="15.75" customHeight="1">
      <c r="A22" s="4" t="s">
        <v>1082</v>
      </c>
      <c r="B22" s="5" t="s">
        <v>4370</v>
      </c>
      <c r="C22" s="6">
        <v>46178.0</v>
      </c>
      <c r="D22" s="7">
        <v>50.0</v>
      </c>
      <c r="E22" s="8" t="s">
        <v>4371</v>
      </c>
      <c r="F22" s="9"/>
      <c r="G22" s="10"/>
      <c r="H22" s="8">
        <f>D22-G22</f>
        <v>50</v>
      </c>
      <c r="I22" s="10"/>
    </row>
    <row r="23" ht="15.75" customHeight="1">
      <c r="A23" s="11"/>
      <c r="B23" s="11"/>
      <c r="C23" s="11"/>
      <c r="D23" s="11"/>
      <c r="E23" s="8"/>
      <c r="F23" s="9"/>
      <c r="G23" s="10"/>
      <c r="H23" s="8">
        <f t="shared" ref="H23:H24" si="3">H22-G23</f>
        <v>50</v>
      </c>
      <c r="I23" s="10"/>
    </row>
    <row r="24" ht="15.75" customHeight="1">
      <c r="A24" s="11"/>
      <c r="B24" s="11"/>
      <c r="C24" s="11"/>
      <c r="D24" s="11"/>
      <c r="E24" s="8"/>
      <c r="F24" s="10"/>
      <c r="G24" s="10"/>
      <c r="H24" s="8">
        <f t="shared" si="3"/>
        <v>50</v>
      </c>
      <c r="I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:C19"/>
    <mergeCell ref="D17:D19"/>
    <mergeCell ref="A22:A24"/>
    <mergeCell ref="B22:B24"/>
    <mergeCell ref="C22:C24"/>
    <mergeCell ref="D22:D24"/>
    <mergeCell ref="A1:G1"/>
    <mergeCell ref="A12:A14"/>
    <mergeCell ref="B12:B14"/>
    <mergeCell ref="C12:C14"/>
    <mergeCell ref="D12:D14"/>
    <mergeCell ref="A17:A19"/>
    <mergeCell ref="B17:B19"/>
  </mergeCells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9.57"/>
    <col customWidth="1" min="3" max="4" width="8.71"/>
    <col customWidth="1" min="5" max="5" width="12.71"/>
    <col customWidth="1" min="6" max="6" width="11.86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4372</v>
      </c>
      <c r="B3" s="5">
        <v>1.14014758E8</v>
      </c>
      <c r="C3" s="6"/>
      <c r="D3" s="7">
        <v>100.0</v>
      </c>
      <c r="E3" s="8" t="s">
        <v>4373</v>
      </c>
      <c r="F3" s="9">
        <v>45825.0</v>
      </c>
      <c r="G3" s="10">
        <v>25.0</v>
      </c>
      <c r="H3" s="8">
        <f>D3-G3</f>
        <v>75</v>
      </c>
      <c r="I3" s="10"/>
    </row>
    <row r="4">
      <c r="A4" s="11"/>
      <c r="B4" s="11"/>
      <c r="C4" s="11"/>
      <c r="D4" s="11"/>
      <c r="E4" s="8" t="s">
        <v>4374</v>
      </c>
      <c r="F4" s="9">
        <v>45834.0</v>
      </c>
      <c r="G4" s="10">
        <v>10.0</v>
      </c>
      <c r="H4" s="8">
        <f t="shared" ref="H4:H7" si="1">H3-G4</f>
        <v>65</v>
      </c>
      <c r="I4" s="10">
        <v>10.0</v>
      </c>
    </row>
    <row r="5">
      <c r="A5" s="11"/>
      <c r="B5" s="11"/>
      <c r="C5" s="11"/>
      <c r="D5" s="11"/>
      <c r="E5" s="8" t="s">
        <v>4375</v>
      </c>
      <c r="F5" s="57">
        <v>45850.0</v>
      </c>
      <c r="G5" s="10">
        <v>26.0</v>
      </c>
      <c r="H5" s="8">
        <f t="shared" si="1"/>
        <v>39</v>
      </c>
      <c r="I5" s="10">
        <v>4.0</v>
      </c>
    </row>
    <row r="6">
      <c r="E6" s="53" t="s">
        <v>4376</v>
      </c>
      <c r="F6" s="58">
        <v>45869.0</v>
      </c>
      <c r="G6" s="30">
        <v>39.0</v>
      </c>
      <c r="H6" s="8">
        <f t="shared" si="1"/>
        <v>0</v>
      </c>
    </row>
    <row r="7">
      <c r="H7" s="8">
        <f t="shared" si="1"/>
        <v>0</v>
      </c>
    </row>
    <row r="8">
      <c r="H8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5"/>
    <mergeCell ref="B3:B5"/>
    <mergeCell ref="C3:C5"/>
    <mergeCell ref="D3:D5"/>
  </mergeCells>
  <printOptions/>
  <pageMargins bottom="0.75" footer="0.0" header="0.0" left="0.7" right="0.7" top="0.75"/>
  <pageSetup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0"/>
    <col customWidth="1" min="3" max="3" width="15.14"/>
    <col customWidth="1" min="4" max="4" width="13.29"/>
    <col customWidth="1" min="5" max="5" width="17.29"/>
    <col customWidth="1" min="6" max="6" width="15.43"/>
    <col customWidth="1" min="7" max="7" width="17.43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200.0</v>
      </c>
    </row>
    <row r="793" ht="15.75" hidden="1" customHeight="1">
      <c r="A793" s="19" t="s">
        <v>4377</v>
      </c>
      <c r="B793" s="18">
        <v>43964.0</v>
      </c>
      <c r="C793" s="36">
        <v>11.0</v>
      </c>
      <c r="D793" s="19">
        <f>G792-C793</f>
        <v>189</v>
      </c>
      <c r="E793" s="19"/>
      <c r="F793" s="10" t="s">
        <v>4378</v>
      </c>
      <c r="G793" s="20" t="s">
        <v>4379</v>
      </c>
    </row>
    <row r="794" ht="15.75" hidden="1" customHeight="1">
      <c r="A794" s="19" t="s">
        <v>4377</v>
      </c>
      <c r="B794" s="18">
        <v>43967.0</v>
      </c>
      <c r="C794" s="36">
        <v>14.0</v>
      </c>
      <c r="D794" s="19">
        <f t="shared" ref="D794:D806" si="40">D793-C794</f>
        <v>175</v>
      </c>
      <c r="E794" s="19"/>
      <c r="F794" s="10"/>
    </row>
    <row r="795" ht="15.75" hidden="1" customHeight="1">
      <c r="A795" s="19" t="s">
        <v>4377</v>
      </c>
      <c r="B795" s="18">
        <v>43971.0</v>
      </c>
      <c r="C795" s="36">
        <v>10.0</v>
      </c>
      <c r="D795" s="19">
        <f t="shared" si="40"/>
        <v>165</v>
      </c>
      <c r="E795" s="19"/>
      <c r="F795" s="10"/>
    </row>
    <row r="796" ht="15.75" hidden="1" customHeight="1">
      <c r="A796" s="19" t="s">
        <v>4377</v>
      </c>
      <c r="B796" s="18">
        <v>43980.0</v>
      </c>
      <c r="C796" s="36">
        <v>15.0</v>
      </c>
      <c r="D796" s="19">
        <f t="shared" si="40"/>
        <v>150</v>
      </c>
      <c r="E796" s="19"/>
      <c r="F796" s="10"/>
    </row>
    <row r="797" ht="15.75" hidden="1" customHeight="1">
      <c r="A797" s="19" t="s">
        <v>4377</v>
      </c>
      <c r="B797" s="18">
        <v>43986.0</v>
      </c>
      <c r="C797" s="36">
        <v>25.0</v>
      </c>
      <c r="D797" s="19">
        <f t="shared" si="40"/>
        <v>125</v>
      </c>
      <c r="E797" s="19"/>
      <c r="F797" s="10"/>
    </row>
    <row r="798" ht="15.75" hidden="1" customHeight="1">
      <c r="A798" s="19" t="s">
        <v>4377</v>
      </c>
      <c r="B798" s="18">
        <v>43988.0</v>
      </c>
      <c r="C798" s="36">
        <v>25.0</v>
      </c>
      <c r="D798" s="19">
        <f t="shared" si="40"/>
        <v>100</v>
      </c>
      <c r="E798" s="19"/>
      <c r="F798" s="10"/>
    </row>
    <row r="799" ht="15.75" hidden="1" customHeight="1">
      <c r="A799" s="19" t="s">
        <v>4377</v>
      </c>
      <c r="B799" s="18">
        <v>43999.0</v>
      </c>
      <c r="C799" s="36">
        <v>15.0</v>
      </c>
      <c r="D799" s="19">
        <f t="shared" si="40"/>
        <v>85</v>
      </c>
      <c r="E799" s="19"/>
      <c r="F799" s="10"/>
    </row>
    <row r="800" ht="15.75" hidden="1" customHeight="1">
      <c r="A800" s="19" t="s">
        <v>4377</v>
      </c>
      <c r="B800" s="18">
        <v>44004.0</v>
      </c>
      <c r="C800" s="36">
        <v>25.0</v>
      </c>
      <c r="D800" s="19">
        <f t="shared" si="40"/>
        <v>60</v>
      </c>
      <c r="E800" s="19"/>
      <c r="F800" s="10"/>
    </row>
    <row r="801" ht="15.75" hidden="1" customHeight="1">
      <c r="A801" s="19" t="s">
        <v>4377</v>
      </c>
      <c r="B801" s="18">
        <v>44007.0</v>
      </c>
      <c r="C801" s="36">
        <v>10.0</v>
      </c>
      <c r="D801" s="19">
        <f t="shared" si="40"/>
        <v>50</v>
      </c>
      <c r="E801" s="19"/>
      <c r="F801" s="10"/>
    </row>
    <row r="802" ht="15.75" hidden="1" customHeight="1">
      <c r="A802" s="19" t="s">
        <v>4377</v>
      </c>
      <c r="B802" s="18">
        <v>44009.0</v>
      </c>
      <c r="C802" s="36">
        <v>20.0</v>
      </c>
      <c r="D802" s="19">
        <f t="shared" si="40"/>
        <v>30</v>
      </c>
      <c r="E802" s="19"/>
      <c r="F802" s="10"/>
    </row>
    <row r="803" ht="15.75" hidden="1" customHeight="1">
      <c r="A803" s="19" t="s">
        <v>4377</v>
      </c>
      <c r="B803" s="18">
        <v>44012.0</v>
      </c>
      <c r="C803" s="36">
        <v>10.0</v>
      </c>
      <c r="D803" s="19">
        <f t="shared" si="40"/>
        <v>20</v>
      </c>
      <c r="E803" s="19"/>
      <c r="F803" s="10"/>
    </row>
    <row r="804" ht="15.75" hidden="1" customHeight="1">
      <c r="A804" s="19" t="s">
        <v>4377</v>
      </c>
      <c r="B804" s="18">
        <v>44015.0</v>
      </c>
      <c r="C804" s="36">
        <v>20.0</v>
      </c>
      <c r="D804" s="19">
        <f t="shared" si="40"/>
        <v>0</v>
      </c>
      <c r="E804" s="19"/>
      <c r="F804" s="10"/>
    </row>
    <row r="805" ht="15.75" hidden="1" customHeight="1">
      <c r="A805" s="19" t="s">
        <v>4377</v>
      </c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 t="s">
        <v>4377</v>
      </c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200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400.0</v>
      </c>
    </row>
    <row r="815" ht="15.75" hidden="1" customHeight="1">
      <c r="A815" s="19" t="s">
        <v>4380</v>
      </c>
      <c r="B815" s="18">
        <v>44019.0</v>
      </c>
      <c r="C815" s="36">
        <v>40.0</v>
      </c>
      <c r="D815" s="19">
        <f>G814-C815</f>
        <v>360</v>
      </c>
      <c r="E815" s="19"/>
      <c r="F815" s="10"/>
      <c r="G815" s="20" t="s">
        <v>4381</v>
      </c>
    </row>
    <row r="816" ht="15.75" hidden="1" customHeight="1">
      <c r="A816" s="19" t="s">
        <v>4380</v>
      </c>
      <c r="B816" s="18">
        <v>44023.0</v>
      </c>
      <c r="C816" s="36">
        <v>20.0</v>
      </c>
      <c r="D816" s="19">
        <f t="shared" ref="D816:D834" si="41">D815-C816</f>
        <v>340</v>
      </c>
      <c r="E816" s="19"/>
      <c r="F816" s="10"/>
      <c r="G816" s="20" t="s">
        <v>4382</v>
      </c>
    </row>
    <row r="817" ht="15.75" hidden="1" customHeight="1">
      <c r="A817" s="19" t="s">
        <v>4380</v>
      </c>
      <c r="B817" s="18">
        <v>44026.0</v>
      </c>
      <c r="C817" s="36">
        <v>25.0</v>
      </c>
      <c r="D817" s="19">
        <f t="shared" si="41"/>
        <v>315</v>
      </c>
      <c r="E817" s="19"/>
      <c r="F817" s="10"/>
      <c r="G817" s="53"/>
    </row>
    <row r="818" ht="15.75" hidden="1" customHeight="1">
      <c r="A818" s="19" t="s">
        <v>4380</v>
      </c>
      <c r="B818" s="18">
        <v>44029.0</v>
      </c>
      <c r="C818" s="36">
        <v>25.0</v>
      </c>
      <c r="D818" s="19">
        <f t="shared" si="41"/>
        <v>290</v>
      </c>
      <c r="E818" s="19"/>
      <c r="F818" s="10"/>
      <c r="G818" s="59">
        <v>44012.0</v>
      </c>
    </row>
    <row r="819" ht="15.75" hidden="1" customHeight="1">
      <c r="A819" s="19" t="s">
        <v>4380</v>
      </c>
      <c r="B819" s="18">
        <v>44033.0</v>
      </c>
      <c r="C819" s="36">
        <v>20.0</v>
      </c>
      <c r="D819" s="19">
        <f t="shared" si="41"/>
        <v>270</v>
      </c>
      <c r="E819" s="19"/>
      <c r="F819" s="10"/>
    </row>
    <row r="820" ht="15.75" hidden="1" customHeight="1">
      <c r="A820" s="19" t="s">
        <v>4380</v>
      </c>
      <c r="B820" s="18">
        <v>44037.0</v>
      </c>
      <c r="C820" s="36">
        <v>10.0</v>
      </c>
      <c r="D820" s="19">
        <f t="shared" si="41"/>
        <v>260</v>
      </c>
      <c r="E820" s="19"/>
      <c r="F820" s="10"/>
    </row>
    <row r="821" ht="15.75" hidden="1" customHeight="1">
      <c r="A821" s="19" t="s">
        <v>4380</v>
      </c>
      <c r="B821" s="18">
        <v>44041.0</v>
      </c>
      <c r="C821" s="36">
        <v>8.0</v>
      </c>
      <c r="D821" s="19">
        <f t="shared" si="41"/>
        <v>252</v>
      </c>
      <c r="E821" s="19"/>
      <c r="F821" s="10"/>
    </row>
    <row r="822" ht="15.75" hidden="1" customHeight="1">
      <c r="A822" s="19" t="s">
        <v>4380</v>
      </c>
      <c r="B822" s="18">
        <v>44046.0</v>
      </c>
      <c r="C822" s="36">
        <v>20.0</v>
      </c>
      <c r="D822" s="19">
        <f t="shared" si="41"/>
        <v>232</v>
      </c>
      <c r="E822" s="19"/>
      <c r="F822" s="10"/>
    </row>
    <row r="823" ht="15.75" hidden="1" customHeight="1">
      <c r="A823" s="19" t="s">
        <v>4380</v>
      </c>
      <c r="B823" s="18">
        <v>44050.0</v>
      </c>
      <c r="C823" s="36">
        <v>50.0</v>
      </c>
      <c r="D823" s="19">
        <f t="shared" si="41"/>
        <v>182</v>
      </c>
      <c r="E823" s="19"/>
      <c r="F823" s="10"/>
    </row>
    <row r="824" ht="15.75" hidden="1" customHeight="1">
      <c r="A824" s="19" t="s">
        <v>4380</v>
      </c>
      <c r="B824" s="18">
        <v>44054.0</v>
      </c>
      <c r="C824" s="36">
        <v>4.0</v>
      </c>
      <c r="D824" s="19">
        <f t="shared" si="41"/>
        <v>178</v>
      </c>
      <c r="E824" s="19"/>
      <c r="F824" s="10"/>
    </row>
    <row r="825" ht="15.75" hidden="1" customHeight="1">
      <c r="A825" s="19" t="s">
        <v>4380</v>
      </c>
      <c r="B825" s="18">
        <v>44065.0</v>
      </c>
      <c r="C825" s="36">
        <v>20.0</v>
      </c>
      <c r="D825" s="19">
        <f t="shared" si="41"/>
        <v>158</v>
      </c>
      <c r="E825" s="19"/>
      <c r="F825" s="10"/>
    </row>
    <row r="826" ht="15.75" hidden="1" customHeight="1">
      <c r="A826" s="19" t="s">
        <v>4380</v>
      </c>
      <c r="B826" s="18">
        <v>44069.0</v>
      </c>
      <c r="C826" s="36">
        <v>20.0</v>
      </c>
      <c r="D826" s="19">
        <f t="shared" si="41"/>
        <v>138</v>
      </c>
      <c r="E826" s="19"/>
      <c r="F826" s="10"/>
    </row>
    <row r="827" ht="15.75" hidden="1" customHeight="1">
      <c r="A827" s="19" t="s">
        <v>4380</v>
      </c>
      <c r="B827" s="18">
        <v>44071.0</v>
      </c>
      <c r="C827" s="36">
        <v>20.0</v>
      </c>
      <c r="D827" s="19">
        <f t="shared" si="41"/>
        <v>118</v>
      </c>
      <c r="E827" s="19"/>
      <c r="F827" s="10"/>
    </row>
    <row r="828" ht="15.75" hidden="1" customHeight="1">
      <c r="A828" s="19" t="s">
        <v>4380</v>
      </c>
      <c r="B828" s="18">
        <v>44074.0</v>
      </c>
      <c r="C828" s="36">
        <v>20.0</v>
      </c>
      <c r="D828" s="19">
        <f t="shared" si="41"/>
        <v>98</v>
      </c>
      <c r="E828" s="19"/>
      <c r="F828" s="10"/>
    </row>
    <row r="829" ht="15.75" hidden="1" customHeight="1">
      <c r="A829" s="19" t="s">
        <v>4380</v>
      </c>
      <c r="B829" s="18">
        <v>44078.0</v>
      </c>
      <c r="C829" s="36">
        <v>21.0</v>
      </c>
      <c r="D829" s="19">
        <f t="shared" si="41"/>
        <v>77</v>
      </c>
      <c r="E829" s="19"/>
      <c r="F829" s="10"/>
    </row>
    <row r="830" ht="15.75" hidden="1" customHeight="1">
      <c r="A830" s="19" t="s">
        <v>4380</v>
      </c>
      <c r="B830" s="18">
        <v>44081.0</v>
      </c>
      <c r="C830" s="36">
        <v>30.0</v>
      </c>
      <c r="D830" s="19">
        <f t="shared" si="41"/>
        <v>47</v>
      </c>
      <c r="E830" s="19"/>
      <c r="F830" s="10"/>
    </row>
    <row r="831" ht="15.75" hidden="1" customHeight="1">
      <c r="A831" s="19" t="s">
        <v>4380</v>
      </c>
      <c r="B831" s="18">
        <v>44085.0</v>
      </c>
      <c r="C831" s="36">
        <v>30.0</v>
      </c>
      <c r="D831" s="19">
        <f t="shared" si="41"/>
        <v>17</v>
      </c>
      <c r="E831" s="19"/>
      <c r="F831" s="10"/>
    </row>
    <row r="832" ht="15.75" hidden="1" customHeight="1">
      <c r="A832" s="19" t="s">
        <v>4380</v>
      </c>
      <c r="B832" s="18">
        <v>44088.0</v>
      </c>
      <c r="C832" s="36">
        <v>17.0</v>
      </c>
      <c r="D832" s="19">
        <f t="shared" si="41"/>
        <v>0</v>
      </c>
      <c r="E832" s="19"/>
      <c r="F832" s="10"/>
    </row>
    <row r="833" ht="15.75" hidden="1" customHeight="1">
      <c r="A833" s="19" t="s">
        <v>4380</v>
      </c>
      <c r="B833" s="18"/>
      <c r="C833" s="36"/>
      <c r="D833" s="19">
        <f t="shared" si="41"/>
        <v>0</v>
      </c>
      <c r="E833" s="19"/>
      <c r="F833" s="10"/>
    </row>
    <row r="834" ht="15.75" hidden="1" customHeight="1">
      <c r="A834" s="19" t="s">
        <v>4380</v>
      </c>
      <c r="B834" s="18"/>
      <c r="C834" s="36"/>
      <c r="D834" s="19">
        <f t="shared" si="41"/>
        <v>0</v>
      </c>
      <c r="E834" s="19"/>
      <c r="F834" s="10"/>
    </row>
    <row r="835" ht="15.75" hidden="1" customHeight="1">
      <c r="A835" s="10"/>
      <c r="B835" s="19"/>
      <c r="C835" s="10"/>
      <c r="D835" s="10"/>
      <c r="E835" s="19"/>
      <c r="F835" s="10"/>
    </row>
    <row r="836" ht="15.75" hidden="1" customHeight="1">
      <c r="C836" s="20">
        <f>SUM(C815:C835)</f>
        <v>400</v>
      </c>
      <c r="E836" s="1"/>
      <c r="F836" s="54" t="s">
        <v>14</v>
      </c>
    </row>
    <row r="837" ht="15.75" hidden="1" customHeight="1">
      <c r="E837" s="1"/>
    </row>
    <row r="838" ht="15.75" hidden="1" customHeight="1">
      <c r="A838" s="50" t="s">
        <v>698</v>
      </c>
      <c r="B838" s="51"/>
      <c r="C838" s="51"/>
      <c r="D838" s="51"/>
      <c r="E838" s="51"/>
      <c r="F838" s="51"/>
      <c r="G838" s="52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hidden="1" customHeight="1">
      <c r="A839" s="14" t="s">
        <v>15</v>
      </c>
      <c r="B839" s="14" t="s">
        <v>16</v>
      </c>
      <c r="C839" s="2" t="s">
        <v>17</v>
      </c>
      <c r="D839" s="14" t="s">
        <v>18</v>
      </c>
      <c r="E839" s="14" t="s">
        <v>19</v>
      </c>
      <c r="F839" s="34" t="s">
        <v>20</v>
      </c>
      <c r="G839" s="43">
        <v>400.0</v>
      </c>
    </row>
    <row r="840" ht="15.75" hidden="1" customHeight="1">
      <c r="A840" s="19" t="s">
        <v>4383</v>
      </c>
      <c r="B840" s="18">
        <v>44088.0</v>
      </c>
      <c r="C840" s="36">
        <v>13.0</v>
      </c>
      <c r="D840" s="19">
        <f>G839-C840</f>
        <v>387</v>
      </c>
      <c r="E840" s="19"/>
      <c r="F840" s="10"/>
      <c r="G840" s="20" t="s">
        <v>4384</v>
      </c>
    </row>
    <row r="841" ht="15.75" hidden="1" customHeight="1">
      <c r="A841" s="19" t="s">
        <v>4383</v>
      </c>
      <c r="B841" s="18">
        <v>44090.0</v>
      </c>
      <c r="C841" s="36">
        <v>20.0</v>
      </c>
      <c r="D841" s="19">
        <f t="shared" ref="D841:D856" si="42">D840-C841</f>
        <v>367</v>
      </c>
      <c r="E841" s="19"/>
      <c r="F841" s="10"/>
      <c r="G841" s="20" t="s">
        <v>4382</v>
      </c>
    </row>
    <row r="842" ht="15.75" hidden="1" customHeight="1">
      <c r="A842" s="19" t="s">
        <v>4383</v>
      </c>
      <c r="B842" s="18">
        <v>44093.0</v>
      </c>
      <c r="C842" s="36">
        <v>30.0</v>
      </c>
      <c r="D842" s="19">
        <f t="shared" si="42"/>
        <v>337</v>
      </c>
      <c r="E842" s="19"/>
      <c r="F842" s="10"/>
      <c r="G842" s="53"/>
    </row>
    <row r="843" ht="15.75" hidden="1" customHeight="1">
      <c r="A843" s="19" t="s">
        <v>4383</v>
      </c>
      <c r="B843" s="18">
        <v>44096.0</v>
      </c>
      <c r="C843" s="36">
        <v>20.0</v>
      </c>
      <c r="D843" s="19">
        <f t="shared" si="42"/>
        <v>317</v>
      </c>
      <c r="E843" s="19"/>
      <c r="F843" s="10"/>
      <c r="G843" s="59" t="s">
        <v>4385</v>
      </c>
    </row>
    <row r="844" ht="15.75" hidden="1" customHeight="1">
      <c r="A844" s="19" t="s">
        <v>4383</v>
      </c>
      <c r="B844" s="18">
        <v>44099.0</v>
      </c>
      <c r="C844" s="36">
        <v>30.0</v>
      </c>
      <c r="D844" s="19">
        <f t="shared" si="42"/>
        <v>287</v>
      </c>
      <c r="E844" s="19"/>
      <c r="F844" s="10"/>
    </row>
    <row r="845" ht="15.75" hidden="1" customHeight="1">
      <c r="A845" s="19" t="s">
        <v>4383</v>
      </c>
      <c r="B845" s="18">
        <v>44104.0</v>
      </c>
      <c r="C845" s="36">
        <v>30.0</v>
      </c>
      <c r="D845" s="19">
        <f t="shared" si="42"/>
        <v>257</v>
      </c>
      <c r="E845" s="19"/>
      <c r="F845" s="10"/>
    </row>
    <row r="846" ht="15.75" hidden="1" customHeight="1">
      <c r="A846" s="19" t="s">
        <v>4383</v>
      </c>
      <c r="B846" s="18">
        <v>44107.0</v>
      </c>
      <c r="C846" s="36">
        <v>30.0</v>
      </c>
      <c r="D846" s="19">
        <f t="shared" si="42"/>
        <v>227</v>
      </c>
      <c r="E846" s="19"/>
      <c r="F846" s="10"/>
    </row>
    <row r="847" ht="15.75" hidden="1" customHeight="1">
      <c r="A847" s="19" t="s">
        <v>4383</v>
      </c>
      <c r="B847" s="18">
        <v>44113.0</v>
      </c>
      <c r="C847" s="36">
        <v>25.0</v>
      </c>
      <c r="D847" s="19">
        <f t="shared" si="42"/>
        <v>202</v>
      </c>
      <c r="E847" s="19"/>
      <c r="F847" s="10"/>
    </row>
    <row r="848" ht="15.75" hidden="1" customHeight="1">
      <c r="A848" s="19" t="s">
        <v>4383</v>
      </c>
      <c r="B848" s="18">
        <v>44117.0</v>
      </c>
      <c r="C848" s="36">
        <v>30.0</v>
      </c>
      <c r="D848" s="19">
        <f t="shared" si="42"/>
        <v>172</v>
      </c>
      <c r="E848" s="19"/>
      <c r="F848" s="10"/>
    </row>
    <row r="849" ht="15.75" hidden="1" customHeight="1">
      <c r="A849" s="19" t="s">
        <v>4383</v>
      </c>
      <c r="B849" s="18">
        <v>44121.0</v>
      </c>
      <c r="C849" s="36">
        <v>30.0</v>
      </c>
      <c r="D849" s="19">
        <f t="shared" si="42"/>
        <v>142</v>
      </c>
      <c r="E849" s="19"/>
      <c r="F849" s="10"/>
    </row>
    <row r="850" ht="15.75" hidden="1" customHeight="1">
      <c r="A850" s="19" t="s">
        <v>4383</v>
      </c>
      <c r="B850" s="18">
        <v>44128.0</v>
      </c>
      <c r="C850" s="36">
        <v>30.0</v>
      </c>
      <c r="D850" s="19">
        <f t="shared" si="42"/>
        <v>112</v>
      </c>
      <c r="E850" s="19"/>
      <c r="F850" s="10"/>
    </row>
    <row r="851" ht="15.75" hidden="1" customHeight="1">
      <c r="A851" s="19" t="s">
        <v>4383</v>
      </c>
      <c r="B851" s="18">
        <v>44139.0</v>
      </c>
      <c r="C851" s="36">
        <v>30.0</v>
      </c>
      <c r="D851" s="19">
        <f t="shared" si="42"/>
        <v>82</v>
      </c>
      <c r="E851" s="19"/>
      <c r="F851" s="10"/>
    </row>
    <row r="852" ht="15.75" hidden="1" customHeight="1">
      <c r="A852" s="19" t="s">
        <v>4383</v>
      </c>
      <c r="B852" s="18">
        <v>44142.0</v>
      </c>
      <c r="C852" s="36">
        <v>30.0</v>
      </c>
      <c r="D852" s="19">
        <f t="shared" si="42"/>
        <v>52</v>
      </c>
      <c r="E852" s="19"/>
      <c r="F852" s="10"/>
    </row>
    <row r="853" ht="15.75" hidden="1" customHeight="1">
      <c r="A853" s="19" t="s">
        <v>4383</v>
      </c>
      <c r="B853" s="18">
        <v>44147.0</v>
      </c>
      <c r="C853" s="36">
        <v>50.0</v>
      </c>
      <c r="D853" s="19">
        <f t="shared" si="42"/>
        <v>2</v>
      </c>
      <c r="E853" s="19"/>
      <c r="F853" s="10"/>
    </row>
    <row r="854" ht="15.75" hidden="1" customHeight="1">
      <c r="A854" s="19" t="s">
        <v>4383</v>
      </c>
      <c r="B854" s="18">
        <v>44154.0</v>
      </c>
      <c r="C854" s="36">
        <v>2.0</v>
      </c>
      <c r="D854" s="19">
        <f t="shared" si="42"/>
        <v>0</v>
      </c>
      <c r="E854" s="19"/>
      <c r="F854" s="10"/>
    </row>
    <row r="855" ht="15.75" hidden="1" customHeight="1">
      <c r="A855" s="19" t="s">
        <v>4383</v>
      </c>
      <c r="B855" s="18"/>
      <c r="C855" s="36"/>
      <c r="D855" s="19">
        <f t="shared" si="42"/>
        <v>0</v>
      </c>
      <c r="E855" s="19"/>
      <c r="F855" s="10"/>
    </row>
    <row r="856" ht="15.75" hidden="1" customHeight="1">
      <c r="A856" s="19" t="s">
        <v>4383</v>
      </c>
      <c r="B856" s="18"/>
      <c r="C856" s="36"/>
      <c r="D856" s="19">
        <f t="shared" si="42"/>
        <v>0</v>
      </c>
      <c r="E856" s="19"/>
      <c r="F856" s="10"/>
    </row>
    <row r="857" ht="15.75" hidden="1" customHeight="1">
      <c r="A857" s="19"/>
      <c r="B857" s="18"/>
      <c r="C857" s="36"/>
      <c r="D857" s="19"/>
      <c r="E857" s="19"/>
      <c r="F857" s="10"/>
    </row>
    <row r="858" ht="15.75" hidden="1" customHeight="1">
      <c r="A858" s="19"/>
      <c r="B858" s="18"/>
      <c r="C858" s="36"/>
      <c r="D858" s="19"/>
      <c r="E858" s="19"/>
      <c r="F858" s="10"/>
    </row>
    <row r="859" ht="15.75" hidden="1" customHeight="1">
      <c r="A859" s="19"/>
      <c r="B859" s="18"/>
      <c r="C859" s="36"/>
      <c r="D859" s="19"/>
      <c r="E859" s="19"/>
      <c r="F859" s="10"/>
    </row>
    <row r="860" ht="15.75" hidden="1" customHeight="1">
      <c r="A860" s="10"/>
      <c r="B860" s="19"/>
      <c r="C860" s="10"/>
      <c r="D860" s="10"/>
      <c r="E860" s="19"/>
      <c r="F860" s="10"/>
    </row>
    <row r="861" ht="15.75" hidden="1" customHeight="1">
      <c r="C861" s="20">
        <f>SUM(C840:C860)</f>
        <v>400</v>
      </c>
      <c r="E861" s="1"/>
      <c r="F861" s="54" t="s">
        <v>14</v>
      </c>
    </row>
    <row r="862" ht="15.75" hidden="1" customHeight="1">
      <c r="E862" s="1"/>
    </row>
    <row r="863" ht="15.75" customHeight="1">
      <c r="A863" s="50" t="s">
        <v>739</v>
      </c>
      <c r="B863" s="51"/>
      <c r="C863" s="51"/>
      <c r="D863" s="51"/>
      <c r="E863" s="51"/>
      <c r="F863" s="51"/>
      <c r="G863" s="52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14" t="s">
        <v>15</v>
      </c>
      <c r="B864" s="14" t="s">
        <v>16</v>
      </c>
      <c r="C864" s="2" t="s">
        <v>17</v>
      </c>
      <c r="D864" s="14" t="s">
        <v>18</v>
      </c>
      <c r="E864" s="14" t="s">
        <v>19</v>
      </c>
      <c r="F864" s="34" t="s">
        <v>20</v>
      </c>
      <c r="G864" s="43">
        <v>32.0</v>
      </c>
    </row>
    <row r="865" ht="15.75" customHeight="1">
      <c r="A865" s="19" t="s">
        <v>4386</v>
      </c>
      <c r="B865" s="18">
        <v>44736.0</v>
      </c>
      <c r="C865" s="36">
        <v>32.0</v>
      </c>
      <c r="D865" s="19">
        <f>G864-C865</f>
        <v>0</v>
      </c>
      <c r="E865" s="19"/>
      <c r="F865" s="10"/>
      <c r="G865" s="20" t="s">
        <v>4387</v>
      </c>
    </row>
    <row r="866" ht="15.75" customHeight="1">
      <c r="A866" s="19" t="str">
        <f t="shared" ref="A866:A870" si="43">A865</f>
        <v>PO22/000560</v>
      </c>
      <c r="B866" s="18"/>
      <c r="C866" s="36"/>
      <c r="D866" s="19">
        <f t="shared" ref="D866:D870" si="44">D865-C866</f>
        <v>0</v>
      </c>
      <c r="E866" s="19"/>
      <c r="F866" s="10"/>
      <c r="G866" s="20" t="s">
        <v>4388</v>
      </c>
    </row>
    <row r="867" ht="15.75" customHeight="1">
      <c r="A867" s="19" t="str">
        <f t="shared" si="43"/>
        <v>PO22/000560</v>
      </c>
      <c r="B867" s="18"/>
      <c r="C867" s="36"/>
      <c r="D867" s="19">
        <f t="shared" si="44"/>
        <v>0</v>
      </c>
      <c r="E867" s="19"/>
      <c r="F867" s="10"/>
      <c r="G867" s="53">
        <v>85000.0</v>
      </c>
    </row>
    <row r="868" ht="15.75" customHeight="1">
      <c r="A868" s="19" t="str">
        <f t="shared" si="43"/>
        <v>PO22/000560</v>
      </c>
      <c r="B868" s="18"/>
      <c r="C868" s="36"/>
      <c r="D868" s="19">
        <f t="shared" si="44"/>
        <v>0</v>
      </c>
      <c r="E868" s="19"/>
      <c r="F868" s="10"/>
      <c r="G868" s="59"/>
    </row>
    <row r="869" ht="15.75" customHeight="1">
      <c r="A869" s="19" t="str">
        <f t="shared" si="43"/>
        <v>PO22/000560</v>
      </c>
      <c r="B869" s="18"/>
      <c r="C869" s="36"/>
      <c r="D869" s="19">
        <f t="shared" si="44"/>
        <v>0</v>
      </c>
      <c r="E869" s="19"/>
      <c r="F869" s="10"/>
    </row>
    <row r="870" ht="15.75" customHeight="1">
      <c r="A870" s="19" t="str">
        <f t="shared" si="43"/>
        <v>PO22/000560</v>
      </c>
      <c r="B870" s="18"/>
      <c r="C870" s="36"/>
      <c r="D870" s="19">
        <f t="shared" si="44"/>
        <v>0</v>
      </c>
      <c r="E870" s="19"/>
      <c r="F870" s="10"/>
    </row>
    <row r="871" ht="15.75" customHeight="1">
      <c r="A871" s="10"/>
      <c r="B871" s="19"/>
      <c r="C871" s="10"/>
      <c r="D871" s="10"/>
      <c r="E871" s="19"/>
      <c r="F871" s="10"/>
    </row>
    <row r="872" ht="15.75" customHeight="1">
      <c r="C872" s="20">
        <f>SUM(C865:C871)</f>
        <v>32</v>
      </c>
      <c r="E872" s="1"/>
      <c r="F872" s="54" t="s">
        <v>14</v>
      </c>
    </row>
    <row r="873" ht="15.75" customHeight="1">
      <c r="E873" s="1"/>
    </row>
    <row r="874" ht="15.75" customHeight="1">
      <c r="A874" s="14" t="s">
        <v>15</v>
      </c>
      <c r="B874" s="14" t="s">
        <v>16</v>
      </c>
      <c r="C874" s="2" t="s">
        <v>17</v>
      </c>
      <c r="D874" s="14" t="s">
        <v>18</v>
      </c>
      <c r="E874" s="14" t="s">
        <v>19</v>
      </c>
      <c r="F874" s="34" t="s">
        <v>20</v>
      </c>
      <c r="G874" s="43">
        <v>8.0</v>
      </c>
    </row>
    <row r="875" ht="15.75" customHeight="1">
      <c r="A875" s="19" t="s">
        <v>4386</v>
      </c>
      <c r="B875" s="18">
        <v>44736.0</v>
      </c>
      <c r="C875" s="36">
        <v>8.0</v>
      </c>
      <c r="D875" s="19">
        <f>G874-C875</f>
        <v>0</v>
      </c>
      <c r="E875" s="19"/>
      <c r="F875" s="10"/>
      <c r="G875" s="20" t="s">
        <v>4387</v>
      </c>
    </row>
    <row r="876" ht="15.75" customHeight="1">
      <c r="A876" s="19" t="str">
        <f t="shared" ref="A876:A878" si="45">A875</f>
        <v>PO22/000560</v>
      </c>
      <c r="B876" s="18"/>
      <c r="C876" s="36"/>
      <c r="D876" s="19">
        <f t="shared" ref="D876:D878" si="46">D875-C876</f>
        <v>0</v>
      </c>
      <c r="E876" s="19"/>
      <c r="F876" s="10"/>
      <c r="G876" s="20" t="s">
        <v>4389</v>
      </c>
    </row>
    <row r="877" ht="15.75" customHeight="1">
      <c r="A877" s="19" t="str">
        <f t="shared" si="45"/>
        <v>PO22/000560</v>
      </c>
      <c r="B877" s="18"/>
      <c r="C877" s="36"/>
      <c r="D877" s="19">
        <f t="shared" si="46"/>
        <v>0</v>
      </c>
      <c r="E877" s="19"/>
      <c r="F877" s="10"/>
      <c r="G877" s="53">
        <v>87500.0</v>
      </c>
    </row>
    <row r="878" ht="15.75" customHeight="1">
      <c r="A878" s="19" t="str">
        <f t="shared" si="45"/>
        <v>PO22/000560</v>
      </c>
      <c r="B878" s="18"/>
      <c r="C878" s="36"/>
      <c r="D878" s="19">
        <f t="shared" si="46"/>
        <v>0</v>
      </c>
      <c r="E878" s="19"/>
      <c r="F878" s="10"/>
      <c r="G878" s="59"/>
    </row>
    <row r="879" ht="15.75" customHeight="1">
      <c r="A879" s="10"/>
      <c r="B879" s="19"/>
      <c r="C879" s="10"/>
      <c r="D879" s="10"/>
      <c r="E879" s="19"/>
      <c r="F879" s="10"/>
    </row>
    <row r="880" ht="15.75" customHeight="1">
      <c r="E880" s="1"/>
      <c r="F880" s="54" t="s">
        <v>14</v>
      </c>
    </row>
    <row r="881" ht="15.75" customHeight="1">
      <c r="E881" s="1"/>
    </row>
    <row r="882" ht="15.75" customHeight="1">
      <c r="A882" s="14" t="s">
        <v>15</v>
      </c>
      <c r="B882" s="14" t="s">
        <v>16</v>
      </c>
      <c r="C882" s="2" t="s">
        <v>17</v>
      </c>
      <c r="D882" s="14" t="s">
        <v>18</v>
      </c>
      <c r="E882" s="14" t="s">
        <v>19</v>
      </c>
      <c r="F882" s="34" t="s">
        <v>20</v>
      </c>
      <c r="G882" s="43">
        <v>32.0</v>
      </c>
    </row>
    <row r="883" ht="15.75" customHeight="1">
      <c r="A883" s="19" t="s">
        <v>4390</v>
      </c>
      <c r="B883" s="18">
        <v>44762.0</v>
      </c>
      <c r="C883" s="36">
        <v>32.0</v>
      </c>
      <c r="D883" s="19">
        <f>G882-C883</f>
        <v>0</v>
      </c>
      <c r="E883" s="19"/>
      <c r="F883" s="10"/>
      <c r="G883" s="20" t="s">
        <v>4391</v>
      </c>
    </row>
    <row r="884" ht="15.75" customHeight="1">
      <c r="A884" s="19" t="str">
        <f t="shared" ref="A884:A888" si="47">A883</f>
        <v>PO22/000593</v>
      </c>
      <c r="B884" s="18"/>
      <c r="C884" s="36"/>
      <c r="D884" s="19">
        <f t="shared" ref="D884:D888" si="48">D883-C884</f>
        <v>0</v>
      </c>
      <c r="E884" s="19"/>
      <c r="F884" s="10"/>
      <c r="G884" s="20" t="s">
        <v>4388</v>
      </c>
    </row>
    <row r="885" ht="15.75" customHeight="1">
      <c r="A885" s="19" t="str">
        <f t="shared" si="47"/>
        <v>PO22/000593</v>
      </c>
      <c r="B885" s="18"/>
      <c r="C885" s="36"/>
      <c r="D885" s="19">
        <f t="shared" si="48"/>
        <v>0</v>
      </c>
      <c r="E885" s="19"/>
      <c r="F885" s="10"/>
      <c r="G885" s="53">
        <v>85000.0</v>
      </c>
    </row>
    <row r="886" ht="15.75" customHeight="1">
      <c r="A886" s="19" t="str">
        <f t="shared" si="47"/>
        <v>PO22/000593</v>
      </c>
      <c r="B886" s="18"/>
      <c r="C886" s="36"/>
      <c r="D886" s="19">
        <f t="shared" si="48"/>
        <v>0</v>
      </c>
      <c r="E886" s="19"/>
      <c r="F886" s="10"/>
      <c r="G886" s="59"/>
    </row>
    <row r="887" ht="15.75" customHeight="1">
      <c r="A887" s="19" t="str">
        <f t="shared" si="47"/>
        <v>PO22/000593</v>
      </c>
      <c r="B887" s="18"/>
      <c r="C887" s="36"/>
      <c r="D887" s="19">
        <f t="shared" si="48"/>
        <v>0</v>
      </c>
      <c r="E887" s="19"/>
      <c r="F887" s="10"/>
    </row>
    <row r="888" ht="15.75" customHeight="1">
      <c r="A888" s="19" t="str">
        <f t="shared" si="47"/>
        <v>PO22/000593</v>
      </c>
      <c r="B888" s="18"/>
      <c r="C888" s="36"/>
      <c r="D888" s="19">
        <f t="shared" si="48"/>
        <v>0</v>
      </c>
      <c r="E888" s="19"/>
      <c r="F888" s="10"/>
    </row>
    <row r="889" ht="15.75" customHeight="1">
      <c r="A889" s="10"/>
      <c r="B889" s="19"/>
      <c r="C889" s="10"/>
      <c r="D889" s="10"/>
      <c r="E889" s="19"/>
      <c r="F889" s="10"/>
    </row>
    <row r="890" ht="15.75" customHeight="1">
      <c r="E890" s="1"/>
      <c r="F890" s="54" t="s">
        <v>14</v>
      </c>
    </row>
    <row r="891" ht="15.75" customHeight="1">
      <c r="E891" s="1"/>
    </row>
    <row r="892" ht="15.75" customHeight="1">
      <c r="A892" s="14" t="s">
        <v>15</v>
      </c>
      <c r="B892" s="14" t="s">
        <v>16</v>
      </c>
      <c r="C892" s="2" t="s">
        <v>17</v>
      </c>
      <c r="D892" s="14" t="s">
        <v>18</v>
      </c>
      <c r="E892" s="14" t="s">
        <v>19</v>
      </c>
      <c r="F892" s="34" t="s">
        <v>20</v>
      </c>
      <c r="G892" s="43">
        <v>8.0</v>
      </c>
    </row>
    <row r="893" ht="15.75" customHeight="1">
      <c r="A893" s="19" t="s">
        <v>4390</v>
      </c>
      <c r="B893" s="18">
        <v>44762.0</v>
      </c>
      <c r="C893" s="36">
        <v>8.0</v>
      </c>
      <c r="D893" s="19">
        <f>G892-C893</f>
        <v>0</v>
      </c>
      <c r="E893" s="19"/>
      <c r="F893" s="10"/>
      <c r="G893" s="20" t="s">
        <v>4391</v>
      </c>
    </row>
    <row r="894" ht="15.75" customHeight="1">
      <c r="A894" s="19" t="str">
        <f t="shared" ref="A894:A896" si="49">A893</f>
        <v>PO22/000593</v>
      </c>
      <c r="B894" s="18"/>
      <c r="C894" s="36"/>
      <c r="D894" s="19">
        <f t="shared" ref="D894:D896" si="50">D893-C894</f>
        <v>0</v>
      </c>
      <c r="E894" s="19"/>
      <c r="F894" s="10"/>
      <c r="G894" s="20" t="s">
        <v>4389</v>
      </c>
    </row>
    <row r="895" ht="15.75" customHeight="1">
      <c r="A895" s="19" t="str">
        <f t="shared" si="49"/>
        <v>PO22/000593</v>
      </c>
      <c r="B895" s="18"/>
      <c r="C895" s="36"/>
      <c r="D895" s="19">
        <f t="shared" si="50"/>
        <v>0</v>
      </c>
      <c r="E895" s="19"/>
      <c r="F895" s="10"/>
      <c r="G895" s="53">
        <v>87500.0</v>
      </c>
    </row>
    <row r="896" ht="15.75" customHeight="1">
      <c r="A896" s="19" t="str">
        <f t="shared" si="49"/>
        <v>PO22/000593</v>
      </c>
      <c r="B896" s="18"/>
      <c r="C896" s="36"/>
      <c r="D896" s="19">
        <f t="shared" si="50"/>
        <v>0</v>
      </c>
      <c r="E896" s="19"/>
      <c r="F896" s="10"/>
      <c r="G896" s="59"/>
    </row>
    <row r="897" ht="15.75" customHeight="1">
      <c r="A897" s="10"/>
      <c r="B897" s="19"/>
      <c r="C897" s="10"/>
      <c r="D897" s="10"/>
      <c r="E897" s="19"/>
      <c r="F897" s="10"/>
    </row>
    <row r="898" ht="15.75" customHeight="1">
      <c r="E898" s="1"/>
      <c r="F898" s="54" t="s">
        <v>14</v>
      </c>
    </row>
    <row r="899" ht="15.75" customHeight="1">
      <c r="E899" s="1"/>
    </row>
    <row r="900" ht="15.75" customHeight="1">
      <c r="E900" s="1"/>
    </row>
    <row r="901" ht="15.75" customHeight="1">
      <c r="A901" s="14" t="s">
        <v>15</v>
      </c>
      <c r="B901" s="14" t="s">
        <v>16</v>
      </c>
      <c r="C901" s="2" t="s">
        <v>17</v>
      </c>
      <c r="D901" s="14" t="s">
        <v>18</v>
      </c>
      <c r="E901" s="14" t="s">
        <v>19</v>
      </c>
      <c r="F901" s="34" t="s">
        <v>20</v>
      </c>
      <c r="G901" s="43">
        <v>32.0</v>
      </c>
    </row>
    <row r="902" ht="15.75" customHeight="1">
      <c r="A902" s="19" t="s">
        <v>4392</v>
      </c>
      <c r="B902" s="18">
        <v>44795.0</v>
      </c>
      <c r="C902" s="36">
        <v>32.0</v>
      </c>
      <c r="D902" s="19">
        <f>G901-C902</f>
        <v>0</v>
      </c>
      <c r="E902" s="19"/>
      <c r="F902" s="10"/>
      <c r="G902" s="20" t="s">
        <v>4393</v>
      </c>
    </row>
    <row r="903" ht="15.75" customHeight="1">
      <c r="A903" s="19" t="str">
        <f t="shared" ref="A903:A907" si="51">A902</f>
        <v>PO22/000729</v>
      </c>
      <c r="B903" s="18"/>
      <c r="C903" s="36"/>
      <c r="D903" s="19">
        <f t="shared" ref="D903:D907" si="52">D902-C903</f>
        <v>0</v>
      </c>
      <c r="E903" s="19"/>
      <c r="F903" s="10"/>
      <c r="G903" s="20" t="s">
        <v>4388</v>
      </c>
    </row>
    <row r="904" ht="15.75" customHeight="1">
      <c r="A904" s="19" t="str">
        <f t="shared" si="51"/>
        <v>PO22/000729</v>
      </c>
      <c r="B904" s="18"/>
      <c r="C904" s="36"/>
      <c r="D904" s="19">
        <f t="shared" si="52"/>
        <v>0</v>
      </c>
      <c r="E904" s="19"/>
      <c r="F904" s="10"/>
      <c r="G904" s="53">
        <v>85000.0</v>
      </c>
    </row>
    <row r="905" ht="15.75" customHeight="1">
      <c r="A905" s="19" t="str">
        <f t="shared" si="51"/>
        <v>PO22/000729</v>
      </c>
      <c r="B905" s="18"/>
      <c r="C905" s="36"/>
      <c r="D905" s="19">
        <f t="shared" si="52"/>
        <v>0</v>
      </c>
      <c r="E905" s="19"/>
      <c r="F905" s="10"/>
      <c r="G905" s="59"/>
    </row>
    <row r="906" ht="15.75" customHeight="1">
      <c r="A906" s="19" t="str">
        <f t="shared" si="51"/>
        <v>PO22/000729</v>
      </c>
      <c r="B906" s="18"/>
      <c r="C906" s="36"/>
      <c r="D906" s="19">
        <f t="shared" si="52"/>
        <v>0</v>
      </c>
      <c r="E906" s="19"/>
      <c r="F906" s="10"/>
    </row>
    <row r="907" ht="15.75" customHeight="1">
      <c r="A907" s="19" t="str">
        <f t="shared" si="51"/>
        <v>PO22/000729</v>
      </c>
      <c r="B907" s="18"/>
      <c r="C907" s="36"/>
      <c r="D907" s="19">
        <f t="shared" si="52"/>
        <v>0</v>
      </c>
      <c r="E907" s="19"/>
      <c r="F907" s="10"/>
    </row>
    <row r="908" ht="15.75" customHeight="1">
      <c r="A908" s="10"/>
      <c r="B908" s="19"/>
      <c r="C908" s="10"/>
      <c r="D908" s="10"/>
      <c r="E908" s="19"/>
      <c r="F908" s="10"/>
    </row>
    <row r="909" ht="15.75" customHeight="1">
      <c r="E909" s="1"/>
      <c r="F909" s="54" t="s">
        <v>14</v>
      </c>
    </row>
    <row r="910" ht="15.75" customHeight="1">
      <c r="E910" s="1"/>
    </row>
    <row r="911" ht="15.75" customHeight="1">
      <c r="A911" s="14" t="s">
        <v>15</v>
      </c>
      <c r="B911" s="14" t="s">
        <v>16</v>
      </c>
      <c r="C911" s="2" t="s">
        <v>17</v>
      </c>
      <c r="D911" s="14" t="s">
        <v>18</v>
      </c>
      <c r="E911" s="14" t="s">
        <v>19</v>
      </c>
      <c r="F911" s="34" t="s">
        <v>20</v>
      </c>
      <c r="G911" s="43">
        <v>8.0</v>
      </c>
    </row>
    <row r="912" ht="15.75" customHeight="1">
      <c r="A912" s="19" t="s">
        <v>4392</v>
      </c>
      <c r="B912" s="18">
        <v>44795.0</v>
      </c>
      <c r="C912" s="36">
        <v>8.0</v>
      </c>
      <c r="D912" s="19">
        <f>G911-C912</f>
        <v>0</v>
      </c>
      <c r="E912" s="19"/>
      <c r="F912" s="10"/>
      <c r="G912" s="20" t="s">
        <v>4393</v>
      </c>
    </row>
    <row r="913" ht="15.75" customHeight="1">
      <c r="A913" s="19" t="str">
        <f t="shared" ref="A913:A915" si="53">A912</f>
        <v>PO22/000729</v>
      </c>
      <c r="B913" s="18"/>
      <c r="C913" s="36"/>
      <c r="D913" s="19">
        <f t="shared" ref="D913:D915" si="54">D912-C913</f>
        <v>0</v>
      </c>
      <c r="E913" s="19"/>
      <c r="F913" s="10"/>
      <c r="G913" s="20" t="s">
        <v>4389</v>
      </c>
    </row>
    <row r="914" ht="15.75" customHeight="1">
      <c r="A914" s="19" t="str">
        <f t="shared" si="53"/>
        <v>PO22/000729</v>
      </c>
      <c r="B914" s="18"/>
      <c r="C914" s="36"/>
      <c r="D914" s="19">
        <f t="shared" si="54"/>
        <v>0</v>
      </c>
      <c r="E914" s="19"/>
      <c r="F914" s="10"/>
      <c r="G914" s="53">
        <v>87500.0</v>
      </c>
    </row>
    <row r="915" ht="15.75" customHeight="1">
      <c r="A915" s="19" t="str">
        <f t="shared" si="53"/>
        <v>PO22/000729</v>
      </c>
      <c r="B915" s="18"/>
      <c r="C915" s="36"/>
      <c r="D915" s="19">
        <f t="shared" si="54"/>
        <v>0</v>
      </c>
      <c r="E915" s="19"/>
      <c r="F915" s="10"/>
      <c r="G915" s="59"/>
    </row>
    <row r="916" ht="15.75" customHeight="1">
      <c r="A916" s="10"/>
      <c r="B916" s="19"/>
      <c r="C916" s="10"/>
      <c r="D916" s="10"/>
      <c r="E916" s="19"/>
      <c r="F916" s="10"/>
    </row>
    <row r="917" ht="15.75" customHeight="1">
      <c r="E917" s="1"/>
      <c r="F917" s="54" t="s">
        <v>14</v>
      </c>
    </row>
    <row r="918" ht="15.75" customHeight="1">
      <c r="E918" s="1"/>
    </row>
    <row r="919" ht="15.75" customHeight="1">
      <c r="A919" s="14" t="s">
        <v>15</v>
      </c>
      <c r="B919" s="14" t="s">
        <v>16</v>
      </c>
      <c r="C919" s="2" t="s">
        <v>17</v>
      </c>
      <c r="D919" s="14" t="s">
        <v>18</v>
      </c>
      <c r="E919" s="14" t="s">
        <v>19</v>
      </c>
      <c r="F919" s="34" t="s">
        <v>20</v>
      </c>
      <c r="G919" s="43">
        <v>32.0</v>
      </c>
    </row>
    <row r="920" ht="15.75" customHeight="1">
      <c r="A920" s="19" t="s">
        <v>4394</v>
      </c>
      <c r="B920" s="18">
        <v>44858.0</v>
      </c>
      <c r="C920" s="36">
        <v>32.0</v>
      </c>
      <c r="D920" s="19">
        <f>G919-C920</f>
        <v>0</v>
      </c>
      <c r="E920" s="19"/>
      <c r="F920" s="10"/>
      <c r="G920" s="20" t="s">
        <v>4395</v>
      </c>
    </row>
    <row r="921" ht="15.75" customHeight="1">
      <c r="A921" s="19" t="str">
        <f t="shared" ref="A921:A923" si="55">A920</f>
        <v>PO22/001006</v>
      </c>
      <c r="B921" s="18"/>
      <c r="C921" s="36"/>
      <c r="D921" s="19">
        <f t="shared" ref="D921:D923" si="56">D920-C921</f>
        <v>0</v>
      </c>
      <c r="E921" s="19"/>
      <c r="F921" s="10"/>
      <c r="G921" s="20" t="s">
        <v>4388</v>
      </c>
    </row>
    <row r="922" ht="15.75" customHeight="1">
      <c r="A922" s="19" t="str">
        <f t="shared" si="55"/>
        <v>PO22/001006</v>
      </c>
      <c r="B922" s="18"/>
      <c r="C922" s="36"/>
      <c r="D922" s="19">
        <f t="shared" si="56"/>
        <v>0</v>
      </c>
      <c r="E922" s="19"/>
      <c r="F922" s="10"/>
      <c r="G922" s="53">
        <v>85000.0</v>
      </c>
    </row>
    <row r="923" ht="15.75" customHeight="1">
      <c r="A923" s="19" t="str">
        <f t="shared" si="55"/>
        <v>PO22/001006</v>
      </c>
      <c r="B923" s="18"/>
      <c r="C923" s="36"/>
      <c r="D923" s="19">
        <f t="shared" si="56"/>
        <v>0</v>
      </c>
      <c r="E923" s="19"/>
      <c r="F923" s="10"/>
      <c r="G923" s="59"/>
    </row>
    <row r="924" ht="15.75" customHeight="1">
      <c r="E924" s="1"/>
      <c r="F924" s="54" t="s">
        <v>14</v>
      </c>
    </row>
    <row r="925" ht="15.75" customHeight="1">
      <c r="E925" s="1"/>
    </row>
    <row r="926" ht="15.75" customHeight="1">
      <c r="A926" s="14" t="s">
        <v>15</v>
      </c>
      <c r="B926" s="14" t="s">
        <v>16</v>
      </c>
      <c r="C926" s="2" t="s">
        <v>17</v>
      </c>
      <c r="D926" s="14" t="s">
        <v>18</v>
      </c>
      <c r="E926" s="14" t="s">
        <v>19</v>
      </c>
      <c r="F926" s="34" t="s">
        <v>20</v>
      </c>
      <c r="G926" s="43">
        <v>8.0</v>
      </c>
    </row>
    <row r="927" ht="15.75" customHeight="1">
      <c r="A927" s="19" t="s">
        <v>4394</v>
      </c>
      <c r="B927" s="18">
        <v>44858.0</v>
      </c>
      <c r="C927" s="36">
        <v>8.0</v>
      </c>
      <c r="D927" s="19">
        <f>G926-C927</f>
        <v>0</v>
      </c>
      <c r="E927" s="19"/>
      <c r="F927" s="10"/>
      <c r="G927" s="20" t="s">
        <v>4395</v>
      </c>
    </row>
    <row r="928" ht="15.75" customHeight="1">
      <c r="A928" s="19" t="str">
        <f t="shared" ref="A928:A930" si="57">A927</f>
        <v>PO22/001006</v>
      </c>
      <c r="B928" s="18"/>
      <c r="C928" s="36"/>
      <c r="D928" s="19">
        <f t="shared" ref="D928:D930" si="58">D927-C928</f>
        <v>0</v>
      </c>
      <c r="E928" s="19"/>
      <c r="F928" s="10"/>
      <c r="G928" s="20" t="s">
        <v>4389</v>
      </c>
    </row>
    <row r="929" ht="15.75" customHeight="1">
      <c r="A929" s="19" t="str">
        <f t="shared" si="57"/>
        <v>PO22/001006</v>
      </c>
      <c r="B929" s="18"/>
      <c r="C929" s="36"/>
      <c r="D929" s="19">
        <f t="shared" si="58"/>
        <v>0</v>
      </c>
      <c r="E929" s="19"/>
      <c r="F929" s="10"/>
      <c r="G929" s="53">
        <v>87500.0</v>
      </c>
    </row>
    <row r="930" ht="15.75" customHeight="1">
      <c r="A930" s="19" t="str">
        <f t="shared" si="57"/>
        <v>PO22/001006</v>
      </c>
      <c r="B930" s="18"/>
      <c r="C930" s="36"/>
      <c r="D930" s="19">
        <f t="shared" si="58"/>
        <v>0</v>
      </c>
      <c r="E930" s="19"/>
      <c r="F930" s="10"/>
      <c r="G930" s="59"/>
    </row>
    <row r="931" ht="15.75" customHeight="1">
      <c r="E931" s="1"/>
      <c r="F931" s="54" t="s">
        <v>14</v>
      </c>
    </row>
    <row r="932" ht="15.75" customHeight="1">
      <c r="E932" s="1"/>
    </row>
    <row r="933" ht="15.75" customHeight="1">
      <c r="A933" s="14" t="s">
        <v>15</v>
      </c>
      <c r="B933" s="14" t="s">
        <v>16</v>
      </c>
      <c r="C933" s="2" t="s">
        <v>17</v>
      </c>
      <c r="D933" s="14" t="s">
        <v>18</v>
      </c>
      <c r="E933" s="14" t="s">
        <v>19</v>
      </c>
      <c r="F933" s="34" t="s">
        <v>20</v>
      </c>
      <c r="G933" s="43">
        <v>4.0</v>
      </c>
    </row>
    <row r="934" ht="15.75" customHeight="1">
      <c r="A934" s="19" t="s">
        <v>4396</v>
      </c>
      <c r="B934" s="18">
        <v>44869.0</v>
      </c>
      <c r="C934" s="36">
        <v>4.0</v>
      </c>
      <c r="D934" s="19">
        <f>G933-C934</f>
        <v>0</v>
      </c>
      <c r="E934" s="19"/>
      <c r="F934" s="10"/>
      <c r="G934" s="20" t="s">
        <v>4397</v>
      </c>
    </row>
    <row r="935" ht="15.75" customHeight="1">
      <c r="A935" s="19" t="str">
        <f t="shared" ref="A935:A937" si="59">A934</f>
        <v>PO22/001033</v>
      </c>
      <c r="B935" s="18"/>
      <c r="C935" s="36"/>
      <c r="D935" s="19">
        <f t="shared" ref="D935:D937" si="60">D934-C935</f>
        <v>0</v>
      </c>
      <c r="E935" s="19"/>
      <c r="F935" s="10"/>
      <c r="G935" s="20" t="s">
        <v>4389</v>
      </c>
    </row>
    <row r="936" ht="15.75" customHeight="1">
      <c r="A936" s="19" t="str">
        <f t="shared" si="59"/>
        <v>PO22/001033</v>
      </c>
      <c r="B936" s="18"/>
      <c r="C936" s="36"/>
      <c r="D936" s="19">
        <f t="shared" si="60"/>
        <v>0</v>
      </c>
      <c r="E936" s="19"/>
      <c r="F936" s="10"/>
      <c r="G936" s="53">
        <v>87500.0</v>
      </c>
    </row>
    <row r="937" ht="15.75" customHeight="1">
      <c r="A937" s="19" t="str">
        <f t="shared" si="59"/>
        <v>PO22/001033</v>
      </c>
      <c r="B937" s="18"/>
      <c r="C937" s="36"/>
      <c r="D937" s="19">
        <f t="shared" si="60"/>
        <v>0</v>
      </c>
      <c r="E937" s="19"/>
      <c r="F937" s="10"/>
      <c r="G937" s="59"/>
    </row>
    <row r="938" ht="15.75" customHeight="1">
      <c r="E938" s="1"/>
      <c r="F938" s="54" t="s">
        <v>14</v>
      </c>
    </row>
    <row r="939" ht="15.75" customHeight="1">
      <c r="A939" s="14" t="s">
        <v>15</v>
      </c>
      <c r="B939" s="14" t="s">
        <v>16</v>
      </c>
      <c r="C939" s="2" t="s">
        <v>17</v>
      </c>
      <c r="D939" s="14" t="s">
        <v>18</v>
      </c>
      <c r="E939" s="14" t="s">
        <v>19</v>
      </c>
      <c r="F939" s="34" t="s">
        <v>20</v>
      </c>
      <c r="G939" s="43">
        <v>16.0</v>
      </c>
    </row>
    <row r="940" ht="15.75" customHeight="1">
      <c r="A940" s="19" t="s">
        <v>4396</v>
      </c>
      <c r="B940" s="18">
        <v>44869.0</v>
      </c>
      <c r="C940" s="36">
        <v>16.0</v>
      </c>
      <c r="D940" s="19">
        <f>G939-C940</f>
        <v>0</v>
      </c>
      <c r="E940" s="19"/>
      <c r="F940" s="10"/>
      <c r="G940" s="20" t="s">
        <v>4397</v>
      </c>
    </row>
    <row r="941" ht="15.75" customHeight="1">
      <c r="A941" s="19" t="str">
        <f t="shared" ref="A941:A943" si="61">A940</f>
        <v>PO22/001033</v>
      </c>
      <c r="B941" s="18"/>
      <c r="C941" s="36"/>
      <c r="D941" s="19">
        <f t="shared" ref="D941:D943" si="62">D940-C941</f>
        <v>0</v>
      </c>
      <c r="E941" s="19"/>
      <c r="F941" s="10"/>
      <c r="G941" s="20" t="s">
        <v>4388</v>
      </c>
    </row>
    <row r="942" ht="15.75" customHeight="1">
      <c r="A942" s="19" t="str">
        <f t="shared" si="61"/>
        <v>PO22/001033</v>
      </c>
      <c r="B942" s="18"/>
      <c r="C942" s="36"/>
      <c r="D942" s="19">
        <f t="shared" si="62"/>
        <v>0</v>
      </c>
      <c r="E942" s="19"/>
      <c r="F942" s="10"/>
      <c r="G942" s="53">
        <v>85000.0</v>
      </c>
    </row>
    <row r="943" ht="15.75" customHeight="1">
      <c r="A943" s="19" t="str">
        <f t="shared" si="61"/>
        <v>PO22/001033</v>
      </c>
      <c r="B943" s="18"/>
      <c r="C943" s="36"/>
      <c r="D943" s="19">
        <f t="shared" si="62"/>
        <v>0</v>
      </c>
      <c r="E943" s="19"/>
      <c r="F943" s="10"/>
      <c r="G943" s="59"/>
    </row>
    <row r="944" ht="15.75" customHeight="1">
      <c r="E944" s="1"/>
      <c r="F944" s="54" t="s">
        <v>14</v>
      </c>
    </row>
    <row r="945" ht="15.75" customHeight="1">
      <c r="E945" s="1"/>
    </row>
    <row r="946" ht="15.75" customHeight="1">
      <c r="A946" s="14" t="s">
        <v>15</v>
      </c>
      <c r="B946" s="14" t="s">
        <v>16</v>
      </c>
      <c r="C946" s="2" t="s">
        <v>17</v>
      </c>
      <c r="D946" s="14" t="s">
        <v>18</v>
      </c>
      <c r="E946" s="14" t="s">
        <v>19</v>
      </c>
      <c r="F946" s="34" t="s">
        <v>20</v>
      </c>
      <c r="G946" s="43">
        <f>16+32</f>
        <v>48</v>
      </c>
    </row>
    <row r="947" ht="15.75" customHeight="1">
      <c r="A947" s="19" t="s">
        <v>4398</v>
      </c>
      <c r="B947" s="18">
        <v>44886.0</v>
      </c>
      <c r="C947" s="36">
        <v>48.0</v>
      </c>
      <c r="D947" s="19">
        <f>G946-C947</f>
        <v>0</v>
      </c>
      <c r="E947" s="19"/>
      <c r="F947" s="10"/>
      <c r="G947" s="20" t="s">
        <v>4399</v>
      </c>
    </row>
    <row r="948" ht="15.75" customHeight="1">
      <c r="A948" s="19" t="str">
        <f t="shared" ref="A948:A950" si="63">A947</f>
        <v>PO22/001146</v>
      </c>
      <c r="B948" s="18"/>
      <c r="C948" s="36"/>
      <c r="D948" s="19">
        <f t="shared" ref="D948:D950" si="64">D947-C948</f>
        <v>0</v>
      </c>
      <c r="E948" s="19"/>
      <c r="F948" s="10"/>
      <c r="G948" s="20" t="s">
        <v>4388</v>
      </c>
    </row>
    <row r="949" ht="15.75" customHeight="1">
      <c r="A949" s="19" t="str">
        <f t="shared" si="63"/>
        <v>PO22/001146</v>
      </c>
      <c r="B949" s="18"/>
      <c r="C949" s="36"/>
      <c r="D949" s="19">
        <f t="shared" si="64"/>
        <v>0</v>
      </c>
      <c r="E949" s="19"/>
      <c r="F949" s="10"/>
      <c r="G949" s="53">
        <v>80000.0</v>
      </c>
    </row>
    <row r="950" ht="15.75" customHeight="1">
      <c r="A950" s="19" t="str">
        <f t="shared" si="63"/>
        <v>PO22/001146</v>
      </c>
      <c r="B950" s="18"/>
      <c r="C950" s="36"/>
      <c r="D950" s="19">
        <f t="shared" si="64"/>
        <v>0</v>
      </c>
      <c r="E950" s="19"/>
      <c r="F950" s="10"/>
      <c r="G950" s="59"/>
    </row>
    <row r="951" ht="15.75" customHeight="1">
      <c r="E951" s="1"/>
      <c r="F951" s="54" t="s">
        <v>14</v>
      </c>
    </row>
    <row r="952" ht="15.75" customHeight="1">
      <c r="A952" s="14" t="s">
        <v>15</v>
      </c>
      <c r="B952" s="14" t="s">
        <v>16</v>
      </c>
      <c r="C952" s="2" t="s">
        <v>17</v>
      </c>
      <c r="D952" s="14" t="s">
        <v>18</v>
      </c>
      <c r="E952" s="14" t="s">
        <v>19</v>
      </c>
      <c r="F952" s="34" t="s">
        <v>20</v>
      </c>
      <c r="G952" s="43">
        <f>4+8</f>
        <v>12</v>
      </c>
    </row>
    <row r="953" ht="15.75" customHeight="1">
      <c r="A953" s="19" t="s">
        <v>4398</v>
      </c>
      <c r="B953" s="18">
        <v>44886.0</v>
      </c>
      <c r="C953" s="36">
        <v>12.0</v>
      </c>
      <c r="D953" s="19">
        <f>G952-C953</f>
        <v>0</v>
      </c>
      <c r="E953" s="19"/>
      <c r="F953" s="10"/>
      <c r="G953" s="20" t="s">
        <v>4399</v>
      </c>
    </row>
    <row r="954" ht="15.75" customHeight="1">
      <c r="A954" s="19" t="str">
        <f t="shared" ref="A954:A956" si="65">A953</f>
        <v>PO22/001146</v>
      </c>
      <c r="B954" s="18"/>
      <c r="C954" s="36"/>
      <c r="D954" s="19">
        <f t="shared" ref="D954:D956" si="66">D953-C954</f>
        <v>0</v>
      </c>
      <c r="E954" s="19"/>
      <c r="F954" s="10"/>
      <c r="G954" s="20" t="s">
        <v>4389</v>
      </c>
    </row>
    <row r="955" ht="15.75" customHeight="1">
      <c r="A955" s="19" t="str">
        <f t="shared" si="65"/>
        <v>PO22/001146</v>
      </c>
      <c r="B955" s="18"/>
      <c r="C955" s="36"/>
      <c r="D955" s="19">
        <f t="shared" si="66"/>
        <v>0</v>
      </c>
      <c r="E955" s="19"/>
      <c r="F955" s="10"/>
      <c r="G955" s="53">
        <v>82000.0</v>
      </c>
    </row>
    <row r="956" ht="15.75" customHeight="1">
      <c r="A956" s="19" t="str">
        <f t="shared" si="65"/>
        <v>PO22/001146</v>
      </c>
      <c r="B956" s="18"/>
      <c r="C956" s="36"/>
      <c r="D956" s="19">
        <f t="shared" si="66"/>
        <v>0</v>
      </c>
      <c r="E956" s="19"/>
      <c r="F956" s="10"/>
      <c r="G956" s="59"/>
    </row>
    <row r="957" ht="15.75" customHeight="1">
      <c r="E957" s="1"/>
      <c r="F957" s="54" t="s">
        <v>14</v>
      </c>
    </row>
    <row r="958" ht="15.75" customHeight="1">
      <c r="E958" s="1"/>
    </row>
    <row r="959" ht="15.75" customHeight="1">
      <c r="A959" s="14" t="s">
        <v>15</v>
      </c>
      <c r="B959" s="14" t="s">
        <v>16</v>
      </c>
      <c r="C959" s="2" t="s">
        <v>17</v>
      </c>
      <c r="D959" s="14" t="s">
        <v>18</v>
      </c>
      <c r="E959" s="14" t="s">
        <v>19</v>
      </c>
      <c r="F959" s="34" t="s">
        <v>20</v>
      </c>
      <c r="G959" s="43">
        <f>16+32</f>
        <v>48</v>
      </c>
    </row>
    <row r="960" ht="15.75" customHeight="1">
      <c r="A960" s="19" t="s">
        <v>4400</v>
      </c>
      <c r="B960" s="18">
        <v>44886.0</v>
      </c>
      <c r="C960" s="36">
        <v>48.0</v>
      </c>
      <c r="D960" s="19">
        <f>G959-C960</f>
        <v>0</v>
      </c>
      <c r="E960" s="19"/>
      <c r="F960" s="10"/>
      <c r="G960" s="20" t="s">
        <v>4401</v>
      </c>
    </row>
    <row r="961" ht="15.75" customHeight="1">
      <c r="A961" s="19" t="str">
        <f t="shared" ref="A961:A963" si="67">A960</f>
        <v>PO22/001147</v>
      </c>
      <c r="B961" s="18"/>
      <c r="C961" s="36"/>
      <c r="D961" s="19">
        <f t="shared" ref="D961:D963" si="68">D960-C961</f>
        <v>0</v>
      </c>
      <c r="E961" s="19"/>
      <c r="F961" s="10"/>
      <c r="G961" s="20" t="s">
        <v>4388</v>
      </c>
    </row>
    <row r="962" ht="15.75" customHeight="1">
      <c r="A962" s="19" t="str">
        <f t="shared" si="67"/>
        <v>PO22/001147</v>
      </c>
      <c r="B962" s="18"/>
      <c r="C962" s="36"/>
      <c r="D962" s="19">
        <f t="shared" si="68"/>
        <v>0</v>
      </c>
      <c r="E962" s="19"/>
      <c r="F962" s="10"/>
      <c r="G962" s="53">
        <v>80000.0</v>
      </c>
    </row>
    <row r="963" ht="15.75" customHeight="1">
      <c r="A963" s="19" t="str">
        <f t="shared" si="67"/>
        <v>PO22/001147</v>
      </c>
      <c r="B963" s="18"/>
      <c r="C963" s="36"/>
      <c r="D963" s="19">
        <f t="shared" si="68"/>
        <v>0</v>
      </c>
      <c r="E963" s="19"/>
      <c r="F963" s="10"/>
      <c r="G963" s="59"/>
    </row>
    <row r="964" ht="15.75" customHeight="1">
      <c r="E964" s="1"/>
      <c r="F964" s="54" t="s">
        <v>14</v>
      </c>
    </row>
    <row r="965" ht="15.75" customHeight="1">
      <c r="A965" s="14" t="s">
        <v>15</v>
      </c>
      <c r="B965" s="14" t="s">
        <v>16</v>
      </c>
      <c r="C965" s="2" t="s">
        <v>17</v>
      </c>
      <c r="D965" s="14" t="s">
        <v>18</v>
      </c>
      <c r="E965" s="14" t="s">
        <v>19</v>
      </c>
      <c r="F965" s="34" t="s">
        <v>20</v>
      </c>
      <c r="G965" s="43">
        <f>12</f>
        <v>12</v>
      </c>
    </row>
    <row r="966" ht="15.75" customHeight="1">
      <c r="A966" s="19" t="s">
        <v>4400</v>
      </c>
      <c r="B966" s="18">
        <v>44886.0</v>
      </c>
      <c r="C966" s="36">
        <v>12.0</v>
      </c>
      <c r="D966" s="19">
        <f>G965-C966</f>
        <v>0</v>
      </c>
      <c r="E966" s="19"/>
      <c r="F966" s="10"/>
      <c r="G966" s="20" t="s">
        <v>4401</v>
      </c>
    </row>
    <row r="967" ht="15.75" customHeight="1">
      <c r="A967" s="19" t="str">
        <f t="shared" ref="A967:A969" si="69">A966</f>
        <v>PO22/001147</v>
      </c>
      <c r="B967" s="18"/>
      <c r="C967" s="36"/>
      <c r="D967" s="19">
        <f t="shared" ref="D967:D969" si="70">D966-C967</f>
        <v>0</v>
      </c>
      <c r="E967" s="19"/>
      <c r="F967" s="10"/>
      <c r="G967" s="20" t="s">
        <v>4389</v>
      </c>
    </row>
    <row r="968" ht="15.75" customHeight="1">
      <c r="A968" s="19" t="str">
        <f t="shared" si="69"/>
        <v>PO22/001147</v>
      </c>
      <c r="B968" s="18"/>
      <c r="C968" s="36"/>
      <c r="D968" s="19">
        <f t="shared" si="70"/>
        <v>0</v>
      </c>
      <c r="E968" s="19"/>
      <c r="F968" s="10"/>
      <c r="G968" s="53">
        <v>82000.0</v>
      </c>
    </row>
    <row r="969" ht="15.75" customHeight="1">
      <c r="A969" s="19" t="str">
        <f t="shared" si="69"/>
        <v>PO22/001147</v>
      </c>
      <c r="B969" s="18"/>
      <c r="C969" s="36"/>
      <c r="D969" s="19">
        <f t="shared" si="70"/>
        <v>0</v>
      </c>
      <c r="E969" s="19"/>
      <c r="F969" s="10"/>
      <c r="G969" s="59"/>
    </row>
    <row r="970" ht="15.75" customHeight="1">
      <c r="E970" s="1"/>
      <c r="F970" s="54" t="s">
        <v>14</v>
      </c>
    </row>
    <row r="971" ht="15.75" customHeight="1">
      <c r="E971" s="1"/>
    </row>
    <row r="972" ht="15.75" customHeight="1">
      <c r="A972" s="14" t="s">
        <v>15</v>
      </c>
      <c r="B972" s="14" t="s">
        <v>16</v>
      </c>
      <c r="C972" s="2" t="s">
        <v>17</v>
      </c>
      <c r="D972" s="14" t="s">
        <v>18</v>
      </c>
      <c r="E972" s="14" t="s">
        <v>19</v>
      </c>
      <c r="F972" s="34" t="s">
        <v>20</v>
      </c>
      <c r="G972" s="43">
        <v>35.0</v>
      </c>
    </row>
    <row r="973" ht="15.75" customHeight="1">
      <c r="A973" s="19" t="s">
        <v>4402</v>
      </c>
      <c r="B973" s="18">
        <v>44951.0</v>
      </c>
      <c r="C973" s="36">
        <v>35.0</v>
      </c>
      <c r="D973" s="19">
        <f>G972-C973</f>
        <v>0</v>
      </c>
      <c r="E973" s="19"/>
      <c r="F973" s="10"/>
      <c r="G973" s="20" t="s">
        <v>4403</v>
      </c>
    </row>
    <row r="974" ht="15.75" customHeight="1">
      <c r="A974" s="19" t="str">
        <f t="shared" ref="A974:A976" si="71">A973</f>
        <v>PO23/000099</v>
      </c>
      <c r="B974" s="18"/>
      <c r="C974" s="36"/>
      <c r="D974" s="19">
        <f t="shared" ref="D974:D976" si="72">D973-C974</f>
        <v>0</v>
      </c>
      <c r="E974" s="19"/>
      <c r="F974" s="10"/>
      <c r="G974" s="20" t="s">
        <v>4388</v>
      </c>
    </row>
    <row r="975" ht="15.75" customHeight="1">
      <c r="A975" s="19" t="str">
        <f t="shared" si="71"/>
        <v>PO23/000099</v>
      </c>
      <c r="B975" s="18"/>
      <c r="C975" s="36"/>
      <c r="D975" s="19">
        <f t="shared" si="72"/>
        <v>0</v>
      </c>
      <c r="E975" s="19"/>
      <c r="F975" s="10"/>
      <c r="G975" s="53">
        <v>80000.0</v>
      </c>
    </row>
    <row r="976" ht="15.75" customHeight="1">
      <c r="A976" s="19" t="str">
        <f t="shared" si="71"/>
        <v>PO23/000099</v>
      </c>
      <c r="B976" s="18"/>
      <c r="C976" s="36"/>
      <c r="D976" s="19">
        <f t="shared" si="72"/>
        <v>0</v>
      </c>
      <c r="E976" s="19"/>
      <c r="F976" s="10"/>
      <c r="G976" s="59"/>
    </row>
    <row r="977" ht="15.75" customHeight="1">
      <c r="E977" s="1"/>
      <c r="F977" s="54" t="s">
        <v>14</v>
      </c>
    </row>
    <row r="978" ht="15.75" customHeight="1">
      <c r="E978" s="1"/>
    </row>
    <row r="979" ht="15.75" customHeight="1">
      <c r="A979" s="14" t="s">
        <v>15</v>
      </c>
      <c r="B979" s="14" t="s">
        <v>16</v>
      </c>
      <c r="C979" s="2" t="s">
        <v>17</v>
      </c>
      <c r="D979" s="14" t="s">
        <v>18</v>
      </c>
      <c r="E979" s="14" t="s">
        <v>19</v>
      </c>
      <c r="F979" s="34" t="s">
        <v>20</v>
      </c>
      <c r="G979" s="43">
        <v>15.0</v>
      </c>
    </row>
    <row r="980" ht="15.75" customHeight="1">
      <c r="A980" s="19" t="s">
        <v>4402</v>
      </c>
      <c r="B980" s="18">
        <v>44951.0</v>
      </c>
      <c r="C980" s="36">
        <v>15.0</v>
      </c>
      <c r="D980" s="19">
        <f>G979-C980</f>
        <v>0</v>
      </c>
      <c r="E980" s="19"/>
      <c r="F980" s="10"/>
      <c r="G980" s="20" t="s">
        <v>4403</v>
      </c>
    </row>
    <row r="981" ht="15.75" customHeight="1">
      <c r="A981" s="19" t="str">
        <f t="shared" ref="A981:A983" si="73">A980</f>
        <v>PO23/000099</v>
      </c>
      <c r="B981" s="18"/>
      <c r="C981" s="36"/>
      <c r="D981" s="19">
        <f t="shared" ref="D981:D983" si="74">D980-C981</f>
        <v>0</v>
      </c>
      <c r="E981" s="19"/>
      <c r="F981" s="10"/>
      <c r="G981" s="20" t="s">
        <v>4404</v>
      </c>
    </row>
    <row r="982" ht="15.75" customHeight="1">
      <c r="A982" s="19" t="str">
        <f t="shared" si="73"/>
        <v>PO23/000099</v>
      </c>
      <c r="B982" s="18"/>
      <c r="C982" s="36"/>
      <c r="D982" s="19">
        <f t="shared" si="74"/>
        <v>0</v>
      </c>
      <c r="E982" s="19"/>
      <c r="F982" s="10"/>
      <c r="G982" s="53">
        <v>82000.0</v>
      </c>
    </row>
    <row r="983" ht="15.75" customHeight="1">
      <c r="A983" s="19" t="str">
        <f t="shared" si="73"/>
        <v>PO23/000099</v>
      </c>
      <c r="B983" s="18"/>
      <c r="C983" s="36"/>
      <c r="D983" s="19">
        <f t="shared" si="74"/>
        <v>0</v>
      </c>
      <c r="E983" s="19"/>
      <c r="F983" s="10"/>
      <c r="G983" s="59"/>
    </row>
    <row r="984" ht="15.75" customHeight="1">
      <c r="E984" s="1"/>
      <c r="F984" s="54" t="s">
        <v>14</v>
      </c>
    </row>
    <row r="985" ht="15.75" customHeight="1">
      <c r="E985" s="1"/>
    </row>
    <row r="986" ht="15.75" customHeight="1">
      <c r="A986" s="14" t="s">
        <v>15</v>
      </c>
      <c r="B986" s="14" t="s">
        <v>16</v>
      </c>
      <c r="C986" s="2" t="s">
        <v>17</v>
      </c>
      <c r="D986" s="14" t="s">
        <v>18</v>
      </c>
      <c r="E986" s="14" t="s">
        <v>19</v>
      </c>
      <c r="F986" s="34" t="s">
        <v>20</v>
      </c>
      <c r="G986" s="43">
        <v>25.0</v>
      </c>
    </row>
    <row r="987" ht="15.75" customHeight="1">
      <c r="A987" s="19" t="s">
        <v>4405</v>
      </c>
      <c r="B987" s="18">
        <v>44972.0</v>
      </c>
      <c r="C987" s="36">
        <v>25.0</v>
      </c>
      <c r="D987" s="19">
        <f>G986-C987</f>
        <v>0</v>
      </c>
      <c r="E987" s="19"/>
      <c r="F987" s="10"/>
      <c r="G987" s="20" t="s">
        <v>4406</v>
      </c>
    </row>
    <row r="988" ht="15.75" customHeight="1">
      <c r="A988" s="19" t="str">
        <f t="shared" ref="A988:A990" si="75">A987</f>
        <v>PO23/000200</v>
      </c>
      <c r="B988" s="18"/>
      <c r="C988" s="36"/>
      <c r="D988" s="19">
        <f t="shared" ref="D988:D990" si="76">D987-C988</f>
        <v>0</v>
      </c>
      <c r="E988" s="19"/>
      <c r="F988" s="10"/>
      <c r="G988" s="20" t="s">
        <v>4388</v>
      </c>
    </row>
    <row r="989" ht="15.75" customHeight="1">
      <c r="A989" s="19" t="str">
        <f t="shared" si="75"/>
        <v>PO23/000200</v>
      </c>
      <c r="B989" s="18"/>
      <c r="C989" s="36"/>
      <c r="D989" s="19">
        <f t="shared" si="76"/>
        <v>0</v>
      </c>
      <c r="E989" s="19"/>
      <c r="F989" s="10"/>
      <c r="G989" s="53">
        <v>80000.0</v>
      </c>
    </row>
    <row r="990" ht="15.75" customHeight="1">
      <c r="A990" s="19" t="str">
        <f t="shared" si="75"/>
        <v>PO23/000200</v>
      </c>
      <c r="B990" s="18"/>
      <c r="C990" s="36"/>
      <c r="D990" s="19">
        <f t="shared" si="76"/>
        <v>0</v>
      </c>
      <c r="E990" s="19"/>
      <c r="F990" s="10"/>
      <c r="G990" s="59"/>
    </row>
    <row r="991" ht="15.75" customHeight="1">
      <c r="E991" s="1"/>
      <c r="F991" s="54" t="s">
        <v>14</v>
      </c>
    </row>
    <row r="992" ht="15.75" customHeight="1">
      <c r="E992" s="1"/>
    </row>
    <row r="993" ht="15.75" customHeight="1">
      <c r="A993" s="14" t="s">
        <v>15</v>
      </c>
      <c r="B993" s="14" t="s">
        <v>16</v>
      </c>
      <c r="C993" s="2" t="s">
        <v>17</v>
      </c>
      <c r="D993" s="14" t="s">
        <v>18</v>
      </c>
      <c r="E993" s="14" t="s">
        <v>19</v>
      </c>
      <c r="F993" s="34" t="s">
        <v>20</v>
      </c>
      <c r="G993" s="43">
        <f>16+48</f>
        <v>64</v>
      </c>
    </row>
    <row r="994" ht="15.75" customHeight="1">
      <c r="A994" s="19" t="s">
        <v>4407</v>
      </c>
      <c r="B994" s="18">
        <v>44972.0</v>
      </c>
      <c r="C994" s="36">
        <f>16+48</f>
        <v>64</v>
      </c>
      <c r="D994" s="19">
        <f>G993-C994</f>
        <v>0</v>
      </c>
      <c r="E994" s="19"/>
      <c r="F994" s="10"/>
      <c r="G994" s="20" t="s">
        <v>4408</v>
      </c>
    </row>
    <row r="995" ht="15.75" customHeight="1">
      <c r="A995" s="19" t="str">
        <f t="shared" ref="A995:A997" si="77">A994</f>
        <v>PO23/000199</v>
      </c>
      <c r="B995" s="18"/>
      <c r="C995" s="36"/>
      <c r="D995" s="19">
        <f t="shared" ref="D995:D997" si="78">D994-C995</f>
        <v>0</v>
      </c>
      <c r="E995" s="19"/>
      <c r="F995" s="10"/>
      <c r="G995" s="20" t="s">
        <v>4388</v>
      </c>
    </row>
    <row r="996" ht="15.75" customHeight="1">
      <c r="A996" s="19" t="str">
        <f t="shared" si="77"/>
        <v>PO23/000199</v>
      </c>
      <c r="B996" s="18"/>
      <c r="C996" s="36"/>
      <c r="D996" s="19">
        <f t="shared" si="78"/>
        <v>0</v>
      </c>
      <c r="E996" s="19"/>
      <c r="F996" s="10"/>
      <c r="G996" s="53">
        <v>80000.0</v>
      </c>
    </row>
    <row r="997" ht="15.75" customHeight="1">
      <c r="A997" s="19" t="str">
        <f t="shared" si="77"/>
        <v>PO23/000199</v>
      </c>
      <c r="B997" s="18"/>
      <c r="C997" s="36"/>
      <c r="D997" s="19">
        <f t="shared" si="78"/>
        <v>0</v>
      </c>
      <c r="E997" s="19"/>
      <c r="F997" s="10"/>
      <c r="G997" s="59"/>
    </row>
    <row r="998" ht="15.75" customHeight="1">
      <c r="E998" s="1"/>
      <c r="F998" s="54" t="s">
        <v>14</v>
      </c>
    </row>
    <row r="999" ht="15.75" customHeight="1">
      <c r="E999" s="1"/>
    </row>
    <row r="1000" ht="15.75" customHeight="1">
      <c r="A1000" s="14" t="s">
        <v>15</v>
      </c>
      <c r="B1000" s="14" t="s">
        <v>16</v>
      </c>
      <c r="C1000" s="2" t="s">
        <v>17</v>
      </c>
      <c r="D1000" s="14" t="s">
        <v>18</v>
      </c>
      <c r="E1000" s="14" t="s">
        <v>19</v>
      </c>
      <c r="F1000" s="34" t="s">
        <v>20</v>
      </c>
      <c r="G1000" s="43">
        <f>12</f>
        <v>12</v>
      </c>
    </row>
    <row r="1001" ht="15.75" customHeight="1">
      <c r="A1001" s="19" t="s">
        <v>4407</v>
      </c>
      <c r="B1001" s="18">
        <v>44972.0</v>
      </c>
      <c r="C1001" s="36">
        <v>12.0</v>
      </c>
      <c r="D1001" s="19">
        <f>G1000-C1001</f>
        <v>0</v>
      </c>
      <c r="E1001" s="19"/>
      <c r="F1001" s="10"/>
      <c r="G1001" s="20" t="s">
        <v>4408</v>
      </c>
    </row>
    <row r="1002" ht="15.75" customHeight="1">
      <c r="A1002" s="19" t="str">
        <f t="shared" ref="A1002:A1004" si="79">A1001</f>
        <v>PO23/000199</v>
      </c>
      <c r="B1002" s="18"/>
      <c r="C1002" s="36"/>
      <c r="D1002" s="19">
        <f t="shared" ref="D1002:D1004" si="80">D1001-C1002</f>
        <v>0</v>
      </c>
      <c r="E1002" s="19"/>
      <c r="F1002" s="10"/>
      <c r="G1002" s="20" t="s">
        <v>4404</v>
      </c>
    </row>
    <row r="1003" ht="15.75" customHeight="1">
      <c r="A1003" s="19" t="str">
        <f t="shared" si="79"/>
        <v>PO23/000199</v>
      </c>
      <c r="B1003" s="18"/>
      <c r="C1003" s="36"/>
      <c r="D1003" s="19">
        <f t="shared" si="80"/>
        <v>0</v>
      </c>
      <c r="E1003" s="19"/>
      <c r="F1003" s="10"/>
      <c r="G1003" s="53">
        <v>82000.0</v>
      </c>
    </row>
    <row r="1004" ht="15.75" customHeight="1">
      <c r="A1004" s="19" t="str">
        <f t="shared" si="79"/>
        <v>PO23/000199</v>
      </c>
      <c r="B1004" s="18"/>
      <c r="C1004" s="36"/>
      <c r="D1004" s="19">
        <f t="shared" si="80"/>
        <v>0</v>
      </c>
      <c r="E1004" s="19"/>
      <c r="F1004" s="10"/>
      <c r="G1004" s="59"/>
    </row>
    <row r="1005" ht="15.75" customHeight="1">
      <c r="E1005" s="1"/>
      <c r="F1005" s="54" t="s">
        <v>14</v>
      </c>
    </row>
    <row r="1006" ht="15.75" customHeight="1">
      <c r="E1006" s="1"/>
    </row>
    <row r="1007" ht="15.75" customHeight="1">
      <c r="A1007" s="14" t="s">
        <v>15</v>
      </c>
      <c r="B1007" s="14" t="s">
        <v>16</v>
      </c>
      <c r="C1007" s="2" t="s">
        <v>17</v>
      </c>
      <c r="D1007" s="14" t="s">
        <v>18</v>
      </c>
      <c r="E1007" s="14" t="s">
        <v>19</v>
      </c>
      <c r="F1007" s="34" t="s">
        <v>20</v>
      </c>
      <c r="G1007" s="43">
        <v>32.0</v>
      </c>
    </row>
    <row r="1008" ht="15.75" customHeight="1">
      <c r="A1008" s="19" t="s">
        <v>4409</v>
      </c>
      <c r="B1008" s="18">
        <v>45027.0</v>
      </c>
      <c r="C1008" s="36">
        <v>22.0</v>
      </c>
      <c r="D1008" s="19">
        <f>G1007-C1008</f>
        <v>10</v>
      </c>
      <c r="E1008" s="19"/>
      <c r="F1008" s="10"/>
      <c r="G1008" s="20" t="s">
        <v>4410</v>
      </c>
    </row>
    <row r="1009" ht="15.75" customHeight="1">
      <c r="A1009" s="19" t="str">
        <f t="shared" ref="A1009:A1011" si="81">A1008</f>
        <v>PO23/000424</v>
      </c>
      <c r="B1009" s="18"/>
      <c r="C1009" s="36"/>
      <c r="D1009" s="19">
        <f t="shared" ref="D1009:D1011" si="82">D1008-C1009</f>
        <v>10</v>
      </c>
      <c r="E1009" s="19"/>
      <c r="F1009" s="10"/>
      <c r="G1009" s="20" t="s">
        <v>4388</v>
      </c>
    </row>
    <row r="1010" ht="15.75" customHeight="1">
      <c r="A1010" s="19" t="str">
        <f t="shared" si="81"/>
        <v>PO23/000424</v>
      </c>
      <c r="B1010" s="18"/>
      <c r="C1010" s="36"/>
      <c r="D1010" s="19">
        <f t="shared" si="82"/>
        <v>10</v>
      </c>
      <c r="E1010" s="19"/>
      <c r="F1010" s="10"/>
      <c r="G1010" s="53">
        <v>80000.0</v>
      </c>
    </row>
    <row r="1011" ht="15.75" customHeight="1">
      <c r="A1011" s="19" t="str">
        <f t="shared" si="81"/>
        <v>PO23/000424</v>
      </c>
      <c r="B1011" s="18"/>
      <c r="C1011" s="36"/>
      <c r="D1011" s="19">
        <f t="shared" si="82"/>
        <v>10</v>
      </c>
      <c r="E1011" s="19"/>
      <c r="F1011" s="10"/>
      <c r="G1011" s="59"/>
    </row>
    <row r="1012" ht="15.75" customHeight="1">
      <c r="E1012" s="1"/>
    </row>
    <row r="1013" ht="15.75" customHeight="1">
      <c r="A1013" s="14" t="s">
        <v>15</v>
      </c>
      <c r="B1013" s="14" t="s">
        <v>16</v>
      </c>
      <c r="C1013" s="2" t="s">
        <v>17</v>
      </c>
      <c r="D1013" s="14" t="s">
        <v>18</v>
      </c>
      <c r="E1013" s="14" t="s">
        <v>19</v>
      </c>
      <c r="F1013" s="34" t="s">
        <v>20</v>
      </c>
      <c r="G1013" s="43">
        <v>4.0</v>
      </c>
    </row>
    <row r="1014" ht="15.75" customHeight="1">
      <c r="A1014" s="19" t="s">
        <v>4409</v>
      </c>
      <c r="B1014" s="18">
        <v>45027.0</v>
      </c>
      <c r="C1014" s="36">
        <v>4.0</v>
      </c>
      <c r="D1014" s="19">
        <f>G1013-C1014</f>
        <v>0</v>
      </c>
      <c r="E1014" s="19"/>
      <c r="F1014" s="10"/>
      <c r="G1014" s="20" t="s">
        <v>4410</v>
      </c>
    </row>
    <row r="1015" ht="15.75" customHeight="1">
      <c r="A1015" s="19" t="str">
        <f t="shared" ref="A1015:A1017" si="83">A1014</f>
        <v>PO23/000424</v>
      </c>
      <c r="B1015" s="18"/>
      <c r="C1015" s="36"/>
      <c r="D1015" s="19">
        <f t="shared" ref="D1015:D1017" si="84">D1014-C1015</f>
        <v>0</v>
      </c>
      <c r="E1015" s="19"/>
      <c r="F1015" s="10"/>
      <c r="G1015" s="20" t="s">
        <v>4404</v>
      </c>
    </row>
    <row r="1016" ht="15.75" customHeight="1">
      <c r="A1016" s="19" t="str">
        <f t="shared" si="83"/>
        <v>PO23/000424</v>
      </c>
      <c r="B1016" s="18"/>
      <c r="C1016" s="36"/>
      <c r="D1016" s="19">
        <f t="shared" si="84"/>
        <v>0</v>
      </c>
      <c r="E1016" s="19"/>
      <c r="F1016" s="10"/>
      <c r="G1016" s="53">
        <v>82000.0</v>
      </c>
    </row>
    <row r="1017" ht="15.75" customHeight="1">
      <c r="A1017" s="19" t="str">
        <f t="shared" si="83"/>
        <v>PO23/000424</v>
      </c>
      <c r="B1017" s="18"/>
      <c r="C1017" s="36"/>
      <c r="D1017" s="19">
        <f t="shared" si="84"/>
        <v>0</v>
      </c>
      <c r="E1017" s="19"/>
      <c r="F1017" s="10"/>
      <c r="G1017" s="59"/>
    </row>
    <row r="1018" ht="15.75" customHeight="1">
      <c r="E1018" s="1"/>
      <c r="F1018" s="54" t="s">
        <v>14</v>
      </c>
    </row>
    <row r="1019" ht="15.75" customHeight="1">
      <c r="E1019" s="1"/>
    </row>
    <row r="1020" ht="15.75" customHeight="1">
      <c r="A1020" s="14" t="s">
        <v>15</v>
      </c>
      <c r="B1020" s="14" t="s">
        <v>16</v>
      </c>
      <c r="C1020" s="2" t="s">
        <v>17</v>
      </c>
      <c r="D1020" s="14" t="s">
        <v>18</v>
      </c>
      <c r="E1020" s="14" t="s">
        <v>19</v>
      </c>
      <c r="F1020" s="34" t="s">
        <v>20</v>
      </c>
      <c r="G1020" s="43">
        <v>22.0</v>
      </c>
    </row>
    <row r="1021" ht="15.75" customHeight="1">
      <c r="A1021" s="19" t="s">
        <v>4411</v>
      </c>
      <c r="B1021" s="18">
        <v>45027.0</v>
      </c>
      <c r="C1021" s="36">
        <v>22.0</v>
      </c>
      <c r="D1021" s="19">
        <f>G1020-C1021</f>
        <v>0</v>
      </c>
      <c r="E1021" s="19"/>
      <c r="F1021" s="10"/>
      <c r="G1021" s="20" t="s">
        <v>4412</v>
      </c>
    </row>
    <row r="1022" ht="15.75" customHeight="1">
      <c r="A1022" s="19" t="str">
        <f t="shared" ref="A1022:A1024" si="85">A1021</f>
        <v>PO23/000425</v>
      </c>
      <c r="B1022" s="18"/>
      <c r="C1022" s="36"/>
      <c r="D1022" s="19">
        <f t="shared" ref="D1022:D1024" si="86">D1021-C1022</f>
        <v>0</v>
      </c>
      <c r="E1022" s="19"/>
      <c r="F1022" s="10"/>
      <c r="G1022" s="20" t="s">
        <v>4388</v>
      </c>
    </row>
    <row r="1023" ht="15.75" customHeight="1">
      <c r="A1023" s="19" t="str">
        <f t="shared" si="85"/>
        <v>PO23/000425</v>
      </c>
      <c r="B1023" s="18"/>
      <c r="C1023" s="36"/>
      <c r="D1023" s="19">
        <f t="shared" si="86"/>
        <v>0</v>
      </c>
      <c r="E1023" s="19"/>
      <c r="F1023" s="10"/>
      <c r="G1023" s="53">
        <v>80000.0</v>
      </c>
    </row>
    <row r="1024" ht="15.75" customHeight="1">
      <c r="A1024" s="19" t="str">
        <f t="shared" si="85"/>
        <v>PO23/000425</v>
      </c>
      <c r="B1024" s="18"/>
      <c r="C1024" s="36"/>
      <c r="D1024" s="19">
        <f t="shared" si="86"/>
        <v>0</v>
      </c>
      <c r="E1024" s="19"/>
      <c r="F1024" s="10"/>
      <c r="G1024" s="59"/>
    </row>
    <row r="1025" ht="15.75" customHeight="1">
      <c r="E1025" s="1"/>
      <c r="F1025" s="54" t="s">
        <v>14</v>
      </c>
    </row>
    <row r="1026" ht="15.75" customHeight="1">
      <c r="A1026" s="14" t="s">
        <v>15</v>
      </c>
      <c r="B1026" s="14" t="s">
        <v>16</v>
      </c>
      <c r="C1026" s="2" t="s">
        <v>17</v>
      </c>
      <c r="D1026" s="14" t="s">
        <v>18</v>
      </c>
      <c r="E1026" s="14" t="s">
        <v>19</v>
      </c>
      <c r="F1026" s="34" t="s">
        <v>20</v>
      </c>
      <c r="G1026" s="43">
        <v>4.0</v>
      </c>
    </row>
    <row r="1027" ht="15.75" customHeight="1">
      <c r="A1027" s="19" t="s">
        <v>4411</v>
      </c>
      <c r="B1027" s="18">
        <v>45027.0</v>
      </c>
      <c r="C1027" s="36">
        <v>4.0</v>
      </c>
      <c r="D1027" s="19">
        <f>G1026-C1027</f>
        <v>0</v>
      </c>
      <c r="E1027" s="19"/>
      <c r="F1027" s="10"/>
      <c r="G1027" s="20" t="s">
        <v>4412</v>
      </c>
    </row>
    <row r="1028" ht="15.75" customHeight="1">
      <c r="A1028" s="19" t="str">
        <f t="shared" ref="A1028:A1030" si="87">A1027</f>
        <v>PO23/000425</v>
      </c>
      <c r="B1028" s="18"/>
      <c r="C1028" s="36"/>
      <c r="D1028" s="19">
        <f t="shared" ref="D1028:D1030" si="88">D1027-C1028</f>
        <v>0</v>
      </c>
      <c r="E1028" s="19"/>
      <c r="F1028" s="10"/>
      <c r="G1028" s="20" t="s">
        <v>4404</v>
      </c>
    </row>
    <row r="1029" ht="15.75" customHeight="1">
      <c r="A1029" s="19" t="str">
        <f t="shared" si="87"/>
        <v>PO23/000425</v>
      </c>
      <c r="B1029" s="18"/>
      <c r="C1029" s="36"/>
      <c r="D1029" s="19">
        <f t="shared" si="88"/>
        <v>0</v>
      </c>
      <c r="E1029" s="19"/>
      <c r="F1029" s="10"/>
      <c r="G1029" s="53">
        <v>82000.0</v>
      </c>
    </row>
    <row r="1030" ht="15.75" customHeight="1">
      <c r="A1030" s="19" t="str">
        <f t="shared" si="87"/>
        <v>PO23/000425</v>
      </c>
      <c r="B1030" s="18"/>
      <c r="C1030" s="36"/>
      <c r="D1030" s="19">
        <f t="shared" si="88"/>
        <v>0</v>
      </c>
      <c r="E1030" s="19"/>
      <c r="F1030" s="10"/>
      <c r="G1030" s="59"/>
    </row>
    <row r="1031" ht="15.75" customHeight="1">
      <c r="E1031" s="1"/>
      <c r="F1031" s="54" t="s">
        <v>14</v>
      </c>
    </row>
    <row r="1032" ht="15.75" customHeight="1">
      <c r="E1032" s="1"/>
    </row>
    <row r="1033" ht="15.75" customHeight="1">
      <c r="A1033" s="14" t="s">
        <v>15</v>
      </c>
      <c r="B1033" s="14" t="s">
        <v>16</v>
      </c>
      <c r="C1033" s="2" t="s">
        <v>17</v>
      </c>
      <c r="D1033" s="14" t="s">
        <v>18</v>
      </c>
      <c r="E1033" s="14" t="s">
        <v>19</v>
      </c>
      <c r="F1033" s="34" t="s">
        <v>20</v>
      </c>
      <c r="G1033" s="43">
        <v>48.0</v>
      </c>
    </row>
    <row r="1034" ht="15.75" customHeight="1">
      <c r="A1034" s="19" t="s">
        <v>4413</v>
      </c>
      <c r="B1034" s="18">
        <v>45063.0</v>
      </c>
      <c r="C1034" s="36">
        <v>48.0</v>
      </c>
      <c r="D1034" s="19">
        <f>G1033-C1034</f>
        <v>0</v>
      </c>
      <c r="E1034" s="19"/>
      <c r="F1034" s="10"/>
      <c r="G1034" s="20" t="s">
        <v>4414</v>
      </c>
    </row>
    <row r="1035" ht="15.75" customHeight="1">
      <c r="A1035" s="19" t="str">
        <f t="shared" ref="A1035:A1037" si="89">A1034</f>
        <v>PO23/000589</v>
      </c>
      <c r="B1035" s="18"/>
      <c r="C1035" s="36"/>
      <c r="D1035" s="19">
        <f t="shared" ref="D1035:D1037" si="90">D1034-C1035</f>
        <v>0</v>
      </c>
      <c r="E1035" s="19"/>
      <c r="F1035" s="10"/>
      <c r="G1035" s="20" t="s">
        <v>4388</v>
      </c>
    </row>
    <row r="1036" ht="15.75" customHeight="1">
      <c r="A1036" s="19" t="str">
        <f t="shared" si="89"/>
        <v>PO23/000589</v>
      </c>
      <c r="B1036" s="18"/>
      <c r="C1036" s="36"/>
      <c r="D1036" s="19">
        <f t="shared" si="90"/>
        <v>0</v>
      </c>
      <c r="E1036" s="19"/>
      <c r="F1036" s="10"/>
      <c r="G1036" s="53">
        <v>80000.0</v>
      </c>
    </row>
    <row r="1037" ht="15.75" customHeight="1">
      <c r="A1037" s="19" t="str">
        <f t="shared" si="89"/>
        <v>PO23/000589</v>
      </c>
      <c r="B1037" s="18"/>
      <c r="C1037" s="36"/>
      <c r="D1037" s="19">
        <f t="shared" si="90"/>
        <v>0</v>
      </c>
      <c r="E1037" s="19"/>
      <c r="F1037" s="10"/>
      <c r="G1037" s="59"/>
    </row>
    <row r="1038" ht="15.75" customHeight="1">
      <c r="E1038" s="1"/>
      <c r="F1038" s="54" t="s">
        <v>14</v>
      </c>
    </row>
    <row r="1039" ht="15.75" customHeight="1">
      <c r="A1039" s="14" t="s">
        <v>15</v>
      </c>
      <c r="B1039" s="14" t="s">
        <v>16</v>
      </c>
      <c r="C1039" s="2" t="s">
        <v>17</v>
      </c>
      <c r="D1039" s="14" t="s">
        <v>18</v>
      </c>
      <c r="E1039" s="14" t="s">
        <v>19</v>
      </c>
      <c r="F1039" s="34" t="s">
        <v>20</v>
      </c>
      <c r="G1039" s="43">
        <v>12.0</v>
      </c>
    </row>
    <row r="1040" ht="15.75" customHeight="1">
      <c r="A1040" s="19" t="s">
        <v>4413</v>
      </c>
      <c r="B1040" s="18">
        <v>45063.0</v>
      </c>
      <c r="C1040" s="36">
        <v>12.0</v>
      </c>
      <c r="D1040" s="19">
        <f>G1039-C1040</f>
        <v>0</v>
      </c>
      <c r="E1040" s="19"/>
      <c r="F1040" s="10"/>
      <c r="G1040" s="20" t="s">
        <v>4414</v>
      </c>
    </row>
    <row r="1041" ht="15.75" customHeight="1">
      <c r="A1041" s="19" t="str">
        <f t="shared" ref="A1041:A1043" si="91">A1040</f>
        <v>PO23/000589</v>
      </c>
      <c r="B1041" s="18"/>
      <c r="C1041" s="36"/>
      <c r="D1041" s="19">
        <f t="shared" ref="D1041:D1043" si="92">D1040-C1041</f>
        <v>0</v>
      </c>
      <c r="E1041" s="19"/>
      <c r="F1041" s="10"/>
      <c r="G1041" s="20" t="s">
        <v>4404</v>
      </c>
    </row>
    <row r="1042" ht="15.75" customHeight="1">
      <c r="A1042" s="19" t="str">
        <f t="shared" si="91"/>
        <v>PO23/000589</v>
      </c>
      <c r="B1042" s="18"/>
      <c r="C1042" s="36"/>
      <c r="D1042" s="19">
        <f t="shared" si="92"/>
        <v>0</v>
      </c>
      <c r="E1042" s="19"/>
      <c r="F1042" s="10"/>
      <c r="G1042" s="53">
        <v>82000.0</v>
      </c>
    </row>
    <row r="1043" ht="15.75" customHeight="1">
      <c r="A1043" s="19" t="str">
        <f t="shared" si="91"/>
        <v>PO23/000589</v>
      </c>
      <c r="B1043" s="18"/>
      <c r="C1043" s="36"/>
      <c r="D1043" s="19">
        <f t="shared" si="92"/>
        <v>0</v>
      </c>
      <c r="E1043" s="19"/>
      <c r="F1043" s="10"/>
      <c r="G1043" s="59"/>
    </row>
    <row r="1044" ht="15.75" customHeight="1">
      <c r="E1044" s="1"/>
      <c r="F1044" s="54" t="s">
        <v>14</v>
      </c>
    </row>
    <row r="1045" ht="15.75" customHeight="1">
      <c r="E1045" s="1"/>
    </row>
    <row r="1046" ht="15.75" customHeight="1">
      <c r="A1046" s="14" t="s">
        <v>15</v>
      </c>
      <c r="B1046" s="14" t="s">
        <v>16</v>
      </c>
      <c r="C1046" s="2" t="s">
        <v>17</v>
      </c>
      <c r="D1046" s="14" t="s">
        <v>18</v>
      </c>
      <c r="E1046" s="14" t="s">
        <v>19</v>
      </c>
      <c r="F1046" s="34" t="s">
        <v>20</v>
      </c>
      <c r="G1046" s="43">
        <v>44.0</v>
      </c>
    </row>
    <row r="1047" ht="15.75" customHeight="1">
      <c r="A1047" s="19" t="s">
        <v>4415</v>
      </c>
      <c r="B1047" s="18">
        <v>45114.0</v>
      </c>
      <c r="C1047" s="36">
        <v>44.0</v>
      </c>
      <c r="D1047" s="19">
        <f>G1046-C1047</f>
        <v>0</v>
      </c>
      <c r="E1047" s="19"/>
      <c r="F1047" s="10"/>
      <c r="G1047" s="20" t="s">
        <v>4416</v>
      </c>
    </row>
    <row r="1048" ht="15.75" customHeight="1">
      <c r="A1048" s="19" t="str">
        <f t="shared" ref="A1048:A1050" si="93">A1047</f>
        <v>PO23/000872</v>
      </c>
      <c r="B1048" s="18"/>
      <c r="C1048" s="36"/>
      <c r="D1048" s="19">
        <f t="shared" ref="D1048:D1050" si="94">D1047-C1048</f>
        <v>0</v>
      </c>
      <c r="E1048" s="19"/>
      <c r="F1048" s="10"/>
      <c r="G1048" s="20" t="s">
        <v>4388</v>
      </c>
    </row>
    <row r="1049" ht="15.75" customHeight="1">
      <c r="A1049" s="19" t="str">
        <f t="shared" si="93"/>
        <v>PO23/000872</v>
      </c>
      <c r="B1049" s="18"/>
      <c r="C1049" s="36"/>
      <c r="D1049" s="19">
        <f t="shared" si="94"/>
        <v>0</v>
      </c>
      <c r="E1049" s="19"/>
      <c r="F1049" s="10"/>
      <c r="G1049" s="53">
        <v>80000.0</v>
      </c>
    </row>
    <row r="1050" ht="15.75" customHeight="1">
      <c r="A1050" s="19" t="str">
        <f t="shared" si="93"/>
        <v>PO23/000872</v>
      </c>
      <c r="B1050" s="18"/>
      <c r="C1050" s="36"/>
      <c r="D1050" s="19">
        <f t="shared" si="94"/>
        <v>0</v>
      </c>
      <c r="E1050" s="19"/>
      <c r="F1050" s="10"/>
      <c r="G1050" s="59"/>
    </row>
    <row r="1051" ht="15.75" customHeight="1">
      <c r="E1051" s="1"/>
      <c r="F1051" s="54" t="s">
        <v>14</v>
      </c>
    </row>
    <row r="1052" ht="15.75" customHeight="1">
      <c r="A1052" s="14" t="s">
        <v>15</v>
      </c>
      <c r="B1052" s="14" t="s">
        <v>16</v>
      </c>
      <c r="C1052" s="2" t="s">
        <v>17</v>
      </c>
      <c r="D1052" s="14" t="s">
        <v>18</v>
      </c>
      <c r="E1052" s="14" t="s">
        <v>19</v>
      </c>
      <c r="F1052" s="34" t="s">
        <v>20</v>
      </c>
      <c r="G1052" s="43">
        <v>8.0</v>
      </c>
    </row>
    <row r="1053" ht="15.75" customHeight="1">
      <c r="A1053" s="19" t="s">
        <v>4415</v>
      </c>
      <c r="B1053" s="18">
        <v>45114.0</v>
      </c>
      <c r="C1053" s="36">
        <v>8.0</v>
      </c>
      <c r="D1053" s="19">
        <f>G1052-C1053</f>
        <v>0</v>
      </c>
      <c r="E1053" s="19"/>
      <c r="F1053" s="10"/>
      <c r="G1053" s="20" t="s">
        <v>4416</v>
      </c>
    </row>
    <row r="1054" ht="15.75" customHeight="1">
      <c r="A1054" s="19" t="str">
        <f t="shared" ref="A1054:A1056" si="95">A1053</f>
        <v>PO23/000872</v>
      </c>
      <c r="B1054" s="18"/>
      <c r="C1054" s="36"/>
      <c r="D1054" s="19">
        <f t="shared" ref="D1054:D1056" si="96">D1053-C1054</f>
        <v>0</v>
      </c>
      <c r="E1054" s="19"/>
      <c r="F1054" s="10"/>
      <c r="G1054" s="20" t="s">
        <v>4404</v>
      </c>
    </row>
    <row r="1055" ht="15.75" customHeight="1">
      <c r="A1055" s="19" t="str">
        <f t="shared" si="95"/>
        <v>PO23/000872</v>
      </c>
      <c r="B1055" s="18"/>
      <c r="C1055" s="36"/>
      <c r="D1055" s="19">
        <f t="shared" si="96"/>
        <v>0</v>
      </c>
      <c r="E1055" s="19"/>
      <c r="F1055" s="10"/>
      <c r="G1055" s="53">
        <v>82000.0</v>
      </c>
    </row>
    <row r="1056" ht="15.75" customHeight="1">
      <c r="A1056" s="19" t="str">
        <f t="shared" si="95"/>
        <v>PO23/000872</v>
      </c>
      <c r="B1056" s="18"/>
      <c r="C1056" s="36"/>
      <c r="D1056" s="19">
        <f t="shared" si="96"/>
        <v>0</v>
      </c>
      <c r="E1056" s="19"/>
      <c r="F1056" s="10"/>
      <c r="G1056" s="59"/>
    </row>
    <row r="1057" ht="15.75" customHeight="1">
      <c r="E1057" s="1"/>
      <c r="F1057" s="54" t="s">
        <v>14</v>
      </c>
    </row>
    <row r="1058" ht="15.75" customHeight="1">
      <c r="E1058" s="1"/>
    </row>
    <row r="1059" ht="15.75" customHeight="1">
      <c r="A1059" s="14" t="s">
        <v>15</v>
      </c>
      <c r="B1059" s="14" t="s">
        <v>16</v>
      </c>
      <c r="C1059" s="2" t="s">
        <v>17</v>
      </c>
      <c r="D1059" s="14" t="s">
        <v>18</v>
      </c>
      <c r="E1059" s="14" t="s">
        <v>19</v>
      </c>
      <c r="F1059" s="34" t="s">
        <v>20</v>
      </c>
      <c r="G1059" s="43">
        <v>57.0</v>
      </c>
    </row>
    <row r="1060" ht="15.75" customHeight="1">
      <c r="A1060" s="19" t="s">
        <v>4417</v>
      </c>
      <c r="B1060" s="18">
        <v>45124.0</v>
      </c>
      <c r="C1060" s="36">
        <v>57.0</v>
      </c>
      <c r="D1060" s="19">
        <f>G1059-C1060</f>
        <v>0</v>
      </c>
      <c r="E1060" s="19"/>
      <c r="F1060" s="10"/>
      <c r="G1060" s="20" t="s">
        <v>4418</v>
      </c>
    </row>
    <row r="1061" ht="15.75" customHeight="1">
      <c r="A1061" s="19" t="str">
        <f t="shared" ref="A1061:A1063" si="97">A1060</f>
        <v>PO23/000889</v>
      </c>
      <c r="B1061" s="18"/>
      <c r="C1061" s="36"/>
      <c r="D1061" s="19">
        <f t="shared" ref="D1061:D1063" si="98">D1060-C1061</f>
        <v>0</v>
      </c>
      <c r="E1061" s="19"/>
      <c r="F1061" s="10"/>
      <c r="G1061" s="20" t="s">
        <v>4388</v>
      </c>
    </row>
    <row r="1062" ht="15.75" customHeight="1">
      <c r="A1062" s="19" t="str">
        <f t="shared" si="97"/>
        <v>PO23/000889</v>
      </c>
      <c r="B1062" s="18"/>
      <c r="C1062" s="36"/>
      <c r="D1062" s="19">
        <f t="shared" si="98"/>
        <v>0</v>
      </c>
      <c r="E1062" s="19"/>
      <c r="F1062" s="10"/>
      <c r="G1062" s="53">
        <v>80000.0</v>
      </c>
    </row>
    <row r="1063" ht="15.75" customHeight="1">
      <c r="A1063" s="19" t="str">
        <f t="shared" si="97"/>
        <v>PO23/000889</v>
      </c>
      <c r="B1063" s="18"/>
      <c r="C1063" s="36"/>
      <c r="D1063" s="19">
        <f t="shared" si="98"/>
        <v>0</v>
      </c>
      <c r="E1063" s="19"/>
      <c r="F1063" s="10"/>
      <c r="G1063" s="59"/>
    </row>
    <row r="1064" ht="15.75" customHeight="1">
      <c r="E1064" s="1"/>
      <c r="F1064" s="54" t="s">
        <v>14</v>
      </c>
    </row>
    <row r="1065" ht="15.75" customHeight="1">
      <c r="E1065" s="1"/>
    </row>
    <row r="1066" ht="15.75" customHeight="1">
      <c r="A1066" s="14" t="s">
        <v>15</v>
      </c>
      <c r="B1066" s="14" t="s">
        <v>16</v>
      </c>
      <c r="C1066" s="2" t="s">
        <v>17</v>
      </c>
      <c r="D1066" s="14" t="s">
        <v>18</v>
      </c>
      <c r="E1066" s="14" t="s">
        <v>19</v>
      </c>
      <c r="F1066" s="34" t="s">
        <v>20</v>
      </c>
      <c r="G1066" s="43">
        <v>16.0</v>
      </c>
    </row>
    <row r="1067" ht="15.75" customHeight="1">
      <c r="A1067" s="19" t="s">
        <v>4417</v>
      </c>
      <c r="B1067" s="18">
        <v>45124.0</v>
      </c>
      <c r="C1067" s="36">
        <v>16.0</v>
      </c>
      <c r="D1067" s="19">
        <f>G1066-C1067</f>
        <v>0</v>
      </c>
      <c r="E1067" s="19"/>
      <c r="F1067" s="10"/>
      <c r="G1067" s="20" t="s">
        <v>4418</v>
      </c>
    </row>
    <row r="1068" ht="15.75" customHeight="1">
      <c r="A1068" s="19" t="str">
        <f t="shared" ref="A1068:A1070" si="99">A1067</f>
        <v>PO23/000889</v>
      </c>
      <c r="B1068" s="18"/>
      <c r="C1068" s="36"/>
      <c r="D1068" s="19">
        <f t="shared" ref="D1068:D1070" si="100">D1067-C1068</f>
        <v>0</v>
      </c>
      <c r="E1068" s="19"/>
      <c r="F1068" s="10"/>
      <c r="G1068" s="20" t="s">
        <v>4404</v>
      </c>
    </row>
    <row r="1069" ht="15.75" customHeight="1">
      <c r="A1069" s="19" t="str">
        <f t="shared" si="99"/>
        <v>PO23/000889</v>
      </c>
      <c r="B1069" s="18"/>
      <c r="C1069" s="36"/>
      <c r="D1069" s="19">
        <f t="shared" si="100"/>
        <v>0</v>
      </c>
      <c r="E1069" s="19"/>
      <c r="F1069" s="10"/>
      <c r="G1069" s="53">
        <v>82000.0</v>
      </c>
    </row>
    <row r="1070" ht="15.75" customHeight="1">
      <c r="A1070" s="19" t="str">
        <f t="shared" si="99"/>
        <v>PO23/000889</v>
      </c>
      <c r="B1070" s="18"/>
      <c r="C1070" s="36"/>
      <c r="D1070" s="19">
        <f t="shared" si="100"/>
        <v>0</v>
      </c>
      <c r="E1070" s="19"/>
      <c r="F1070" s="10"/>
      <c r="G1070" s="59"/>
    </row>
    <row r="1071" ht="15.75" customHeight="1">
      <c r="E1071" s="1"/>
      <c r="F1071" s="54" t="s">
        <v>14</v>
      </c>
    </row>
    <row r="1072" ht="15.75" customHeight="1">
      <c r="E1072" s="1"/>
    </row>
    <row r="1073" ht="15.75" customHeight="1">
      <c r="A1073" s="14" t="s">
        <v>15</v>
      </c>
      <c r="B1073" s="14" t="s">
        <v>16</v>
      </c>
      <c r="C1073" s="2" t="s">
        <v>17</v>
      </c>
      <c r="D1073" s="14" t="s">
        <v>18</v>
      </c>
      <c r="E1073" s="14" t="s">
        <v>19</v>
      </c>
      <c r="F1073" s="34" t="s">
        <v>20</v>
      </c>
      <c r="G1073" s="43">
        <v>52.0</v>
      </c>
    </row>
    <row r="1074" ht="15.75" customHeight="1">
      <c r="A1074" s="19" t="s">
        <v>4417</v>
      </c>
      <c r="B1074" s="18">
        <v>45124.0</v>
      </c>
      <c r="C1074" s="36">
        <v>52.0</v>
      </c>
      <c r="D1074" s="19">
        <f>G1073-C1074</f>
        <v>0</v>
      </c>
      <c r="E1074" s="19"/>
      <c r="F1074" s="10"/>
      <c r="G1074" s="20" t="s">
        <v>4419</v>
      </c>
    </row>
    <row r="1075" ht="15.75" customHeight="1">
      <c r="A1075" s="19" t="str">
        <f t="shared" ref="A1075:A1077" si="101">A1074</f>
        <v>PO23/000889</v>
      </c>
      <c r="B1075" s="18"/>
      <c r="C1075" s="36"/>
      <c r="D1075" s="19">
        <f t="shared" ref="D1075:D1077" si="102">D1074-C1075</f>
        <v>0</v>
      </c>
      <c r="E1075" s="19"/>
      <c r="F1075" s="10"/>
      <c r="G1075" s="20" t="s">
        <v>4388</v>
      </c>
    </row>
    <row r="1076" ht="15.75" customHeight="1">
      <c r="A1076" s="19" t="str">
        <f t="shared" si="101"/>
        <v>PO23/000889</v>
      </c>
      <c r="B1076" s="18"/>
      <c r="C1076" s="36"/>
      <c r="D1076" s="19">
        <f t="shared" si="102"/>
        <v>0</v>
      </c>
      <c r="E1076" s="19"/>
      <c r="F1076" s="10"/>
      <c r="G1076" s="53">
        <v>80000.0</v>
      </c>
    </row>
    <row r="1077" ht="15.75" customHeight="1">
      <c r="A1077" s="19" t="str">
        <f t="shared" si="101"/>
        <v>PO23/000889</v>
      </c>
      <c r="B1077" s="18"/>
      <c r="C1077" s="36"/>
      <c r="D1077" s="19">
        <f t="shared" si="102"/>
        <v>0</v>
      </c>
      <c r="E1077" s="19"/>
      <c r="F1077" s="10"/>
      <c r="G1077" s="59"/>
    </row>
    <row r="1078" ht="15.75" customHeight="1">
      <c r="E1078" s="1"/>
      <c r="F1078" s="54" t="s">
        <v>14</v>
      </c>
    </row>
    <row r="1079" ht="15.75" customHeight="1">
      <c r="E1079" s="1"/>
    </row>
    <row r="1080" ht="15.75" customHeight="1">
      <c r="A1080" s="14" t="s">
        <v>15</v>
      </c>
      <c r="B1080" s="14" t="s">
        <v>16</v>
      </c>
      <c r="C1080" s="2" t="s">
        <v>17</v>
      </c>
      <c r="D1080" s="14" t="s">
        <v>18</v>
      </c>
      <c r="E1080" s="14" t="s">
        <v>19</v>
      </c>
      <c r="F1080" s="34" t="s">
        <v>20</v>
      </c>
      <c r="G1080" s="43">
        <v>52.0</v>
      </c>
    </row>
    <row r="1081" ht="15.75" customHeight="1">
      <c r="A1081" s="19" t="s">
        <v>4420</v>
      </c>
      <c r="B1081" s="18">
        <v>45152.0</v>
      </c>
      <c r="C1081" s="36">
        <v>52.0</v>
      </c>
      <c r="D1081" s="19">
        <f>G1080-C1081</f>
        <v>0</v>
      </c>
      <c r="E1081" s="19"/>
      <c r="F1081" s="10"/>
      <c r="G1081" s="20" t="s">
        <v>4421</v>
      </c>
    </row>
    <row r="1082" ht="15.75" customHeight="1">
      <c r="A1082" s="19" t="str">
        <f t="shared" ref="A1082:A1084" si="103">A1081</f>
        <v>PO23/001110</v>
      </c>
      <c r="B1082" s="18"/>
      <c r="C1082" s="36"/>
      <c r="D1082" s="19">
        <f t="shared" ref="D1082:D1084" si="104">D1081-C1082</f>
        <v>0</v>
      </c>
      <c r="E1082" s="19"/>
      <c r="F1082" s="10"/>
      <c r="G1082" s="20" t="s">
        <v>4388</v>
      </c>
    </row>
    <row r="1083" ht="15.75" customHeight="1">
      <c r="A1083" s="19" t="str">
        <f t="shared" si="103"/>
        <v>PO23/001110</v>
      </c>
      <c r="B1083" s="18"/>
      <c r="C1083" s="36"/>
      <c r="D1083" s="19">
        <f t="shared" si="104"/>
        <v>0</v>
      </c>
      <c r="E1083" s="19"/>
      <c r="F1083" s="10"/>
      <c r="G1083" s="53">
        <v>80000.0</v>
      </c>
    </row>
    <row r="1084" ht="15.75" customHeight="1">
      <c r="A1084" s="19" t="str">
        <f t="shared" si="103"/>
        <v>PO23/001110</v>
      </c>
      <c r="B1084" s="18"/>
      <c r="C1084" s="36"/>
      <c r="D1084" s="19">
        <f t="shared" si="104"/>
        <v>0</v>
      </c>
      <c r="E1084" s="19"/>
      <c r="F1084" s="10"/>
      <c r="G1084" s="59"/>
    </row>
    <row r="1085" ht="15.75" customHeight="1">
      <c r="E1085" s="1"/>
      <c r="F1085" s="54" t="s">
        <v>14</v>
      </c>
    </row>
    <row r="1086" ht="15.75" customHeight="1">
      <c r="E1086" s="1"/>
    </row>
    <row r="1087" ht="15.75" customHeight="1">
      <c r="A1087" s="14" t="s">
        <v>15</v>
      </c>
      <c r="B1087" s="14" t="s">
        <v>16</v>
      </c>
      <c r="C1087" s="2" t="s">
        <v>17</v>
      </c>
      <c r="D1087" s="14" t="s">
        <v>18</v>
      </c>
      <c r="E1087" s="14" t="s">
        <v>19</v>
      </c>
      <c r="F1087" s="34" t="s">
        <v>20</v>
      </c>
      <c r="G1087" s="43">
        <v>8.0</v>
      </c>
    </row>
    <row r="1088" ht="15.75" customHeight="1">
      <c r="A1088" s="19" t="s">
        <v>4420</v>
      </c>
      <c r="B1088" s="18">
        <v>45152.0</v>
      </c>
      <c r="C1088" s="36">
        <v>8.0</v>
      </c>
      <c r="D1088" s="19">
        <f>G1087-C1088</f>
        <v>0</v>
      </c>
      <c r="E1088" s="19"/>
      <c r="F1088" s="10"/>
      <c r="G1088" s="20" t="s">
        <v>4421</v>
      </c>
    </row>
    <row r="1089" ht="15.75" customHeight="1">
      <c r="A1089" s="19" t="str">
        <f t="shared" ref="A1089:A1091" si="105">A1088</f>
        <v>PO23/001110</v>
      </c>
      <c r="B1089" s="18"/>
      <c r="C1089" s="36"/>
      <c r="D1089" s="19">
        <f t="shared" ref="D1089:D1091" si="106">D1088-C1089</f>
        <v>0</v>
      </c>
      <c r="E1089" s="19"/>
      <c r="F1089" s="10"/>
      <c r="G1089" s="20" t="s">
        <v>4404</v>
      </c>
    </row>
    <row r="1090" ht="15.75" customHeight="1">
      <c r="A1090" s="19" t="str">
        <f t="shared" si="105"/>
        <v>PO23/001110</v>
      </c>
      <c r="B1090" s="18"/>
      <c r="C1090" s="36"/>
      <c r="D1090" s="19">
        <f t="shared" si="106"/>
        <v>0</v>
      </c>
      <c r="E1090" s="19"/>
      <c r="F1090" s="10"/>
      <c r="G1090" s="53">
        <v>82000.0</v>
      </c>
    </row>
    <row r="1091" ht="15.75" customHeight="1">
      <c r="A1091" s="19" t="str">
        <f t="shared" si="105"/>
        <v>PO23/001110</v>
      </c>
      <c r="B1091" s="18"/>
      <c r="C1091" s="36"/>
      <c r="D1091" s="19">
        <f t="shared" si="106"/>
        <v>0</v>
      </c>
      <c r="E1091" s="19"/>
      <c r="F1091" s="10"/>
      <c r="G1091" s="59"/>
    </row>
    <row r="1092" ht="15.75" customHeight="1">
      <c r="E1092" s="1"/>
      <c r="F1092" s="54" t="s">
        <v>14</v>
      </c>
    </row>
    <row r="1093" ht="15.75" customHeight="1">
      <c r="E1093" s="1"/>
    </row>
    <row r="1094" ht="15.75" customHeight="1">
      <c r="A1094" s="14" t="s">
        <v>15</v>
      </c>
      <c r="B1094" s="14" t="s">
        <v>16</v>
      </c>
      <c r="C1094" s="2" t="s">
        <v>17</v>
      </c>
      <c r="D1094" s="14" t="s">
        <v>18</v>
      </c>
      <c r="E1094" s="14" t="s">
        <v>19</v>
      </c>
      <c r="F1094" s="34" t="s">
        <v>20</v>
      </c>
      <c r="G1094" s="43">
        <v>12.0</v>
      </c>
    </row>
    <row r="1095" ht="15.75" customHeight="1">
      <c r="A1095" s="19" t="s">
        <v>4422</v>
      </c>
      <c r="B1095" s="18">
        <v>45208.0</v>
      </c>
      <c r="C1095" s="36">
        <v>12.0</v>
      </c>
      <c r="D1095" s="19">
        <f>G1094-C1095</f>
        <v>0</v>
      </c>
      <c r="E1095" s="19"/>
      <c r="F1095" s="10"/>
      <c r="G1095" s="20" t="s">
        <v>4423</v>
      </c>
    </row>
    <row r="1096" ht="15.75" customHeight="1">
      <c r="A1096" s="19" t="str">
        <f t="shared" ref="A1096:A1098" si="107">A1095</f>
        <v>PO23/001421</v>
      </c>
      <c r="B1096" s="18"/>
      <c r="C1096" s="36"/>
      <c r="D1096" s="19">
        <f t="shared" ref="D1096:D1098" si="108">D1095-C1096</f>
        <v>0</v>
      </c>
      <c r="E1096" s="19"/>
      <c r="F1096" s="10"/>
      <c r="G1096" s="20" t="s">
        <v>4404</v>
      </c>
    </row>
    <row r="1097" ht="15.75" customHeight="1">
      <c r="A1097" s="19" t="str">
        <f t="shared" si="107"/>
        <v>PO23/001421</v>
      </c>
      <c r="B1097" s="18"/>
      <c r="C1097" s="36"/>
      <c r="D1097" s="19">
        <f t="shared" si="108"/>
        <v>0</v>
      </c>
      <c r="E1097" s="19"/>
      <c r="F1097" s="10"/>
      <c r="G1097" s="53">
        <v>82000.0</v>
      </c>
    </row>
    <row r="1098" ht="15.75" customHeight="1">
      <c r="A1098" s="19" t="str">
        <f t="shared" si="107"/>
        <v>PO23/001421</v>
      </c>
      <c r="B1098" s="18"/>
      <c r="C1098" s="36"/>
      <c r="D1098" s="19">
        <f t="shared" si="108"/>
        <v>0</v>
      </c>
      <c r="E1098" s="19"/>
      <c r="F1098" s="10"/>
      <c r="G1098" s="59"/>
    </row>
    <row r="1099" ht="15.75" customHeight="1">
      <c r="E1099" s="1"/>
      <c r="F1099" s="54" t="s">
        <v>14</v>
      </c>
    </row>
    <row r="1100" ht="15.75" customHeight="1">
      <c r="E1100" s="1"/>
    </row>
    <row r="1101" ht="15.75" customHeight="1">
      <c r="A1101" s="14" t="s">
        <v>15</v>
      </c>
      <c r="B1101" s="14" t="s">
        <v>16</v>
      </c>
      <c r="C1101" s="2" t="s">
        <v>17</v>
      </c>
      <c r="D1101" s="14" t="s">
        <v>18</v>
      </c>
      <c r="E1101" s="14" t="s">
        <v>19</v>
      </c>
      <c r="F1101" s="34" t="s">
        <v>20</v>
      </c>
      <c r="G1101" s="43">
        <v>80.0</v>
      </c>
    </row>
    <row r="1102" ht="15.75" customHeight="1">
      <c r="A1102" s="19" t="s">
        <v>4422</v>
      </c>
      <c r="B1102" s="18">
        <v>45208.0</v>
      </c>
      <c r="C1102" s="36">
        <v>80.0</v>
      </c>
      <c r="D1102" s="19">
        <f>G1101-C1102</f>
        <v>0</v>
      </c>
      <c r="E1102" s="19"/>
      <c r="F1102" s="10"/>
      <c r="G1102" s="20" t="s">
        <v>4423</v>
      </c>
    </row>
    <row r="1103" ht="15.75" customHeight="1">
      <c r="A1103" s="19" t="str">
        <f t="shared" ref="A1103:A1105" si="109">A1102</f>
        <v>PO23/001421</v>
      </c>
      <c r="B1103" s="18"/>
      <c r="C1103" s="36"/>
      <c r="D1103" s="19">
        <f t="shared" ref="D1103:D1105" si="110">D1102-C1103</f>
        <v>0</v>
      </c>
      <c r="E1103" s="19"/>
      <c r="F1103" s="10"/>
      <c r="G1103" s="20" t="s">
        <v>4388</v>
      </c>
    </row>
    <row r="1104" ht="15.75" customHeight="1">
      <c r="A1104" s="19" t="str">
        <f t="shared" si="109"/>
        <v>PO23/001421</v>
      </c>
      <c r="B1104" s="18"/>
      <c r="C1104" s="36"/>
      <c r="D1104" s="19">
        <f t="shared" si="110"/>
        <v>0</v>
      </c>
      <c r="E1104" s="19"/>
      <c r="F1104" s="10"/>
      <c r="G1104" s="53">
        <v>80000.0</v>
      </c>
    </row>
    <row r="1105" ht="15.75" customHeight="1">
      <c r="A1105" s="19" t="str">
        <f t="shared" si="109"/>
        <v>PO23/001421</v>
      </c>
      <c r="B1105" s="18"/>
      <c r="C1105" s="36"/>
      <c r="D1105" s="19">
        <f t="shared" si="110"/>
        <v>0</v>
      </c>
      <c r="E1105" s="19"/>
      <c r="F1105" s="10"/>
      <c r="G1105" s="59"/>
    </row>
    <row r="1106" ht="15.75" customHeight="1">
      <c r="E1106" s="1"/>
      <c r="F1106" s="54" t="s">
        <v>14</v>
      </c>
    </row>
    <row r="1107" ht="15.75" customHeight="1">
      <c r="E1107" s="1"/>
    </row>
    <row r="1108" ht="15.75" customHeight="1">
      <c r="A1108" s="14" t="s">
        <v>15</v>
      </c>
      <c r="B1108" s="14" t="s">
        <v>16</v>
      </c>
      <c r="C1108" s="2" t="s">
        <v>17</v>
      </c>
      <c r="D1108" s="14" t="s">
        <v>18</v>
      </c>
      <c r="E1108" s="14" t="s">
        <v>19</v>
      </c>
      <c r="F1108" s="34" t="s">
        <v>20</v>
      </c>
      <c r="G1108" s="43">
        <v>43.0</v>
      </c>
    </row>
    <row r="1109" ht="15.75" customHeight="1">
      <c r="A1109" s="19" t="s">
        <v>4424</v>
      </c>
      <c r="B1109" s="18">
        <v>45222.0</v>
      </c>
      <c r="C1109" s="36">
        <v>43.0</v>
      </c>
      <c r="D1109" s="19">
        <f>G1108-C1109</f>
        <v>0</v>
      </c>
      <c r="E1109" s="19"/>
      <c r="F1109" s="10"/>
      <c r="G1109" s="20" t="s">
        <v>4425</v>
      </c>
    </row>
    <row r="1110" ht="15.75" customHeight="1">
      <c r="A1110" s="19" t="str">
        <f t="shared" ref="A1110:A1112" si="111">A1109</f>
        <v>PO23/001527</v>
      </c>
      <c r="B1110" s="18"/>
      <c r="C1110" s="36"/>
      <c r="D1110" s="19">
        <f t="shared" ref="D1110:D1112" si="112">D1109-C1110</f>
        <v>0</v>
      </c>
      <c r="E1110" s="19"/>
      <c r="F1110" s="10"/>
      <c r="G1110" s="20" t="s">
        <v>4388</v>
      </c>
    </row>
    <row r="1111" ht="15.75" customHeight="1">
      <c r="A1111" s="19" t="str">
        <f t="shared" si="111"/>
        <v>PO23/001527</v>
      </c>
      <c r="B1111" s="18"/>
      <c r="C1111" s="36"/>
      <c r="D1111" s="19">
        <f t="shared" si="112"/>
        <v>0</v>
      </c>
      <c r="E1111" s="19"/>
      <c r="F1111" s="10"/>
      <c r="G1111" s="53">
        <v>94000.0</v>
      </c>
    </row>
    <row r="1112" ht="15.75" customHeight="1">
      <c r="A1112" s="19" t="str">
        <f t="shared" si="111"/>
        <v>PO23/001527</v>
      </c>
      <c r="B1112" s="18"/>
      <c r="C1112" s="36"/>
      <c r="D1112" s="19">
        <f t="shared" si="112"/>
        <v>0</v>
      </c>
      <c r="E1112" s="19"/>
      <c r="F1112" s="10"/>
      <c r="G1112" s="59"/>
    </row>
    <row r="1113" ht="15.75" customHeight="1">
      <c r="E1113" s="1"/>
      <c r="F1113" s="54" t="s">
        <v>14</v>
      </c>
    </row>
    <row r="1114" ht="15.75" customHeight="1">
      <c r="A1114" s="14" t="s">
        <v>15</v>
      </c>
      <c r="B1114" s="14" t="s">
        <v>16</v>
      </c>
      <c r="C1114" s="2" t="s">
        <v>17</v>
      </c>
      <c r="D1114" s="14" t="s">
        <v>18</v>
      </c>
      <c r="E1114" s="14" t="s">
        <v>19</v>
      </c>
      <c r="F1114" s="34" t="s">
        <v>20</v>
      </c>
      <c r="G1114" s="43">
        <v>12.0</v>
      </c>
    </row>
    <row r="1115" ht="15.75" customHeight="1">
      <c r="A1115" s="19" t="s">
        <v>4424</v>
      </c>
      <c r="B1115" s="18">
        <v>45222.0</v>
      </c>
      <c r="C1115" s="36">
        <v>12.0</v>
      </c>
      <c r="D1115" s="19">
        <f>G1114-C1115</f>
        <v>0</v>
      </c>
      <c r="E1115" s="19"/>
      <c r="F1115" s="10"/>
      <c r="G1115" s="20" t="s">
        <v>4425</v>
      </c>
    </row>
    <row r="1116" ht="15.75" customHeight="1">
      <c r="A1116" s="19" t="str">
        <f t="shared" ref="A1116:A1118" si="113">A1115</f>
        <v>PO23/001527</v>
      </c>
      <c r="B1116" s="18"/>
      <c r="C1116" s="36"/>
      <c r="D1116" s="19">
        <f t="shared" ref="D1116:D1118" si="114">D1115-C1116</f>
        <v>0</v>
      </c>
      <c r="E1116" s="19"/>
      <c r="F1116" s="10"/>
      <c r="G1116" s="20" t="s">
        <v>4404</v>
      </c>
    </row>
    <row r="1117" ht="15.75" customHeight="1">
      <c r="A1117" s="19" t="str">
        <f t="shared" si="113"/>
        <v>PO23/001527</v>
      </c>
      <c r="B1117" s="18"/>
      <c r="C1117" s="36"/>
      <c r="D1117" s="19">
        <f t="shared" si="114"/>
        <v>0</v>
      </c>
      <c r="E1117" s="19"/>
      <c r="F1117" s="10"/>
      <c r="G1117" s="53">
        <v>95000.0</v>
      </c>
    </row>
    <row r="1118" ht="15.75" customHeight="1">
      <c r="A1118" s="19" t="str">
        <f t="shared" si="113"/>
        <v>PO23/001527</v>
      </c>
      <c r="B1118" s="18"/>
      <c r="C1118" s="36"/>
      <c r="D1118" s="19">
        <f t="shared" si="114"/>
        <v>0</v>
      </c>
      <c r="E1118" s="19"/>
      <c r="F1118" s="10"/>
      <c r="G1118" s="59"/>
    </row>
    <row r="1119" ht="15.75" customHeight="1">
      <c r="E1119" s="1"/>
      <c r="F1119" s="54" t="s">
        <v>14</v>
      </c>
    </row>
    <row r="1120" ht="15.75" customHeight="1">
      <c r="E1120" s="1"/>
    </row>
    <row r="1121" ht="15.75" customHeight="1">
      <c r="A1121" s="14" t="s">
        <v>15</v>
      </c>
      <c r="B1121" s="14" t="s">
        <v>16</v>
      </c>
      <c r="C1121" s="2" t="s">
        <v>17</v>
      </c>
      <c r="D1121" s="14" t="s">
        <v>18</v>
      </c>
      <c r="E1121" s="14" t="s">
        <v>19</v>
      </c>
      <c r="F1121" s="34" t="s">
        <v>20</v>
      </c>
      <c r="G1121" s="43">
        <v>16.0</v>
      </c>
    </row>
    <row r="1122" ht="15.75" customHeight="1">
      <c r="A1122" s="19" t="s">
        <v>4426</v>
      </c>
      <c r="B1122" s="18"/>
      <c r="C1122" s="36">
        <v>16.0</v>
      </c>
      <c r="D1122" s="19">
        <f>G1121-C1122</f>
        <v>0</v>
      </c>
      <c r="E1122" s="19"/>
      <c r="F1122" s="10"/>
      <c r="G1122" s="20" t="s">
        <v>4427</v>
      </c>
    </row>
    <row r="1123" ht="15.75" customHeight="1">
      <c r="A1123" s="19" t="str">
        <f t="shared" ref="A1123:A1124" si="115">A1122</f>
        <v>PO23/001655</v>
      </c>
      <c r="B1123" s="18"/>
      <c r="C1123" s="36"/>
      <c r="D1123" s="19">
        <f t="shared" ref="D1123:D1124" si="116">D1122-C1123</f>
        <v>0</v>
      </c>
      <c r="E1123" s="19"/>
      <c r="F1123" s="10"/>
      <c r="G1123" s="20" t="s">
        <v>4388</v>
      </c>
    </row>
    <row r="1124" ht="15.75" customHeight="1">
      <c r="A1124" s="19" t="str">
        <f t="shared" si="115"/>
        <v>PO23/001655</v>
      </c>
      <c r="B1124" s="18"/>
      <c r="C1124" s="36"/>
      <c r="D1124" s="19">
        <f t="shared" si="116"/>
        <v>0</v>
      </c>
      <c r="E1124" s="19"/>
      <c r="F1124" s="10"/>
      <c r="G1124" s="53">
        <v>94000.0</v>
      </c>
    </row>
    <row r="1125" ht="15.75" customHeight="1">
      <c r="E1125" s="1"/>
      <c r="F1125" s="54" t="s">
        <v>14</v>
      </c>
    </row>
    <row r="1126" ht="15.75" customHeight="1">
      <c r="A1126" s="14" t="s">
        <v>15</v>
      </c>
      <c r="B1126" s="14" t="s">
        <v>16</v>
      </c>
      <c r="C1126" s="2" t="s">
        <v>17</v>
      </c>
      <c r="D1126" s="14" t="s">
        <v>18</v>
      </c>
      <c r="E1126" s="14" t="s">
        <v>19</v>
      </c>
      <c r="F1126" s="34" t="s">
        <v>20</v>
      </c>
      <c r="G1126" s="43">
        <v>4.0</v>
      </c>
    </row>
    <row r="1127" ht="15.75" customHeight="1">
      <c r="A1127" s="19" t="s">
        <v>4426</v>
      </c>
      <c r="B1127" s="18"/>
      <c r="C1127" s="36">
        <v>4.0</v>
      </c>
      <c r="D1127" s="19">
        <f>G1126-C1127</f>
        <v>0</v>
      </c>
      <c r="E1127" s="19"/>
      <c r="F1127" s="10"/>
      <c r="G1127" s="20" t="s">
        <v>4427</v>
      </c>
    </row>
    <row r="1128" ht="15.75" customHeight="1">
      <c r="A1128" s="19" t="str">
        <f t="shared" ref="A1128:A1129" si="117">A1127</f>
        <v>PO23/001655</v>
      </c>
      <c r="B1128" s="18"/>
      <c r="C1128" s="36"/>
      <c r="D1128" s="19">
        <f t="shared" ref="D1128:D1129" si="118">D1127-C1128</f>
        <v>0</v>
      </c>
      <c r="E1128" s="19"/>
      <c r="F1128" s="10"/>
      <c r="G1128" s="20" t="s">
        <v>4388</v>
      </c>
    </row>
    <row r="1129" ht="15.75" customHeight="1">
      <c r="A1129" s="19" t="str">
        <f t="shared" si="117"/>
        <v>PO23/001655</v>
      </c>
      <c r="B1129" s="18"/>
      <c r="C1129" s="36"/>
      <c r="D1129" s="19">
        <f t="shared" si="118"/>
        <v>0</v>
      </c>
      <c r="E1129" s="19"/>
      <c r="F1129" s="10"/>
      <c r="G1129" s="53">
        <v>94000.0</v>
      </c>
    </row>
    <row r="1130" ht="15.75" customHeight="1">
      <c r="E1130" s="1"/>
      <c r="F1130" s="54" t="s">
        <v>14</v>
      </c>
    </row>
    <row r="1131" ht="15.75" customHeight="1">
      <c r="E1131" s="1"/>
    </row>
    <row r="1132" ht="15.75" customHeight="1">
      <c r="A1132" s="14" t="s">
        <v>15</v>
      </c>
      <c r="B1132" s="14" t="s">
        <v>16</v>
      </c>
      <c r="C1132" s="2" t="s">
        <v>17</v>
      </c>
      <c r="D1132" s="14" t="s">
        <v>18</v>
      </c>
      <c r="E1132" s="14" t="s">
        <v>19</v>
      </c>
      <c r="F1132" s="34" t="s">
        <v>20</v>
      </c>
      <c r="G1132" s="43">
        <v>16.0</v>
      </c>
    </row>
    <row r="1133" ht="15.75" customHeight="1">
      <c r="A1133" s="19" t="s">
        <v>4428</v>
      </c>
      <c r="B1133" s="18">
        <v>45275.0</v>
      </c>
      <c r="C1133" s="36">
        <v>16.0</v>
      </c>
      <c r="D1133" s="19">
        <f>G1132-C1133</f>
        <v>0</v>
      </c>
      <c r="E1133" s="19"/>
      <c r="F1133" s="10"/>
      <c r="G1133" s="20" t="s">
        <v>4429</v>
      </c>
    </row>
    <row r="1134" ht="15.75" customHeight="1">
      <c r="A1134" s="19" t="str">
        <f t="shared" ref="A1134:A1135" si="119">A1133</f>
        <v>PO23/001673</v>
      </c>
      <c r="B1134" s="18"/>
      <c r="C1134" s="36"/>
      <c r="D1134" s="19">
        <f t="shared" ref="D1134:D1135" si="120">D1133-C1134</f>
        <v>0</v>
      </c>
      <c r="E1134" s="19"/>
      <c r="F1134" s="10"/>
      <c r="G1134" s="20" t="s">
        <v>4388</v>
      </c>
    </row>
    <row r="1135" ht="15.75" customHeight="1">
      <c r="A1135" s="19" t="str">
        <f t="shared" si="119"/>
        <v>PO23/001673</v>
      </c>
      <c r="B1135" s="18"/>
      <c r="C1135" s="36"/>
      <c r="D1135" s="19">
        <f t="shared" si="120"/>
        <v>0</v>
      </c>
      <c r="E1135" s="19"/>
      <c r="F1135" s="10"/>
      <c r="G1135" s="53">
        <v>94000.0</v>
      </c>
    </row>
    <row r="1136" ht="15.75" customHeight="1">
      <c r="E1136" s="1"/>
      <c r="F1136" s="54" t="s">
        <v>14</v>
      </c>
    </row>
    <row r="1137" ht="15.75" customHeight="1">
      <c r="A1137" s="14" t="s">
        <v>15</v>
      </c>
      <c r="B1137" s="14" t="s">
        <v>16</v>
      </c>
      <c r="C1137" s="2" t="s">
        <v>17</v>
      </c>
      <c r="D1137" s="14" t="s">
        <v>18</v>
      </c>
      <c r="E1137" s="14" t="s">
        <v>19</v>
      </c>
      <c r="F1137" s="34" t="s">
        <v>20</v>
      </c>
      <c r="G1137" s="43">
        <v>4.0</v>
      </c>
    </row>
    <row r="1138" ht="15.75" customHeight="1">
      <c r="A1138" s="19" t="s">
        <v>4428</v>
      </c>
      <c r="B1138" s="18">
        <v>45275.0</v>
      </c>
      <c r="C1138" s="36">
        <v>4.0</v>
      </c>
      <c r="D1138" s="19">
        <f>G1137-C1138</f>
        <v>0</v>
      </c>
      <c r="E1138" s="19"/>
      <c r="F1138" s="10"/>
      <c r="G1138" s="20" t="s">
        <v>4429</v>
      </c>
    </row>
    <row r="1139" ht="15.75" customHeight="1">
      <c r="A1139" s="19" t="str">
        <f t="shared" ref="A1139:A1140" si="121">A1138</f>
        <v>PO23/001673</v>
      </c>
      <c r="B1139" s="18"/>
      <c r="C1139" s="36"/>
      <c r="D1139" s="19">
        <f t="shared" ref="D1139:D1140" si="122">D1138-C1139</f>
        <v>0</v>
      </c>
      <c r="E1139" s="19"/>
      <c r="F1139" s="10"/>
      <c r="G1139" s="20" t="s">
        <v>4404</v>
      </c>
    </row>
    <row r="1140" ht="15.75" customHeight="1">
      <c r="A1140" s="19" t="str">
        <f t="shared" si="121"/>
        <v>PO23/001673</v>
      </c>
      <c r="B1140" s="18"/>
      <c r="C1140" s="36"/>
      <c r="D1140" s="19">
        <f t="shared" si="122"/>
        <v>0</v>
      </c>
      <c r="E1140" s="19"/>
      <c r="F1140" s="10"/>
      <c r="G1140" s="53">
        <v>94000.0</v>
      </c>
    </row>
    <row r="1141" ht="15.75" customHeight="1">
      <c r="E1141" s="1"/>
      <c r="F1141" s="54" t="s">
        <v>14</v>
      </c>
    </row>
    <row r="1142" ht="15.75" customHeight="1">
      <c r="E1142" s="1"/>
    </row>
    <row r="1143" ht="15.75" customHeight="1">
      <c r="A1143" s="14" t="s">
        <v>15</v>
      </c>
      <c r="B1143" s="14" t="s">
        <v>16</v>
      </c>
      <c r="C1143" s="2" t="s">
        <v>17</v>
      </c>
      <c r="D1143" s="14" t="s">
        <v>18</v>
      </c>
      <c r="E1143" s="14" t="s">
        <v>19</v>
      </c>
      <c r="F1143" s="34" t="s">
        <v>20</v>
      </c>
      <c r="G1143" s="43">
        <v>32.0</v>
      </c>
    </row>
    <row r="1144" ht="15.75" customHeight="1">
      <c r="A1144" s="19" t="s">
        <v>4430</v>
      </c>
      <c r="B1144" s="18"/>
      <c r="C1144" s="36"/>
      <c r="D1144" s="19">
        <f>G1143-C1144</f>
        <v>32</v>
      </c>
      <c r="E1144" s="19"/>
      <c r="F1144" s="10"/>
      <c r="G1144" s="20" t="s">
        <v>4431</v>
      </c>
    </row>
    <row r="1145" ht="15.75" customHeight="1">
      <c r="A1145" s="19" t="str">
        <f t="shared" ref="A1145:A1146" si="123">A1144</f>
        <v>PO23/00806</v>
      </c>
      <c r="B1145" s="18"/>
      <c r="C1145" s="36"/>
      <c r="D1145" s="19">
        <f t="shared" ref="D1145:D1146" si="124">D1144-C1145</f>
        <v>32</v>
      </c>
      <c r="E1145" s="19"/>
      <c r="F1145" s="10"/>
      <c r="G1145" s="20" t="s">
        <v>4388</v>
      </c>
    </row>
    <row r="1146" ht="15.75" customHeight="1">
      <c r="A1146" s="19" t="str">
        <f t="shared" si="123"/>
        <v>PO23/00806</v>
      </c>
      <c r="B1146" s="18"/>
      <c r="C1146" s="36"/>
      <c r="D1146" s="19">
        <f t="shared" si="124"/>
        <v>32</v>
      </c>
      <c r="E1146" s="19"/>
      <c r="F1146" s="10"/>
      <c r="G1146" s="53">
        <v>94000.0</v>
      </c>
    </row>
    <row r="1147" ht="15.75" customHeight="1">
      <c r="E1147" s="1"/>
    </row>
    <row r="1148" ht="15.75" customHeight="1">
      <c r="A1148" s="14" t="s">
        <v>15</v>
      </c>
      <c r="B1148" s="14" t="s">
        <v>16</v>
      </c>
      <c r="C1148" s="2" t="s">
        <v>17</v>
      </c>
      <c r="D1148" s="14" t="s">
        <v>18</v>
      </c>
      <c r="E1148" s="14" t="s">
        <v>19</v>
      </c>
      <c r="F1148" s="34" t="s">
        <v>20</v>
      </c>
      <c r="G1148" s="43">
        <v>8.0</v>
      </c>
    </row>
    <row r="1149" ht="15.75" customHeight="1">
      <c r="A1149" s="19" t="s">
        <v>4432</v>
      </c>
      <c r="B1149" s="18"/>
      <c r="C1149" s="36"/>
      <c r="D1149" s="19">
        <f>G1148-C1149</f>
        <v>8</v>
      </c>
      <c r="E1149" s="19"/>
      <c r="F1149" s="10"/>
      <c r="G1149" s="20" t="s">
        <v>4431</v>
      </c>
    </row>
    <row r="1150" ht="15.75" customHeight="1">
      <c r="A1150" s="19" t="str">
        <f t="shared" ref="A1150:A1151" si="125">A1149</f>
        <v>PO23/001806</v>
      </c>
      <c r="B1150" s="18"/>
      <c r="C1150" s="36"/>
      <c r="D1150" s="19">
        <f t="shared" ref="D1150:D1151" si="126">D1149-C1150</f>
        <v>8</v>
      </c>
      <c r="E1150" s="19"/>
      <c r="F1150" s="10"/>
      <c r="G1150" s="20" t="s">
        <v>4404</v>
      </c>
    </row>
    <row r="1151" ht="15.75" customHeight="1">
      <c r="A1151" s="19" t="str">
        <f t="shared" si="125"/>
        <v>PO23/001806</v>
      </c>
      <c r="B1151" s="18"/>
      <c r="C1151" s="36"/>
      <c r="D1151" s="19">
        <f t="shared" si="126"/>
        <v>8</v>
      </c>
      <c r="E1151" s="19"/>
      <c r="F1151" s="10"/>
      <c r="G1151" s="53">
        <v>94000.0</v>
      </c>
    </row>
    <row r="1152" ht="15.75" customHeight="1">
      <c r="E1152" s="1"/>
    </row>
    <row r="1153" ht="15.75" customHeight="1">
      <c r="E1153" s="1"/>
    </row>
    <row r="1154" ht="15.75" customHeight="1">
      <c r="A1154" s="14" t="s">
        <v>15</v>
      </c>
      <c r="B1154" s="14" t="s">
        <v>16</v>
      </c>
      <c r="C1154" s="2" t="s">
        <v>17</v>
      </c>
      <c r="D1154" s="14" t="s">
        <v>18</v>
      </c>
      <c r="E1154" s="14" t="s">
        <v>19</v>
      </c>
      <c r="F1154" s="34" t="s">
        <v>20</v>
      </c>
      <c r="G1154" s="43">
        <v>16.0</v>
      </c>
    </row>
    <row r="1155" ht="15.75" customHeight="1">
      <c r="A1155" s="19" t="s">
        <v>4433</v>
      </c>
      <c r="B1155" s="18"/>
      <c r="C1155" s="36"/>
      <c r="D1155" s="19">
        <f>G1154-C1155</f>
        <v>16</v>
      </c>
      <c r="E1155" s="19"/>
      <c r="F1155" s="10"/>
      <c r="G1155" s="20" t="s">
        <v>4434</v>
      </c>
    </row>
    <row r="1156" ht="15.75" customHeight="1">
      <c r="A1156" s="19" t="str">
        <f t="shared" ref="A1156:A1157" si="127">A1155</f>
        <v>PO23/00807</v>
      </c>
      <c r="B1156" s="18"/>
      <c r="C1156" s="36"/>
      <c r="D1156" s="19">
        <f t="shared" ref="D1156:D1157" si="128">D1155-C1156</f>
        <v>16</v>
      </c>
      <c r="E1156" s="19"/>
      <c r="F1156" s="10"/>
      <c r="G1156" s="20" t="s">
        <v>4388</v>
      </c>
    </row>
    <row r="1157" ht="15.75" customHeight="1">
      <c r="A1157" s="19" t="str">
        <f t="shared" si="127"/>
        <v>PO23/00807</v>
      </c>
      <c r="B1157" s="18"/>
      <c r="C1157" s="36"/>
      <c r="D1157" s="19">
        <f t="shared" si="128"/>
        <v>16</v>
      </c>
      <c r="E1157" s="19"/>
      <c r="F1157" s="10"/>
      <c r="G1157" s="53">
        <v>94000.0</v>
      </c>
    </row>
    <row r="1158" ht="15.75" customHeight="1">
      <c r="E1158" s="1"/>
    </row>
    <row r="1159" ht="15.75" customHeight="1">
      <c r="A1159" s="14" t="s">
        <v>15</v>
      </c>
      <c r="B1159" s="14" t="s">
        <v>16</v>
      </c>
      <c r="C1159" s="2" t="s">
        <v>17</v>
      </c>
      <c r="D1159" s="14" t="s">
        <v>18</v>
      </c>
      <c r="E1159" s="14" t="s">
        <v>19</v>
      </c>
      <c r="F1159" s="34" t="s">
        <v>20</v>
      </c>
      <c r="G1159" s="43">
        <v>4.0</v>
      </c>
    </row>
    <row r="1160" ht="15.75" customHeight="1">
      <c r="A1160" s="19" t="s">
        <v>4435</v>
      </c>
      <c r="B1160" s="18"/>
      <c r="C1160" s="36"/>
      <c r="D1160" s="19">
        <f>G1159-C1160</f>
        <v>4</v>
      </c>
      <c r="E1160" s="19"/>
      <c r="F1160" s="10"/>
      <c r="G1160" s="20" t="s">
        <v>4434</v>
      </c>
    </row>
    <row r="1161" ht="15.75" customHeight="1">
      <c r="A1161" s="19" t="str">
        <f t="shared" ref="A1161:A1162" si="129">A1160</f>
        <v>PO23/001807</v>
      </c>
      <c r="B1161" s="18"/>
      <c r="C1161" s="36"/>
      <c r="D1161" s="19">
        <f t="shared" ref="D1161:D1162" si="130">D1160-C1161</f>
        <v>4</v>
      </c>
      <c r="E1161" s="19"/>
      <c r="F1161" s="10"/>
      <c r="G1161" s="20" t="s">
        <v>4404</v>
      </c>
    </row>
    <row r="1162" ht="15.75" customHeight="1">
      <c r="A1162" s="19" t="str">
        <f t="shared" si="129"/>
        <v>PO23/001807</v>
      </c>
      <c r="B1162" s="18"/>
      <c r="C1162" s="36"/>
      <c r="D1162" s="19">
        <f t="shared" si="130"/>
        <v>4</v>
      </c>
      <c r="E1162" s="19"/>
      <c r="F1162" s="10"/>
      <c r="G1162" s="53">
        <v>94000.0</v>
      </c>
    </row>
    <row r="1163" ht="15.75" customHeight="1">
      <c r="E1163" s="1"/>
    </row>
    <row r="1164" ht="15.75" customHeight="1">
      <c r="E1164" s="1"/>
    </row>
    <row r="1165" ht="15.75" customHeight="1">
      <c r="A1165" s="14" t="s">
        <v>15</v>
      </c>
      <c r="B1165" s="14" t="s">
        <v>16</v>
      </c>
      <c r="C1165" s="2" t="s">
        <v>17</v>
      </c>
      <c r="D1165" s="14" t="s">
        <v>18</v>
      </c>
      <c r="E1165" s="14" t="s">
        <v>19</v>
      </c>
      <c r="F1165" s="34" t="s">
        <v>20</v>
      </c>
      <c r="G1165" s="43">
        <v>32.0</v>
      </c>
    </row>
    <row r="1166" ht="15.75" customHeight="1">
      <c r="A1166" s="19" t="s">
        <v>4436</v>
      </c>
      <c r="B1166" s="18">
        <v>45307.0</v>
      </c>
      <c r="C1166" s="36">
        <v>32.0</v>
      </c>
      <c r="D1166" s="19">
        <f>G1165-C1166</f>
        <v>0</v>
      </c>
      <c r="E1166" s="19"/>
      <c r="F1166" s="10"/>
      <c r="G1166" s="20" t="s">
        <v>4437</v>
      </c>
    </row>
    <row r="1167" ht="15.75" customHeight="1">
      <c r="A1167" s="19" t="str">
        <f t="shared" ref="A1167:A1168" si="131">A1166</f>
        <v>PO23/001827</v>
      </c>
      <c r="B1167" s="18"/>
      <c r="C1167" s="36"/>
      <c r="D1167" s="19">
        <f t="shared" ref="D1167:D1168" si="132">D1166-C1167</f>
        <v>0</v>
      </c>
      <c r="E1167" s="19"/>
      <c r="F1167" s="10"/>
      <c r="G1167" s="20" t="s">
        <v>4388</v>
      </c>
    </row>
    <row r="1168" ht="15.75" customHeight="1">
      <c r="A1168" s="19" t="str">
        <f t="shared" si="131"/>
        <v>PO23/001827</v>
      </c>
      <c r="B1168" s="18"/>
      <c r="C1168" s="36"/>
      <c r="D1168" s="19">
        <f t="shared" si="132"/>
        <v>0</v>
      </c>
      <c r="E1168" s="19"/>
      <c r="F1168" s="10"/>
      <c r="G1168" s="53">
        <v>94000.0</v>
      </c>
    </row>
    <row r="1169" ht="15.75" customHeight="1">
      <c r="E1169" s="1"/>
      <c r="F1169" s="54" t="s">
        <v>14</v>
      </c>
    </row>
    <row r="1170" ht="15.75" customHeight="1">
      <c r="A1170" s="14" t="s">
        <v>15</v>
      </c>
      <c r="B1170" s="14" t="s">
        <v>16</v>
      </c>
      <c r="C1170" s="2" t="s">
        <v>17</v>
      </c>
      <c r="D1170" s="14" t="s">
        <v>18</v>
      </c>
      <c r="E1170" s="14" t="s">
        <v>19</v>
      </c>
      <c r="F1170" s="34" t="s">
        <v>20</v>
      </c>
      <c r="G1170" s="43">
        <v>8.0</v>
      </c>
    </row>
    <row r="1171" ht="15.75" customHeight="1">
      <c r="A1171" s="19" t="s">
        <v>4436</v>
      </c>
      <c r="B1171" s="18">
        <v>45307.0</v>
      </c>
      <c r="C1171" s="36">
        <v>8.0</v>
      </c>
      <c r="D1171" s="19">
        <f>G1170-C1171</f>
        <v>0</v>
      </c>
      <c r="E1171" s="19"/>
      <c r="F1171" s="10"/>
      <c r="G1171" s="20" t="s">
        <v>4437</v>
      </c>
    </row>
    <row r="1172" ht="15.75" customHeight="1">
      <c r="A1172" s="19" t="str">
        <f t="shared" ref="A1172:A1173" si="133">A1171</f>
        <v>PO23/001827</v>
      </c>
      <c r="B1172" s="18"/>
      <c r="C1172" s="36"/>
      <c r="D1172" s="19">
        <f t="shared" ref="D1172:D1173" si="134">D1171-C1172</f>
        <v>0</v>
      </c>
      <c r="E1172" s="19"/>
      <c r="F1172" s="10"/>
      <c r="G1172" s="20" t="s">
        <v>4404</v>
      </c>
    </row>
    <row r="1173" ht="15.75" customHeight="1">
      <c r="A1173" s="19" t="str">
        <f t="shared" si="133"/>
        <v>PO23/001827</v>
      </c>
      <c r="B1173" s="18"/>
      <c r="C1173" s="36"/>
      <c r="D1173" s="19">
        <f t="shared" si="134"/>
        <v>0</v>
      </c>
      <c r="E1173" s="19"/>
      <c r="F1173" s="10"/>
      <c r="G1173" s="53">
        <v>95000.0</v>
      </c>
    </row>
    <row r="1174" ht="15.75" customHeight="1">
      <c r="E1174" s="1"/>
      <c r="F1174" s="54" t="s">
        <v>14</v>
      </c>
    </row>
    <row r="1175" ht="15.75" customHeight="1">
      <c r="E1175" s="1"/>
    </row>
    <row r="1176" ht="15.75" customHeight="1">
      <c r="A1176" s="14" t="s">
        <v>15</v>
      </c>
      <c r="B1176" s="14" t="s">
        <v>16</v>
      </c>
      <c r="C1176" s="2" t="s">
        <v>17</v>
      </c>
      <c r="D1176" s="14" t="s">
        <v>18</v>
      </c>
      <c r="E1176" s="14" t="s">
        <v>19</v>
      </c>
      <c r="F1176" s="34" t="s">
        <v>20</v>
      </c>
      <c r="G1176" s="43">
        <v>16.0</v>
      </c>
    </row>
    <row r="1177" ht="15.75" customHeight="1">
      <c r="A1177" s="19" t="s">
        <v>4438</v>
      </c>
      <c r="B1177" s="18">
        <v>45307.0</v>
      </c>
      <c r="C1177" s="36">
        <v>16.0</v>
      </c>
      <c r="D1177" s="19">
        <f>G1176-C1177</f>
        <v>0</v>
      </c>
      <c r="E1177" s="19"/>
      <c r="F1177" s="10"/>
      <c r="G1177" s="20" t="s">
        <v>4439</v>
      </c>
    </row>
    <row r="1178" ht="15.75" customHeight="1">
      <c r="A1178" s="19" t="str">
        <f t="shared" ref="A1178:A1179" si="135">A1177</f>
        <v>PO23/001828</v>
      </c>
      <c r="B1178" s="18"/>
      <c r="C1178" s="36"/>
      <c r="D1178" s="19">
        <f t="shared" ref="D1178:D1179" si="136">D1177-C1178</f>
        <v>0</v>
      </c>
      <c r="E1178" s="19"/>
      <c r="F1178" s="10"/>
      <c r="G1178" s="20" t="s">
        <v>4388</v>
      </c>
    </row>
    <row r="1179" ht="15.75" customHeight="1">
      <c r="A1179" s="19" t="str">
        <f t="shared" si="135"/>
        <v>PO23/001828</v>
      </c>
      <c r="B1179" s="18"/>
      <c r="C1179" s="36"/>
      <c r="D1179" s="19">
        <f t="shared" si="136"/>
        <v>0</v>
      </c>
      <c r="E1179" s="19"/>
      <c r="F1179" s="10"/>
      <c r="G1179" s="53">
        <v>94000.0</v>
      </c>
    </row>
    <row r="1180" ht="15.75" customHeight="1">
      <c r="E1180" s="1"/>
      <c r="F1180" s="54" t="s">
        <v>14</v>
      </c>
    </row>
    <row r="1181" ht="15.75" customHeight="1">
      <c r="A1181" s="14" t="s">
        <v>15</v>
      </c>
      <c r="B1181" s="14" t="s">
        <v>16</v>
      </c>
      <c r="C1181" s="2" t="s">
        <v>17</v>
      </c>
      <c r="D1181" s="14" t="s">
        <v>18</v>
      </c>
      <c r="E1181" s="14" t="s">
        <v>19</v>
      </c>
      <c r="F1181" s="34" t="s">
        <v>20</v>
      </c>
      <c r="G1181" s="43">
        <v>4.0</v>
      </c>
    </row>
    <row r="1182" ht="15.75" customHeight="1">
      <c r="A1182" s="19" t="s">
        <v>4438</v>
      </c>
      <c r="B1182" s="18">
        <v>45307.0</v>
      </c>
      <c r="C1182" s="36">
        <v>4.0</v>
      </c>
      <c r="D1182" s="19">
        <f>G1181-C1182</f>
        <v>0</v>
      </c>
      <c r="E1182" s="19"/>
      <c r="F1182" s="10"/>
      <c r="G1182" s="20" t="s">
        <v>4439</v>
      </c>
    </row>
    <row r="1183" ht="15.75" customHeight="1">
      <c r="A1183" s="19" t="str">
        <f t="shared" ref="A1183:A1184" si="137">A1182</f>
        <v>PO23/001828</v>
      </c>
      <c r="B1183" s="18"/>
      <c r="C1183" s="36"/>
      <c r="D1183" s="19">
        <f t="shared" ref="D1183:D1184" si="138">D1182-C1183</f>
        <v>0</v>
      </c>
      <c r="E1183" s="19"/>
      <c r="F1183" s="10"/>
      <c r="G1183" s="20" t="s">
        <v>4404</v>
      </c>
    </row>
    <row r="1184" ht="15.75" customHeight="1">
      <c r="A1184" s="19" t="str">
        <f t="shared" si="137"/>
        <v>PO23/001828</v>
      </c>
      <c r="B1184" s="18"/>
      <c r="C1184" s="36"/>
      <c r="D1184" s="19">
        <f t="shared" si="138"/>
        <v>0</v>
      </c>
      <c r="E1184" s="19"/>
      <c r="F1184" s="10"/>
      <c r="G1184" s="53">
        <v>95000.0</v>
      </c>
    </row>
    <row r="1185" ht="15.75" customHeight="1">
      <c r="E1185" s="1"/>
      <c r="F1185" s="54" t="s">
        <v>14</v>
      </c>
    </row>
    <row r="1186" ht="15.75" customHeight="1">
      <c r="A1186" s="14" t="s">
        <v>15</v>
      </c>
      <c r="B1186" s="14" t="s">
        <v>16</v>
      </c>
      <c r="C1186" s="2" t="s">
        <v>17</v>
      </c>
      <c r="D1186" s="14" t="s">
        <v>18</v>
      </c>
      <c r="E1186" s="14" t="s">
        <v>19</v>
      </c>
      <c r="F1186" s="34" t="s">
        <v>20</v>
      </c>
      <c r="G1186" s="43">
        <v>16.0</v>
      </c>
    </row>
    <row r="1187" ht="15.75" customHeight="1">
      <c r="A1187" s="19" t="s">
        <v>4440</v>
      </c>
      <c r="B1187" s="18">
        <v>45328.0</v>
      </c>
      <c r="C1187" s="36">
        <v>16.0</v>
      </c>
      <c r="D1187" s="19">
        <f>G1186-C1187</f>
        <v>0</v>
      </c>
      <c r="E1187" s="19"/>
      <c r="F1187" s="10"/>
      <c r="G1187" s="20" t="s">
        <v>4441</v>
      </c>
    </row>
    <row r="1188" ht="15.75" customHeight="1">
      <c r="A1188" s="19" t="str">
        <f t="shared" ref="A1188:A1189" si="139">A1187</f>
        <v>PO24/000128</v>
      </c>
      <c r="B1188" s="18"/>
      <c r="C1188" s="36"/>
      <c r="D1188" s="19">
        <f t="shared" ref="D1188:D1189" si="140">D1187-C1188</f>
        <v>0</v>
      </c>
      <c r="E1188" s="19"/>
      <c r="F1188" s="10"/>
      <c r="G1188" s="20" t="s">
        <v>4388</v>
      </c>
    </row>
    <row r="1189" ht="15.75" customHeight="1">
      <c r="A1189" s="19" t="str">
        <f t="shared" si="139"/>
        <v>PO24/000128</v>
      </c>
      <c r="B1189" s="18"/>
      <c r="C1189" s="36"/>
      <c r="D1189" s="19">
        <f t="shared" si="140"/>
        <v>0</v>
      </c>
      <c r="E1189" s="19"/>
      <c r="F1189" s="10"/>
      <c r="G1189" s="53">
        <v>94000.0</v>
      </c>
    </row>
    <row r="1190" ht="15.75" customHeight="1">
      <c r="E1190" s="1"/>
      <c r="F1190" s="54" t="s">
        <v>14</v>
      </c>
    </row>
    <row r="1191" ht="15.75" customHeight="1">
      <c r="A1191" s="14" t="s">
        <v>15</v>
      </c>
      <c r="B1191" s="14" t="s">
        <v>16</v>
      </c>
      <c r="C1191" s="2" t="s">
        <v>17</v>
      </c>
      <c r="D1191" s="14" t="s">
        <v>18</v>
      </c>
      <c r="E1191" s="14" t="s">
        <v>19</v>
      </c>
      <c r="F1191" s="34" t="s">
        <v>20</v>
      </c>
      <c r="G1191" s="43">
        <v>4.0</v>
      </c>
    </row>
    <row r="1192" ht="15.75" customHeight="1">
      <c r="A1192" s="19" t="s">
        <v>4440</v>
      </c>
      <c r="B1192" s="18">
        <v>45328.0</v>
      </c>
      <c r="C1192" s="36">
        <v>4.0</v>
      </c>
      <c r="D1192" s="19">
        <f>G1191-C1192</f>
        <v>0</v>
      </c>
      <c r="E1192" s="19"/>
      <c r="F1192" s="10"/>
      <c r="G1192" s="20" t="s">
        <v>4441</v>
      </c>
    </row>
    <row r="1193" ht="15.75" customHeight="1">
      <c r="A1193" s="19" t="str">
        <f t="shared" ref="A1193:A1194" si="141">A1192</f>
        <v>PO24/000128</v>
      </c>
      <c r="B1193" s="18"/>
      <c r="C1193" s="36"/>
      <c r="D1193" s="19">
        <f t="shared" ref="D1193:D1194" si="142">D1192-C1193</f>
        <v>0</v>
      </c>
      <c r="E1193" s="19"/>
      <c r="F1193" s="10"/>
      <c r="G1193" s="20" t="s">
        <v>4404</v>
      </c>
    </row>
    <row r="1194" ht="15.75" customHeight="1">
      <c r="A1194" s="19" t="str">
        <f t="shared" si="141"/>
        <v>PO24/000128</v>
      </c>
      <c r="B1194" s="18"/>
      <c r="C1194" s="36"/>
      <c r="D1194" s="19">
        <f t="shared" si="142"/>
        <v>0</v>
      </c>
      <c r="E1194" s="19"/>
      <c r="F1194" s="10"/>
      <c r="G1194" s="53">
        <v>95000.0</v>
      </c>
    </row>
    <row r="1195" ht="15.75" customHeight="1">
      <c r="E1195" s="1"/>
      <c r="F1195" s="54" t="s">
        <v>14</v>
      </c>
    </row>
    <row r="1196" ht="15.75" customHeight="1">
      <c r="A1196" s="14" t="s">
        <v>15</v>
      </c>
      <c r="B1196" s="14" t="s">
        <v>16</v>
      </c>
      <c r="C1196" s="2" t="s">
        <v>17</v>
      </c>
      <c r="D1196" s="14" t="s">
        <v>18</v>
      </c>
      <c r="E1196" s="14" t="s">
        <v>19</v>
      </c>
      <c r="F1196" s="34" t="s">
        <v>20</v>
      </c>
      <c r="G1196" s="43">
        <v>16.0</v>
      </c>
    </row>
    <row r="1197" ht="15.75" customHeight="1">
      <c r="A1197" s="19" t="s">
        <v>4442</v>
      </c>
      <c r="B1197" s="18">
        <v>45337.0</v>
      </c>
      <c r="C1197" s="36">
        <v>16.0</v>
      </c>
      <c r="D1197" s="19">
        <f>G1196-C1197</f>
        <v>0</v>
      </c>
      <c r="E1197" s="19"/>
      <c r="F1197" s="10"/>
      <c r="G1197" s="20" t="s">
        <v>4443</v>
      </c>
    </row>
    <row r="1198" ht="15.75" customHeight="1">
      <c r="A1198" s="19" t="str">
        <f t="shared" ref="A1198:A1199" si="143">A1197</f>
        <v>PO24/000129</v>
      </c>
      <c r="B1198" s="18"/>
      <c r="C1198" s="36"/>
      <c r="D1198" s="19">
        <f t="shared" ref="D1198:D1199" si="144">D1197-C1198</f>
        <v>0</v>
      </c>
      <c r="E1198" s="19"/>
      <c r="F1198" s="10"/>
      <c r="G1198" s="20" t="s">
        <v>4388</v>
      </c>
    </row>
    <row r="1199" ht="15.75" customHeight="1">
      <c r="A1199" s="19" t="str">
        <f t="shared" si="143"/>
        <v>PO24/000129</v>
      </c>
      <c r="B1199" s="18"/>
      <c r="C1199" s="36"/>
      <c r="D1199" s="19">
        <f t="shared" si="144"/>
        <v>0</v>
      </c>
      <c r="E1199" s="19"/>
      <c r="F1199" s="10"/>
      <c r="G1199" s="53">
        <v>94000.0</v>
      </c>
    </row>
    <row r="1200" ht="15.75" customHeight="1">
      <c r="E1200" s="1"/>
      <c r="F1200" s="54" t="s">
        <v>14</v>
      </c>
    </row>
    <row r="1201" ht="15.75" customHeight="1">
      <c r="A1201" s="14" t="s">
        <v>15</v>
      </c>
      <c r="B1201" s="14" t="s">
        <v>16</v>
      </c>
      <c r="C1201" s="2" t="s">
        <v>17</v>
      </c>
      <c r="D1201" s="14" t="s">
        <v>18</v>
      </c>
      <c r="E1201" s="14" t="s">
        <v>19</v>
      </c>
      <c r="F1201" s="34" t="s">
        <v>20</v>
      </c>
      <c r="G1201" s="43">
        <v>4.0</v>
      </c>
    </row>
    <row r="1202" ht="15.75" customHeight="1">
      <c r="A1202" s="19" t="s">
        <v>4442</v>
      </c>
      <c r="B1202" s="18">
        <v>45337.0</v>
      </c>
      <c r="C1202" s="36">
        <v>4.0</v>
      </c>
      <c r="D1202" s="19">
        <f>G1201-C1202</f>
        <v>0</v>
      </c>
      <c r="E1202" s="19"/>
      <c r="F1202" s="10"/>
      <c r="G1202" s="20" t="s">
        <v>4443</v>
      </c>
    </row>
    <row r="1203" ht="15.75" customHeight="1">
      <c r="A1203" s="19" t="str">
        <f t="shared" ref="A1203:A1204" si="145">A1202</f>
        <v>PO24/000129</v>
      </c>
      <c r="B1203" s="18"/>
      <c r="C1203" s="36"/>
      <c r="D1203" s="19">
        <f t="shared" ref="D1203:D1204" si="146">D1202-C1203</f>
        <v>0</v>
      </c>
      <c r="E1203" s="19"/>
      <c r="F1203" s="10"/>
      <c r="G1203" s="20" t="s">
        <v>4404</v>
      </c>
    </row>
    <row r="1204" ht="15.75" customHeight="1">
      <c r="A1204" s="19" t="str">
        <f t="shared" si="145"/>
        <v>PO24/000129</v>
      </c>
      <c r="B1204" s="18"/>
      <c r="C1204" s="36"/>
      <c r="D1204" s="19">
        <f t="shared" si="146"/>
        <v>0</v>
      </c>
      <c r="E1204" s="19"/>
      <c r="F1204" s="10"/>
      <c r="G1204" s="53">
        <v>95000.0</v>
      </c>
    </row>
    <row r="1205" ht="15.75" customHeight="1">
      <c r="E1205" s="1"/>
      <c r="F1205" s="54" t="s">
        <v>14</v>
      </c>
    </row>
    <row r="1206" ht="15.75" customHeight="1">
      <c r="A1206" s="14" t="s">
        <v>15</v>
      </c>
      <c r="B1206" s="14" t="s">
        <v>16</v>
      </c>
      <c r="C1206" s="2" t="s">
        <v>17</v>
      </c>
      <c r="D1206" s="14" t="s">
        <v>18</v>
      </c>
      <c r="E1206" s="14" t="s">
        <v>19</v>
      </c>
      <c r="F1206" s="34" t="s">
        <v>20</v>
      </c>
      <c r="G1206" s="43">
        <v>16.0</v>
      </c>
    </row>
    <row r="1207" ht="15.75" customHeight="1">
      <c r="A1207" s="19" t="s">
        <v>4444</v>
      </c>
      <c r="B1207" s="18">
        <v>45337.0</v>
      </c>
      <c r="C1207" s="36">
        <v>16.0</v>
      </c>
      <c r="D1207" s="19">
        <f>G1206-C1207</f>
        <v>0</v>
      </c>
      <c r="E1207" s="19"/>
      <c r="F1207" s="10"/>
      <c r="G1207" s="20" t="s">
        <v>4445</v>
      </c>
    </row>
    <row r="1208" ht="15.75" customHeight="1">
      <c r="A1208" s="19" t="str">
        <f t="shared" ref="A1208:A1209" si="147">A1207</f>
        <v>PO24/000130</v>
      </c>
      <c r="B1208" s="18"/>
      <c r="C1208" s="36"/>
      <c r="D1208" s="19">
        <f t="shared" ref="D1208:D1209" si="148">D1207-C1208</f>
        <v>0</v>
      </c>
      <c r="E1208" s="19"/>
      <c r="F1208" s="10"/>
      <c r="G1208" s="20" t="s">
        <v>4388</v>
      </c>
    </row>
    <row r="1209" ht="15.75" customHeight="1">
      <c r="A1209" s="19" t="str">
        <f t="shared" si="147"/>
        <v>PO24/000130</v>
      </c>
      <c r="B1209" s="18"/>
      <c r="C1209" s="36"/>
      <c r="D1209" s="19">
        <f t="shared" si="148"/>
        <v>0</v>
      </c>
      <c r="E1209" s="19"/>
      <c r="F1209" s="10"/>
      <c r="G1209" s="53">
        <v>94000.0</v>
      </c>
    </row>
    <row r="1210" ht="15.75" customHeight="1">
      <c r="E1210" s="1"/>
      <c r="F1210" s="54" t="s">
        <v>14</v>
      </c>
    </row>
    <row r="1211" ht="15.75" customHeight="1">
      <c r="A1211" s="14" t="s">
        <v>15</v>
      </c>
      <c r="B1211" s="14" t="s">
        <v>16</v>
      </c>
      <c r="C1211" s="2" t="s">
        <v>17</v>
      </c>
      <c r="D1211" s="14" t="s">
        <v>18</v>
      </c>
      <c r="E1211" s="14" t="s">
        <v>19</v>
      </c>
      <c r="F1211" s="34" t="s">
        <v>20</v>
      </c>
      <c r="G1211" s="43">
        <v>4.0</v>
      </c>
    </row>
    <row r="1212" ht="15.75" customHeight="1">
      <c r="A1212" s="19" t="s">
        <v>4444</v>
      </c>
      <c r="B1212" s="18">
        <v>45337.0</v>
      </c>
      <c r="C1212" s="36">
        <v>4.0</v>
      </c>
      <c r="D1212" s="19">
        <f>G1211-C1212</f>
        <v>0</v>
      </c>
      <c r="E1212" s="19"/>
      <c r="F1212" s="10"/>
      <c r="G1212" s="20" t="s">
        <v>4445</v>
      </c>
    </row>
    <row r="1213" ht="15.75" customHeight="1">
      <c r="A1213" s="19" t="str">
        <f t="shared" ref="A1213:A1214" si="149">A1212</f>
        <v>PO24/000130</v>
      </c>
      <c r="B1213" s="18"/>
      <c r="C1213" s="36"/>
      <c r="D1213" s="19">
        <f t="shared" ref="D1213:D1214" si="150">D1212-C1213</f>
        <v>0</v>
      </c>
      <c r="E1213" s="19"/>
      <c r="F1213" s="10"/>
      <c r="G1213" s="20" t="s">
        <v>4404</v>
      </c>
    </row>
    <row r="1214" ht="15.75" customHeight="1">
      <c r="A1214" s="19" t="str">
        <f t="shared" si="149"/>
        <v>PO24/000130</v>
      </c>
      <c r="B1214" s="18"/>
      <c r="C1214" s="36"/>
      <c r="D1214" s="19">
        <f t="shared" si="150"/>
        <v>0</v>
      </c>
      <c r="E1214" s="19"/>
      <c r="F1214" s="10"/>
      <c r="G1214" s="53">
        <v>95000.0</v>
      </c>
    </row>
    <row r="1215" ht="15.75" customHeight="1">
      <c r="E1215" s="1"/>
      <c r="F1215" s="54" t="s">
        <v>14</v>
      </c>
    </row>
    <row r="1216" ht="15.75" customHeight="1">
      <c r="E1216" s="1"/>
    </row>
    <row r="1217" ht="15.75" customHeight="1">
      <c r="A1217" s="14" t="s">
        <v>15</v>
      </c>
      <c r="B1217" s="14" t="s">
        <v>16</v>
      </c>
      <c r="C1217" s="2" t="s">
        <v>17</v>
      </c>
      <c r="D1217" s="14" t="s">
        <v>18</v>
      </c>
      <c r="E1217" s="14" t="s">
        <v>19</v>
      </c>
      <c r="F1217" s="34" t="s">
        <v>20</v>
      </c>
      <c r="G1217" s="43">
        <v>26.0</v>
      </c>
    </row>
    <row r="1218" ht="15.75" customHeight="1">
      <c r="A1218" s="19" t="s">
        <v>4446</v>
      </c>
      <c r="B1218" s="18">
        <v>45370.0</v>
      </c>
      <c r="C1218" s="36">
        <v>26.0</v>
      </c>
      <c r="D1218" s="19">
        <f>G1217-C1218</f>
        <v>0</v>
      </c>
      <c r="E1218" s="19"/>
      <c r="F1218" s="10"/>
      <c r="G1218" s="20" t="s">
        <v>4447</v>
      </c>
    </row>
    <row r="1219" ht="15.75" customHeight="1">
      <c r="A1219" s="19" t="str">
        <f t="shared" ref="A1219:A1220" si="151">A1218</f>
        <v>PO24/000464</v>
      </c>
      <c r="B1219" s="18"/>
      <c r="C1219" s="36"/>
      <c r="D1219" s="19">
        <f t="shared" ref="D1219:D1220" si="152">D1218-C1219</f>
        <v>0</v>
      </c>
      <c r="E1219" s="19"/>
      <c r="F1219" s="10"/>
      <c r="G1219" s="20" t="s">
        <v>4388</v>
      </c>
    </row>
    <row r="1220" ht="15.75" customHeight="1">
      <c r="A1220" s="19" t="str">
        <f t="shared" si="151"/>
        <v>PO24/000464</v>
      </c>
      <c r="B1220" s="18"/>
      <c r="C1220" s="36"/>
      <c r="D1220" s="19">
        <f t="shared" si="152"/>
        <v>0</v>
      </c>
      <c r="E1220" s="19"/>
      <c r="F1220" s="10"/>
      <c r="G1220" s="53">
        <v>94000.0</v>
      </c>
    </row>
    <row r="1221" ht="15.75" customHeight="1">
      <c r="E1221" s="1"/>
      <c r="F1221" s="54" t="s">
        <v>14</v>
      </c>
    </row>
    <row r="1222" ht="15.75" customHeight="1">
      <c r="A1222" s="14" t="s">
        <v>15</v>
      </c>
      <c r="B1222" s="14" t="s">
        <v>16</v>
      </c>
      <c r="C1222" s="2" t="s">
        <v>17</v>
      </c>
      <c r="D1222" s="14" t="s">
        <v>18</v>
      </c>
      <c r="E1222" s="14" t="s">
        <v>19</v>
      </c>
      <c r="F1222" s="34" t="s">
        <v>20</v>
      </c>
      <c r="G1222" s="43">
        <v>4.0</v>
      </c>
    </row>
    <row r="1223" ht="15.75" customHeight="1">
      <c r="A1223" s="19" t="s">
        <v>4446</v>
      </c>
      <c r="B1223" s="18">
        <v>45370.0</v>
      </c>
      <c r="C1223" s="36">
        <v>4.0</v>
      </c>
      <c r="D1223" s="19">
        <f>G1222-C1223</f>
        <v>0</v>
      </c>
      <c r="E1223" s="19"/>
      <c r="F1223" s="10"/>
      <c r="G1223" s="20" t="s">
        <v>4447</v>
      </c>
    </row>
    <row r="1224" ht="15.75" customHeight="1">
      <c r="A1224" s="19" t="str">
        <f t="shared" ref="A1224:A1225" si="153">A1223</f>
        <v>PO24/000464</v>
      </c>
      <c r="B1224" s="18"/>
      <c r="C1224" s="36"/>
      <c r="D1224" s="19">
        <f t="shared" ref="D1224:D1225" si="154">D1223-C1224</f>
        <v>0</v>
      </c>
      <c r="E1224" s="19"/>
      <c r="F1224" s="10"/>
      <c r="G1224" s="20" t="s">
        <v>4404</v>
      </c>
    </row>
    <row r="1225" ht="15.75" customHeight="1">
      <c r="A1225" s="19" t="str">
        <f t="shared" si="153"/>
        <v>PO24/000464</v>
      </c>
      <c r="B1225" s="18"/>
      <c r="C1225" s="36"/>
      <c r="D1225" s="19">
        <f t="shared" si="154"/>
        <v>0</v>
      </c>
      <c r="E1225" s="19"/>
      <c r="F1225" s="10"/>
      <c r="G1225" s="53">
        <v>95000.0</v>
      </c>
    </row>
    <row r="1226" ht="15.75" customHeight="1">
      <c r="E1226" s="1"/>
      <c r="F1226" s="54" t="s">
        <v>14</v>
      </c>
    </row>
    <row r="1227" ht="15.75" customHeight="1">
      <c r="A1227" s="14" t="s">
        <v>15</v>
      </c>
      <c r="B1227" s="14" t="s">
        <v>16</v>
      </c>
      <c r="C1227" s="2" t="s">
        <v>17</v>
      </c>
      <c r="D1227" s="14" t="s">
        <v>18</v>
      </c>
      <c r="E1227" s="14" t="s">
        <v>19</v>
      </c>
      <c r="F1227" s="34" t="s">
        <v>20</v>
      </c>
      <c r="G1227" s="43">
        <v>58.0</v>
      </c>
    </row>
    <row r="1228" ht="15.75" customHeight="1">
      <c r="A1228" s="19" t="s">
        <v>4448</v>
      </c>
      <c r="B1228" s="18">
        <v>45376.0</v>
      </c>
      <c r="C1228" s="36">
        <v>58.0</v>
      </c>
      <c r="D1228" s="19">
        <f>G1227-C1228</f>
        <v>0</v>
      </c>
      <c r="E1228" s="19"/>
      <c r="F1228" s="10"/>
      <c r="G1228" s="20" t="s">
        <v>4449</v>
      </c>
    </row>
    <row r="1229" ht="15.75" customHeight="1">
      <c r="A1229" s="19" t="str">
        <f t="shared" ref="A1229:A1230" si="155">A1228</f>
        <v>PO24/000528</v>
      </c>
      <c r="B1229" s="18"/>
      <c r="C1229" s="36"/>
      <c r="D1229" s="19">
        <f t="shared" ref="D1229:D1230" si="156">D1228-C1229</f>
        <v>0</v>
      </c>
      <c r="E1229" s="19"/>
      <c r="F1229" s="10"/>
      <c r="G1229" s="20" t="s">
        <v>4450</v>
      </c>
    </row>
    <row r="1230" ht="15.75" customHeight="1">
      <c r="A1230" s="19" t="str">
        <f t="shared" si="155"/>
        <v>PO24/000528</v>
      </c>
      <c r="B1230" s="18"/>
      <c r="C1230" s="36"/>
      <c r="D1230" s="19">
        <f t="shared" si="156"/>
        <v>0</v>
      </c>
      <c r="E1230" s="19"/>
      <c r="F1230" s="10"/>
      <c r="G1230" s="53">
        <v>135000.0</v>
      </c>
    </row>
    <row r="1231" ht="15.75" customHeight="1">
      <c r="E1231" s="1"/>
      <c r="F1231" s="54" t="s">
        <v>14</v>
      </c>
    </row>
    <row r="1232" ht="15.75" customHeight="1">
      <c r="A1232" s="14" t="s">
        <v>15</v>
      </c>
      <c r="B1232" s="14" t="s">
        <v>16</v>
      </c>
      <c r="C1232" s="2" t="s">
        <v>17</v>
      </c>
      <c r="D1232" s="14" t="s">
        <v>18</v>
      </c>
      <c r="E1232" s="14" t="s">
        <v>19</v>
      </c>
      <c r="F1232" s="34" t="s">
        <v>20</v>
      </c>
      <c r="G1232" s="43">
        <v>58.0</v>
      </c>
    </row>
    <row r="1233" ht="15.75" customHeight="1">
      <c r="A1233" s="19" t="s">
        <v>4451</v>
      </c>
      <c r="B1233" s="18">
        <v>45441.0</v>
      </c>
      <c r="C1233" s="36">
        <v>58.0</v>
      </c>
      <c r="D1233" s="19">
        <f>G1232-C1233</f>
        <v>0</v>
      </c>
      <c r="E1233" s="19"/>
      <c r="F1233" s="10"/>
      <c r="G1233" s="20" t="s">
        <v>4452</v>
      </c>
    </row>
    <row r="1234" ht="15.75" customHeight="1">
      <c r="A1234" s="19" t="str">
        <f t="shared" ref="A1234:A1235" si="157">A1233</f>
        <v>PO24/000529</v>
      </c>
      <c r="B1234" s="18"/>
      <c r="C1234" s="36"/>
      <c r="D1234" s="19">
        <f t="shared" ref="D1234:D1235" si="158">D1233-C1234</f>
        <v>0</v>
      </c>
      <c r="E1234" s="19"/>
      <c r="F1234" s="10"/>
      <c r="G1234" s="20" t="s">
        <v>4450</v>
      </c>
    </row>
    <row r="1235" ht="15.75" customHeight="1">
      <c r="A1235" s="19" t="str">
        <f t="shared" si="157"/>
        <v>PO24/000529</v>
      </c>
      <c r="B1235" s="18"/>
      <c r="C1235" s="36"/>
      <c r="D1235" s="19">
        <f t="shared" si="158"/>
        <v>0</v>
      </c>
      <c r="E1235" s="19"/>
      <c r="F1235" s="10"/>
      <c r="G1235" s="53">
        <v>135000.0</v>
      </c>
    </row>
    <row r="1236" ht="15.75" customHeight="1">
      <c r="E1236" s="1"/>
    </row>
    <row r="1237" ht="15.75" customHeight="1">
      <c r="A1237" s="14" t="s">
        <v>15</v>
      </c>
      <c r="B1237" s="14" t="s">
        <v>16</v>
      </c>
      <c r="C1237" s="2" t="s">
        <v>17</v>
      </c>
      <c r="D1237" s="14" t="s">
        <v>18</v>
      </c>
      <c r="E1237" s="14" t="s">
        <v>19</v>
      </c>
      <c r="F1237" s="34" t="s">
        <v>20</v>
      </c>
      <c r="G1237" s="43">
        <v>32.0</v>
      </c>
    </row>
    <row r="1238" ht="15.75" customHeight="1">
      <c r="A1238" s="19" t="s">
        <v>4453</v>
      </c>
      <c r="B1238" s="18"/>
      <c r="C1238" s="36"/>
      <c r="D1238" s="19">
        <f>G1237-C1238</f>
        <v>32</v>
      </c>
      <c r="E1238" s="19"/>
      <c r="F1238" s="10"/>
      <c r="G1238" s="20" t="s">
        <v>4454</v>
      </c>
    </row>
    <row r="1239" ht="15.75" customHeight="1">
      <c r="A1239" s="19" t="str">
        <f t="shared" ref="A1239:A1240" si="159">A1238</f>
        <v>PO24/000638</v>
      </c>
      <c r="B1239" s="18"/>
      <c r="C1239" s="36"/>
      <c r="D1239" s="19">
        <f t="shared" ref="D1239:D1240" si="160">D1238-C1239</f>
        <v>32</v>
      </c>
      <c r="E1239" s="19"/>
      <c r="F1239" s="10"/>
      <c r="G1239" s="20" t="s">
        <v>4388</v>
      </c>
    </row>
    <row r="1240" ht="15.75" customHeight="1">
      <c r="A1240" s="19" t="str">
        <f t="shared" si="159"/>
        <v>PO24/000638</v>
      </c>
      <c r="B1240" s="18"/>
      <c r="C1240" s="36"/>
      <c r="D1240" s="19">
        <f t="shared" si="160"/>
        <v>32</v>
      </c>
      <c r="E1240" s="19"/>
      <c r="F1240" s="10"/>
      <c r="G1240" s="53">
        <v>94000.0</v>
      </c>
    </row>
    <row r="1241" ht="15.75" customHeight="1">
      <c r="E1241" s="1"/>
    </row>
    <row r="1242" ht="15.75" customHeight="1">
      <c r="A1242" s="14" t="s">
        <v>15</v>
      </c>
      <c r="B1242" s="14" t="s">
        <v>16</v>
      </c>
      <c r="C1242" s="2" t="s">
        <v>17</v>
      </c>
      <c r="D1242" s="14" t="s">
        <v>18</v>
      </c>
      <c r="E1242" s="14" t="s">
        <v>19</v>
      </c>
      <c r="F1242" s="34" t="s">
        <v>20</v>
      </c>
      <c r="G1242" s="43">
        <v>8.0</v>
      </c>
    </row>
    <row r="1243" ht="15.75" customHeight="1">
      <c r="A1243" s="19" t="s">
        <v>4453</v>
      </c>
      <c r="B1243" s="18"/>
      <c r="C1243" s="36"/>
      <c r="D1243" s="19">
        <f>G1242-C1243</f>
        <v>8</v>
      </c>
      <c r="E1243" s="19"/>
      <c r="F1243" s="10"/>
      <c r="G1243" s="20" t="s">
        <v>4454</v>
      </c>
    </row>
    <row r="1244" ht="15.75" customHeight="1">
      <c r="A1244" s="19" t="str">
        <f t="shared" ref="A1244:A1245" si="161">A1243</f>
        <v>PO24/000638</v>
      </c>
      <c r="B1244" s="18"/>
      <c r="C1244" s="36"/>
      <c r="D1244" s="19">
        <f t="shared" ref="D1244:D1245" si="162">D1243-C1244</f>
        <v>8</v>
      </c>
      <c r="E1244" s="19"/>
      <c r="F1244" s="10"/>
      <c r="G1244" s="20" t="s">
        <v>4404</v>
      </c>
    </row>
    <row r="1245" ht="15.75" customHeight="1">
      <c r="A1245" s="19" t="str">
        <f t="shared" si="161"/>
        <v>PO24/000638</v>
      </c>
      <c r="B1245" s="18"/>
      <c r="C1245" s="36"/>
      <c r="D1245" s="19">
        <f t="shared" si="162"/>
        <v>8</v>
      </c>
      <c r="E1245" s="19"/>
      <c r="F1245" s="10"/>
      <c r="G1245" s="53">
        <v>95000.0</v>
      </c>
    </row>
    <row r="1246" ht="15.75" customHeight="1">
      <c r="E1246" s="1"/>
    </row>
    <row r="1247" ht="15.75" customHeight="1">
      <c r="A1247" s="14" t="s">
        <v>15</v>
      </c>
      <c r="B1247" s="14" t="s">
        <v>16</v>
      </c>
      <c r="C1247" s="2" t="s">
        <v>17</v>
      </c>
      <c r="D1247" s="14" t="s">
        <v>18</v>
      </c>
      <c r="E1247" s="14" t="s">
        <v>19</v>
      </c>
      <c r="F1247" s="34" t="s">
        <v>20</v>
      </c>
      <c r="G1247" s="43">
        <v>4.0</v>
      </c>
    </row>
    <row r="1248" ht="15.75" customHeight="1">
      <c r="A1248" s="19" t="s">
        <v>4455</v>
      </c>
      <c r="B1248" s="18">
        <v>45429.0</v>
      </c>
      <c r="C1248" s="36">
        <v>4.0</v>
      </c>
      <c r="D1248" s="19">
        <f>G1247-C1248</f>
        <v>0</v>
      </c>
      <c r="E1248" s="19"/>
      <c r="F1248" s="10"/>
      <c r="G1248" s="20" t="s">
        <v>4456</v>
      </c>
    </row>
    <row r="1249" ht="15.75" customHeight="1">
      <c r="A1249" s="19" t="str">
        <f t="shared" ref="A1249:A1250" si="163">A1248</f>
        <v>PO24/000667</v>
      </c>
      <c r="B1249" s="18"/>
      <c r="C1249" s="36"/>
      <c r="D1249" s="19">
        <f t="shared" ref="D1249:D1250" si="164">D1248-C1249</f>
        <v>0</v>
      </c>
      <c r="E1249" s="19"/>
      <c r="F1249" s="10"/>
      <c r="G1249" s="20" t="s">
        <v>4404</v>
      </c>
    </row>
    <row r="1250" ht="15.75" customHeight="1">
      <c r="A1250" s="19" t="str">
        <f t="shared" si="163"/>
        <v>PO24/000667</v>
      </c>
      <c r="B1250" s="18"/>
      <c r="C1250" s="36"/>
      <c r="D1250" s="19">
        <f t="shared" si="164"/>
        <v>0</v>
      </c>
      <c r="E1250" s="19"/>
      <c r="F1250" s="10"/>
      <c r="G1250" s="53">
        <v>95000.0</v>
      </c>
    </row>
    <row r="1251" ht="15.75" customHeight="1">
      <c r="E1251" s="1"/>
      <c r="F1251" s="54" t="s">
        <v>14</v>
      </c>
    </row>
    <row r="1252" ht="15.75" customHeight="1">
      <c r="A1252" s="14" t="s">
        <v>15</v>
      </c>
      <c r="B1252" s="14" t="s">
        <v>16</v>
      </c>
      <c r="C1252" s="2" t="s">
        <v>17</v>
      </c>
      <c r="D1252" s="14" t="s">
        <v>18</v>
      </c>
      <c r="E1252" s="14" t="s">
        <v>19</v>
      </c>
      <c r="F1252" s="34" t="s">
        <v>20</v>
      </c>
      <c r="G1252" s="43">
        <v>26.0</v>
      </c>
    </row>
    <row r="1253" ht="15.75" customHeight="1">
      <c r="A1253" s="19" t="s">
        <v>4455</v>
      </c>
      <c r="B1253" s="18">
        <v>45429.0</v>
      </c>
      <c r="C1253" s="36">
        <v>26.0</v>
      </c>
      <c r="D1253" s="19">
        <f>G1252-C1253</f>
        <v>0</v>
      </c>
      <c r="E1253" s="19"/>
      <c r="F1253" s="10"/>
      <c r="G1253" s="20" t="s">
        <v>4456</v>
      </c>
    </row>
    <row r="1254" ht="15.75" customHeight="1">
      <c r="A1254" s="19" t="str">
        <f t="shared" ref="A1254:A1255" si="165">A1253</f>
        <v>PO24/000667</v>
      </c>
      <c r="B1254" s="18"/>
      <c r="C1254" s="36"/>
      <c r="D1254" s="19">
        <f t="shared" ref="D1254:D1255" si="166">D1253-C1254</f>
        <v>0</v>
      </c>
      <c r="E1254" s="19"/>
      <c r="F1254" s="10"/>
      <c r="G1254" s="20" t="s">
        <v>4388</v>
      </c>
    </row>
    <row r="1255" ht="15.75" customHeight="1">
      <c r="A1255" s="19" t="str">
        <f t="shared" si="165"/>
        <v>PO24/000667</v>
      </c>
      <c r="B1255" s="18"/>
      <c r="C1255" s="36"/>
      <c r="D1255" s="19">
        <f t="shared" si="166"/>
        <v>0</v>
      </c>
      <c r="E1255" s="19"/>
      <c r="F1255" s="10"/>
      <c r="G1255" s="53">
        <v>94000.0</v>
      </c>
    </row>
    <row r="1256" ht="15.75" customHeight="1">
      <c r="E1256" s="1"/>
      <c r="F1256" s="54" t="s">
        <v>14</v>
      </c>
    </row>
    <row r="1257" ht="15.75" customHeight="1">
      <c r="A1257" s="14" t="s">
        <v>15</v>
      </c>
      <c r="B1257" s="14" t="s">
        <v>16</v>
      </c>
      <c r="C1257" s="2" t="s">
        <v>17</v>
      </c>
      <c r="D1257" s="14" t="s">
        <v>18</v>
      </c>
      <c r="E1257" s="14" t="s">
        <v>19</v>
      </c>
      <c r="F1257" s="34" t="s">
        <v>20</v>
      </c>
      <c r="G1257" s="43">
        <v>16.0</v>
      </c>
    </row>
    <row r="1258" ht="15.75" customHeight="1">
      <c r="A1258" s="19" t="s">
        <v>4457</v>
      </c>
      <c r="B1258" s="18">
        <v>45441.0</v>
      </c>
      <c r="C1258" s="36">
        <v>16.0</v>
      </c>
      <c r="D1258" s="19">
        <f>G1257-C1258</f>
        <v>0</v>
      </c>
      <c r="E1258" s="19"/>
      <c r="F1258" s="10"/>
      <c r="G1258" s="20" t="s">
        <v>4458</v>
      </c>
    </row>
    <row r="1259" ht="15.75" customHeight="1">
      <c r="A1259" s="19" t="str">
        <f t="shared" ref="A1259:A1260" si="167">A1258</f>
        <v>PO24/000711</v>
      </c>
      <c r="B1259" s="18"/>
      <c r="C1259" s="36"/>
      <c r="D1259" s="19">
        <f t="shared" ref="D1259:D1260" si="168">D1258-C1259</f>
        <v>0</v>
      </c>
      <c r="E1259" s="19"/>
      <c r="F1259" s="10"/>
      <c r="G1259" s="20" t="s">
        <v>4388</v>
      </c>
    </row>
    <row r="1260" ht="15.75" customHeight="1">
      <c r="A1260" s="19" t="str">
        <f t="shared" si="167"/>
        <v>PO24/000711</v>
      </c>
      <c r="B1260" s="18"/>
      <c r="C1260" s="36"/>
      <c r="D1260" s="19">
        <f t="shared" si="168"/>
        <v>0</v>
      </c>
      <c r="E1260" s="19"/>
      <c r="F1260" s="10"/>
      <c r="G1260" s="53">
        <v>94000.0</v>
      </c>
    </row>
    <row r="1261" ht="15.75" customHeight="1">
      <c r="E1261" s="1"/>
      <c r="F1261" s="54" t="s">
        <v>14</v>
      </c>
    </row>
    <row r="1262" ht="15.75" customHeight="1">
      <c r="A1262" s="14" t="s">
        <v>15</v>
      </c>
      <c r="B1262" s="14" t="s">
        <v>16</v>
      </c>
      <c r="C1262" s="2" t="s">
        <v>17</v>
      </c>
      <c r="D1262" s="14" t="s">
        <v>18</v>
      </c>
      <c r="E1262" s="14" t="s">
        <v>19</v>
      </c>
      <c r="F1262" s="34" t="s">
        <v>20</v>
      </c>
      <c r="G1262" s="43">
        <v>4.0</v>
      </c>
    </row>
    <row r="1263" ht="15.75" customHeight="1">
      <c r="A1263" s="19" t="s">
        <v>4457</v>
      </c>
      <c r="B1263" s="18">
        <v>45441.0</v>
      </c>
      <c r="C1263" s="36">
        <v>4.0</v>
      </c>
      <c r="D1263" s="19">
        <f>G1262-C1263</f>
        <v>0</v>
      </c>
      <c r="E1263" s="19"/>
      <c r="F1263" s="10"/>
      <c r="G1263" s="20" t="s">
        <v>4458</v>
      </c>
    </row>
    <row r="1264" ht="15.75" customHeight="1">
      <c r="A1264" s="19" t="str">
        <f t="shared" ref="A1264:A1265" si="169">A1263</f>
        <v>PO24/000711</v>
      </c>
      <c r="B1264" s="18"/>
      <c r="C1264" s="36"/>
      <c r="D1264" s="19">
        <f t="shared" ref="D1264:D1265" si="170">D1263-C1264</f>
        <v>0</v>
      </c>
      <c r="E1264" s="19"/>
      <c r="F1264" s="10"/>
      <c r="G1264" s="20" t="s">
        <v>4459</v>
      </c>
    </row>
    <row r="1265" ht="15.75" customHeight="1">
      <c r="A1265" s="19" t="str">
        <f t="shared" si="169"/>
        <v>PO24/000711</v>
      </c>
      <c r="B1265" s="18"/>
      <c r="C1265" s="36"/>
      <c r="D1265" s="19">
        <f t="shared" si="170"/>
        <v>0</v>
      </c>
      <c r="E1265" s="19"/>
      <c r="F1265" s="10"/>
      <c r="G1265" s="53">
        <v>95000.0</v>
      </c>
    </row>
    <row r="1266" ht="15.75" customHeight="1">
      <c r="E1266" s="1"/>
      <c r="F1266" s="54" t="s">
        <v>14</v>
      </c>
    </row>
    <row r="1267" ht="15.75" customHeight="1">
      <c r="A1267" s="14" t="s">
        <v>15</v>
      </c>
      <c r="B1267" s="14" t="s">
        <v>16</v>
      </c>
      <c r="C1267" s="2" t="s">
        <v>17</v>
      </c>
      <c r="D1267" s="14" t="s">
        <v>18</v>
      </c>
      <c r="E1267" s="14" t="s">
        <v>19</v>
      </c>
      <c r="F1267" s="34" t="s">
        <v>20</v>
      </c>
      <c r="G1267" s="43">
        <v>4.0</v>
      </c>
    </row>
    <row r="1268" ht="15.75" customHeight="1">
      <c r="A1268" s="19" t="s">
        <v>4460</v>
      </c>
      <c r="B1268" s="18">
        <v>45484.0</v>
      </c>
      <c r="C1268" s="36">
        <v>4.0</v>
      </c>
      <c r="D1268" s="19">
        <f>G1267-C1268</f>
        <v>0</v>
      </c>
      <c r="E1268" s="19"/>
      <c r="F1268" s="10"/>
      <c r="G1268" s="20" t="s">
        <v>4461</v>
      </c>
    </row>
    <row r="1269" ht="15.75" customHeight="1">
      <c r="A1269" s="19" t="str">
        <f t="shared" ref="A1269:A1270" si="171">A1268</f>
        <v>PO24/000796</v>
      </c>
      <c r="B1269" s="18"/>
      <c r="C1269" s="36"/>
      <c r="D1269" s="19">
        <f t="shared" ref="D1269:D1270" si="172">D1268-C1269</f>
        <v>0</v>
      </c>
      <c r="E1269" s="19"/>
      <c r="F1269" s="10"/>
      <c r="G1269" s="20" t="s">
        <v>4459</v>
      </c>
    </row>
    <row r="1270" ht="15.75" customHeight="1">
      <c r="A1270" s="19" t="str">
        <f t="shared" si="171"/>
        <v>PO24/000796</v>
      </c>
      <c r="B1270" s="18"/>
      <c r="C1270" s="36"/>
      <c r="D1270" s="19">
        <f t="shared" si="172"/>
        <v>0</v>
      </c>
      <c r="E1270" s="19"/>
      <c r="F1270" s="10"/>
      <c r="G1270" s="53">
        <v>95000.0</v>
      </c>
    </row>
    <row r="1271" ht="15.75" customHeight="1">
      <c r="E1271" s="1"/>
      <c r="F1271" s="54" t="s">
        <v>14</v>
      </c>
    </row>
    <row r="1272" ht="15.75" customHeight="1">
      <c r="A1272" s="14" t="s">
        <v>15</v>
      </c>
      <c r="B1272" s="14" t="s">
        <v>16</v>
      </c>
      <c r="C1272" s="2" t="s">
        <v>17</v>
      </c>
      <c r="D1272" s="14" t="s">
        <v>18</v>
      </c>
      <c r="E1272" s="14" t="s">
        <v>19</v>
      </c>
      <c r="F1272" s="34" t="s">
        <v>20</v>
      </c>
      <c r="G1272" s="43">
        <v>30.0</v>
      </c>
    </row>
    <row r="1273" ht="15.75" customHeight="1">
      <c r="A1273" s="19" t="s">
        <v>4460</v>
      </c>
      <c r="B1273" s="18">
        <v>45484.0</v>
      </c>
      <c r="C1273" s="36">
        <v>30.0</v>
      </c>
      <c r="D1273" s="19">
        <f>G1272-C1273</f>
        <v>0</v>
      </c>
      <c r="E1273" s="19"/>
      <c r="F1273" s="10"/>
      <c r="G1273" s="20" t="s">
        <v>4461</v>
      </c>
    </row>
    <row r="1274" ht="15.75" customHeight="1">
      <c r="A1274" s="19" t="str">
        <f t="shared" ref="A1274:A1275" si="173">A1273</f>
        <v>PO24/000796</v>
      </c>
      <c r="B1274" s="18"/>
      <c r="C1274" s="36"/>
      <c r="D1274" s="19">
        <f t="shared" ref="D1274:D1275" si="174">D1273-C1274</f>
        <v>0</v>
      </c>
      <c r="E1274" s="19"/>
      <c r="F1274" s="10"/>
      <c r="G1274" s="20" t="s">
        <v>4388</v>
      </c>
    </row>
    <row r="1275" ht="15.75" customHeight="1">
      <c r="A1275" s="19" t="str">
        <f t="shared" si="173"/>
        <v>PO24/000796</v>
      </c>
      <c r="B1275" s="18"/>
      <c r="C1275" s="36"/>
      <c r="D1275" s="19">
        <f t="shared" si="174"/>
        <v>0</v>
      </c>
      <c r="E1275" s="19"/>
      <c r="F1275" s="10"/>
      <c r="G1275" s="53">
        <v>94000.0</v>
      </c>
    </row>
    <row r="1276" ht="15.75" customHeight="1">
      <c r="E1276" s="1"/>
      <c r="F1276" s="54" t="s">
        <v>14</v>
      </c>
    </row>
    <row r="1277" ht="15.75" customHeight="1">
      <c r="E1277" s="1"/>
    </row>
    <row r="1278" ht="15.75" customHeight="1">
      <c r="A1278" s="14" t="s">
        <v>15</v>
      </c>
      <c r="B1278" s="14" t="s">
        <v>16</v>
      </c>
      <c r="C1278" s="2" t="s">
        <v>17</v>
      </c>
      <c r="D1278" s="14" t="s">
        <v>18</v>
      </c>
      <c r="E1278" s="14" t="s">
        <v>19</v>
      </c>
      <c r="F1278" s="34" t="s">
        <v>20</v>
      </c>
      <c r="G1278" s="43">
        <v>22.0</v>
      </c>
    </row>
    <row r="1279" ht="15.75" customHeight="1">
      <c r="A1279" s="19" t="s">
        <v>4462</v>
      </c>
      <c r="B1279" s="18">
        <v>45533.0</v>
      </c>
      <c r="C1279" s="36">
        <v>22.0</v>
      </c>
      <c r="D1279" s="19">
        <f>G1278-C1279</f>
        <v>0</v>
      </c>
      <c r="E1279" s="19"/>
      <c r="F1279" s="10"/>
      <c r="G1279" s="20" t="s">
        <v>4463</v>
      </c>
    </row>
    <row r="1280" ht="15.75" customHeight="1">
      <c r="A1280" s="19" t="str">
        <f t="shared" ref="A1280:A1281" si="175">A1279</f>
        <v>PO24/001038</v>
      </c>
      <c r="B1280" s="18"/>
      <c r="C1280" s="36"/>
      <c r="D1280" s="19">
        <f t="shared" ref="D1280:D1281" si="176">D1279-C1280</f>
        <v>0</v>
      </c>
      <c r="E1280" s="19"/>
      <c r="F1280" s="10"/>
      <c r="G1280" s="20" t="s">
        <v>4388</v>
      </c>
    </row>
    <row r="1281" ht="15.75" customHeight="1">
      <c r="A1281" s="19" t="str">
        <f t="shared" si="175"/>
        <v>PO24/001038</v>
      </c>
      <c r="B1281" s="18"/>
      <c r="C1281" s="36"/>
      <c r="D1281" s="19">
        <f t="shared" si="176"/>
        <v>0</v>
      </c>
      <c r="E1281" s="19"/>
      <c r="F1281" s="10"/>
      <c r="G1281" s="53">
        <v>94000.0</v>
      </c>
    </row>
    <row r="1282" ht="15.75" customHeight="1">
      <c r="E1282" s="1"/>
      <c r="F1282" s="54" t="s">
        <v>14</v>
      </c>
    </row>
    <row r="1283" ht="15.75" customHeight="1">
      <c r="A1283" s="14" t="s">
        <v>15</v>
      </c>
      <c r="B1283" s="14" t="s">
        <v>16</v>
      </c>
      <c r="C1283" s="2" t="s">
        <v>17</v>
      </c>
      <c r="D1283" s="14" t="s">
        <v>18</v>
      </c>
      <c r="E1283" s="14" t="s">
        <v>19</v>
      </c>
      <c r="F1283" s="34" t="s">
        <v>20</v>
      </c>
      <c r="G1283" s="43">
        <v>8.0</v>
      </c>
    </row>
    <row r="1284" ht="15.75" customHeight="1">
      <c r="A1284" s="19" t="s">
        <v>4462</v>
      </c>
      <c r="B1284" s="18">
        <v>45533.0</v>
      </c>
      <c r="C1284" s="36">
        <v>8.0</v>
      </c>
      <c r="D1284" s="19">
        <f>G1283-C1284</f>
        <v>0</v>
      </c>
      <c r="E1284" s="19"/>
      <c r="F1284" s="10"/>
      <c r="G1284" s="20" t="s">
        <v>4463</v>
      </c>
    </row>
    <row r="1285" ht="15.75" customHeight="1">
      <c r="A1285" s="19" t="str">
        <f t="shared" ref="A1285:A1286" si="177">A1284</f>
        <v>PO24/001038</v>
      </c>
      <c r="B1285" s="18"/>
      <c r="C1285" s="36"/>
      <c r="D1285" s="19">
        <f t="shared" ref="D1285:D1286" si="178">D1284-C1285</f>
        <v>0</v>
      </c>
      <c r="E1285" s="19"/>
      <c r="F1285" s="10"/>
      <c r="G1285" s="20" t="s">
        <v>4404</v>
      </c>
    </row>
    <row r="1286" ht="15.75" customHeight="1">
      <c r="A1286" s="19" t="str">
        <f t="shared" si="177"/>
        <v>PO24/001038</v>
      </c>
      <c r="B1286" s="18"/>
      <c r="C1286" s="36"/>
      <c r="D1286" s="19">
        <f t="shared" si="178"/>
        <v>0</v>
      </c>
      <c r="E1286" s="19"/>
      <c r="F1286" s="10"/>
      <c r="G1286" s="53">
        <v>95000.0</v>
      </c>
    </row>
    <row r="1287" ht="15.75" customHeight="1">
      <c r="E1287" s="1"/>
      <c r="F1287" s="54" t="s">
        <v>14</v>
      </c>
    </row>
    <row r="1288" ht="15.75" customHeight="1">
      <c r="A1288" s="14" t="s">
        <v>15</v>
      </c>
      <c r="B1288" s="14" t="s">
        <v>16</v>
      </c>
      <c r="C1288" s="2" t="s">
        <v>17</v>
      </c>
      <c r="D1288" s="14" t="s">
        <v>18</v>
      </c>
      <c r="E1288" s="14" t="s">
        <v>19</v>
      </c>
      <c r="F1288" s="34" t="s">
        <v>20</v>
      </c>
      <c r="G1288" s="43">
        <v>10.0</v>
      </c>
    </row>
    <row r="1289" ht="15.75" customHeight="1">
      <c r="A1289" s="19" t="s">
        <v>4464</v>
      </c>
      <c r="B1289" s="18">
        <v>45530.0</v>
      </c>
      <c r="C1289" s="36">
        <v>10.0</v>
      </c>
      <c r="D1289" s="19">
        <f>G1288-C1289</f>
        <v>0</v>
      </c>
      <c r="E1289" s="19"/>
      <c r="F1289" s="10"/>
      <c r="G1289" s="20" t="s">
        <v>4465</v>
      </c>
    </row>
    <row r="1290" ht="15.75" customHeight="1">
      <c r="A1290" s="19" t="str">
        <f t="shared" ref="A1290:A1291" si="179">A1289</f>
        <v>PO24/001036</v>
      </c>
      <c r="B1290" s="18"/>
      <c r="C1290" s="36"/>
      <c r="D1290" s="19">
        <f t="shared" ref="D1290:D1291" si="180">D1289-C1290</f>
        <v>0</v>
      </c>
      <c r="E1290" s="19"/>
      <c r="F1290" s="10"/>
      <c r="G1290" s="20" t="s">
        <v>4388</v>
      </c>
    </row>
    <row r="1291" ht="15.75" customHeight="1">
      <c r="A1291" s="19" t="str">
        <f t="shared" si="179"/>
        <v>PO24/001036</v>
      </c>
      <c r="B1291" s="18"/>
      <c r="C1291" s="36"/>
      <c r="D1291" s="19">
        <f t="shared" si="180"/>
        <v>0</v>
      </c>
      <c r="E1291" s="19"/>
      <c r="F1291" s="10"/>
      <c r="G1291" s="53">
        <v>94000.0</v>
      </c>
    </row>
    <row r="1292" ht="15.75" customHeight="1">
      <c r="E1292" s="1"/>
      <c r="F1292" s="54" t="s">
        <v>14</v>
      </c>
    </row>
    <row r="1293" ht="15.75" customHeight="1">
      <c r="E1293" s="1"/>
    </row>
    <row r="1294" ht="15.75" customHeight="1">
      <c r="A1294" s="14" t="s">
        <v>15</v>
      </c>
      <c r="B1294" s="14" t="s">
        <v>16</v>
      </c>
      <c r="C1294" s="2" t="s">
        <v>17</v>
      </c>
      <c r="D1294" s="14" t="s">
        <v>18</v>
      </c>
      <c r="E1294" s="14" t="s">
        <v>19</v>
      </c>
      <c r="F1294" s="34" t="s">
        <v>20</v>
      </c>
      <c r="G1294" s="43">
        <v>32.0</v>
      </c>
    </row>
    <row r="1295" ht="15.75" customHeight="1">
      <c r="A1295" s="19" t="s">
        <v>4466</v>
      </c>
      <c r="B1295" s="18">
        <v>45552.0</v>
      </c>
      <c r="C1295" s="36">
        <v>16.0</v>
      </c>
      <c r="D1295" s="19">
        <f>G1294-C1295</f>
        <v>16</v>
      </c>
      <c r="E1295" s="19"/>
      <c r="F1295" s="10"/>
      <c r="G1295" s="20" t="s">
        <v>4467</v>
      </c>
    </row>
    <row r="1296" ht="15.75" customHeight="1">
      <c r="A1296" s="19" t="str">
        <f t="shared" ref="A1296:A1297" si="181">A1295</f>
        <v>PO24/001094</v>
      </c>
      <c r="B1296" s="18">
        <v>45558.0</v>
      </c>
      <c r="C1296" s="36">
        <v>16.0</v>
      </c>
      <c r="D1296" s="19">
        <f t="shared" ref="D1296:D1297" si="182">D1295-C1296</f>
        <v>0</v>
      </c>
      <c r="E1296" s="19"/>
      <c r="F1296" s="10"/>
      <c r="G1296" s="20" t="s">
        <v>4388</v>
      </c>
    </row>
    <row r="1297" ht="15.75" customHeight="1">
      <c r="A1297" s="19" t="str">
        <f t="shared" si="181"/>
        <v>PO24/001094</v>
      </c>
      <c r="B1297" s="18"/>
      <c r="C1297" s="36"/>
      <c r="D1297" s="19">
        <f t="shared" si="182"/>
        <v>0</v>
      </c>
      <c r="E1297" s="19"/>
      <c r="F1297" s="10"/>
      <c r="G1297" s="53">
        <v>94000.0</v>
      </c>
    </row>
    <row r="1298" ht="15.75" customHeight="1">
      <c r="E1298" s="1"/>
      <c r="F1298" s="54" t="s">
        <v>14</v>
      </c>
    </row>
    <row r="1299" ht="15.75" customHeight="1">
      <c r="A1299" s="14" t="s">
        <v>15</v>
      </c>
      <c r="B1299" s="14" t="s">
        <v>16</v>
      </c>
      <c r="C1299" s="2" t="s">
        <v>17</v>
      </c>
      <c r="D1299" s="14" t="s">
        <v>18</v>
      </c>
      <c r="E1299" s="14" t="s">
        <v>19</v>
      </c>
      <c r="F1299" s="34" t="s">
        <v>20</v>
      </c>
      <c r="G1299" s="43">
        <v>8.0</v>
      </c>
    </row>
    <row r="1300" ht="15.75" customHeight="1">
      <c r="A1300" s="19" t="s">
        <v>4466</v>
      </c>
      <c r="B1300" s="18">
        <v>45552.0</v>
      </c>
      <c r="C1300" s="36">
        <v>4.0</v>
      </c>
      <c r="D1300" s="19">
        <f>G1299-C1300</f>
        <v>4</v>
      </c>
      <c r="E1300" s="19"/>
      <c r="F1300" s="10"/>
      <c r="G1300" s="20" t="s">
        <v>4467</v>
      </c>
    </row>
    <row r="1301" ht="15.75" customHeight="1">
      <c r="A1301" s="19" t="str">
        <f t="shared" ref="A1301:A1302" si="183">A1300</f>
        <v>PO24/001094</v>
      </c>
      <c r="B1301" s="18">
        <v>45558.0</v>
      </c>
      <c r="C1301" s="36">
        <v>4.0</v>
      </c>
      <c r="D1301" s="19">
        <f t="shared" ref="D1301:D1302" si="184">D1300-C1301</f>
        <v>0</v>
      </c>
      <c r="E1301" s="19"/>
      <c r="F1301" s="10"/>
      <c r="G1301" s="20" t="s">
        <v>3272</v>
      </c>
    </row>
    <row r="1302" ht="15.75" customHeight="1">
      <c r="A1302" s="19" t="str">
        <f t="shared" si="183"/>
        <v>PO24/001094</v>
      </c>
      <c r="B1302" s="18"/>
      <c r="C1302" s="36"/>
      <c r="D1302" s="19">
        <f t="shared" si="184"/>
        <v>0</v>
      </c>
      <c r="E1302" s="19"/>
      <c r="F1302" s="10"/>
      <c r="G1302" s="53">
        <v>95000.0</v>
      </c>
    </row>
    <row r="1303" ht="15.75" customHeight="1">
      <c r="E1303" s="1"/>
      <c r="F1303" s="54" t="s">
        <v>14</v>
      </c>
    </row>
    <row r="1304" ht="15.75" customHeight="1">
      <c r="A1304" s="14" t="s">
        <v>15</v>
      </c>
      <c r="B1304" s="14" t="s">
        <v>16</v>
      </c>
      <c r="C1304" s="2" t="s">
        <v>17</v>
      </c>
      <c r="D1304" s="14" t="s">
        <v>18</v>
      </c>
      <c r="E1304" s="14" t="s">
        <v>19</v>
      </c>
      <c r="F1304" s="34" t="s">
        <v>20</v>
      </c>
      <c r="G1304" s="43">
        <v>32.0</v>
      </c>
    </row>
    <row r="1305" ht="15.75" customHeight="1">
      <c r="A1305" s="19" t="s">
        <v>4468</v>
      </c>
      <c r="B1305" s="18">
        <v>45562.0</v>
      </c>
      <c r="C1305" s="36">
        <v>16.0</v>
      </c>
      <c r="D1305" s="19">
        <f>G1304-C1305</f>
        <v>16</v>
      </c>
      <c r="E1305" s="19"/>
      <c r="F1305" s="10"/>
      <c r="G1305" s="20" t="s">
        <v>4469</v>
      </c>
    </row>
    <row r="1306" ht="15.75" customHeight="1">
      <c r="A1306" s="19" t="str">
        <f t="shared" ref="A1306:A1307" si="185">A1305</f>
        <v>PO24/001129</v>
      </c>
      <c r="B1306" s="18">
        <v>45560.0</v>
      </c>
      <c r="C1306" s="36">
        <v>16.0</v>
      </c>
      <c r="D1306" s="19">
        <f t="shared" ref="D1306:D1307" si="186">D1305-C1306</f>
        <v>0</v>
      </c>
      <c r="E1306" s="19"/>
      <c r="F1306" s="10"/>
      <c r="G1306" s="20" t="s">
        <v>4388</v>
      </c>
    </row>
    <row r="1307" ht="15.75" customHeight="1">
      <c r="A1307" s="19" t="str">
        <f t="shared" si="185"/>
        <v>PO24/001129</v>
      </c>
      <c r="B1307" s="18"/>
      <c r="C1307" s="36"/>
      <c r="D1307" s="19">
        <f t="shared" si="186"/>
        <v>0</v>
      </c>
      <c r="E1307" s="19"/>
      <c r="F1307" s="10"/>
      <c r="G1307" s="53">
        <v>94000.0</v>
      </c>
    </row>
    <row r="1308" ht="15.75" customHeight="1">
      <c r="E1308" s="1"/>
      <c r="F1308" s="54" t="s">
        <v>14</v>
      </c>
    </row>
    <row r="1309" ht="15.75" customHeight="1">
      <c r="A1309" s="14" t="s">
        <v>15</v>
      </c>
      <c r="B1309" s="14" t="s">
        <v>16</v>
      </c>
      <c r="C1309" s="2" t="s">
        <v>17</v>
      </c>
      <c r="D1309" s="14" t="s">
        <v>18</v>
      </c>
      <c r="E1309" s="14" t="s">
        <v>19</v>
      </c>
      <c r="F1309" s="34" t="s">
        <v>20</v>
      </c>
      <c r="G1309" s="43">
        <v>8.0</v>
      </c>
    </row>
    <row r="1310" ht="15.75" customHeight="1">
      <c r="A1310" s="19" t="s">
        <v>4468</v>
      </c>
      <c r="B1310" s="18">
        <v>45562.0</v>
      </c>
      <c r="C1310" s="36">
        <v>8.0</v>
      </c>
      <c r="D1310" s="19">
        <f>G1309-C1310</f>
        <v>0</v>
      </c>
      <c r="E1310" s="19"/>
      <c r="F1310" s="10"/>
      <c r="G1310" s="20" t="s">
        <v>4469</v>
      </c>
    </row>
    <row r="1311" ht="15.75" customHeight="1">
      <c r="A1311" s="19" t="str">
        <f t="shared" ref="A1311:A1312" si="187">A1310</f>
        <v>PO24/001129</v>
      </c>
      <c r="B1311" s="18"/>
      <c r="C1311" s="36"/>
      <c r="D1311" s="19">
        <f t="shared" ref="D1311:D1312" si="188">D1310-C1311</f>
        <v>0</v>
      </c>
      <c r="E1311" s="19"/>
      <c r="F1311" s="10"/>
      <c r="G1311" s="20" t="s">
        <v>4404</v>
      </c>
    </row>
    <row r="1312" ht="15.75" customHeight="1">
      <c r="A1312" s="19" t="str">
        <f t="shared" si="187"/>
        <v>PO24/001129</v>
      </c>
      <c r="B1312" s="18"/>
      <c r="C1312" s="36"/>
      <c r="D1312" s="19">
        <f t="shared" si="188"/>
        <v>0</v>
      </c>
      <c r="E1312" s="19"/>
      <c r="F1312" s="10"/>
      <c r="G1312" s="53">
        <v>95000.0</v>
      </c>
    </row>
    <row r="1313" ht="15.75" customHeight="1">
      <c r="E1313" s="1"/>
      <c r="F1313" s="54" t="s">
        <v>14</v>
      </c>
    </row>
    <row r="1314" ht="15.75" customHeight="1">
      <c r="A1314" s="14" t="s">
        <v>15</v>
      </c>
      <c r="B1314" s="14" t="s">
        <v>16</v>
      </c>
      <c r="C1314" s="2" t="s">
        <v>17</v>
      </c>
      <c r="D1314" s="14" t="s">
        <v>18</v>
      </c>
      <c r="E1314" s="14" t="s">
        <v>19</v>
      </c>
      <c r="F1314" s="34" t="s">
        <v>20</v>
      </c>
      <c r="G1314" s="43">
        <v>64.0</v>
      </c>
    </row>
    <row r="1315" ht="15.75" customHeight="1">
      <c r="A1315" s="19" t="s">
        <v>4470</v>
      </c>
      <c r="B1315" s="18">
        <v>45568.0</v>
      </c>
      <c r="C1315" s="36">
        <v>32.0</v>
      </c>
      <c r="D1315" s="19">
        <f>G1314-C1315</f>
        <v>32</v>
      </c>
      <c r="E1315" s="19"/>
      <c r="F1315" s="10"/>
      <c r="G1315" s="20" t="s">
        <v>4471</v>
      </c>
    </row>
    <row r="1316" ht="15.75" customHeight="1">
      <c r="A1316" s="19" t="str">
        <f t="shared" ref="A1316:A1317" si="189">A1315</f>
        <v>PO24/001160</v>
      </c>
      <c r="B1316" s="18">
        <v>45572.0</v>
      </c>
      <c r="C1316" s="36">
        <v>32.0</v>
      </c>
      <c r="D1316" s="19">
        <f t="shared" ref="D1316:D1317" si="190">D1315-C1316</f>
        <v>0</v>
      </c>
      <c r="E1316" s="19"/>
      <c r="F1316" s="10"/>
      <c r="G1316" s="20" t="s">
        <v>4388</v>
      </c>
    </row>
    <row r="1317" ht="15.75" customHeight="1">
      <c r="A1317" s="19" t="str">
        <f t="shared" si="189"/>
        <v>PO24/001160</v>
      </c>
      <c r="B1317" s="18"/>
      <c r="C1317" s="36"/>
      <c r="D1317" s="19">
        <f t="shared" si="190"/>
        <v>0</v>
      </c>
      <c r="E1317" s="19"/>
      <c r="F1317" s="10"/>
      <c r="G1317" s="53">
        <v>94000.0</v>
      </c>
    </row>
    <row r="1318" ht="15.75" customHeight="1">
      <c r="E1318" s="1"/>
      <c r="F1318" s="54" t="s">
        <v>14</v>
      </c>
    </row>
    <row r="1319" ht="15.75" customHeight="1">
      <c r="A1319" s="14" t="s">
        <v>15</v>
      </c>
      <c r="B1319" s="14" t="s">
        <v>16</v>
      </c>
      <c r="C1319" s="2" t="s">
        <v>17</v>
      </c>
      <c r="D1319" s="14" t="s">
        <v>18</v>
      </c>
      <c r="E1319" s="14" t="s">
        <v>19</v>
      </c>
      <c r="F1319" s="34" t="s">
        <v>20</v>
      </c>
      <c r="G1319" s="43">
        <v>16.0</v>
      </c>
    </row>
    <row r="1320" ht="15.75" customHeight="1">
      <c r="A1320" s="19" t="s">
        <v>4470</v>
      </c>
      <c r="B1320" s="18">
        <v>45568.0</v>
      </c>
      <c r="C1320" s="36">
        <v>8.0</v>
      </c>
      <c r="D1320" s="19">
        <f>G1319-C1320</f>
        <v>8</v>
      </c>
      <c r="E1320" s="19"/>
      <c r="F1320" s="10"/>
      <c r="G1320" s="20" t="s">
        <v>4471</v>
      </c>
    </row>
    <row r="1321" ht="15.75" customHeight="1">
      <c r="A1321" s="19" t="str">
        <f t="shared" ref="A1321:A1322" si="191">A1320</f>
        <v>PO24/001160</v>
      </c>
      <c r="B1321" s="18">
        <v>45572.0</v>
      </c>
      <c r="C1321" s="36">
        <v>8.0</v>
      </c>
      <c r="D1321" s="19">
        <f t="shared" ref="D1321:D1322" si="192">D1320-C1321</f>
        <v>0</v>
      </c>
      <c r="E1321" s="19"/>
      <c r="F1321" s="10"/>
      <c r="G1321" s="20" t="s">
        <v>4404</v>
      </c>
    </row>
    <row r="1322" ht="15.75" customHeight="1">
      <c r="A1322" s="19" t="str">
        <f t="shared" si="191"/>
        <v>PO24/001160</v>
      </c>
      <c r="B1322" s="18"/>
      <c r="C1322" s="36"/>
      <c r="D1322" s="19">
        <f t="shared" si="192"/>
        <v>0</v>
      </c>
      <c r="E1322" s="19"/>
      <c r="F1322" s="10"/>
      <c r="G1322" s="53">
        <v>95000.0</v>
      </c>
    </row>
    <row r="1323" ht="15.75" customHeight="1">
      <c r="E1323" s="1"/>
      <c r="F1323" s="54" t="s">
        <v>14</v>
      </c>
    </row>
    <row r="1324" ht="15.75" customHeight="1">
      <c r="E1324" s="1"/>
    </row>
    <row r="1325" ht="15.75" customHeight="1">
      <c r="A1325" s="14" t="s">
        <v>15</v>
      </c>
      <c r="B1325" s="14" t="s">
        <v>16</v>
      </c>
      <c r="C1325" s="2" t="s">
        <v>17</v>
      </c>
      <c r="D1325" s="14" t="s">
        <v>18</v>
      </c>
      <c r="E1325" s="14" t="s">
        <v>19</v>
      </c>
      <c r="F1325" s="34" t="s">
        <v>20</v>
      </c>
      <c r="G1325" s="43">
        <v>32.0</v>
      </c>
    </row>
    <row r="1326" ht="15.75" customHeight="1">
      <c r="A1326" s="19" t="s">
        <v>4472</v>
      </c>
      <c r="B1326" s="18">
        <v>45611.0</v>
      </c>
      <c r="C1326" s="36">
        <v>32.0</v>
      </c>
      <c r="D1326" s="19">
        <f>G1325-C1326</f>
        <v>0</v>
      </c>
      <c r="E1326" s="19"/>
      <c r="F1326" s="10"/>
      <c r="G1326" s="20" t="s">
        <v>4473</v>
      </c>
    </row>
    <row r="1327" ht="15.75" customHeight="1">
      <c r="A1327" s="19" t="str">
        <f t="shared" ref="A1327:A1328" si="193">A1326</f>
        <v>PO24/001240</v>
      </c>
      <c r="B1327" s="18"/>
      <c r="C1327" s="36"/>
      <c r="D1327" s="19">
        <f t="shared" ref="D1327:D1328" si="194">D1326-C1327</f>
        <v>0</v>
      </c>
      <c r="E1327" s="19"/>
      <c r="F1327" s="10"/>
      <c r="G1327" s="20" t="s">
        <v>4388</v>
      </c>
    </row>
    <row r="1328" ht="15.75" customHeight="1">
      <c r="A1328" s="19" t="str">
        <f t="shared" si="193"/>
        <v>PO24/001240</v>
      </c>
      <c r="B1328" s="18"/>
      <c r="C1328" s="36"/>
      <c r="D1328" s="19">
        <f t="shared" si="194"/>
        <v>0</v>
      </c>
      <c r="E1328" s="19"/>
      <c r="F1328" s="10"/>
      <c r="G1328" s="53">
        <v>94000.0</v>
      </c>
    </row>
    <row r="1329" ht="15.75" customHeight="1">
      <c r="E1329" s="1"/>
      <c r="F1329" s="68" t="s">
        <v>14</v>
      </c>
    </row>
    <row r="1330" ht="15.75" customHeight="1">
      <c r="A1330" s="14" t="s">
        <v>15</v>
      </c>
      <c r="B1330" s="14" t="s">
        <v>16</v>
      </c>
      <c r="C1330" s="2" t="s">
        <v>17</v>
      </c>
      <c r="D1330" s="14" t="s">
        <v>18</v>
      </c>
      <c r="E1330" s="14" t="s">
        <v>19</v>
      </c>
      <c r="F1330" s="34" t="s">
        <v>20</v>
      </c>
      <c r="G1330" s="43">
        <v>8.0</v>
      </c>
    </row>
    <row r="1331" ht="15.75" customHeight="1">
      <c r="A1331" s="19" t="s">
        <v>4472</v>
      </c>
      <c r="B1331" s="18">
        <v>45611.0</v>
      </c>
      <c r="C1331" s="36">
        <v>8.0</v>
      </c>
      <c r="D1331" s="19">
        <f>G1330-C1331</f>
        <v>0</v>
      </c>
      <c r="E1331" s="19"/>
      <c r="F1331" s="10"/>
      <c r="G1331" s="20" t="s">
        <v>4473</v>
      </c>
    </row>
    <row r="1332" ht="15.75" customHeight="1">
      <c r="A1332" s="19" t="str">
        <f t="shared" ref="A1332:A1333" si="195">A1331</f>
        <v>PO24/001240</v>
      </c>
      <c r="B1332" s="18"/>
      <c r="C1332" s="36"/>
      <c r="D1332" s="19">
        <f t="shared" ref="D1332:D1333" si="196">D1331-C1332</f>
        <v>0</v>
      </c>
      <c r="E1332" s="19"/>
      <c r="F1332" s="10"/>
      <c r="G1332" s="20" t="s">
        <v>4404</v>
      </c>
    </row>
    <row r="1333" ht="15.75" customHeight="1">
      <c r="A1333" s="19" t="str">
        <f t="shared" si="195"/>
        <v>PO24/001240</v>
      </c>
      <c r="B1333" s="18"/>
      <c r="C1333" s="36"/>
      <c r="D1333" s="19">
        <f t="shared" si="196"/>
        <v>0</v>
      </c>
      <c r="E1333" s="19"/>
      <c r="F1333" s="10"/>
      <c r="G1333" s="53">
        <v>95000.0</v>
      </c>
    </row>
    <row r="1334" ht="15.75" customHeight="1">
      <c r="E1334" s="1"/>
      <c r="F1334" s="68" t="s">
        <v>14</v>
      </c>
    </row>
    <row r="1335" ht="15.75" customHeight="1">
      <c r="A1335" s="14" t="s">
        <v>15</v>
      </c>
      <c r="B1335" s="14" t="s">
        <v>16</v>
      </c>
      <c r="C1335" s="2" t="s">
        <v>17</v>
      </c>
      <c r="D1335" s="14" t="s">
        <v>18</v>
      </c>
      <c r="E1335" s="14" t="s">
        <v>19</v>
      </c>
      <c r="F1335" s="34" t="s">
        <v>20</v>
      </c>
      <c r="G1335" s="43">
        <v>48.0</v>
      </c>
    </row>
    <row r="1336" ht="15.75" customHeight="1">
      <c r="A1336" s="19" t="s">
        <v>4474</v>
      </c>
      <c r="B1336" s="18">
        <v>45617.0</v>
      </c>
      <c r="C1336" s="36">
        <v>48.0</v>
      </c>
      <c r="D1336" s="19">
        <f>G1335-C1336</f>
        <v>0</v>
      </c>
      <c r="E1336" s="19"/>
      <c r="F1336" s="10"/>
      <c r="G1336" s="20" t="s">
        <v>4475</v>
      </c>
    </row>
    <row r="1337" ht="15.75" customHeight="1">
      <c r="A1337" s="19" t="str">
        <f t="shared" ref="A1337:A1338" si="197">A1336</f>
        <v>PO24/001161</v>
      </c>
      <c r="B1337" s="18"/>
      <c r="C1337" s="36"/>
      <c r="D1337" s="19">
        <f t="shared" ref="D1337:D1338" si="198">D1336-C1337</f>
        <v>0</v>
      </c>
      <c r="E1337" s="19"/>
      <c r="F1337" s="10"/>
      <c r="G1337" s="20" t="s">
        <v>4388</v>
      </c>
    </row>
    <row r="1338" ht="15.75" customHeight="1">
      <c r="A1338" s="19" t="str">
        <f t="shared" si="197"/>
        <v>PO24/001161</v>
      </c>
      <c r="B1338" s="18"/>
      <c r="C1338" s="36"/>
      <c r="D1338" s="19">
        <f t="shared" si="198"/>
        <v>0</v>
      </c>
      <c r="E1338" s="19"/>
      <c r="F1338" s="10"/>
      <c r="G1338" s="53">
        <v>94000.0</v>
      </c>
    </row>
    <row r="1339" ht="15.75" customHeight="1">
      <c r="E1339" s="1"/>
      <c r="F1339" s="68" t="s">
        <v>14</v>
      </c>
    </row>
    <row r="1340" ht="15.75" customHeight="1">
      <c r="A1340" s="14" t="s">
        <v>15</v>
      </c>
      <c r="B1340" s="14" t="s">
        <v>16</v>
      </c>
      <c r="C1340" s="2" t="s">
        <v>17</v>
      </c>
      <c r="D1340" s="14" t="s">
        <v>18</v>
      </c>
      <c r="E1340" s="14" t="s">
        <v>19</v>
      </c>
      <c r="F1340" s="34" t="s">
        <v>20</v>
      </c>
      <c r="G1340" s="43">
        <v>12.0</v>
      </c>
    </row>
    <row r="1341" ht="15.75" customHeight="1">
      <c r="A1341" s="19" t="s">
        <v>4474</v>
      </c>
      <c r="B1341" s="18">
        <v>45617.0</v>
      </c>
      <c r="C1341" s="36">
        <v>12.0</v>
      </c>
      <c r="D1341" s="19">
        <f>G1340-C1341</f>
        <v>0</v>
      </c>
      <c r="E1341" s="19"/>
      <c r="F1341" s="10"/>
      <c r="G1341" s="20" t="s">
        <v>4475</v>
      </c>
    </row>
    <row r="1342" ht="15.75" customHeight="1">
      <c r="A1342" s="19" t="str">
        <f t="shared" ref="A1342:A1343" si="199">A1341</f>
        <v>PO24/001161</v>
      </c>
      <c r="B1342" s="18"/>
      <c r="C1342" s="36"/>
      <c r="D1342" s="19">
        <f t="shared" ref="D1342:D1343" si="200">D1341-C1342</f>
        <v>0</v>
      </c>
      <c r="E1342" s="19"/>
      <c r="F1342" s="10"/>
      <c r="G1342" s="20" t="s">
        <v>4404</v>
      </c>
    </row>
    <row r="1343" ht="15.75" customHeight="1">
      <c r="A1343" s="19" t="str">
        <f t="shared" si="199"/>
        <v>PO24/001161</v>
      </c>
      <c r="B1343" s="18"/>
      <c r="C1343" s="36"/>
      <c r="D1343" s="19">
        <f t="shared" si="200"/>
        <v>0</v>
      </c>
      <c r="E1343" s="19"/>
      <c r="F1343" s="10"/>
      <c r="G1343" s="53">
        <v>95000.0</v>
      </c>
    </row>
    <row r="1344" ht="15.75" customHeight="1">
      <c r="E1344" s="1"/>
      <c r="F1344" s="68" t="s">
        <v>14</v>
      </c>
    </row>
    <row r="1345" ht="15.75" customHeight="1">
      <c r="A1345" s="14" t="s">
        <v>15</v>
      </c>
      <c r="B1345" s="14" t="s">
        <v>16</v>
      </c>
      <c r="C1345" s="2" t="s">
        <v>17</v>
      </c>
      <c r="D1345" s="14" t="s">
        <v>18</v>
      </c>
      <c r="E1345" s="14" t="s">
        <v>19</v>
      </c>
      <c r="F1345" s="34" t="s">
        <v>20</v>
      </c>
      <c r="G1345" s="43">
        <v>100.0</v>
      </c>
    </row>
    <row r="1346" ht="15.75" customHeight="1">
      <c r="A1346" s="19" t="s">
        <v>4476</v>
      </c>
      <c r="B1346" s="18">
        <v>45596.0</v>
      </c>
      <c r="C1346" s="36">
        <v>50.0</v>
      </c>
      <c r="D1346" s="19">
        <f>G1345-C1346</f>
        <v>50</v>
      </c>
      <c r="E1346" s="19"/>
      <c r="F1346" s="10"/>
      <c r="G1346" s="20" t="s">
        <v>4477</v>
      </c>
    </row>
    <row r="1347" ht="15.75" customHeight="1">
      <c r="A1347" s="19" t="str">
        <f t="shared" ref="A1347:A1348" si="201">A1346</f>
        <v>PO24/001381</v>
      </c>
      <c r="B1347" s="18">
        <v>45615.0</v>
      </c>
      <c r="C1347" s="36">
        <v>50.0</v>
      </c>
      <c r="D1347" s="19">
        <f t="shared" ref="D1347:D1348" si="202">D1346-C1347</f>
        <v>0</v>
      </c>
      <c r="E1347" s="19"/>
      <c r="F1347" s="10"/>
      <c r="G1347" s="20" t="s">
        <v>4478</v>
      </c>
    </row>
    <row r="1348" ht="15.75" customHeight="1">
      <c r="A1348" s="19" t="str">
        <f t="shared" si="201"/>
        <v>PO24/001381</v>
      </c>
      <c r="B1348" s="18"/>
      <c r="C1348" s="36"/>
      <c r="D1348" s="19">
        <f t="shared" si="202"/>
        <v>0</v>
      </c>
      <c r="E1348" s="19"/>
      <c r="F1348" s="10"/>
      <c r="G1348" s="53" t="s">
        <v>4479</v>
      </c>
    </row>
    <row r="1349" ht="15.75" customHeight="1">
      <c r="E1349" s="1"/>
      <c r="F1349" s="68" t="s">
        <v>14</v>
      </c>
    </row>
    <row r="1350" ht="15.75" customHeight="1">
      <c r="A1350" s="14" t="s">
        <v>15</v>
      </c>
      <c r="B1350" s="14" t="s">
        <v>16</v>
      </c>
      <c r="C1350" s="2" t="s">
        <v>17</v>
      </c>
      <c r="D1350" s="14" t="s">
        <v>18</v>
      </c>
      <c r="E1350" s="14" t="s">
        <v>19</v>
      </c>
      <c r="F1350" s="34" t="s">
        <v>20</v>
      </c>
      <c r="G1350" s="43">
        <v>100.0</v>
      </c>
    </row>
    <row r="1351" ht="15.75" customHeight="1">
      <c r="A1351" s="19" t="s">
        <v>4480</v>
      </c>
      <c r="B1351" s="18">
        <v>45632.0</v>
      </c>
      <c r="C1351" s="36">
        <v>49.0</v>
      </c>
      <c r="D1351" s="19">
        <f>G1350-C1351</f>
        <v>51</v>
      </c>
      <c r="E1351" s="19"/>
      <c r="F1351" s="10"/>
      <c r="G1351" s="20" t="s">
        <v>4481</v>
      </c>
    </row>
    <row r="1352" ht="15.75" customHeight="1">
      <c r="A1352" s="19" t="str">
        <f t="shared" ref="A1352:A1353" si="203">A1351</f>
        <v>PO24/001380</v>
      </c>
      <c r="B1352" s="18">
        <v>45639.0</v>
      </c>
      <c r="C1352" s="36">
        <v>51.0</v>
      </c>
      <c r="D1352" s="19">
        <f t="shared" ref="D1352:D1353" si="204">D1351-C1352</f>
        <v>0</v>
      </c>
      <c r="E1352" s="19"/>
      <c r="F1352" s="10"/>
      <c r="G1352" s="20" t="s">
        <v>4478</v>
      </c>
    </row>
    <row r="1353" ht="15.75" customHeight="1">
      <c r="A1353" s="19" t="str">
        <f t="shared" si="203"/>
        <v>PO24/001380</v>
      </c>
      <c r="B1353" s="18"/>
      <c r="C1353" s="36"/>
      <c r="D1353" s="19">
        <f t="shared" si="204"/>
        <v>0</v>
      </c>
      <c r="E1353" s="19"/>
      <c r="F1353" s="10"/>
      <c r="G1353" s="53" t="s">
        <v>4479</v>
      </c>
    </row>
    <row r="1354" ht="15.75" customHeight="1">
      <c r="E1354" s="1"/>
      <c r="F1354" s="68" t="s">
        <v>14</v>
      </c>
    </row>
    <row r="1355" ht="15.75" customHeight="1">
      <c r="A1355" s="14" t="s">
        <v>15</v>
      </c>
      <c r="B1355" s="14" t="s">
        <v>16</v>
      </c>
      <c r="C1355" s="2" t="s">
        <v>17</v>
      </c>
      <c r="D1355" s="14" t="s">
        <v>18</v>
      </c>
      <c r="E1355" s="14" t="s">
        <v>19</v>
      </c>
      <c r="F1355" s="34" t="s">
        <v>20</v>
      </c>
      <c r="G1355" s="43">
        <v>60.0</v>
      </c>
    </row>
    <row r="1356" ht="15.75" customHeight="1">
      <c r="A1356" s="19" t="s">
        <v>4482</v>
      </c>
      <c r="B1356" s="18">
        <v>45628.0</v>
      </c>
      <c r="C1356" s="36">
        <v>60.0</v>
      </c>
      <c r="D1356" s="19">
        <f>G1355-C1356</f>
        <v>0</v>
      </c>
      <c r="E1356" s="19"/>
      <c r="F1356" s="10"/>
      <c r="G1356" s="20" t="s">
        <v>4483</v>
      </c>
    </row>
    <row r="1357" ht="15.75" customHeight="1">
      <c r="A1357" s="19" t="str">
        <f t="shared" ref="A1357:A1358" si="205">A1356</f>
        <v>PO24/001473</v>
      </c>
      <c r="B1357" s="18"/>
      <c r="C1357" s="36"/>
      <c r="D1357" s="19">
        <f t="shared" ref="D1357:D1358" si="206">D1356-C1357</f>
        <v>0</v>
      </c>
      <c r="E1357" s="19"/>
      <c r="F1357" s="10"/>
      <c r="G1357" s="20" t="s">
        <v>4388</v>
      </c>
    </row>
    <row r="1358" ht="15.75" customHeight="1">
      <c r="A1358" s="19" t="str">
        <f t="shared" si="205"/>
        <v>PO24/001473</v>
      </c>
      <c r="B1358" s="18"/>
      <c r="C1358" s="36"/>
      <c r="D1358" s="19">
        <f t="shared" si="206"/>
        <v>0</v>
      </c>
      <c r="E1358" s="19"/>
      <c r="F1358" s="10"/>
      <c r="G1358" s="53"/>
    </row>
    <row r="1359" ht="15.75" customHeight="1">
      <c r="E1359" s="1"/>
      <c r="F1359" s="68" t="s">
        <v>14</v>
      </c>
    </row>
    <row r="1360" ht="15.75" customHeight="1">
      <c r="E1360" s="1"/>
    </row>
    <row r="1361" ht="15.75" customHeight="1">
      <c r="A1361" s="14" t="s">
        <v>15</v>
      </c>
      <c r="B1361" s="14" t="s">
        <v>16</v>
      </c>
      <c r="C1361" s="2" t="s">
        <v>17</v>
      </c>
      <c r="D1361" s="14" t="s">
        <v>18</v>
      </c>
      <c r="E1361" s="14" t="s">
        <v>19</v>
      </c>
      <c r="F1361" s="34" t="s">
        <v>20</v>
      </c>
      <c r="G1361" s="43">
        <v>36.0</v>
      </c>
    </row>
    <row r="1362" ht="15.75" customHeight="1">
      <c r="A1362" s="19" t="s">
        <v>4484</v>
      </c>
      <c r="B1362" s="18">
        <v>45646.0</v>
      </c>
      <c r="C1362" s="36">
        <v>36.0</v>
      </c>
      <c r="D1362" s="19">
        <f>G1361-C1362</f>
        <v>0</v>
      </c>
      <c r="E1362" s="19"/>
      <c r="F1362" s="10"/>
      <c r="G1362" s="20" t="s">
        <v>4485</v>
      </c>
    </row>
    <row r="1363" ht="15.75" customHeight="1">
      <c r="A1363" s="19" t="str">
        <f t="shared" ref="A1363:A1364" si="207">A1362</f>
        <v>PO24/001569</v>
      </c>
      <c r="B1363" s="18"/>
      <c r="C1363" s="36"/>
      <c r="D1363" s="19">
        <f t="shared" ref="D1363:D1364" si="208">D1362-C1363</f>
        <v>0</v>
      </c>
      <c r="E1363" s="19"/>
      <c r="F1363" s="10"/>
      <c r="G1363" s="20" t="s">
        <v>4388</v>
      </c>
    </row>
    <row r="1364" ht="15.75" customHeight="1">
      <c r="A1364" s="19" t="str">
        <f t="shared" si="207"/>
        <v>PO24/001569</v>
      </c>
      <c r="B1364" s="18"/>
      <c r="C1364" s="36"/>
      <c r="D1364" s="19">
        <f t="shared" si="208"/>
        <v>0</v>
      </c>
      <c r="E1364" s="19"/>
      <c r="F1364" s="10"/>
      <c r="G1364" s="53"/>
    </row>
    <row r="1365" ht="15.75" customHeight="1">
      <c r="E1365" s="1"/>
      <c r="F1365" s="68" t="s">
        <v>14</v>
      </c>
    </row>
    <row r="1366" ht="15.75" customHeight="1">
      <c r="A1366" s="14" t="s">
        <v>15</v>
      </c>
      <c r="B1366" s="14" t="s">
        <v>16</v>
      </c>
      <c r="C1366" s="2" t="s">
        <v>17</v>
      </c>
      <c r="D1366" s="14" t="s">
        <v>18</v>
      </c>
      <c r="E1366" s="14" t="s">
        <v>19</v>
      </c>
      <c r="F1366" s="34" t="s">
        <v>20</v>
      </c>
      <c r="G1366" s="43">
        <v>15.0</v>
      </c>
    </row>
    <row r="1367" ht="15.75" customHeight="1">
      <c r="A1367" s="19" t="s">
        <v>4484</v>
      </c>
      <c r="B1367" s="18">
        <v>45646.0</v>
      </c>
      <c r="C1367" s="36">
        <v>15.0</v>
      </c>
      <c r="D1367" s="19">
        <f>G1366-C1367</f>
        <v>0</v>
      </c>
      <c r="E1367" s="19"/>
      <c r="F1367" s="10"/>
      <c r="G1367" s="20" t="s">
        <v>4485</v>
      </c>
    </row>
    <row r="1368" ht="15.75" customHeight="1">
      <c r="A1368" s="19" t="str">
        <f t="shared" ref="A1368:A1369" si="209">A1367</f>
        <v>PO24/001569</v>
      </c>
      <c r="B1368" s="18"/>
      <c r="C1368" s="36"/>
      <c r="D1368" s="19">
        <f t="shared" ref="D1368:D1369" si="210">D1367-C1368</f>
        <v>0</v>
      </c>
      <c r="E1368" s="19"/>
      <c r="F1368" s="10"/>
      <c r="G1368" s="20" t="s">
        <v>4389</v>
      </c>
    </row>
    <row r="1369" ht="15.75" customHeight="1">
      <c r="A1369" s="19" t="str">
        <f t="shared" si="209"/>
        <v>PO24/001569</v>
      </c>
      <c r="B1369" s="18"/>
      <c r="C1369" s="36"/>
      <c r="D1369" s="19">
        <f t="shared" si="210"/>
        <v>0</v>
      </c>
      <c r="E1369" s="19"/>
      <c r="F1369" s="10"/>
      <c r="G1369" s="53"/>
    </row>
    <row r="1370" ht="15.75" customHeight="1">
      <c r="E1370" s="1"/>
      <c r="F1370" s="68" t="s">
        <v>14</v>
      </c>
    </row>
    <row r="1371" ht="15.75" customHeight="1">
      <c r="E1371" s="1"/>
    </row>
    <row r="1372" ht="15.75" customHeight="1">
      <c r="A1372" s="3" t="s">
        <v>0</v>
      </c>
      <c r="B1372" s="3" t="s">
        <v>4</v>
      </c>
      <c r="C1372" s="14" t="s">
        <v>1024</v>
      </c>
      <c r="D1372" s="14" t="s">
        <v>3</v>
      </c>
      <c r="E1372" s="2" t="s">
        <v>5</v>
      </c>
      <c r="F1372" s="2" t="s">
        <v>1026</v>
      </c>
      <c r="G1372" s="14" t="s">
        <v>18</v>
      </c>
      <c r="H1372" s="14" t="s">
        <v>19</v>
      </c>
      <c r="I1372" s="14" t="s">
        <v>1027</v>
      </c>
    </row>
    <row r="1373" ht="15.75" customHeight="1">
      <c r="A1373" s="230" t="s">
        <v>4388</v>
      </c>
      <c r="B1373" s="37" t="s">
        <v>4486</v>
      </c>
      <c r="C1373" s="19" t="s">
        <v>4487</v>
      </c>
      <c r="D1373" s="19">
        <v>48.0</v>
      </c>
      <c r="E1373" s="72">
        <v>45667.0</v>
      </c>
      <c r="F1373" s="36">
        <v>48.0</v>
      </c>
      <c r="G1373" s="19">
        <f>D1373-F1373</f>
        <v>0</v>
      </c>
      <c r="H1373" s="19"/>
      <c r="I1373" s="10"/>
    </row>
    <row r="1374" ht="15.75" customHeight="1">
      <c r="A1374" s="11"/>
      <c r="B1374" s="11"/>
      <c r="C1374" s="19" t="str">
        <f t="shared" ref="C1374:C1375" si="211">C1373</f>
        <v>PO24/001670</v>
      </c>
      <c r="D1374" s="18"/>
      <c r="E1374" s="72"/>
      <c r="F1374" s="36"/>
      <c r="G1374" s="19">
        <f t="shared" ref="G1374:G1375" si="212">G1373-F1374</f>
        <v>0</v>
      </c>
      <c r="H1374" s="19"/>
      <c r="I1374" s="10"/>
    </row>
    <row r="1375" ht="15.75" customHeight="1">
      <c r="A1375" s="12"/>
      <c r="B1375" s="12"/>
      <c r="C1375" s="19" t="str">
        <f t="shared" si="211"/>
        <v>PO24/001670</v>
      </c>
      <c r="D1375" s="18"/>
      <c r="E1375" s="36"/>
      <c r="F1375" s="36"/>
      <c r="G1375" s="19">
        <f t="shared" si="212"/>
        <v>0</v>
      </c>
      <c r="H1375" s="19"/>
      <c r="I1375" s="10"/>
    </row>
    <row r="1376" ht="15.75" customHeight="1">
      <c r="E1376" s="1"/>
      <c r="G1376" s="68" t="s">
        <v>14</v>
      </c>
    </row>
    <row r="1377" ht="15.75" customHeight="1">
      <c r="A1377" s="3" t="s">
        <v>0</v>
      </c>
      <c r="B1377" s="3" t="s">
        <v>4</v>
      </c>
      <c r="C1377" s="14" t="s">
        <v>1024</v>
      </c>
      <c r="D1377" s="14" t="s">
        <v>3</v>
      </c>
      <c r="E1377" s="2" t="s">
        <v>5</v>
      </c>
      <c r="F1377" s="2" t="s">
        <v>1026</v>
      </c>
      <c r="G1377" s="14" t="s">
        <v>18</v>
      </c>
      <c r="H1377" s="14" t="s">
        <v>19</v>
      </c>
      <c r="I1377" s="14" t="s">
        <v>1027</v>
      </c>
    </row>
    <row r="1378" ht="15.75" customHeight="1">
      <c r="A1378" s="230" t="s">
        <v>4404</v>
      </c>
      <c r="B1378" s="37" t="s">
        <v>4486</v>
      </c>
      <c r="C1378" s="19" t="s">
        <v>4487</v>
      </c>
      <c r="D1378" s="19">
        <v>12.0</v>
      </c>
      <c r="E1378" s="72">
        <v>45667.0</v>
      </c>
      <c r="F1378" s="36">
        <v>12.0</v>
      </c>
      <c r="G1378" s="19">
        <f>D1378-F1378</f>
        <v>0</v>
      </c>
      <c r="H1378" s="19"/>
      <c r="I1378" s="10"/>
    </row>
    <row r="1379" ht="15.75" customHeight="1">
      <c r="A1379" s="11"/>
      <c r="B1379" s="11"/>
      <c r="C1379" s="19" t="str">
        <f t="shared" ref="C1379:C1380" si="213">C1378</f>
        <v>PO24/001670</v>
      </c>
      <c r="D1379" s="18"/>
      <c r="E1379" s="72"/>
      <c r="F1379" s="36"/>
      <c r="G1379" s="19">
        <f t="shared" ref="G1379:G1380" si="214">G1378-F1379</f>
        <v>0</v>
      </c>
      <c r="H1379" s="19"/>
      <c r="I1379" s="10"/>
    </row>
    <row r="1380" ht="15.75" customHeight="1">
      <c r="A1380" s="12"/>
      <c r="B1380" s="12"/>
      <c r="C1380" s="19" t="str">
        <f t="shared" si="213"/>
        <v>PO24/001670</v>
      </c>
      <c r="D1380" s="18"/>
      <c r="E1380" s="36"/>
      <c r="F1380" s="36"/>
      <c r="G1380" s="19">
        <f t="shared" si="214"/>
        <v>0</v>
      </c>
      <c r="H1380" s="19"/>
      <c r="I1380" s="10"/>
    </row>
    <row r="1381" ht="15.75" customHeight="1">
      <c r="E1381" s="1"/>
      <c r="G1381" s="68" t="s">
        <v>14</v>
      </c>
    </row>
    <row r="1382" ht="15.75" customHeight="1">
      <c r="E1382" s="1"/>
    </row>
    <row r="1383" ht="15.75" customHeight="1">
      <c r="A1383" s="2" t="s">
        <v>0</v>
      </c>
      <c r="B1383" s="2" t="s">
        <v>1</v>
      </c>
      <c r="C1383" s="3" t="s">
        <v>2</v>
      </c>
      <c r="D1383" s="3" t="s">
        <v>3</v>
      </c>
      <c r="E1383" s="3" t="s">
        <v>4</v>
      </c>
      <c r="F1383" s="3" t="s">
        <v>5</v>
      </c>
      <c r="G1383" s="3" t="s">
        <v>6</v>
      </c>
      <c r="H1383" s="3" t="s">
        <v>7</v>
      </c>
      <c r="I1383" s="3" t="s">
        <v>8</v>
      </c>
    </row>
    <row r="1384" ht="15.75" customHeight="1">
      <c r="A1384" s="4" t="s">
        <v>4388</v>
      </c>
      <c r="B1384" s="5" t="s">
        <v>4488</v>
      </c>
      <c r="C1384" s="6">
        <v>45688.0</v>
      </c>
      <c r="D1384" s="7">
        <v>40.0</v>
      </c>
      <c r="E1384" s="8" t="s">
        <v>2827</v>
      </c>
      <c r="F1384" s="9">
        <v>45698.0</v>
      </c>
      <c r="G1384" s="10">
        <v>40.0</v>
      </c>
      <c r="H1384" s="8">
        <f>D1384-G1384</f>
        <v>0</v>
      </c>
      <c r="I1384" s="10"/>
    </row>
    <row r="1385" ht="15.75" customHeight="1">
      <c r="A1385" s="12"/>
      <c r="B1385" s="12"/>
      <c r="C1385" s="12"/>
      <c r="D1385" s="12"/>
      <c r="E1385" s="8" t="s">
        <v>2828</v>
      </c>
      <c r="F1385" s="9"/>
      <c r="G1385" s="10"/>
      <c r="H1385" s="8">
        <f>H1384-G1385</f>
        <v>0</v>
      </c>
      <c r="I1385" s="10"/>
    </row>
    <row r="1386" ht="15.75" customHeight="1">
      <c r="E1386" s="1"/>
      <c r="H1386" s="68" t="s">
        <v>14</v>
      </c>
    </row>
    <row r="1387" ht="15.75" customHeight="1">
      <c r="A1387" s="2" t="s">
        <v>0</v>
      </c>
      <c r="B1387" s="2" t="s">
        <v>1</v>
      </c>
      <c r="C1387" s="3" t="s">
        <v>2</v>
      </c>
      <c r="D1387" s="3" t="s">
        <v>3</v>
      </c>
      <c r="E1387" s="3" t="s">
        <v>4</v>
      </c>
      <c r="F1387" s="3" t="s">
        <v>5</v>
      </c>
      <c r="G1387" s="3" t="s">
        <v>6</v>
      </c>
      <c r="H1387" s="3" t="s">
        <v>7</v>
      </c>
      <c r="I1387" s="3" t="s">
        <v>8</v>
      </c>
    </row>
    <row r="1388" ht="15.75" customHeight="1">
      <c r="A1388" s="4" t="s">
        <v>4404</v>
      </c>
      <c r="B1388" s="5" t="s">
        <v>4488</v>
      </c>
      <c r="C1388" s="6">
        <v>45688.0</v>
      </c>
      <c r="D1388" s="7">
        <v>10.0</v>
      </c>
      <c r="E1388" s="8" t="s">
        <v>2827</v>
      </c>
      <c r="F1388" s="9">
        <v>45698.0</v>
      </c>
      <c r="G1388" s="10">
        <v>10.0</v>
      </c>
      <c r="H1388" s="8">
        <f>D1388-G1388</f>
        <v>0</v>
      </c>
      <c r="I1388" s="10"/>
    </row>
    <row r="1389" ht="15.75" customHeight="1">
      <c r="A1389" s="12"/>
      <c r="B1389" s="12"/>
      <c r="C1389" s="12"/>
      <c r="D1389" s="12"/>
      <c r="E1389" s="8" t="s">
        <v>2828</v>
      </c>
      <c r="F1389" s="9"/>
      <c r="G1389" s="10"/>
      <c r="H1389" s="8">
        <f>H1388-G1389</f>
        <v>0</v>
      </c>
      <c r="I1389" s="10"/>
    </row>
    <row r="1390" ht="15.75" customHeight="1">
      <c r="E1390" s="1"/>
      <c r="H1390" s="68" t="s">
        <v>14</v>
      </c>
    </row>
    <row r="1391" ht="15.75" customHeight="1">
      <c r="A1391" s="2" t="s">
        <v>0</v>
      </c>
      <c r="B1391" s="2" t="s">
        <v>1</v>
      </c>
      <c r="C1391" s="3" t="s">
        <v>2</v>
      </c>
      <c r="D1391" s="3" t="s">
        <v>3</v>
      </c>
      <c r="E1391" s="3" t="s">
        <v>4</v>
      </c>
      <c r="F1391" s="3" t="s">
        <v>5</v>
      </c>
      <c r="G1391" s="3" t="s">
        <v>6</v>
      </c>
      <c r="H1391" s="3" t="s">
        <v>7</v>
      </c>
      <c r="I1391" s="3" t="s">
        <v>8</v>
      </c>
    </row>
    <row r="1392" ht="15.75" customHeight="1">
      <c r="A1392" s="4" t="s">
        <v>4388</v>
      </c>
      <c r="B1392" s="5" t="s">
        <v>4489</v>
      </c>
      <c r="C1392" s="6">
        <v>45688.0</v>
      </c>
      <c r="D1392" s="7">
        <v>40.0</v>
      </c>
      <c r="E1392" s="8" t="s">
        <v>4490</v>
      </c>
      <c r="F1392" s="9">
        <v>45701.0</v>
      </c>
      <c r="G1392" s="10">
        <v>40.0</v>
      </c>
      <c r="H1392" s="8">
        <f>D1392-G1392</f>
        <v>0</v>
      </c>
      <c r="I1392" s="10"/>
    </row>
    <row r="1393" ht="15.75" customHeight="1">
      <c r="A1393" s="12"/>
      <c r="B1393" s="12"/>
      <c r="C1393" s="12"/>
      <c r="D1393" s="12"/>
      <c r="E1393" s="8" t="s">
        <v>1276</v>
      </c>
      <c r="F1393" s="9"/>
      <c r="G1393" s="10"/>
      <c r="H1393" s="8">
        <f>H1392-G1393</f>
        <v>0</v>
      </c>
      <c r="I1393" s="10"/>
    </row>
    <row r="1394" ht="15.75" customHeight="1">
      <c r="E1394" s="1"/>
      <c r="H1394" s="68" t="s">
        <v>14</v>
      </c>
    </row>
    <row r="1395" ht="15.75" customHeight="1">
      <c r="A1395" s="2" t="s">
        <v>0</v>
      </c>
      <c r="B1395" s="2" t="s">
        <v>1</v>
      </c>
      <c r="C1395" s="3" t="s">
        <v>2</v>
      </c>
      <c r="D1395" s="3" t="s">
        <v>3</v>
      </c>
      <c r="E1395" s="3" t="s">
        <v>4</v>
      </c>
      <c r="F1395" s="3" t="s">
        <v>5</v>
      </c>
      <c r="G1395" s="3" t="s">
        <v>6</v>
      </c>
      <c r="H1395" s="3" t="s">
        <v>7</v>
      </c>
      <c r="I1395" s="3" t="s">
        <v>8</v>
      </c>
    </row>
    <row r="1396" ht="15.75" customHeight="1">
      <c r="A1396" s="4" t="s">
        <v>4404</v>
      </c>
      <c r="B1396" s="5" t="s">
        <v>4489</v>
      </c>
      <c r="C1396" s="6">
        <v>45688.0</v>
      </c>
      <c r="D1396" s="7">
        <v>10.0</v>
      </c>
      <c r="E1396" s="8" t="s">
        <v>4490</v>
      </c>
      <c r="F1396" s="9">
        <v>45701.0</v>
      </c>
      <c r="G1396" s="10">
        <v>10.0</v>
      </c>
      <c r="H1396" s="8">
        <f>D1396-G1396</f>
        <v>0</v>
      </c>
      <c r="I1396" s="10"/>
    </row>
    <row r="1397" ht="15.75" customHeight="1">
      <c r="A1397" s="12"/>
      <c r="B1397" s="12"/>
      <c r="C1397" s="12"/>
      <c r="D1397" s="12"/>
      <c r="E1397" s="8" t="s">
        <v>1276</v>
      </c>
      <c r="F1397" s="9"/>
      <c r="G1397" s="10"/>
      <c r="H1397" s="8">
        <f>H1396-G1397</f>
        <v>0</v>
      </c>
      <c r="I1397" s="10"/>
    </row>
    <row r="1398" ht="15.75" customHeight="1">
      <c r="E1398" s="1"/>
      <c r="H1398" s="68" t="s">
        <v>14</v>
      </c>
    </row>
    <row r="1399" ht="15.75" customHeight="1">
      <c r="E1399" s="1"/>
    </row>
    <row r="1400" ht="15.75" customHeight="1">
      <c r="A1400" s="2" t="s">
        <v>0</v>
      </c>
      <c r="B1400" s="2" t="s">
        <v>1</v>
      </c>
      <c r="C1400" s="3" t="s">
        <v>2</v>
      </c>
      <c r="D1400" s="3" t="s">
        <v>3</v>
      </c>
      <c r="E1400" s="3" t="s">
        <v>4</v>
      </c>
      <c r="F1400" s="3" t="s">
        <v>5</v>
      </c>
      <c r="G1400" s="3" t="s">
        <v>6</v>
      </c>
      <c r="H1400" s="3" t="s">
        <v>7</v>
      </c>
      <c r="I1400" s="3" t="s">
        <v>8</v>
      </c>
    </row>
    <row r="1401" ht="15.75" customHeight="1">
      <c r="A1401" s="4" t="s">
        <v>4491</v>
      </c>
      <c r="B1401" s="5" t="s">
        <v>4492</v>
      </c>
      <c r="C1401" s="6">
        <v>45702.0</v>
      </c>
      <c r="D1401" s="7">
        <v>100.0</v>
      </c>
      <c r="E1401" s="8" t="s">
        <v>2833</v>
      </c>
      <c r="F1401" s="9">
        <v>45714.0</v>
      </c>
      <c r="G1401" s="10">
        <v>50.0</v>
      </c>
      <c r="H1401" s="8">
        <f>D1401-G1401</f>
        <v>50</v>
      </c>
      <c r="I1401" s="10"/>
    </row>
    <row r="1402" ht="15.75" customHeight="1">
      <c r="A1402" s="11"/>
      <c r="B1402" s="11"/>
      <c r="C1402" s="11"/>
      <c r="D1402" s="11"/>
      <c r="E1402" s="8" t="s">
        <v>2834</v>
      </c>
      <c r="F1402" s="9">
        <v>45720.0</v>
      </c>
      <c r="G1402" s="10">
        <v>50.0</v>
      </c>
      <c r="H1402" s="8">
        <f t="shared" ref="H1402:H1406" si="215">H1401-G1402</f>
        <v>0</v>
      </c>
      <c r="I1402" s="10"/>
    </row>
    <row r="1403" ht="15.75" customHeight="1">
      <c r="A1403" s="11"/>
      <c r="B1403" s="11"/>
      <c r="C1403" s="11"/>
      <c r="D1403" s="11"/>
      <c r="E1403" s="8" t="s">
        <v>4493</v>
      </c>
      <c r="F1403" s="10"/>
      <c r="G1403" s="10"/>
      <c r="H1403" s="8">
        <f t="shared" si="215"/>
        <v>0</v>
      </c>
      <c r="I1403" s="10"/>
    </row>
    <row r="1404" ht="15.75" customHeight="1">
      <c r="A1404" s="11"/>
      <c r="B1404" s="11"/>
      <c r="C1404" s="11"/>
      <c r="D1404" s="11"/>
      <c r="E1404" s="8"/>
      <c r="F1404" s="10"/>
      <c r="G1404" s="10"/>
      <c r="H1404" s="8">
        <f t="shared" si="215"/>
        <v>0</v>
      </c>
      <c r="I1404" s="10"/>
    </row>
    <row r="1405" ht="15.75" customHeight="1">
      <c r="A1405" s="11"/>
      <c r="B1405" s="11"/>
      <c r="C1405" s="11"/>
      <c r="D1405" s="11"/>
      <c r="E1405" s="10"/>
      <c r="F1405" s="10"/>
      <c r="G1405" s="10"/>
      <c r="H1405" s="8">
        <f t="shared" si="215"/>
        <v>0</v>
      </c>
      <c r="I1405" s="10"/>
    </row>
    <row r="1406" ht="15.75" customHeight="1">
      <c r="A1406" s="12"/>
      <c r="B1406" s="12"/>
      <c r="C1406" s="12"/>
      <c r="D1406" s="12"/>
      <c r="E1406" s="10"/>
      <c r="F1406" s="10"/>
      <c r="G1406" s="10"/>
      <c r="H1406" s="8">
        <f t="shared" si="215"/>
        <v>0</v>
      </c>
      <c r="I1406" s="10"/>
    </row>
    <row r="1407" ht="15.75" customHeight="1">
      <c r="E1407" s="1"/>
      <c r="H1407" s="68" t="s">
        <v>14</v>
      </c>
    </row>
    <row r="1408" ht="15.75" customHeight="1">
      <c r="A1408" s="2" t="s">
        <v>0</v>
      </c>
      <c r="B1408" s="2" t="s">
        <v>1</v>
      </c>
      <c r="C1408" s="3" t="s">
        <v>2</v>
      </c>
      <c r="D1408" s="3" t="s">
        <v>3</v>
      </c>
      <c r="E1408" s="3" t="s">
        <v>4</v>
      </c>
      <c r="F1408" s="3" t="s">
        <v>5</v>
      </c>
      <c r="G1408" s="3" t="s">
        <v>6</v>
      </c>
      <c r="H1408" s="3" t="s">
        <v>7</v>
      </c>
      <c r="I1408" s="3" t="s">
        <v>8</v>
      </c>
    </row>
    <row r="1409" ht="15.75" customHeight="1">
      <c r="A1409" s="4" t="s">
        <v>4491</v>
      </c>
      <c r="B1409" s="5" t="s">
        <v>4494</v>
      </c>
      <c r="C1409" s="6"/>
      <c r="D1409" s="7">
        <v>100.0</v>
      </c>
      <c r="E1409" s="8" t="s">
        <v>1148</v>
      </c>
      <c r="F1409" s="9">
        <v>45734.0</v>
      </c>
      <c r="G1409" s="10">
        <v>55.0</v>
      </c>
      <c r="H1409" s="8">
        <f>D1409-G1409</f>
        <v>45</v>
      </c>
      <c r="I1409" s="10"/>
    </row>
    <row r="1410" ht="15.75" customHeight="1">
      <c r="A1410" s="11"/>
      <c r="B1410" s="11"/>
      <c r="C1410" s="11"/>
      <c r="D1410" s="11"/>
      <c r="E1410" s="8" t="s">
        <v>4495</v>
      </c>
      <c r="F1410" s="9">
        <v>45756.0</v>
      </c>
      <c r="G1410" s="10">
        <v>40.0</v>
      </c>
      <c r="H1410" s="8">
        <f t="shared" ref="H1410:H1414" si="216">H1409-G1410</f>
        <v>5</v>
      </c>
      <c r="I1410" s="10"/>
    </row>
    <row r="1411" ht="15.75" customHeight="1">
      <c r="A1411" s="11"/>
      <c r="B1411" s="11"/>
      <c r="C1411" s="11"/>
      <c r="D1411" s="11"/>
      <c r="E1411" s="8" t="s">
        <v>4496</v>
      </c>
      <c r="F1411" s="57">
        <v>45804.0</v>
      </c>
      <c r="G1411" s="10">
        <v>5.0</v>
      </c>
      <c r="H1411" s="8">
        <f t="shared" si="216"/>
        <v>0</v>
      </c>
      <c r="I1411" s="10"/>
    </row>
    <row r="1412" ht="15.75" customHeight="1">
      <c r="A1412" s="11"/>
      <c r="B1412" s="11"/>
      <c r="C1412" s="11"/>
      <c r="D1412" s="11"/>
      <c r="E1412" s="8"/>
      <c r="F1412" s="10"/>
      <c r="G1412" s="10"/>
      <c r="H1412" s="8">
        <f t="shared" si="216"/>
        <v>0</v>
      </c>
      <c r="I1412" s="10"/>
    </row>
    <row r="1413" ht="15.75" customHeight="1">
      <c r="A1413" s="11"/>
      <c r="B1413" s="11"/>
      <c r="C1413" s="11"/>
      <c r="D1413" s="11"/>
      <c r="E1413" s="10"/>
      <c r="F1413" s="10"/>
      <c r="G1413" s="10"/>
      <c r="H1413" s="8">
        <f t="shared" si="216"/>
        <v>0</v>
      </c>
      <c r="I1413" s="10"/>
    </row>
    <row r="1414" ht="15.75" customHeight="1">
      <c r="A1414" s="12"/>
      <c r="B1414" s="12"/>
      <c r="C1414" s="12"/>
      <c r="D1414" s="12"/>
      <c r="E1414" s="10"/>
      <c r="F1414" s="10"/>
      <c r="G1414" s="10"/>
      <c r="H1414" s="8">
        <f t="shared" si="216"/>
        <v>0</v>
      </c>
      <c r="I1414" s="10"/>
    </row>
    <row r="1415" ht="15.75" customHeight="1">
      <c r="E1415" s="1"/>
      <c r="H1415" s="68" t="s">
        <v>14</v>
      </c>
    </row>
    <row r="1416" ht="15.75" customHeight="1">
      <c r="A1416" s="2" t="s">
        <v>0</v>
      </c>
      <c r="B1416" s="2" t="s">
        <v>1</v>
      </c>
      <c r="C1416" s="3" t="s">
        <v>2</v>
      </c>
      <c r="D1416" s="3" t="s">
        <v>3</v>
      </c>
      <c r="E1416" s="3" t="s">
        <v>4</v>
      </c>
      <c r="F1416" s="3" t="s">
        <v>5</v>
      </c>
      <c r="G1416" s="3" t="s">
        <v>6</v>
      </c>
      <c r="H1416" s="3" t="s">
        <v>7</v>
      </c>
      <c r="I1416" s="3" t="s">
        <v>8</v>
      </c>
    </row>
    <row r="1417" ht="15.75" customHeight="1">
      <c r="A1417" s="4" t="s">
        <v>4388</v>
      </c>
      <c r="B1417" s="5" t="s">
        <v>4497</v>
      </c>
      <c r="C1417" s="6"/>
      <c r="D1417" s="7">
        <v>82.0</v>
      </c>
      <c r="E1417" s="8" t="s">
        <v>4498</v>
      </c>
      <c r="F1417" s="9">
        <v>45770.0</v>
      </c>
      <c r="G1417" s="10">
        <v>40.0</v>
      </c>
      <c r="H1417" s="8">
        <f>D1417-G1417</f>
        <v>42</v>
      </c>
      <c r="I1417" s="10"/>
    </row>
    <row r="1418" ht="15.75" customHeight="1">
      <c r="A1418" s="12"/>
      <c r="B1418" s="12"/>
      <c r="C1418" s="12"/>
      <c r="D1418" s="12"/>
      <c r="E1418" s="8" t="s">
        <v>4499</v>
      </c>
      <c r="F1418" s="9">
        <v>45771.0</v>
      </c>
      <c r="G1418" s="10">
        <v>42.0</v>
      </c>
      <c r="H1418" s="8">
        <f>H1417-G1418</f>
        <v>0</v>
      </c>
      <c r="I1418" s="10"/>
    </row>
    <row r="1419" ht="15.75" customHeight="1">
      <c r="E1419" s="1"/>
      <c r="H1419" s="68" t="s">
        <v>14</v>
      </c>
    </row>
    <row r="1420" ht="15.75" customHeight="1">
      <c r="A1420" s="2" t="s">
        <v>0</v>
      </c>
      <c r="B1420" s="2" t="s">
        <v>1</v>
      </c>
      <c r="C1420" s="3" t="s">
        <v>2</v>
      </c>
      <c r="D1420" s="3" t="s">
        <v>3</v>
      </c>
      <c r="E1420" s="3" t="s">
        <v>4</v>
      </c>
      <c r="F1420" s="3" t="s">
        <v>5</v>
      </c>
      <c r="G1420" s="3" t="s">
        <v>6</v>
      </c>
      <c r="H1420" s="3" t="s">
        <v>7</v>
      </c>
      <c r="I1420" s="3" t="s">
        <v>8</v>
      </c>
    </row>
    <row r="1421" ht="15.75" customHeight="1">
      <c r="A1421" s="4" t="s">
        <v>4459</v>
      </c>
      <c r="B1421" s="5" t="s">
        <v>4497</v>
      </c>
      <c r="C1421" s="6"/>
      <c r="D1421" s="7">
        <v>20.0</v>
      </c>
      <c r="E1421" s="8" t="s">
        <v>4498</v>
      </c>
      <c r="F1421" s="9">
        <v>45770.0</v>
      </c>
      <c r="G1421" s="10">
        <v>20.0</v>
      </c>
      <c r="H1421" s="8">
        <f>D1421-G1421</f>
        <v>0</v>
      </c>
      <c r="I1421" s="10"/>
    </row>
    <row r="1422" ht="15.75" customHeight="1">
      <c r="A1422" s="12"/>
      <c r="B1422" s="12"/>
      <c r="C1422" s="12"/>
      <c r="D1422" s="12"/>
      <c r="E1422" s="8" t="s">
        <v>4499</v>
      </c>
      <c r="F1422" s="9"/>
      <c r="G1422" s="10"/>
      <c r="H1422" s="8">
        <f>H1421-G1422</f>
        <v>0</v>
      </c>
      <c r="I1422" s="10"/>
    </row>
    <row r="1423" ht="15.75" customHeight="1">
      <c r="E1423" s="1"/>
      <c r="H1423" s="68" t="s">
        <v>14</v>
      </c>
    </row>
    <row r="1424" ht="15.75" customHeight="1">
      <c r="E1424" s="1"/>
    </row>
    <row r="1425" ht="15.75" customHeight="1">
      <c r="A1425" s="2" t="s">
        <v>0</v>
      </c>
      <c r="B1425" s="2" t="s">
        <v>1</v>
      </c>
      <c r="C1425" s="3" t="s">
        <v>2</v>
      </c>
      <c r="D1425" s="3" t="s">
        <v>3</v>
      </c>
      <c r="E1425" s="3" t="s">
        <v>4</v>
      </c>
      <c r="F1425" s="3" t="s">
        <v>5</v>
      </c>
      <c r="G1425" s="3" t="s">
        <v>6</v>
      </c>
      <c r="H1425" s="3" t="s">
        <v>7</v>
      </c>
      <c r="I1425" s="3" t="s">
        <v>8</v>
      </c>
    </row>
    <row r="1426" ht="15.75" customHeight="1">
      <c r="A1426" s="4" t="s">
        <v>4388</v>
      </c>
      <c r="B1426" s="5" t="s">
        <v>4500</v>
      </c>
      <c r="C1426" s="6"/>
      <c r="D1426" s="7">
        <v>100.0</v>
      </c>
      <c r="E1426" s="8" t="s">
        <v>4501</v>
      </c>
      <c r="F1426" s="9">
        <v>45804.0</v>
      </c>
      <c r="G1426" s="10">
        <v>29.0</v>
      </c>
      <c r="H1426" s="8">
        <f>D1426-G1426</f>
        <v>71</v>
      </c>
      <c r="I1426" s="10"/>
    </row>
    <row r="1427" ht="15.75" customHeight="1">
      <c r="A1427" s="12"/>
      <c r="B1427" s="12"/>
      <c r="C1427" s="12"/>
      <c r="D1427" s="12"/>
      <c r="E1427" s="8" t="s">
        <v>4502</v>
      </c>
      <c r="F1427" s="9">
        <v>45821.0</v>
      </c>
      <c r="G1427" s="10">
        <v>71.0</v>
      </c>
      <c r="H1427" s="8">
        <f>H1426-G1427</f>
        <v>0</v>
      </c>
      <c r="I1427" s="10"/>
    </row>
    <row r="1428" ht="15.75" customHeight="1">
      <c r="E1428" s="1"/>
      <c r="H1428" s="68" t="s">
        <v>14</v>
      </c>
    </row>
    <row r="1429" ht="15.75" customHeight="1">
      <c r="A1429" s="2" t="s">
        <v>0</v>
      </c>
      <c r="B1429" s="2" t="s">
        <v>1</v>
      </c>
      <c r="C1429" s="3" t="s">
        <v>2</v>
      </c>
      <c r="D1429" s="3" t="s">
        <v>3</v>
      </c>
      <c r="E1429" s="3" t="s">
        <v>4</v>
      </c>
      <c r="F1429" s="3" t="s">
        <v>5</v>
      </c>
      <c r="G1429" s="3" t="s">
        <v>6</v>
      </c>
      <c r="H1429" s="3" t="s">
        <v>7</v>
      </c>
      <c r="I1429" s="3" t="s">
        <v>8</v>
      </c>
    </row>
    <row r="1430" ht="15.75" customHeight="1">
      <c r="A1430" s="4" t="s">
        <v>4404</v>
      </c>
      <c r="B1430" s="5" t="s">
        <v>4500</v>
      </c>
      <c r="C1430" s="6"/>
      <c r="D1430" s="7">
        <v>20.0</v>
      </c>
      <c r="E1430" s="8" t="s">
        <v>4501</v>
      </c>
      <c r="F1430" s="9">
        <v>45804.0</v>
      </c>
      <c r="G1430" s="10">
        <v>20.0</v>
      </c>
      <c r="H1430" s="8">
        <f>D1430-G1430</f>
        <v>0</v>
      </c>
      <c r="I1430" s="10"/>
    </row>
    <row r="1431" ht="15.75" customHeight="1">
      <c r="A1431" s="12"/>
      <c r="B1431" s="12"/>
      <c r="C1431" s="12"/>
      <c r="D1431" s="12"/>
      <c r="E1431" s="8" t="s">
        <v>4502</v>
      </c>
      <c r="F1431" s="9"/>
      <c r="G1431" s="10"/>
      <c r="H1431" s="8">
        <f>H1430-G1431</f>
        <v>0</v>
      </c>
      <c r="I1431" s="10"/>
    </row>
    <row r="1432" ht="15.75" customHeight="1">
      <c r="E1432" s="1"/>
      <c r="H1432" s="68" t="s">
        <v>14</v>
      </c>
    </row>
    <row r="1433" ht="15.75" customHeight="1">
      <c r="E1433" s="1"/>
    </row>
    <row r="1434" ht="15.75" customHeight="1">
      <c r="A1434" s="2" t="s">
        <v>0</v>
      </c>
      <c r="B1434" s="2" t="s">
        <v>1</v>
      </c>
      <c r="C1434" s="3" t="s">
        <v>2</v>
      </c>
      <c r="D1434" s="3" t="s">
        <v>3</v>
      </c>
      <c r="E1434" s="3" t="s">
        <v>4</v>
      </c>
      <c r="F1434" s="3" t="s">
        <v>5</v>
      </c>
      <c r="G1434" s="3" t="s">
        <v>6</v>
      </c>
      <c r="H1434" s="3" t="s">
        <v>7</v>
      </c>
      <c r="I1434" s="3" t="s">
        <v>8</v>
      </c>
    </row>
    <row r="1435" ht="15.75" customHeight="1">
      <c r="A1435" s="4" t="s">
        <v>4388</v>
      </c>
      <c r="B1435" s="5" t="s">
        <v>4503</v>
      </c>
      <c r="C1435" s="6"/>
      <c r="D1435" s="7">
        <v>89.0</v>
      </c>
      <c r="E1435" s="8" t="s">
        <v>4504</v>
      </c>
      <c r="F1435" s="9">
        <v>45840.0</v>
      </c>
      <c r="G1435" s="10">
        <v>54.0</v>
      </c>
      <c r="H1435" s="8">
        <f>D1435-G1435</f>
        <v>35</v>
      </c>
      <c r="I1435" s="10"/>
    </row>
    <row r="1436" ht="15.75" customHeight="1">
      <c r="A1436" s="12"/>
      <c r="B1436" s="12"/>
      <c r="C1436" s="12"/>
      <c r="D1436" s="12"/>
      <c r="E1436" s="8" t="s">
        <v>4505</v>
      </c>
      <c r="F1436" s="9">
        <v>45880.0</v>
      </c>
      <c r="G1436" s="10">
        <v>35.0</v>
      </c>
      <c r="H1436" s="8">
        <f>H1435-G1436</f>
        <v>0</v>
      </c>
      <c r="I1436" s="10"/>
    </row>
    <row r="1437" ht="15.75" customHeight="1">
      <c r="E1437" s="1"/>
      <c r="H1437" s="68" t="s">
        <v>14</v>
      </c>
    </row>
    <row r="1438" ht="15.75" customHeight="1">
      <c r="A1438" s="2" t="s">
        <v>0</v>
      </c>
      <c r="B1438" s="2" t="s">
        <v>1</v>
      </c>
      <c r="C1438" s="3" t="s">
        <v>2</v>
      </c>
      <c r="D1438" s="3" t="s">
        <v>3</v>
      </c>
      <c r="E1438" s="3" t="s">
        <v>4</v>
      </c>
      <c r="F1438" s="3" t="s">
        <v>5</v>
      </c>
      <c r="G1438" s="3" t="s">
        <v>6</v>
      </c>
      <c r="H1438" s="3" t="s">
        <v>7</v>
      </c>
      <c r="I1438" s="3" t="s">
        <v>8</v>
      </c>
    </row>
    <row r="1439" ht="15.75" customHeight="1">
      <c r="A1439" s="4" t="s">
        <v>4404</v>
      </c>
      <c r="B1439" s="5" t="s">
        <v>4503</v>
      </c>
      <c r="C1439" s="6"/>
      <c r="D1439" s="7">
        <v>27.0</v>
      </c>
      <c r="E1439" s="8" t="s">
        <v>4504</v>
      </c>
      <c r="F1439" s="9">
        <v>45840.0</v>
      </c>
      <c r="G1439" s="10">
        <v>14.0</v>
      </c>
      <c r="H1439" s="8">
        <f>D1439-G1439</f>
        <v>13</v>
      </c>
      <c r="I1439" s="10"/>
    </row>
    <row r="1440" ht="15.75" customHeight="1">
      <c r="A1440" s="12"/>
      <c r="B1440" s="12"/>
      <c r="C1440" s="12"/>
      <c r="D1440" s="12"/>
      <c r="E1440" s="8" t="s">
        <v>4505</v>
      </c>
      <c r="F1440" s="9">
        <v>45880.0</v>
      </c>
      <c r="G1440" s="10">
        <v>13.0</v>
      </c>
      <c r="H1440" s="8">
        <f>H1439-G1440</f>
        <v>0</v>
      </c>
      <c r="I1440" s="10"/>
    </row>
    <row r="1441" ht="15.75" customHeight="1">
      <c r="E1441" s="1"/>
      <c r="H1441" s="68" t="s">
        <v>14</v>
      </c>
    </row>
    <row r="1442" ht="15.75" customHeight="1">
      <c r="A1442" s="2" t="s">
        <v>0</v>
      </c>
      <c r="B1442" s="2" t="s">
        <v>1</v>
      </c>
      <c r="C1442" s="3" t="s">
        <v>2</v>
      </c>
      <c r="D1442" s="3" t="s">
        <v>3</v>
      </c>
      <c r="E1442" s="3" t="s">
        <v>4</v>
      </c>
      <c r="F1442" s="3" t="s">
        <v>5</v>
      </c>
      <c r="G1442" s="3" t="s">
        <v>6</v>
      </c>
      <c r="H1442" s="3" t="s">
        <v>7</v>
      </c>
      <c r="I1442" s="3" t="s">
        <v>8</v>
      </c>
    </row>
    <row r="1443" ht="15.75" customHeight="1">
      <c r="A1443" s="4" t="s">
        <v>4404</v>
      </c>
      <c r="B1443" s="5" t="s">
        <v>4506</v>
      </c>
      <c r="C1443" s="6"/>
      <c r="D1443" s="7">
        <v>6.0</v>
      </c>
      <c r="E1443" s="8" t="s">
        <v>4507</v>
      </c>
      <c r="F1443" s="9">
        <v>45889.0</v>
      </c>
      <c r="G1443" s="10">
        <v>6.0</v>
      </c>
      <c r="H1443" s="8">
        <f>D1443-G1443</f>
        <v>0</v>
      </c>
      <c r="I1443" s="10"/>
    </row>
    <row r="1444" ht="15.75" customHeight="1">
      <c r="A1444" s="12"/>
      <c r="B1444" s="12"/>
      <c r="C1444" s="12"/>
      <c r="D1444" s="12"/>
      <c r="E1444" s="8" t="s">
        <v>4508</v>
      </c>
      <c r="F1444" s="9"/>
      <c r="G1444" s="10"/>
      <c r="H1444" s="8">
        <f>H1443-G1444</f>
        <v>0</v>
      </c>
      <c r="I1444" s="10"/>
    </row>
    <row r="1445" ht="15.75" customHeight="1">
      <c r="E1445" s="1"/>
      <c r="H1445" s="68" t="s">
        <v>14</v>
      </c>
    </row>
    <row r="1446" ht="15.75" customHeight="1">
      <c r="A1446" s="2" t="s">
        <v>0</v>
      </c>
      <c r="B1446" s="2" t="s">
        <v>1</v>
      </c>
      <c r="C1446" s="3" t="s">
        <v>2</v>
      </c>
      <c r="D1446" s="3" t="s">
        <v>3</v>
      </c>
      <c r="E1446" s="3" t="s">
        <v>4</v>
      </c>
      <c r="F1446" s="3" t="s">
        <v>5</v>
      </c>
      <c r="G1446" s="3" t="s">
        <v>6</v>
      </c>
      <c r="H1446" s="3" t="s">
        <v>7</v>
      </c>
      <c r="I1446" s="3" t="s">
        <v>8</v>
      </c>
    </row>
    <row r="1447" ht="15.75" customHeight="1">
      <c r="A1447" s="4" t="s">
        <v>4388</v>
      </c>
      <c r="B1447" s="5" t="s">
        <v>4506</v>
      </c>
      <c r="C1447" s="6"/>
      <c r="D1447" s="7">
        <v>57.0</v>
      </c>
      <c r="E1447" s="8" t="s">
        <v>4507</v>
      </c>
      <c r="F1447" s="9">
        <v>45889.0</v>
      </c>
      <c r="G1447" s="10">
        <v>57.0</v>
      </c>
      <c r="H1447" s="8">
        <f>D1447-G1447</f>
        <v>0</v>
      </c>
      <c r="I1447" s="10"/>
    </row>
    <row r="1448" ht="15.75" customHeight="1">
      <c r="A1448" s="12"/>
      <c r="B1448" s="12"/>
      <c r="C1448" s="12"/>
      <c r="D1448" s="12"/>
      <c r="E1448" s="8" t="s">
        <v>4508</v>
      </c>
      <c r="F1448" s="9"/>
      <c r="G1448" s="10"/>
      <c r="H1448" s="8">
        <f>H1447-G1448</f>
        <v>0</v>
      </c>
      <c r="I1448" s="10"/>
    </row>
    <row r="1449" ht="15.75" customHeight="1">
      <c r="E1449" s="1"/>
      <c r="H1449" s="68" t="s">
        <v>14</v>
      </c>
    </row>
    <row r="1450" ht="15.75" customHeight="1">
      <c r="A1450" s="2" t="s">
        <v>0</v>
      </c>
      <c r="B1450" s="2" t="s">
        <v>1</v>
      </c>
      <c r="C1450" s="3" t="s">
        <v>2</v>
      </c>
      <c r="D1450" s="3" t="s">
        <v>3</v>
      </c>
      <c r="E1450" s="3" t="s">
        <v>4</v>
      </c>
      <c r="F1450" s="3" t="s">
        <v>5</v>
      </c>
      <c r="G1450" s="3" t="s">
        <v>6</v>
      </c>
      <c r="H1450" s="3" t="s">
        <v>7</v>
      </c>
      <c r="I1450" s="3" t="s">
        <v>8</v>
      </c>
    </row>
    <row r="1451" ht="15.75" customHeight="1">
      <c r="A1451" s="4" t="s">
        <v>4404</v>
      </c>
      <c r="B1451" s="5" t="s">
        <v>4509</v>
      </c>
      <c r="C1451" s="6"/>
      <c r="D1451" s="7">
        <v>7.0</v>
      </c>
      <c r="E1451" s="8" t="s">
        <v>4510</v>
      </c>
      <c r="F1451" s="9">
        <v>45889.0</v>
      </c>
      <c r="G1451" s="10">
        <v>7.0</v>
      </c>
      <c r="H1451" s="8">
        <f>D1451-G1451</f>
        <v>0</v>
      </c>
      <c r="I1451" s="10"/>
    </row>
    <row r="1452" ht="15.75" customHeight="1">
      <c r="A1452" s="12"/>
      <c r="B1452" s="12"/>
      <c r="C1452" s="12"/>
      <c r="D1452" s="12"/>
      <c r="E1452" s="8" t="s">
        <v>4511</v>
      </c>
      <c r="F1452" s="9"/>
      <c r="G1452" s="10"/>
      <c r="H1452" s="8">
        <f>H1451-G1452</f>
        <v>0</v>
      </c>
      <c r="I1452" s="10"/>
    </row>
    <row r="1453" ht="15.75" customHeight="1">
      <c r="E1453" s="1"/>
      <c r="H1453" s="68" t="s">
        <v>14</v>
      </c>
    </row>
    <row r="1454" ht="15.75" customHeight="1">
      <c r="A1454" s="2" t="s">
        <v>0</v>
      </c>
      <c r="B1454" s="2" t="s">
        <v>1</v>
      </c>
      <c r="C1454" s="3" t="s">
        <v>2</v>
      </c>
      <c r="D1454" s="3" t="s">
        <v>3</v>
      </c>
      <c r="E1454" s="3" t="s">
        <v>4</v>
      </c>
      <c r="F1454" s="3" t="s">
        <v>5</v>
      </c>
      <c r="G1454" s="3" t="s">
        <v>6</v>
      </c>
      <c r="H1454" s="3" t="s">
        <v>7</v>
      </c>
      <c r="I1454" s="3" t="s">
        <v>8</v>
      </c>
    </row>
    <row r="1455" ht="15.75" customHeight="1">
      <c r="A1455" s="4" t="s">
        <v>4388</v>
      </c>
      <c r="B1455" s="5" t="s">
        <v>4509</v>
      </c>
      <c r="C1455" s="6"/>
      <c r="D1455" s="7">
        <v>57.0</v>
      </c>
      <c r="E1455" s="8" t="s">
        <v>4510</v>
      </c>
      <c r="F1455" s="9">
        <v>45889.0</v>
      </c>
      <c r="G1455" s="10">
        <v>57.0</v>
      </c>
      <c r="H1455" s="8">
        <f>D1455-G1455</f>
        <v>0</v>
      </c>
      <c r="I1455" s="10"/>
    </row>
    <row r="1456" ht="15.75" customHeight="1">
      <c r="A1456" s="12"/>
      <c r="B1456" s="12"/>
      <c r="C1456" s="12"/>
      <c r="D1456" s="12"/>
      <c r="E1456" s="8" t="s">
        <v>4511</v>
      </c>
      <c r="F1456" s="9"/>
      <c r="G1456" s="10"/>
      <c r="H1456" s="8">
        <f>H1455-G1456</f>
        <v>0</v>
      </c>
      <c r="I1456" s="10"/>
    </row>
    <row r="1457" ht="15.75" customHeight="1">
      <c r="E1457" s="1"/>
      <c r="H1457" s="68" t="s">
        <v>14</v>
      </c>
    </row>
    <row r="1458" ht="15.75" customHeight="1">
      <c r="A1458" s="2" t="s">
        <v>0</v>
      </c>
      <c r="B1458" s="2" t="s">
        <v>1</v>
      </c>
      <c r="C1458" s="3" t="s">
        <v>2</v>
      </c>
      <c r="D1458" s="3" t="s">
        <v>3</v>
      </c>
      <c r="E1458" s="3" t="s">
        <v>4</v>
      </c>
      <c r="F1458" s="3" t="s">
        <v>5</v>
      </c>
      <c r="G1458" s="3" t="s">
        <v>6</v>
      </c>
      <c r="H1458" s="3" t="s">
        <v>7</v>
      </c>
      <c r="I1458" s="3" t="s">
        <v>8</v>
      </c>
    </row>
    <row r="1459" ht="15.75" customHeight="1">
      <c r="A1459" s="4" t="s">
        <v>4388</v>
      </c>
      <c r="B1459" s="5" t="s">
        <v>4512</v>
      </c>
      <c r="C1459" s="6">
        <v>45933.0</v>
      </c>
      <c r="D1459" s="7">
        <v>34.0</v>
      </c>
      <c r="E1459" s="8" t="s">
        <v>4513</v>
      </c>
      <c r="F1459" s="9">
        <v>45964.0</v>
      </c>
      <c r="G1459" s="10">
        <v>34.0</v>
      </c>
      <c r="H1459" s="8">
        <f>D1459-G1459</f>
        <v>0</v>
      </c>
      <c r="I1459" s="10"/>
    </row>
    <row r="1460" ht="15.75" customHeight="1">
      <c r="A1460" s="12"/>
      <c r="B1460" s="12"/>
      <c r="C1460" s="12"/>
      <c r="D1460" s="12"/>
      <c r="E1460" s="8" t="s">
        <v>4514</v>
      </c>
      <c r="F1460" s="9"/>
      <c r="G1460" s="10"/>
      <c r="H1460" s="8">
        <f>H1459-G1460</f>
        <v>0</v>
      </c>
      <c r="I1460" s="10"/>
    </row>
    <row r="1461" ht="15.75" customHeight="1">
      <c r="E1461" s="1"/>
      <c r="H1461" s="68" t="s">
        <v>14</v>
      </c>
    </row>
    <row r="1462" ht="15.75" customHeight="1">
      <c r="A1462" s="2" t="s">
        <v>0</v>
      </c>
      <c r="B1462" s="2" t="s">
        <v>1</v>
      </c>
      <c r="C1462" s="3" t="s">
        <v>2</v>
      </c>
      <c r="D1462" s="3" t="s">
        <v>3</v>
      </c>
      <c r="E1462" s="3" t="s">
        <v>4</v>
      </c>
      <c r="F1462" s="3" t="s">
        <v>5</v>
      </c>
      <c r="G1462" s="3" t="s">
        <v>6</v>
      </c>
      <c r="H1462" s="3" t="s">
        <v>7</v>
      </c>
      <c r="I1462" s="3" t="s">
        <v>8</v>
      </c>
    </row>
    <row r="1463" ht="15.75" customHeight="1">
      <c r="A1463" s="4" t="s">
        <v>4404</v>
      </c>
      <c r="B1463" s="5" t="s">
        <v>4512</v>
      </c>
      <c r="C1463" s="6">
        <v>45933.0</v>
      </c>
      <c r="D1463" s="7">
        <v>8.0</v>
      </c>
      <c r="E1463" s="8" t="s">
        <v>4513</v>
      </c>
      <c r="F1463" s="9">
        <v>45964.0</v>
      </c>
      <c r="G1463" s="10">
        <v>8.0</v>
      </c>
      <c r="H1463" s="8">
        <f>D1463-G1463</f>
        <v>0</v>
      </c>
      <c r="I1463" s="10"/>
    </row>
    <row r="1464" ht="15.75" customHeight="1">
      <c r="A1464" s="12"/>
      <c r="B1464" s="12"/>
      <c r="C1464" s="12"/>
      <c r="D1464" s="12"/>
      <c r="E1464" s="8" t="s">
        <v>4514</v>
      </c>
      <c r="F1464" s="9"/>
      <c r="G1464" s="10"/>
      <c r="H1464" s="8">
        <f>H1463-G1464</f>
        <v>0</v>
      </c>
      <c r="I1464" s="10"/>
    </row>
    <row r="1465" ht="15.75" customHeight="1">
      <c r="E1465" s="1"/>
      <c r="H1465" s="68" t="s">
        <v>14</v>
      </c>
    </row>
    <row r="1466" ht="15.75" customHeight="1">
      <c r="A1466" s="2" t="s">
        <v>0</v>
      </c>
      <c r="B1466" s="2" t="s">
        <v>1</v>
      </c>
      <c r="C1466" s="3" t="s">
        <v>2</v>
      </c>
      <c r="D1466" s="3" t="s">
        <v>3</v>
      </c>
      <c r="E1466" s="3" t="s">
        <v>4</v>
      </c>
      <c r="F1466" s="3" t="s">
        <v>5</v>
      </c>
      <c r="G1466" s="3" t="s">
        <v>6</v>
      </c>
      <c r="H1466" s="3" t="s">
        <v>7</v>
      </c>
      <c r="I1466" s="3" t="s">
        <v>8</v>
      </c>
    </row>
    <row r="1467" ht="15.75" customHeight="1">
      <c r="A1467" s="4" t="s">
        <v>4388</v>
      </c>
      <c r="B1467" s="5" t="s">
        <v>4515</v>
      </c>
      <c r="C1467" s="6">
        <v>45933.0</v>
      </c>
      <c r="D1467" s="7">
        <v>35.0</v>
      </c>
      <c r="E1467" s="8" t="s">
        <v>4516</v>
      </c>
      <c r="F1467" s="174">
        <v>45951.0</v>
      </c>
      <c r="G1467" s="29">
        <v>35.0</v>
      </c>
      <c r="H1467" s="8">
        <f>D1467-G1467</f>
        <v>0</v>
      </c>
      <c r="I1467" s="10"/>
    </row>
    <row r="1468" ht="15.75" customHeight="1">
      <c r="A1468" s="12"/>
      <c r="B1468" s="12"/>
      <c r="C1468" s="12"/>
      <c r="D1468" s="12"/>
      <c r="E1468" s="8" t="s">
        <v>4517</v>
      </c>
      <c r="F1468" s="9"/>
      <c r="G1468" s="10"/>
      <c r="H1468" s="8">
        <f>H1467-G1468</f>
        <v>0</v>
      </c>
      <c r="I1468" s="10"/>
    </row>
    <row r="1469" ht="15.75" customHeight="1">
      <c r="E1469" s="1"/>
      <c r="H1469" s="68" t="s">
        <v>14</v>
      </c>
    </row>
    <row r="1470" ht="15.75" customHeight="1">
      <c r="A1470" s="2" t="s">
        <v>0</v>
      </c>
      <c r="B1470" s="2" t="s">
        <v>1</v>
      </c>
      <c r="C1470" s="3" t="s">
        <v>2</v>
      </c>
      <c r="D1470" s="3" t="s">
        <v>3</v>
      </c>
      <c r="E1470" s="3" t="s">
        <v>4</v>
      </c>
      <c r="F1470" s="3" t="s">
        <v>5</v>
      </c>
      <c r="G1470" s="3" t="s">
        <v>6</v>
      </c>
      <c r="H1470" s="3" t="s">
        <v>7</v>
      </c>
      <c r="I1470" s="3" t="s">
        <v>8</v>
      </c>
    </row>
    <row r="1471" ht="15.75" customHeight="1">
      <c r="A1471" s="4" t="s">
        <v>4404</v>
      </c>
      <c r="B1471" s="5" t="s">
        <v>4515</v>
      </c>
      <c r="C1471" s="6">
        <v>45933.0</v>
      </c>
      <c r="D1471" s="7">
        <v>8.0</v>
      </c>
      <c r="E1471" s="8" t="s">
        <v>4516</v>
      </c>
      <c r="F1471" s="174">
        <v>45951.0</v>
      </c>
      <c r="G1471" s="29">
        <v>8.0</v>
      </c>
      <c r="H1471" s="8">
        <f>D1471-G1471</f>
        <v>0</v>
      </c>
      <c r="I1471" s="10"/>
    </row>
    <row r="1472" ht="15.75" customHeight="1">
      <c r="A1472" s="12"/>
      <c r="B1472" s="12"/>
      <c r="C1472" s="12"/>
      <c r="D1472" s="12"/>
      <c r="E1472" s="8" t="s">
        <v>4517</v>
      </c>
      <c r="F1472" s="9"/>
      <c r="G1472" s="10"/>
      <c r="H1472" s="8">
        <f>H1471-G1472</f>
        <v>0</v>
      </c>
      <c r="I1472" s="10"/>
    </row>
    <row r="1473" ht="15.75" customHeight="1">
      <c r="E1473" s="1"/>
      <c r="H1473" s="68" t="s">
        <v>14</v>
      </c>
    </row>
    <row r="1474" ht="15.75" customHeight="1">
      <c r="A1474" s="2" t="s">
        <v>0</v>
      </c>
      <c r="B1474" s="2" t="s">
        <v>1</v>
      </c>
      <c r="C1474" s="3" t="s">
        <v>2</v>
      </c>
      <c r="D1474" s="3" t="s">
        <v>3</v>
      </c>
      <c r="E1474" s="3" t="s">
        <v>4</v>
      </c>
      <c r="F1474" s="3" t="s">
        <v>5</v>
      </c>
      <c r="G1474" s="3" t="s">
        <v>6</v>
      </c>
      <c r="H1474" s="3" t="s">
        <v>7</v>
      </c>
      <c r="I1474" s="3" t="s">
        <v>8</v>
      </c>
    </row>
    <row r="1475" ht="15.75" customHeight="1">
      <c r="A1475" s="4" t="s">
        <v>4388</v>
      </c>
      <c r="B1475" s="5" t="s">
        <v>4518</v>
      </c>
      <c r="C1475" s="6"/>
      <c r="D1475" s="7">
        <v>35.0</v>
      </c>
      <c r="E1475" s="8" t="s">
        <v>4517</v>
      </c>
      <c r="F1475" s="9">
        <v>45971.0</v>
      </c>
      <c r="G1475" s="10">
        <v>35.0</v>
      </c>
      <c r="H1475" s="8">
        <f>D1475-G1475</f>
        <v>0</v>
      </c>
      <c r="I1475" s="10"/>
    </row>
    <row r="1476" ht="15.75" customHeight="1">
      <c r="A1476" s="12"/>
      <c r="B1476" s="12"/>
      <c r="C1476" s="12"/>
      <c r="D1476" s="12"/>
      <c r="E1476" s="8"/>
      <c r="F1476" s="9"/>
      <c r="G1476" s="10"/>
      <c r="H1476" s="8">
        <f>H1475-G1476</f>
        <v>0</v>
      </c>
      <c r="I1476" s="10"/>
    </row>
    <row r="1477" ht="15.75" customHeight="1">
      <c r="E1477" s="1"/>
      <c r="H1477" s="68" t="s">
        <v>14</v>
      </c>
    </row>
    <row r="1478" ht="15.75" customHeight="1">
      <c r="A1478" s="2" t="s">
        <v>0</v>
      </c>
      <c r="B1478" s="2" t="s">
        <v>1</v>
      </c>
      <c r="C1478" s="3" t="s">
        <v>2</v>
      </c>
      <c r="D1478" s="3" t="s">
        <v>3</v>
      </c>
      <c r="E1478" s="3" t="s">
        <v>4</v>
      </c>
      <c r="F1478" s="3" t="s">
        <v>5</v>
      </c>
      <c r="G1478" s="3" t="s">
        <v>6</v>
      </c>
      <c r="H1478" s="3" t="s">
        <v>7</v>
      </c>
      <c r="I1478" s="3" t="s">
        <v>8</v>
      </c>
    </row>
    <row r="1479" ht="15.75" customHeight="1">
      <c r="A1479" s="4" t="s">
        <v>4404</v>
      </c>
      <c r="B1479" s="5" t="s">
        <v>4518</v>
      </c>
      <c r="C1479" s="6"/>
      <c r="D1479" s="7">
        <v>8.0</v>
      </c>
      <c r="E1479" s="8" t="s">
        <v>4517</v>
      </c>
      <c r="F1479" s="9">
        <v>45971.0</v>
      </c>
      <c r="G1479" s="10">
        <v>8.0</v>
      </c>
      <c r="H1479" s="8">
        <f>D1479-G1479</f>
        <v>0</v>
      </c>
      <c r="I1479" s="10"/>
    </row>
    <row r="1480" ht="15.75" customHeight="1">
      <c r="A1480" s="12"/>
      <c r="B1480" s="12"/>
      <c r="C1480" s="12"/>
      <c r="D1480" s="12"/>
      <c r="E1480" s="8"/>
      <c r="F1480" s="9"/>
      <c r="G1480" s="10"/>
      <c r="H1480" s="8">
        <f>H1479-G1480</f>
        <v>0</v>
      </c>
      <c r="I1480" s="10"/>
    </row>
    <row r="1481" ht="15.75" customHeight="1">
      <c r="E1481" s="1"/>
      <c r="H1481" s="68" t="s">
        <v>14</v>
      </c>
    </row>
    <row r="1482" ht="15.75" customHeight="1">
      <c r="A1482" s="2" t="s">
        <v>0</v>
      </c>
      <c r="B1482" s="2" t="s">
        <v>1</v>
      </c>
      <c r="C1482" s="3" t="s">
        <v>2</v>
      </c>
      <c r="D1482" s="3" t="s">
        <v>3</v>
      </c>
      <c r="E1482" s="3" t="s">
        <v>4</v>
      </c>
      <c r="F1482" s="3" t="s">
        <v>5</v>
      </c>
      <c r="G1482" s="3" t="s">
        <v>6</v>
      </c>
      <c r="H1482" s="3" t="s">
        <v>7</v>
      </c>
      <c r="I1482" s="3" t="s">
        <v>8</v>
      </c>
    </row>
    <row r="1483" ht="15.75" customHeight="1">
      <c r="A1483" s="4" t="s">
        <v>4388</v>
      </c>
      <c r="B1483" s="5" t="s">
        <v>4519</v>
      </c>
      <c r="C1483" s="6">
        <v>45986.0</v>
      </c>
      <c r="D1483" s="7">
        <v>46.0</v>
      </c>
      <c r="E1483" s="8" t="s">
        <v>4520</v>
      </c>
      <c r="F1483" s="9">
        <v>46007.0</v>
      </c>
      <c r="G1483" s="10">
        <v>46.0</v>
      </c>
      <c r="H1483" s="8">
        <f>D1483-G1483</f>
        <v>0</v>
      </c>
      <c r="I1483" s="10"/>
    </row>
    <row r="1484" ht="15.75" customHeight="1">
      <c r="A1484" s="12"/>
      <c r="B1484" s="12"/>
      <c r="C1484" s="12"/>
      <c r="D1484" s="12"/>
      <c r="E1484" s="8" t="s">
        <v>4521</v>
      </c>
      <c r="F1484" s="9"/>
      <c r="G1484" s="10"/>
      <c r="H1484" s="8">
        <f>H1483-G1484</f>
        <v>0</v>
      </c>
      <c r="I1484" s="10"/>
    </row>
    <row r="1485" ht="15.75" customHeight="1">
      <c r="E1485" s="1"/>
      <c r="H1485" s="68" t="s">
        <v>14</v>
      </c>
    </row>
    <row r="1486" ht="15.75" customHeight="1">
      <c r="A1486" s="2" t="s">
        <v>0</v>
      </c>
      <c r="B1486" s="2" t="s">
        <v>1</v>
      </c>
      <c r="C1486" s="3" t="s">
        <v>2</v>
      </c>
      <c r="D1486" s="3" t="s">
        <v>3</v>
      </c>
      <c r="E1486" s="3" t="s">
        <v>4</v>
      </c>
      <c r="F1486" s="3" t="s">
        <v>5</v>
      </c>
      <c r="G1486" s="3" t="s">
        <v>6</v>
      </c>
      <c r="H1486" s="3" t="s">
        <v>7</v>
      </c>
      <c r="I1486" s="3" t="s">
        <v>8</v>
      </c>
    </row>
    <row r="1487" ht="15.75" customHeight="1">
      <c r="A1487" s="4" t="s">
        <v>4404</v>
      </c>
      <c r="B1487" s="5" t="s">
        <v>4519</v>
      </c>
      <c r="C1487" s="6">
        <v>45986.0</v>
      </c>
      <c r="D1487" s="7">
        <v>6.0</v>
      </c>
      <c r="E1487" s="8" t="s">
        <v>4520</v>
      </c>
      <c r="F1487" s="9">
        <v>46007.0</v>
      </c>
      <c r="G1487" s="10">
        <v>6.0</v>
      </c>
      <c r="H1487" s="8">
        <f>D1487-G1487</f>
        <v>0</v>
      </c>
      <c r="I1487" s="10"/>
    </row>
    <row r="1488" ht="15.75" customHeight="1">
      <c r="A1488" s="12"/>
      <c r="B1488" s="12"/>
      <c r="C1488" s="12"/>
      <c r="D1488" s="12"/>
      <c r="E1488" s="8" t="s">
        <v>4521</v>
      </c>
      <c r="F1488" s="9"/>
      <c r="G1488" s="10"/>
      <c r="H1488" s="8">
        <f>H1487-G1488</f>
        <v>0</v>
      </c>
      <c r="I1488" s="10"/>
    </row>
    <row r="1489" ht="15.75" customHeight="1">
      <c r="E1489" s="1"/>
      <c r="H1489" s="68" t="s">
        <v>14</v>
      </c>
    </row>
    <row r="1490" ht="15.75" customHeight="1">
      <c r="A1490" s="2" t="s">
        <v>0</v>
      </c>
      <c r="B1490" s="2" t="s">
        <v>1</v>
      </c>
      <c r="C1490" s="3" t="s">
        <v>2</v>
      </c>
      <c r="D1490" s="3" t="s">
        <v>3</v>
      </c>
      <c r="E1490" s="3" t="s">
        <v>4</v>
      </c>
      <c r="F1490" s="3" t="s">
        <v>5</v>
      </c>
      <c r="G1490" s="3" t="s">
        <v>6</v>
      </c>
      <c r="H1490" s="3" t="s">
        <v>7</v>
      </c>
      <c r="I1490" s="3" t="s">
        <v>8</v>
      </c>
    </row>
    <row r="1491" ht="15.75" customHeight="1">
      <c r="A1491" s="4" t="s">
        <v>4388</v>
      </c>
      <c r="B1491" s="5" t="s">
        <v>4522</v>
      </c>
      <c r="C1491" s="6">
        <v>45986.0</v>
      </c>
      <c r="D1491" s="7">
        <v>45.0</v>
      </c>
      <c r="E1491" s="8" t="s">
        <v>4523</v>
      </c>
      <c r="F1491" s="9">
        <v>46007.0</v>
      </c>
      <c r="G1491" s="10">
        <v>45.0</v>
      </c>
      <c r="H1491" s="8">
        <f>D1491-G1491</f>
        <v>0</v>
      </c>
      <c r="I1491" s="10"/>
    </row>
    <row r="1492" ht="15.75" customHeight="1">
      <c r="A1492" s="12"/>
      <c r="B1492" s="12"/>
      <c r="C1492" s="12"/>
      <c r="D1492" s="12"/>
      <c r="E1492" s="8" t="s">
        <v>4524</v>
      </c>
      <c r="F1492" s="9"/>
      <c r="G1492" s="10"/>
      <c r="H1492" s="8">
        <f>H1491-G1492</f>
        <v>0</v>
      </c>
      <c r="I1492" s="10"/>
    </row>
    <row r="1493" ht="15.75" customHeight="1">
      <c r="E1493" s="1"/>
      <c r="H1493" s="68" t="s">
        <v>14</v>
      </c>
    </row>
    <row r="1494" ht="15.75" customHeight="1">
      <c r="A1494" s="2" t="s">
        <v>0</v>
      </c>
      <c r="B1494" s="2" t="s">
        <v>1</v>
      </c>
      <c r="C1494" s="3" t="s">
        <v>2</v>
      </c>
      <c r="D1494" s="3" t="s">
        <v>3</v>
      </c>
      <c r="E1494" s="3" t="s">
        <v>4</v>
      </c>
      <c r="F1494" s="3" t="s">
        <v>5</v>
      </c>
      <c r="G1494" s="3" t="s">
        <v>6</v>
      </c>
      <c r="H1494" s="3" t="s">
        <v>7</v>
      </c>
      <c r="I1494" s="3" t="s">
        <v>8</v>
      </c>
    </row>
    <row r="1495" ht="15.75" customHeight="1">
      <c r="A1495" s="4" t="s">
        <v>4404</v>
      </c>
      <c r="B1495" s="5" t="s">
        <v>4522</v>
      </c>
      <c r="C1495" s="6">
        <v>45986.0</v>
      </c>
      <c r="D1495" s="7">
        <v>6.0</v>
      </c>
      <c r="E1495" s="8" t="s">
        <v>4523</v>
      </c>
      <c r="F1495" s="9">
        <v>46007.0</v>
      </c>
      <c r="G1495" s="10">
        <v>6.0</v>
      </c>
      <c r="H1495" s="8">
        <f>D1495-G1495</f>
        <v>0</v>
      </c>
      <c r="I1495" s="10"/>
    </row>
    <row r="1496" ht="15.75" customHeight="1">
      <c r="A1496" s="12"/>
      <c r="B1496" s="12"/>
      <c r="C1496" s="12"/>
      <c r="D1496" s="12"/>
      <c r="E1496" s="8" t="s">
        <v>4524</v>
      </c>
      <c r="F1496" s="9"/>
      <c r="G1496" s="10"/>
      <c r="H1496" s="8">
        <f>H1495-G1496</f>
        <v>0</v>
      </c>
      <c r="I1496" s="10"/>
    </row>
    <row r="1497" ht="15.75" customHeight="1">
      <c r="E1497" s="1"/>
      <c r="H1497" s="68" t="s">
        <v>14</v>
      </c>
    </row>
    <row r="1498" ht="15.75" customHeight="1">
      <c r="A1498" s="2" t="s">
        <v>0</v>
      </c>
      <c r="B1498" s="2" t="s">
        <v>1</v>
      </c>
      <c r="C1498" s="3" t="s">
        <v>2</v>
      </c>
      <c r="D1498" s="3" t="s">
        <v>3</v>
      </c>
      <c r="E1498" s="3" t="s">
        <v>4</v>
      </c>
      <c r="F1498" s="3" t="s">
        <v>5</v>
      </c>
      <c r="G1498" s="3" t="s">
        <v>6</v>
      </c>
      <c r="H1498" s="3" t="s">
        <v>7</v>
      </c>
      <c r="I1498" s="3" t="s">
        <v>8</v>
      </c>
    </row>
    <row r="1499" ht="15.75" customHeight="1">
      <c r="A1499" s="4" t="s">
        <v>4388</v>
      </c>
      <c r="B1499" s="5" t="s">
        <v>4525</v>
      </c>
      <c r="C1499" s="6">
        <v>46021.0</v>
      </c>
      <c r="D1499" s="7">
        <v>45.0</v>
      </c>
      <c r="E1499" s="8" t="s">
        <v>4526</v>
      </c>
      <c r="F1499" s="9">
        <v>46027.0</v>
      </c>
      <c r="G1499" s="10">
        <v>45.0</v>
      </c>
      <c r="H1499" s="8">
        <f>D1499-G1499</f>
        <v>0</v>
      </c>
      <c r="I1499" s="10"/>
    </row>
    <row r="1500" ht="15.75" customHeight="1">
      <c r="A1500" s="12"/>
      <c r="B1500" s="12"/>
      <c r="C1500" s="12"/>
      <c r="D1500" s="12"/>
      <c r="E1500" s="8" t="s">
        <v>4527</v>
      </c>
      <c r="F1500" s="9"/>
      <c r="G1500" s="10"/>
      <c r="H1500" s="8">
        <f>H1499-G1500</f>
        <v>0</v>
      </c>
      <c r="I1500" s="10"/>
    </row>
    <row r="1501" ht="15.75" customHeight="1">
      <c r="E1501" s="1"/>
      <c r="H1501" s="68" t="s">
        <v>14</v>
      </c>
    </row>
    <row r="1502" ht="15.75" customHeight="1">
      <c r="A1502" s="2" t="s">
        <v>0</v>
      </c>
      <c r="B1502" s="2" t="s">
        <v>1</v>
      </c>
      <c r="C1502" s="3" t="s">
        <v>2</v>
      </c>
      <c r="D1502" s="3" t="s">
        <v>3</v>
      </c>
      <c r="E1502" s="3" t="s">
        <v>4</v>
      </c>
      <c r="F1502" s="3" t="s">
        <v>5</v>
      </c>
      <c r="G1502" s="3" t="s">
        <v>6</v>
      </c>
      <c r="H1502" s="3" t="s">
        <v>7</v>
      </c>
      <c r="I1502" s="3" t="s">
        <v>8</v>
      </c>
    </row>
    <row r="1503" ht="15.75" customHeight="1">
      <c r="A1503" s="4" t="s">
        <v>4404</v>
      </c>
      <c r="B1503" s="5" t="s">
        <v>4525</v>
      </c>
      <c r="C1503" s="6">
        <v>46021.0</v>
      </c>
      <c r="D1503" s="7">
        <v>6.0</v>
      </c>
      <c r="E1503" s="8" t="s">
        <v>4526</v>
      </c>
      <c r="F1503" s="9">
        <v>46027.0</v>
      </c>
      <c r="G1503" s="10">
        <v>6.0</v>
      </c>
      <c r="H1503" s="8">
        <f>D1503-G1503</f>
        <v>0</v>
      </c>
      <c r="I1503" s="10"/>
    </row>
    <row r="1504" ht="15.75" customHeight="1">
      <c r="A1504" s="12"/>
      <c r="B1504" s="12"/>
      <c r="C1504" s="12"/>
      <c r="D1504" s="12"/>
      <c r="E1504" s="8" t="s">
        <v>4527</v>
      </c>
      <c r="F1504" s="9"/>
      <c r="G1504" s="10"/>
      <c r="H1504" s="8">
        <f>H1503-G1504</f>
        <v>0</v>
      </c>
      <c r="I1504" s="10"/>
    </row>
    <row r="1505" ht="15.75" customHeight="1">
      <c r="E1505" s="1"/>
      <c r="H1505" s="68" t="s">
        <v>14</v>
      </c>
    </row>
    <row r="1506" ht="15.75" customHeight="1">
      <c r="A1506" s="2" t="s">
        <v>0</v>
      </c>
      <c r="B1506" s="2" t="s">
        <v>1</v>
      </c>
      <c r="C1506" s="3" t="s">
        <v>2</v>
      </c>
      <c r="D1506" s="3" t="s">
        <v>3</v>
      </c>
      <c r="E1506" s="3" t="s">
        <v>4</v>
      </c>
      <c r="F1506" s="3" t="s">
        <v>5</v>
      </c>
      <c r="G1506" s="3" t="s">
        <v>6</v>
      </c>
      <c r="H1506" s="3" t="s">
        <v>7</v>
      </c>
      <c r="I1506" s="3" t="s">
        <v>8</v>
      </c>
    </row>
    <row r="1507" ht="15.75" customHeight="1">
      <c r="A1507" s="4" t="s">
        <v>4388</v>
      </c>
      <c r="B1507" s="5" t="s">
        <v>4528</v>
      </c>
      <c r="C1507" s="6">
        <v>46125.0</v>
      </c>
      <c r="D1507" s="7">
        <v>140.0</v>
      </c>
      <c r="E1507" s="8" t="s">
        <v>3714</v>
      </c>
      <c r="F1507" s="9">
        <v>46141.0</v>
      </c>
      <c r="G1507" s="10">
        <v>70.0</v>
      </c>
      <c r="H1507" s="8">
        <f>D1507-G1507</f>
        <v>70</v>
      </c>
      <c r="I1507" s="10"/>
    </row>
    <row r="1508" ht="15.75" customHeight="1">
      <c r="A1508" s="12"/>
      <c r="B1508" s="12"/>
      <c r="C1508" s="12"/>
      <c r="D1508" s="12"/>
      <c r="E1508" s="8"/>
      <c r="F1508" s="9"/>
      <c r="G1508" s="10"/>
      <c r="H1508" s="8">
        <f>H1507-G1508</f>
        <v>70</v>
      </c>
      <c r="I1508" s="10"/>
    </row>
  </sheetData>
  <mergeCells count="126">
    <mergeCell ref="G38:H38"/>
    <mergeCell ref="G41:H41"/>
    <mergeCell ref="A791:G791"/>
    <mergeCell ref="A813:G813"/>
    <mergeCell ref="A838:G838"/>
    <mergeCell ref="A863:G863"/>
    <mergeCell ref="B1373:B1375"/>
    <mergeCell ref="A1373:A1375"/>
    <mergeCell ref="A1378:A1380"/>
    <mergeCell ref="B1378:B1380"/>
    <mergeCell ref="A1384:A1385"/>
    <mergeCell ref="B1384:B1385"/>
    <mergeCell ref="C1384:C1385"/>
    <mergeCell ref="D1384:D1385"/>
    <mergeCell ref="A1388:A1389"/>
    <mergeCell ref="B1388:B1389"/>
    <mergeCell ref="C1388:C1389"/>
    <mergeCell ref="D1388:D1389"/>
    <mergeCell ref="B1392:B1393"/>
    <mergeCell ref="C1392:C1393"/>
    <mergeCell ref="D1392:D1393"/>
    <mergeCell ref="C1401:C1406"/>
    <mergeCell ref="D1401:D1406"/>
    <mergeCell ref="A1392:A1393"/>
    <mergeCell ref="A1396:A1397"/>
    <mergeCell ref="B1396:B1397"/>
    <mergeCell ref="C1396:C1397"/>
    <mergeCell ref="D1396:D1397"/>
    <mergeCell ref="A1401:A1406"/>
    <mergeCell ref="B1401:B1406"/>
    <mergeCell ref="C1426:C1427"/>
    <mergeCell ref="D1426:D1427"/>
    <mergeCell ref="A1430:A1431"/>
    <mergeCell ref="B1430:B1431"/>
    <mergeCell ref="C1430:C1431"/>
    <mergeCell ref="D1430:D1431"/>
    <mergeCell ref="A1451:A1452"/>
    <mergeCell ref="B1451:B1452"/>
    <mergeCell ref="C1451:C1452"/>
    <mergeCell ref="D1451:D1452"/>
    <mergeCell ref="B1455:B1456"/>
    <mergeCell ref="C1455:C1456"/>
    <mergeCell ref="D1455:D1456"/>
    <mergeCell ref="A1455:A1456"/>
    <mergeCell ref="A1459:A1460"/>
    <mergeCell ref="B1459:B1460"/>
    <mergeCell ref="C1459:C1460"/>
    <mergeCell ref="D1459:D1460"/>
    <mergeCell ref="A1463:A1464"/>
    <mergeCell ref="B1463:B1464"/>
    <mergeCell ref="A1467:A1468"/>
    <mergeCell ref="B1467:B1468"/>
    <mergeCell ref="C1467:C1468"/>
    <mergeCell ref="D1467:D1468"/>
    <mergeCell ref="B1471:B1472"/>
    <mergeCell ref="C1471:C1472"/>
    <mergeCell ref="D1471:D1472"/>
    <mergeCell ref="A1471:A1472"/>
    <mergeCell ref="A1475:A1476"/>
    <mergeCell ref="B1475:B1476"/>
    <mergeCell ref="C1475:C1476"/>
    <mergeCell ref="D1475:D1476"/>
    <mergeCell ref="A1479:A1480"/>
    <mergeCell ref="B1479:B1480"/>
    <mergeCell ref="C1479:C1480"/>
    <mergeCell ref="D1479:D1480"/>
    <mergeCell ref="A1483:A1484"/>
    <mergeCell ref="B1483:B1484"/>
    <mergeCell ref="C1483:C1484"/>
    <mergeCell ref="D1483:D1484"/>
    <mergeCell ref="A1487:A1488"/>
    <mergeCell ref="D1487:D1488"/>
    <mergeCell ref="B1487:B1488"/>
    <mergeCell ref="C1487:C1488"/>
    <mergeCell ref="A1491:A1492"/>
    <mergeCell ref="B1491:B1492"/>
    <mergeCell ref="C1491:C1492"/>
    <mergeCell ref="D1491:D1492"/>
    <mergeCell ref="A1495:A1496"/>
    <mergeCell ref="D1495:D1496"/>
    <mergeCell ref="A1409:A1414"/>
    <mergeCell ref="B1409:B1414"/>
    <mergeCell ref="C1409:C1414"/>
    <mergeCell ref="D1409:D1414"/>
    <mergeCell ref="B1417:B1418"/>
    <mergeCell ref="C1417:C1418"/>
    <mergeCell ref="D1417:D1418"/>
    <mergeCell ref="A1417:A1418"/>
    <mergeCell ref="A1421:A1422"/>
    <mergeCell ref="B1421:B1422"/>
    <mergeCell ref="C1421:C1422"/>
    <mergeCell ref="D1421:D1422"/>
    <mergeCell ref="A1426:A1427"/>
    <mergeCell ref="B1426:B1427"/>
    <mergeCell ref="A1435:A1436"/>
    <mergeCell ref="B1435:B1436"/>
    <mergeCell ref="C1435:C1436"/>
    <mergeCell ref="D1435:D1436"/>
    <mergeCell ref="B1439:B1440"/>
    <mergeCell ref="C1439:C1440"/>
    <mergeCell ref="D1439:D1440"/>
    <mergeCell ref="C1447:C1448"/>
    <mergeCell ref="D1447:D1448"/>
    <mergeCell ref="A1439:A1440"/>
    <mergeCell ref="A1443:A1444"/>
    <mergeCell ref="B1443:B1444"/>
    <mergeCell ref="C1443:C1444"/>
    <mergeCell ref="D1443:D1444"/>
    <mergeCell ref="A1447:A1448"/>
    <mergeCell ref="B1447:B1448"/>
    <mergeCell ref="C1463:C1464"/>
    <mergeCell ref="D1463:D1464"/>
    <mergeCell ref="B1503:B1504"/>
    <mergeCell ref="C1503:C1504"/>
    <mergeCell ref="A1507:A1508"/>
    <mergeCell ref="B1507:B1508"/>
    <mergeCell ref="C1507:C1508"/>
    <mergeCell ref="D1507:D1508"/>
    <mergeCell ref="B1495:B1496"/>
    <mergeCell ref="C1495:C1496"/>
    <mergeCell ref="A1499:A1500"/>
    <mergeCell ref="B1499:B1500"/>
    <mergeCell ref="C1499:C1500"/>
    <mergeCell ref="D1499:D1500"/>
    <mergeCell ref="A1503:A1504"/>
    <mergeCell ref="D1503:D1504"/>
  </mergeCells>
  <printOptions/>
  <pageMargins bottom="0.58" footer="0.0" header="0.0" left="0.7" right="0.7" top="0.47"/>
  <pageSetup scale="65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8.43"/>
    <col customWidth="1" min="3" max="3" width="9.71"/>
    <col customWidth="1" min="4" max="4" width="8.71"/>
    <col customWidth="1" min="5" max="6" width="10.71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4529</v>
      </c>
      <c r="B2" s="5" t="s">
        <v>4530</v>
      </c>
      <c r="C2" s="6">
        <v>45993.0</v>
      </c>
      <c r="D2" s="7">
        <v>100.0</v>
      </c>
      <c r="E2" s="8" t="s">
        <v>4531</v>
      </c>
      <c r="F2" s="9">
        <v>46017.0</v>
      </c>
      <c r="G2" s="10">
        <v>30.0</v>
      </c>
      <c r="H2" s="8">
        <f>D2-G2</f>
        <v>70</v>
      </c>
      <c r="I2" s="10"/>
    </row>
    <row r="3">
      <c r="A3" s="12"/>
      <c r="B3" s="12"/>
      <c r="C3" s="12"/>
      <c r="D3" s="12"/>
      <c r="E3" s="8" t="s">
        <v>4532</v>
      </c>
      <c r="F3" s="9">
        <v>46042.0</v>
      </c>
      <c r="G3" s="10">
        <v>20.0</v>
      </c>
      <c r="H3" s="8">
        <f t="shared" ref="H3:H6" si="1">H2-G3</f>
        <v>50</v>
      </c>
      <c r="I3" s="10"/>
    </row>
    <row r="4">
      <c r="E4" s="8" t="s">
        <v>4533</v>
      </c>
      <c r="F4" s="58">
        <v>46049.0</v>
      </c>
      <c r="G4" s="20">
        <v>20.0</v>
      </c>
      <c r="H4" s="8">
        <f t="shared" si="1"/>
        <v>30</v>
      </c>
    </row>
    <row r="5">
      <c r="E5" s="8" t="s">
        <v>4534</v>
      </c>
      <c r="F5" s="58">
        <v>46062.0</v>
      </c>
      <c r="G5" s="20">
        <v>10.0</v>
      </c>
      <c r="H5" s="8">
        <f t="shared" si="1"/>
        <v>20</v>
      </c>
    </row>
    <row r="6">
      <c r="E6" s="8" t="s">
        <v>4535</v>
      </c>
      <c r="F6" s="58">
        <v>46048.0</v>
      </c>
      <c r="G6" s="20">
        <v>20.0</v>
      </c>
      <c r="H6" s="8">
        <f t="shared" si="1"/>
        <v>0</v>
      </c>
    </row>
    <row r="7">
      <c r="E7" s="8"/>
      <c r="F7" s="58"/>
      <c r="H7" s="249" t="s">
        <v>14</v>
      </c>
    </row>
    <row r="8">
      <c r="E8" s="8"/>
      <c r="F8" s="58"/>
      <c r="H8" s="8"/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2804</v>
      </c>
      <c r="B10" s="5" t="s">
        <v>4530</v>
      </c>
      <c r="C10" s="6">
        <v>45993.0</v>
      </c>
      <c r="D10" s="7">
        <v>100.0</v>
      </c>
      <c r="E10" s="8" t="s">
        <v>4531</v>
      </c>
      <c r="F10" s="9">
        <v>46017.0</v>
      </c>
      <c r="G10" s="10">
        <v>30.0</v>
      </c>
      <c r="H10" s="8">
        <f>D10-G10</f>
        <v>70</v>
      </c>
      <c r="I10" s="10"/>
    </row>
    <row r="11">
      <c r="A11" s="12"/>
      <c r="B11" s="12"/>
      <c r="C11" s="12"/>
      <c r="D11" s="12"/>
      <c r="E11" s="8" t="s">
        <v>4534</v>
      </c>
      <c r="F11" s="58">
        <v>46062.0</v>
      </c>
      <c r="G11" s="20">
        <v>18.0</v>
      </c>
      <c r="H11" s="8">
        <f t="shared" ref="H11:H15" si="2">H10-G11</f>
        <v>52</v>
      </c>
      <c r="I11" s="10"/>
    </row>
    <row r="12">
      <c r="E12" s="8" t="s">
        <v>4536</v>
      </c>
      <c r="F12" s="58">
        <v>46066.0</v>
      </c>
      <c r="G12" s="20">
        <v>15.0</v>
      </c>
      <c r="H12" s="8">
        <f t="shared" si="2"/>
        <v>37</v>
      </c>
    </row>
    <row r="13">
      <c r="E13" s="8"/>
      <c r="F13" s="58"/>
      <c r="H13" s="8">
        <f t="shared" si="2"/>
        <v>37</v>
      </c>
    </row>
    <row r="14">
      <c r="H14" s="8">
        <f t="shared" si="2"/>
        <v>37</v>
      </c>
    </row>
    <row r="15">
      <c r="H15" s="8">
        <f t="shared" si="2"/>
        <v>37</v>
      </c>
    </row>
    <row r="16">
      <c r="H16" s="8"/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4529</v>
      </c>
      <c r="B18" s="5" t="s">
        <v>4537</v>
      </c>
      <c r="C18" s="6">
        <v>46024.0</v>
      </c>
      <c r="D18" s="7">
        <v>100.0</v>
      </c>
      <c r="E18" s="8" t="s">
        <v>3429</v>
      </c>
      <c r="F18" s="9">
        <v>46062.0</v>
      </c>
      <c r="G18" s="10">
        <v>8.0</v>
      </c>
      <c r="H18" s="8">
        <f>D18-G18</f>
        <v>92</v>
      </c>
      <c r="I18" s="10"/>
    </row>
    <row r="19">
      <c r="A19" s="12"/>
      <c r="B19" s="12"/>
      <c r="C19" s="12"/>
      <c r="D19" s="12"/>
      <c r="E19" s="8" t="s">
        <v>3430</v>
      </c>
      <c r="F19" s="9">
        <v>46066.0</v>
      </c>
      <c r="G19" s="10">
        <v>60.0</v>
      </c>
      <c r="H19" s="8">
        <f t="shared" ref="H19:H21" si="3">H18-G19</f>
        <v>32</v>
      </c>
      <c r="I19" s="10"/>
    </row>
    <row r="20">
      <c r="E20" s="8" t="s">
        <v>3431</v>
      </c>
      <c r="F20" s="58">
        <v>46080.0</v>
      </c>
      <c r="G20" s="20">
        <v>25.0</v>
      </c>
      <c r="H20" s="8">
        <f t="shared" si="3"/>
        <v>7</v>
      </c>
    </row>
    <row r="21" ht="15.75" customHeight="1">
      <c r="E21" s="53" t="s">
        <v>3432</v>
      </c>
      <c r="F21" s="59">
        <v>46098.0</v>
      </c>
      <c r="G21" s="20">
        <v>7.0</v>
      </c>
      <c r="H21" s="8">
        <f t="shared" si="3"/>
        <v>0</v>
      </c>
    </row>
    <row r="22" ht="15.75" customHeight="1">
      <c r="H22" s="8" t="s">
        <v>14</v>
      </c>
    </row>
    <row r="23" ht="15.75" customHeight="1">
      <c r="A23" s="2" t="s">
        <v>0</v>
      </c>
      <c r="B23" s="2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</row>
    <row r="24" ht="15.0" customHeight="1">
      <c r="A24" s="4" t="s">
        <v>2804</v>
      </c>
      <c r="B24" s="5" t="s">
        <v>4537</v>
      </c>
      <c r="C24" s="6">
        <v>46024.0</v>
      </c>
      <c r="D24" s="7">
        <v>100.0</v>
      </c>
      <c r="E24" s="8" t="s">
        <v>3429</v>
      </c>
      <c r="F24" s="9">
        <v>46111.0</v>
      </c>
      <c r="G24" s="10">
        <v>25.0</v>
      </c>
      <c r="H24" s="8">
        <f>D24-G24</f>
        <v>75</v>
      </c>
      <c r="I24" s="10"/>
    </row>
    <row r="25" ht="15.75" customHeight="1">
      <c r="A25" s="12"/>
      <c r="B25" s="12"/>
      <c r="C25" s="12"/>
      <c r="D25" s="12"/>
      <c r="E25" s="8" t="s">
        <v>3430</v>
      </c>
      <c r="F25" s="9">
        <v>46140.0</v>
      </c>
      <c r="G25" s="10">
        <v>30.0</v>
      </c>
      <c r="H25" s="8">
        <f>H24-G25</f>
        <v>45</v>
      </c>
      <c r="I25" s="10"/>
    </row>
    <row r="26" ht="15.75" customHeight="1"/>
    <row r="27" ht="15.75" customHeight="1">
      <c r="A27" s="2" t="s">
        <v>0</v>
      </c>
      <c r="B27" s="2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</row>
    <row r="28" ht="15.75" customHeight="1">
      <c r="A28" s="4" t="s">
        <v>4529</v>
      </c>
      <c r="B28" s="5" t="s">
        <v>4538</v>
      </c>
      <c r="C28" s="6">
        <v>46055.0</v>
      </c>
      <c r="D28" s="7">
        <v>200.0</v>
      </c>
      <c r="E28" s="8" t="s">
        <v>1817</v>
      </c>
      <c r="F28" s="9">
        <v>46098.0</v>
      </c>
      <c r="G28" s="10">
        <v>67.0</v>
      </c>
      <c r="H28" s="8">
        <f>D28-G28</f>
        <v>133</v>
      </c>
      <c r="I28" s="10"/>
    </row>
    <row r="29" ht="15.75" customHeight="1">
      <c r="A29" s="12"/>
      <c r="B29" s="12"/>
      <c r="C29" s="12"/>
      <c r="D29" s="12"/>
      <c r="E29" s="8" t="s">
        <v>1818</v>
      </c>
      <c r="F29" s="9">
        <v>46111.0</v>
      </c>
      <c r="G29" s="10">
        <v>25.0</v>
      </c>
      <c r="H29" s="8">
        <f t="shared" ref="H29:H31" si="4">H28-G29</f>
        <v>108</v>
      </c>
      <c r="I29" s="10"/>
    </row>
    <row r="30" ht="15.75" customHeight="1">
      <c r="E30" s="53" t="s">
        <v>1819</v>
      </c>
      <c r="F30" s="59">
        <v>46120.0</v>
      </c>
      <c r="G30" s="20">
        <v>25.0</v>
      </c>
      <c r="H30" s="8">
        <f t="shared" si="4"/>
        <v>83</v>
      </c>
    </row>
    <row r="31" ht="15.75" customHeight="1">
      <c r="E31" s="53" t="s">
        <v>1819</v>
      </c>
      <c r="F31" s="59">
        <v>46147.0</v>
      </c>
      <c r="G31" s="20">
        <v>51.0</v>
      </c>
      <c r="H31" s="8">
        <f t="shared" si="4"/>
        <v>32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:A3"/>
    <mergeCell ref="B2:B3"/>
    <mergeCell ref="C2:C3"/>
    <mergeCell ref="D2:D3"/>
    <mergeCell ref="B10:B11"/>
    <mergeCell ref="C10:C11"/>
    <mergeCell ref="D10:D11"/>
    <mergeCell ref="C24:C25"/>
    <mergeCell ref="D24:D25"/>
    <mergeCell ref="A28:A29"/>
    <mergeCell ref="B28:B29"/>
    <mergeCell ref="C28:C29"/>
    <mergeCell ref="D28:D29"/>
    <mergeCell ref="A10:A11"/>
    <mergeCell ref="A18:A19"/>
    <mergeCell ref="B18:B19"/>
    <mergeCell ref="C18:C19"/>
    <mergeCell ref="D18:D19"/>
    <mergeCell ref="A24:A25"/>
    <mergeCell ref="B24:B25"/>
  </mergeCells>
  <printOptions/>
  <pageMargins bottom="0.75" footer="0.0" header="0.0" left="0.7" right="0.7" top="0.75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3" width="8.71"/>
    <col customWidth="1" min="4" max="4" width="20.14"/>
    <col customWidth="1" min="5" max="5" width="8.71"/>
    <col customWidth="1" min="6" max="6" width="15.57"/>
    <col customWidth="1" min="7" max="7" width="32.0"/>
    <col customWidth="1" min="8" max="26" width="8.71"/>
  </cols>
  <sheetData>
    <row r="1">
      <c r="A1" s="50" t="s">
        <v>718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40.0</v>
      </c>
    </row>
    <row r="3">
      <c r="A3" s="19" t="s">
        <v>4539</v>
      </c>
      <c r="B3" s="18">
        <v>44513.0</v>
      </c>
      <c r="C3" s="36">
        <v>40.0</v>
      </c>
      <c r="D3" s="19">
        <v>0.0</v>
      </c>
      <c r="E3" s="19"/>
      <c r="F3" s="10"/>
      <c r="G3" s="1" t="s">
        <v>4540</v>
      </c>
    </row>
    <row r="4">
      <c r="A4" s="19" t="s">
        <v>4539</v>
      </c>
      <c r="B4" s="18"/>
      <c r="C4" s="36"/>
      <c r="D4" s="19"/>
      <c r="E4" s="19"/>
      <c r="F4" s="10"/>
      <c r="G4" s="53" t="s">
        <v>4541</v>
      </c>
    </row>
    <row r="5">
      <c r="A5" s="19" t="s">
        <v>4539</v>
      </c>
      <c r="B5" s="18"/>
      <c r="C5" s="36"/>
      <c r="D5" s="19"/>
      <c r="E5" s="19"/>
      <c r="F5" s="10"/>
      <c r="G5" s="20" t="s">
        <v>4542</v>
      </c>
    </row>
    <row r="6">
      <c r="A6" s="19" t="s">
        <v>4539</v>
      </c>
      <c r="B6" s="18"/>
      <c r="C6" s="36"/>
      <c r="D6" s="19"/>
      <c r="E6" s="19"/>
      <c r="F6" s="10"/>
      <c r="G6" s="30"/>
    </row>
    <row r="7">
      <c r="A7" s="19" t="s">
        <v>4539</v>
      </c>
      <c r="B7" s="18"/>
      <c r="C7" s="36"/>
      <c r="D7" s="19"/>
      <c r="E7" s="19"/>
      <c r="F7" s="10"/>
      <c r="G7" s="30"/>
    </row>
    <row r="8">
      <c r="A8" s="19" t="s">
        <v>4539</v>
      </c>
      <c r="B8" s="18"/>
      <c r="C8" s="36"/>
      <c r="D8" s="19"/>
      <c r="E8" s="19"/>
      <c r="F8" s="10"/>
      <c r="G8" s="30"/>
    </row>
    <row r="9">
      <c r="A9" s="19" t="s">
        <v>4539</v>
      </c>
      <c r="B9" s="18"/>
      <c r="C9" s="36"/>
      <c r="D9" s="19"/>
      <c r="E9" s="19"/>
      <c r="F9" s="10"/>
      <c r="G9" s="30"/>
    </row>
    <row r="10">
      <c r="A10" s="19" t="s">
        <v>4539</v>
      </c>
      <c r="B10" s="18"/>
      <c r="C10" s="36"/>
      <c r="D10" s="19"/>
      <c r="E10" s="19"/>
      <c r="F10" s="10"/>
      <c r="G10" s="77" t="s">
        <v>4543</v>
      </c>
    </row>
    <row r="11">
      <c r="A11" s="19" t="s">
        <v>4539</v>
      </c>
      <c r="B11" s="18"/>
      <c r="C11" s="36"/>
      <c r="D11" s="19"/>
      <c r="E11" s="19"/>
      <c r="F11" s="10"/>
    </row>
    <row r="12">
      <c r="A12" s="19" t="s">
        <v>4539</v>
      </c>
      <c r="B12" s="18"/>
      <c r="C12" s="36"/>
      <c r="D12" s="19"/>
      <c r="E12" s="19"/>
      <c r="F12" s="10"/>
    </row>
    <row r="13">
      <c r="A13" s="19" t="s">
        <v>4539</v>
      </c>
      <c r="B13" s="18"/>
      <c r="C13" s="36"/>
      <c r="D13" s="19"/>
      <c r="E13" s="19"/>
      <c r="F13" s="10"/>
    </row>
    <row r="14">
      <c r="A14" s="19" t="s">
        <v>4539</v>
      </c>
      <c r="B14" s="18"/>
      <c r="C14" s="36"/>
      <c r="D14" s="19"/>
      <c r="E14" s="19"/>
      <c r="F14" s="10"/>
    </row>
    <row r="15">
      <c r="A15" s="19" t="s">
        <v>4539</v>
      </c>
      <c r="B15" s="18"/>
      <c r="C15" s="36"/>
      <c r="D15" s="19"/>
      <c r="E15" s="19"/>
      <c r="F15" s="10"/>
    </row>
    <row r="16">
      <c r="A16" s="19" t="s">
        <v>4539</v>
      </c>
      <c r="B16" s="18"/>
      <c r="C16" s="36"/>
      <c r="D16" s="19"/>
      <c r="E16" s="19"/>
      <c r="F16" s="10"/>
    </row>
    <row r="17">
      <c r="A17" s="19" t="s">
        <v>4539</v>
      </c>
      <c r="B17" s="18"/>
      <c r="C17" s="36"/>
      <c r="D17" s="19"/>
      <c r="E17" s="19"/>
      <c r="F17" s="10"/>
    </row>
    <row r="18">
      <c r="A18" s="19" t="s">
        <v>4539</v>
      </c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F21" s="54" t="s">
        <v>738</v>
      </c>
    </row>
    <row r="22" ht="15.75" customHeight="1">
      <c r="A22" s="14" t="s">
        <v>15</v>
      </c>
      <c r="B22" s="14" t="s">
        <v>16</v>
      </c>
      <c r="C22" s="2" t="s">
        <v>17</v>
      </c>
      <c r="D22" s="14" t="s">
        <v>18</v>
      </c>
      <c r="E22" s="14" t="s">
        <v>19</v>
      </c>
      <c r="F22" s="34" t="s">
        <v>20</v>
      </c>
      <c r="G22" s="43">
        <v>20.0</v>
      </c>
    </row>
    <row r="23" ht="15.75" customHeight="1">
      <c r="A23" s="19" t="s">
        <v>4539</v>
      </c>
      <c r="B23" s="18">
        <v>44513.0</v>
      </c>
      <c r="C23" s="36">
        <v>20.0</v>
      </c>
      <c r="D23" s="19">
        <v>0.0</v>
      </c>
      <c r="E23" s="19"/>
      <c r="F23" s="10"/>
      <c r="G23" s="1" t="s">
        <v>4540</v>
      </c>
    </row>
    <row r="24" ht="15.75" customHeight="1">
      <c r="A24" s="19" t="s">
        <v>4539</v>
      </c>
      <c r="B24" s="18"/>
      <c r="C24" s="36"/>
      <c r="D24" s="19"/>
      <c r="E24" s="19"/>
      <c r="F24" s="10"/>
      <c r="G24" s="53" t="s">
        <v>4544</v>
      </c>
    </row>
    <row r="25" ht="15.75" customHeight="1">
      <c r="A25" s="19" t="s">
        <v>4539</v>
      </c>
      <c r="B25" s="18"/>
      <c r="C25" s="36"/>
      <c r="D25" s="19"/>
      <c r="E25" s="19"/>
      <c r="F25" s="10"/>
      <c r="G25" s="20" t="s">
        <v>4542</v>
      </c>
    </row>
    <row r="26" ht="15.75" customHeight="1">
      <c r="A26" s="19" t="s">
        <v>4539</v>
      </c>
      <c r="B26" s="18"/>
      <c r="C26" s="36"/>
      <c r="D26" s="19"/>
      <c r="E26" s="19"/>
      <c r="F26" s="10"/>
      <c r="G26" s="30"/>
    </row>
    <row r="27" ht="15.75" customHeight="1">
      <c r="A27" s="19" t="s">
        <v>4539</v>
      </c>
      <c r="B27" s="18"/>
      <c r="C27" s="36"/>
      <c r="D27" s="19"/>
      <c r="E27" s="19"/>
      <c r="F27" s="10"/>
      <c r="G27" s="77" t="s">
        <v>3604</v>
      </c>
    </row>
    <row r="28" ht="15.75" customHeight="1">
      <c r="A28" s="19" t="s">
        <v>4539</v>
      </c>
      <c r="B28" s="18"/>
      <c r="C28" s="36"/>
      <c r="D28" s="19"/>
      <c r="E28" s="19"/>
      <c r="F28" s="10"/>
      <c r="G28" s="30"/>
    </row>
    <row r="29" ht="15.75" customHeight="1">
      <c r="A29" s="19" t="s">
        <v>4539</v>
      </c>
      <c r="B29" s="18"/>
      <c r="C29" s="36"/>
      <c r="D29" s="19"/>
      <c r="E29" s="19"/>
      <c r="F29" s="10"/>
      <c r="G29" s="30"/>
    </row>
    <row r="30" ht="15.75" customHeight="1">
      <c r="A30" s="19" t="s">
        <v>4539</v>
      </c>
      <c r="B30" s="18"/>
      <c r="C30" s="36"/>
      <c r="D30" s="19"/>
      <c r="E30" s="19"/>
      <c r="F30" s="10"/>
      <c r="G30" s="30"/>
    </row>
    <row r="31" ht="15.75" customHeight="1">
      <c r="A31" s="19" t="s">
        <v>4539</v>
      </c>
      <c r="B31" s="18"/>
      <c r="C31" s="36"/>
      <c r="D31" s="19"/>
      <c r="E31" s="19"/>
      <c r="F31" s="10"/>
    </row>
    <row r="32" ht="15.75" customHeight="1">
      <c r="A32" s="19" t="s">
        <v>4539</v>
      </c>
      <c r="B32" s="18"/>
      <c r="C32" s="36"/>
      <c r="D32" s="19"/>
      <c r="E32" s="19"/>
      <c r="F32" s="10"/>
    </row>
    <row r="33" ht="15.75" customHeight="1">
      <c r="A33" s="19" t="s">
        <v>4539</v>
      </c>
      <c r="B33" s="18"/>
      <c r="C33" s="36"/>
      <c r="D33" s="19"/>
      <c r="E33" s="19"/>
      <c r="F33" s="10"/>
    </row>
    <row r="34" ht="15.75" customHeight="1">
      <c r="A34" s="19" t="s">
        <v>4539</v>
      </c>
      <c r="B34" s="18"/>
      <c r="C34" s="36"/>
      <c r="D34" s="19"/>
      <c r="E34" s="19"/>
      <c r="F34" s="10"/>
    </row>
    <row r="35" ht="15.75" customHeight="1">
      <c r="A35" s="19" t="s">
        <v>4539</v>
      </c>
      <c r="B35" s="18"/>
      <c r="C35" s="36"/>
      <c r="D35" s="19"/>
      <c r="E35" s="19"/>
      <c r="F35" s="10"/>
    </row>
    <row r="36" ht="15.75" customHeight="1">
      <c r="A36" s="19" t="s">
        <v>4539</v>
      </c>
      <c r="B36" s="18"/>
      <c r="C36" s="36"/>
      <c r="D36" s="19"/>
      <c r="E36" s="19"/>
      <c r="F36" s="10"/>
    </row>
    <row r="37" ht="15.75" customHeight="1">
      <c r="A37" s="19" t="s">
        <v>4539</v>
      </c>
      <c r="B37" s="18"/>
      <c r="C37" s="36"/>
      <c r="D37" s="19"/>
      <c r="E37" s="19"/>
      <c r="F37" s="10"/>
    </row>
    <row r="38" ht="15.75" customHeight="1">
      <c r="A38" s="19" t="s">
        <v>4539</v>
      </c>
      <c r="B38" s="18"/>
      <c r="C38" s="36"/>
      <c r="D38" s="19"/>
      <c r="E38" s="19"/>
      <c r="F38" s="10"/>
    </row>
    <row r="39" ht="15.75" customHeight="1">
      <c r="A39" s="19"/>
      <c r="B39" s="18"/>
      <c r="C39" s="36"/>
      <c r="D39" s="19"/>
      <c r="E39" s="19"/>
      <c r="F39" s="10"/>
    </row>
    <row r="40" ht="15.75" customHeight="1">
      <c r="A40" s="10"/>
      <c r="B40" s="19"/>
      <c r="C40" s="10"/>
      <c r="D40" s="10"/>
      <c r="E40" s="19"/>
      <c r="F40" s="10"/>
    </row>
    <row r="41" ht="15.75" customHeight="1">
      <c r="F41" s="54" t="s">
        <v>738</v>
      </c>
    </row>
    <row r="42" ht="15.75" customHeight="1"/>
    <row r="43" ht="15.75" customHeight="1">
      <c r="A43" s="50" t="s">
        <v>718</v>
      </c>
      <c r="B43" s="51"/>
      <c r="C43" s="51"/>
      <c r="D43" s="51"/>
      <c r="E43" s="51"/>
      <c r="F43" s="51"/>
      <c r="G43" s="52"/>
    </row>
    <row r="44" ht="15.75" customHeight="1">
      <c r="A44" s="14" t="s">
        <v>15</v>
      </c>
      <c r="B44" s="14" t="s">
        <v>16</v>
      </c>
      <c r="C44" s="2" t="s">
        <v>17</v>
      </c>
      <c r="D44" s="14" t="s">
        <v>18</v>
      </c>
      <c r="E44" s="14" t="s">
        <v>19</v>
      </c>
      <c r="F44" s="34" t="s">
        <v>20</v>
      </c>
      <c r="G44" s="43">
        <v>40.0</v>
      </c>
    </row>
    <row r="45" ht="15.75" customHeight="1">
      <c r="A45" s="19" t="s">
        <v>4545</v>
      </c>
      <c r="B45" s="18">
        <v>44518.0</v>
      </c>
      <c r="C45" s="36">
        <v>4.0</v>
      </c>
      <c r="D45" s="19">
        <v>0.0</v>
      </c>
      <c r="E45" s="19"/>
      <c r="F45" s="10"/>
      <c r="G45" s="1" t="s">
        <v>4546</v>
      </c>
    </row>
    <row r="46" ht="15.75" customHeight="1">
      <c r="A46" s="19" t="s">
        <v>4545</v>
      </c>
      <c r="B46" s="18"/>
      <c r="C46" s="36"/>
      <c r="D46" s="19"/>
      <c r="E46" s="19"/>
      <c r="F46" s="10"/>
      <c r="G46" s="53" t="s">
        <v>1029</v>
      </c>
    </row>
    <row r="47" ht="15.75" customHeight="1">
      <c r="A47" s="19" t="s">
        <v>4545</v>
      </c>
      <c r="B47" s="18"/>
      <c r="C47" s="36"/>
      <c r="D47" s="19"/>
      <c r="E47" s="19"/>
      <c r="F47" s="10"/>
      <c r="G47" s="20" t="s">
        <v>4542</v>
      </c>
    </row>
    <row r="48" ht="15.75" customHeight="1">
      <c r="A48" s="19" t="s">
        <v>4545</v>
      </c>
      <c r="B48" s="18"/>
      <c r="C48" s="36"/>
      <c r="D48" s="19"/>
      <c r="E48" s="19"/>
      <c r="F48" s="10"/>
      <c r="G48" s="30">
        <v>147000.0</v>
      </c>
    </row>
    <row r="49" ht="15.75" customHeight="1">
      <c r="A49" s="19" t="s">
        <v>4545</v>
      </c>
      <c r="B49" s="18"/>
      <c r="C49" s="36"/>
      <c r="D49" s="19"/>
      <c r="E49" s="19"/>
      <c r="F49" s="10"/>
      <c r="G49" s="30"/>
    </row>
    <row r="50" ht="15.75" customHeight="1">
      <c r="A50" s="19" t="s">
        <v>4545</v>
      </c>
      <c r="B50" s="18"/>
      <c r="C50" s="36"/>
      <c r="D50" s="19"/>
      <c r="E50" s="19"/>
      <c r="F50" s="10"/>
      <c r="G50" s="30"/>
    </row>
    <row r="51" ht="15.75" customHeight="1">
      <c r="A51" s="19" t="s">
        <v>4545</v>
      </c>
      <c r="B51" s="18"/>
      <c r="C51" s="36"/>
      <c r="D51" s="19"/>
      <c r="E51" s="19"/>
      <c r="F51" s="10"/>
      <c r="G51" s="30"/>
    </row>
    <row r="52" ht="15.75" customHeight="1">
      <c r="A52" s="19" t="s">
        <v>4545</v>
      </c>
      <c r="B52" s="18"/>
      <c r="C52" s="36"/>
      <c r="D52" s="19"/>
      <c r="E52" s="19"/>
      <c r="F52" s="10"/>
      <c r="G52" s="77" t="s">
        <v>4543</v>
      </c>
    </row>
    <row r="53" ht="15.75" customHeight="1">
      <c r="A53" s="19" t="s">
        <v>4545</v>
      </c>
      <c r="B53" s="18"/>
      <c r="C53" s="36"/>
      <c r="D53" s="19"/>
      <c r="E53" s="19"/>
      <c r="F53" s="10"/>
    </row>
    <row r="54" ht="15.75" customHeight="1">
      <c r="A54" s="19" t="s">
        <v>4545</v>
      </c>
      <c r="B54" s="18"/>
      <c r="C54" s="36"/>
      <c r="D54" s="19"/>
      <c r="E54" s="19"/>
      <c r="F54" s="10"/>
    </row>
    <row r="55" ht="15.75" customHeight="1">
      <c r="A55" s="19" t="s">
        <v>4545</v>
      </c>
      <c r="B55" s="18"/>
      <c r="C55" s="36"/>
      <c r="D55" s="19"/>
      <c r="E55" s="19"/>
      <c r="F55" s="10"/>
    </row>
    <row r="56" ht="15.75" customHeight="1">
      <c r="A56" s="19" t="s">
        <v>4545</v>
      </c>
      <c r="B56" s="18"/>
      <c r="C56" s="36"/>
      <c r="D56" s="19"/>
      <c r="E56" s="19"/>
      <c r="F56" s="10"/>
    </row>
    <row r="57" ht="15.75" customHeight="1">
      <c r="A57" s="19" t="s">
        <v>4545</v>
      </c>
      <c r="B57" s="18"/>
      <c r="C57" s="36"/>
      <c r="D57" s="19"/>
      <c r="E57" s="19"/>
      <c r="F57" s="10"/>
    </row>
    <row r="58" ht="15.75" customHeight="1">
      <c r="A58" s="19" t="s">
        <v>4545</v>
      </c>
      <c r="B58" s="18"/>
      <c r="C58" s="36"/>
      <c r="D58" s="19"/>
      <c r="E58" s="19"/>
      <c r="F58" s="10"/>
    </row>
    <row r="59" ht="15.75" customHeight="1">
      <c r="A59" s="19" t="s">
        <v>4545</v>
      </c>
      <c r="B59" s="18"/>
      <c r="C59" s="36"/>
      <c r="D59" s="19"/>
      <c r="E59" s="19"/>
      <c r="F59" s="10"/>
    </row>
    <row r="60" ht="15.75" customHeight="1">
      <c r="A60" s="19" t="s">
        <v>4545</v>
      </c>
      <c r="B60" s="18"/>
      <c r="C60" s="36"/>
      <c r="D60" s="19"/>
      <c r="E60" s="19"/>
      <c r="F60" s="10"/>
    </row>
    <row r="61" ht="15.75" customHeight="1">
      <c r="A61" s="19"/>
      <c r="B61" s="18"/>
      <c r="C61" s="36"/>
      <c r="D61" s="19"/>
      <c r="E61" s="19"/>
      <c r="F61" s="10"/>
    </row>
    <row r="62" ht="15.75" customHeight="1">
      <c r="A62" s="10"/>
      <c r="B62" s="19"/>
      <c r="C62" s="10"/>
      <c r="D62" s="10"/>
      <c r="E62" s="19"/>
      <c r="F62" s="10"/>
    </row>
    <row r="63" ht="15.75" customHeight="1">
      <c r="F63" s="54" t="s">
        <v>738</v>
      </c>
    </row>
    <row r="64" ht="15.75" customHeight="1">
      <c r="A64" s="14" t="s">
        <v>15</v>
      </c>
      <c r="B64" s="14" t="s">
        <v>16</v>
      </c>
      <c r="C64" s="2" t="s">
        <v>17</v>
      </c>
      <c r="D64" s="14" t="s">
        <v>18</v>
      </c>
      <c r="E64" s="14" t="s">
        <v>19</v>
      </c>
      <c r="F64" s="34" t="s">
        <v>20</v>
      </c>
      <c r="G64" s="43">
        <v>20.0</v>
      </c>
    </row>
    <row r="65" ht="15.75" customHeight="1">
      <c r="A65" s="19" t="s">
        <v>4545</v>
      </c>
      <c r="B65" s="18">
        <v>44518.0</v>
      </c>
      <c r="C65" s="36">
        <v>4.0</v>
      </c>
      <c r="D65" s="19">
        <v>0.0</v>
      </c>
      <c r="E65" s="19"/>
      <c r="F65" s="10"/>
      <c r="G65" s="1" t="s">
        <v>4540</v>
      </c>
    </row>
    <row r="66" ht="15.75" customHeight="1">
      <c r="A66" s="19" t="s">
        <v>4545</v>
      </c>
      <c r="B66" s="18"/>
      <c r="C66" s="36"/>
      <c r="D66" s="19"/>
      <c r="E66" s="19"/>
      <c r="F66" s="10"/>
      <c r="G66" s="53" t="s">
        <v>1029</v>
      </c>
    </row>
    <row r="67" ht="15.75" customHeight="1">
      <c r="A67" s="19" t="s">
        <v>4545</v>
      </c>
      <c r="B67" s="18"/>
      <c r="C67" s="36"/>
      <c r="D67" s="19"/>
      <c r="E67" s="19"/>
      <c r="F67" s="10"/>
      <c r="G67" s="20" t="s">
        <v>4542</v>
      </c>
    </row>
    <row r="68" ht="15.75" customHeight="1">
      <c r="A68" s="19" t="s">
        <v>4545</v>
      </c>
      <c r="B68" s="18"/>
      <c r="C68" s="36"/>
      <c r="D68" s="19"/>
      <c r="E68" s="19"/>
      <c r="F68" s="10"/>
      <c r="G68" s="30">
        <v>115500.0</v>
      </c>
    </row>
    <row r="69" ht="15.75" customHeight="1">
      <c r="A69" s="19" t="s">
        <v>4545</v>
      </c>
      <c r="B69" s="18"/>
      <c r="C69" s="36"/>
      <c r="D69" s="19"/>
      <c r="E69" s="19"/>
      <c r="F69" s="10"/>
      <c r="G69" s="77" t="s">
        <v>3604</v>
      </c>
    </row>
    <row r="70" ht="15.75" customHeight="1">
      <c r="A70" s="19" t="s">
        <v>4545</v>
      </c>
      <c r="B70" s="18"/>
      <c r="C70" s="36"/>
      <c r="D70" s="19"/>
      <c r="E70" s="19"/>
      <c r="F70" s="10"/>
      <c r="G70" s="30"/>
    </row>
    <row r="71" ht="15.75" customHeight="1">
      <c r="A71" s="19" t="s">
        <v>4545</v>
      </c>
      <c r="B71" s="18"/>
      <c r="C71" s="36"/>
      <c r="D71" s="19"/>
      <c r="E71" s="19"/>
      <c r="F71" s="10"/>
      <c r="G71" s="30"/>
    </row>
    <row r="72" ht="15.75" customHeight="1">
      <c r="A72" s="19" t="s">
        <v>4545</v>
      </c>
      <c r="B72" s="18"/>
      <c r="C72" s="36"/>
      <c r="D72" s="19"/>
      <c r="E72" s="19"/>
      <c r="F72" s="10"/>
      <c r="G72" s="30"/>
    </row>
    <row r="73" ht="15.75" customHeight="1">
      <c r="A73" s="19" t="s">
        <v>4545</v>
      </c>
      <c r="B73" s="18"/>
      <c r="C73" s="36"/>
      <c r="D73" s="19"/>
      <c r="E73" s="19"/>
      <c r="F73" s="10"/>
    </row>
    <row r="74" ht="15.75" customHeight="1">
      <c r="A74" s="19" t="s">
        <v>4545</v>
      </c>
      <c r="B74" s="18"/>
      <c r="C74" s="36"/>
      <c r="D74" s="19"/>
      <c r="E74" s="19"/>
      <c r="F74" s="10"/>
    </row>
    <row r="75" ht="15.75" customHeight="1">
      <c r="A75" s="19" t="s">
        <v>4545</v>
      </c>
      <c r="B75" s="18"/>
      <c r="C75" s="36"/>
      <c r="D75" s="19"/>
      <c r="E75" s="19"/>
      <c r="F75" s="10"/>
    </row>
    <row r="76" ht="15.75" customHeight="1">
      <c r="A76" s="19" t="s">
        <v>4545</v>
      </c>
      <c r="B76" s="18"/>
      <c r="C76" s="36"/>
      <c r="D76" s="19"/>
      <c r="E76" s="19"/>
      <c r="F76" s="10"/>
    </row>
    <row r="77" ht="15.75" customHeight="1">
      <c r="A77" s="19" t="s">
        <v>4545</v>
      </c>
      <c r="B77" s="18"/>
      <c r="C77" s="36"/>
      <c r="D77" s="19"/>
      <c r="E77" s="19"/>
      <c r="F77" s="10"/>
    </row>
    <row r="78" ht="15.75" customHeight="1">
      <c r="A78" s="19" t="s">
        <v>4545</v>
      </c>
      <c r="B78" s="18"/>
      <c r="C78" s="36"/>
      <c r="D78" s="19"/>
      <c r="E78" s="19"/>
      <c r="F78" s="10"/>
    </row>
    <row r="79" ht="15.75" customHeight="1">
      <c r="A79" s="19" t="s">
        <v>4545</v>
      </c>
      <c r="B79" s="18"/>
      <c r="C79" s="36"/>
      <c r="D79" s="19"/>
      <c r="E79" s="19"/>
      <c r="F79" s="10"/>
    </row>
    <row r="80" ht="15.75" customHeight="1">
      <c r="A80" s="19" t="s">
        <v>4545</v>
      </c>
      <c r="B80" s="18"/>
      <c r="C80" s="36"/>
      <c r="D80" s="19"/>
      <c r="E80" s="19"/>
      <c r="F80" s="10"/>
    </row>
    <row r="81" ht="15.75" customHeight="1">
      <c r="A81" s="19"/>
      <c r="B81" s="18"/>
      <c r="C81" s="36"/>
      <c r="D81" s="19"/>
      <c r="E81" s="19"/>
      <c r="F81" s="10"/>
    </row>
    <row r="82" ht="15.75" customHeight="1">
      <c r="A82" s="10"/>
      <c r="B82" s="19"/>
      <c r="C82" s="10"/>
      <c r="D82" s="10"/>
      <c r="E82" s="19"/>
      <c r="F82" s="10"/>
    </row>
    <row r="83" ht="15.75" customHeight="1">
      <c r="F83" s="54" t="s">
        <v>738</v>
      </c>
    </row>
    <row r="84" ht="15.75" customHeight="1"/>
    <row r="85" ht="15.75" customHeight="1"/>
    <row r="86" ht="15.75" customHeight="1"/>
    <row r="87" ht="15.75" customHeight="1">
      <c r="A87" s="14" t="s">
        <v>15</v>
      </c>
      <c r="B87" s="14" t="s">
        <v>16</v>
      </c>
      <c r="C87" s="2" t="s">
        <v>17</v>
      </c>
      <c r="D87" s="14" t="s">
        <v>18</v>
      </c>
      <c r="E87" s="14" t="s">
        <v>19</v>
      </c>
      <c r="F87" s="34" t="s">
        <v>20</v>
      </c>
      <c r="G87" s="43">
        <v>60.0</v>
      </c>
    </row>
    <row r="88" ht="15.75" customHeight="1">
      <c r="A88" s="19" t="s">
        <v>4547</v>
      </c>
      <c r="B88" s="18">
        <v>44952.0</v>
      </c>
      <c r="C88" s="36">
        <v>58.0</v>
      </c>
      <c r="D88" s="19">
        <f>G87</f>
        <v>60</v>
      </c>
      <c r="E88" s="19"/>
      <c r="F88" s="10"/>
      <c r="G88" s="1" t="s">
        <v>4548</v>
      </c>
    </row>
    <row r="89" ht="15.75" customHeight="1">
      <c r="A89" s="19" t="str">
        <f t="shared" ref="A89:A93" si="1">A88</f>
        <v>005/PUR/ERI/I/2023</v>
      </c>
      <c r="B89" s="18">
        <v>44959.0</v>
      </c>
      <c r="C89" s="36">
        <v>2.0</v>
      </c>
      <c r="D89" s="19">
        <f t="shared" ref="D89:D90" si="2">D88-C88</f>
        <v>2</v>
      </c>
      <c r="E89" s="19"/>
      <c r="F89" s="10"/>
      <c r="G89" s="53"/>
    </row>
    <row r="90" ht="15.75" customHeight="1">
      <c r="A90" s="19" t="str">
        <f t="shared" si="1"/>
        <v>005/PUR/ERI/I/2023</v>
      </c>
      <c r="B90" s="18"/>
      <c r="C90" s="36"/>
      <c r="D90" s="19">
        <f t="shared" si="2"/>
        <v>0</v>
      </c>
      <c r="E90" s="19"/>
      <c r="F90" s="10"/>
      <c r="G90" s="20" t="s">
        <v>4542</v>
      </c>
    </row>
    <row r="91" ht="15.75" customHeight="1">
      <c r="A91" s="19" t="str">
        <f t="shared" si="1"/>
        <v>005/PUR/ERI/I/2023</v>
      </c>
      <c r="B91" s="18"/>
      <c r="C91" s="36"/>
      <c r="D91" s="19"/>
      <c r="E91" s="19"/>
      <c r="F91" s="10"/>
      <c r="G91" s="30">
        <v>147000.0</v>
      </c>
    </row>
    <row r="92" ht="15.75" customHeight="1">
      <c r="A92" s="19" t="str">
        <f t="shared" si="1"/>
        <v>005/PUR/ERI/I/2023</v>
      </c>
      <c r="B92" s="18"/>
      <c r="C92" s="36"/>
      <c r="D92" s="19"/>
      <c r="E92" s="19"/>
      <c r="F92" s="10"/>
      <c r="G92" s="20" t="s">
        <v>2228</v>
      </c>
    </row>
    <row r="93" ht="15.75" customHeight="1">
      <c r="A93" s="19" t="str">
        <f t="shared" si="1"/>
        <v>005/PUR/ERI/I/2023</v>
      </c>
      <c r="B93" s="18"/>
      <c r="C93" s="36"/>
      <c r="D93" s="19"/>
      <c r="E93" s="19"/>
      <c r="F93" s="10"/>
      <c r="G93" s="30"/>
    </row>
    <row r="94" ht="15.75" customHeight="1">
      <c r="F94" s="54" t="s">
        <v>738</v>
      </c>
    </row>
    <row r="95" ht="15.75" customHeight="1"/>
    <row r="96" ht="15.75" customHeight="1">
      <c r="A96" s="14" t="s">
        <v>15</v>
      </c>
      <c r="B96" s="14" t="s">
        <v>16</v>
      </c>
      <c r="C96" s="2" t="s">
        <v>17</v>
      </c>
      <c r="D96" s="14" t="s">
        <v>18</v>
      </c>
      <c r="E96" s="14" t="s">
        <v>19</v>
      </c>
      <c r="F96" s="34" t="s">
        <v>20</v>
      </c>
      <c r="G96" s="43">
        <v>30.0</v>
      </c>
    </row>
    <row r="97" ht="15.75" customHeight="1">
      <c r="A97" s="19" t="s">
        <v>4547</v>
      </c>
      <c r="B97" s="18">
        <v>44952.0</v>
      </c>
      <c r="C97" s="36">
        <v>30.0</v>
      </c>
      <c r="D97" s="19">
        <f>G96</f>
        <v>30</v>
      </c>
      <c r="E97" s="19"/>
      <c r="F97" s="10"/>
      <c r="G97" s="1" t="s">
        <v>4548</v>
      </c>
    </row>
    <row r="98" ht="15.75" customHeight="1">
      <c r="A98" s="19" t="str">
        <f t="shared" ref="A98:A102" si="3">A97</f>
        <v>005/PUR/ERI/I/2023</v>
      </c>
      <c r="B98" s="18"/>
      <c r="C98" s="36"/>
      <c r="D98" s="19">
        <f t="shared" ref="D98:D99" si="4">D97-C97</f>
        <v>0</v>
      </c>
      <c r="E98" s="19"/>
      <c r="F98" s="10"/>
      <c r="G98" s="53" t="s">
        <v>3604</v>
      </c>
    </row>
    <row r="99" ht="15.75" customHeight="1">
      <c r="A99" s="19" t="str">
        <f t="shared" si="3"/>
        <v>005/PUR/ERI/I/2023</v>
      </c>
      <c r="B99" s="18"/>
      <c r="C99" s="36"/>
      <c r="D99" s="19">
        <f t="shared" si="4"/>
        <v>0</v>
      </c>
      <c r="E99" s="19"/>
      <c r="F99" s="10"/>
      <c r="G99" s="20" t="s">
        <v>4542</v>
      </c>
    </row>
    <row r="100" ht="15.75" customHeight="1">
      <c r="A100" s="19" t="str">
        <f t="shared" si="3"/>
        <v>005/PUR/ERI/I/2023</v>
      </c>
      <c r="B100" s="18"/>
      <c r="C100" s="36"/>
      <c r="D100" s="19"/>
      <c r="E100" s="19"/>
      <c r="F100" s="10"/>
      <c r="G100" s="30">
        <v>115000.0</v>
      </c>
    </row>
    <row r="101" ht="15.75" customHeight="1">
      <c r="A101" s="19" t="str">
        <f t="shared" si="3"/>
        <v>005/PUR/ERI/I/2023</v>
      </c>
      <c r="B101" s="18"/>
      <c r="C101" s="36"/>
      <c r="D101" s="19"/>
      <c r="E101" s="19"/>
      <c r="F101" s="10"/>
      <c r="G101" s="30"/>
    </row>
    <row r="102" ht="15.75" customHeight="1">
      <c r="A102" s="19" t="str">
        <f t="shared" si="3"/>
        <v>005/PUR/ERI/I/2023</v>
      </c>
      <c r="B102" s="18"/>
      <c r="C102" s="36"/>
      <c r="D102" s="19"/>
      <c r="E102" s="19"/>
      <c r="F102" s="10"/>
      <c r="G102" s="30"/>
    </row>
    <row r="103" ht="15.75" customHeight="1">
      <c r="F103" s="54" t="s">
        <v>738</v>
      </c>
    </row>
    <row r="104" ht="15.75" customHeight="1"/>
    <row r="105" ht="15.75" customHeight="1">
      <c r="A105" s="14" t="s">
        <v>15</v>
      </c>
      <c r="B105" s="14" t="s">
        <v>16</v>
      </c>
      <c r="C105" s="2" t="s">
        <v>17</v>
      </c>
      <c r="D105" s="14" t="s">
        <v>18</v>
      </c>
      <c r="E105" s="14" t="s">
        <v>19</v>
      </c>
      <c r="F105" s="34" t="s">
        <v>20</v>
      </c>
      <c r="G105" s="43">
        <v>30.0</v>
      </c>
    </row>
    <row r="106" ht="15.75" customHeight="1">
      <c r="A106" s="19" t="s">
        <v>4549</v>
      </c>
      <c r="B106" s="18">
        <v>45255.0</v>
      </c>
      <c r="C106" s="36">
        <v>30.0</v>
      </c>
      <c r="D106" s="19">
        <f>G105</f>
        <v>30</v>
      </c>
      <c r="E106" s="19"/>
      <c r="F106" s="10"/>
      <c r="G106" s="1" t="s">
        <v>4550</v>
      </c>
    </row>
    <row r="107" ht="15.75" customHeight="1">
      <c r="A107" s="19" t="str">
        <f t="shared" ref="A107:A109" si="5">A106</f>
        <v>142/PUR/ERI/XI/2023</v>
      </c>
      <c r="B107" s="18"/>
      <c r="C107" s="36"/>
      <c r="D107" s="19">
        <f t="shared" ref="D107:D108" si="6">D106-C106</f>
        <v>0</v>
      </c>
      <c r="E107" s="19"/>
      <c r="F107" s="10"/>
      <c r="G107" s="53" t="s">
        <v>4551</v>
      </c>
    </row>
    <row r="108" ht="15.75" customHeight="1">
      <c r="A108" s="19" t="str">
        <f t="shared" si="5"/>
        <v>142/PUR/ERI/XI/2023</v>
      </c>
      <c r="B108" s="18"/>
      <c r="C108" s="36"/>
      <c r="D108" s="19">
        <f t="shared" si="6"/>
        <v>0</v>
      </c>
      <c r="E108" s="19"/>
      <c r="F108" s="10"/>
      <c r="G108" s="20" t="s">
        <v>4552</v>
      </c>
    </row>
    <row r="109" ht="15.75" customHeight="1">
      <c r="A109" s="19" t="str">
        <f t="shared" si="5"/>
        <v>142/PUR/ERI/XI/2023</v>
      </c>
      <c r="B109" s="18"/>
      <c r="C109" s="36"/>
      <c r="D109" s="19"/>
      <c r="E109" s="19"/>
      <c r="F109" s="10"/>
      <c r="G109" s="30">
        <v>86000.0</v>
      </c>
    </row>
    <row r="110" ht="15.75" customHeight="1">
      <c r="F110" s="54" t="s">
        <v>738</v>
      </c>
    </row>
    <row r="111" ht="15.75" customHeight="1"/>
    <row r="112" ht="15.75" customHeight="1">
      <c r="A112" s="14" t="s">
        <v>15</v>
      </c>
      <c r="B112" s="14" t="s">
        <v>16</v>
      </c>
      <c r="C112" s="2" t="s">
        <v>17</v>
      </c>
      <c r="D112" s="14" t="s">
        <v>18</v>
      </c>
      <c r="E112" s="14" t="s">
        <v>19</v>
      </c>
      <c r="F112" s="34" t="s">
        <v>20</v>
      </c>
      <c r="G112" s="43">
        <v>60.0</v>
      </c>
    </row>
    <row r="113" ht="15.75" customHeight="1">
      <c r="A113" s="19" t="s">
        <v>4549</v>
      </c>
      <c r="B113" s="18">
        <v>45255.0</v>
      </c>
      <c r="C113" s="36">
        <v>59.0</v>
      </c>
      <c r="D113" s="19">
        <f>G112</f>
        <v>60</v>
      </c>
      <c r="E113" s="19"/>
      <c r="F113" s="10"/>
      <c r="G113" s="1" t="s">
        <v>4550</v>
      </c>
    </row>
    <row r="114" ht="15.75" customHeight="1">
      <c r="A114" s="19" t="str">
        <f t="shared" ref="A114:A116" si="7">A113</f>
        <v>142/PUR/ERI/XI/2023</v>
      </c>
      <c r="B114" s="18">
        <v>45258.0</v>
      </c>
      <c r="C114" s="36">
        <v>1.0</v>
      </c>
      <c r="D114" s="19">
        <f t="shared" ref="D114:D115" si="8">D113-C113</f>
        <v>1</v>
      </c>
      <c r="E114" s="19"/>
      <c r="F114" s="10"/>
      <c r="G114" s="53" t="s">
        <v>2228</v>
      </c>
    </row>
    <row r="115" ht="15.75" customHeight="1">
      <c r="A115" s="19" t="str">
        <f t="shared" si="7"/>
        <v>142/PUR/ERI/XI/2023</v>
      </c>
      <c r="B115" s="18"/>
      <c r="C115" s="36"/>
      <c r="D115" s="19">
        <f t="shared" si="8"/>
        <v>0</v>
      </c>
      <c r="E115" s="19"/>
      <c r="F115" s="10"/>
      <c r="G115" s="20" t="s">
        <v>4542</v>
      </c>
    </row>
    <row r="116" ht="15.75" customHeight="1">
      <c r="A116" s="19" t="str">
        <f t="shared" si="7"/>
        <v>142/PUR/ERI/XI/2023</v>
      </c>
      <c r="B116" s="18"/>
      <c r="C116" s="36"/>
      <c r="D116" s="19"/>
      <c r="E116" s="19"/>
      <c r="F116" s="10"/>
      <c r="G116" s="30">
        <v>152000.0</v>
      </c>
    </row>
    <row r="117" ht="15.75" customHeight="1">
      <c r="F117" s="54" t="s">
        <v>738</v>
      </c>
    </row>
    <row r="118" ht="15.75" customHeight="1"/>
    <row r="119" ht="15.75" customHeight="1">
      <c r="A119" s="14" t="s">
        <v>15</v>
      </c>
      <c r="B119" s="14" t="s">
        <v>16</v>
      </c>
      <c r="C119" s="2" t="s">
        <v>17</v>
      </c>
      <c r="D119" s="14" t="s">
        <v>18</v>
      </c>
      <c r="E119" s="14" t="s">
        <v>19</v>
      </c>
      <c r="F119" s="34" t="s">
        <v>20</v>
      </c>
      <c r="G119" s="43">
        <v>120.0</v>
      </c>
    </row>
    <row r="120" ht="15.75" customHeight="1">
      <c r="A120" s="19" t="s">
        <v>4553</v>
      </c>
      <c r="B120" s="18">
        <v>45320.0</v>
      </c>
      <c r="C120" s="36">
        <v>100.0</v>
      </c>
      <c r="D120" s="19">
        <f>G119</f>
        <v>120</v>
      </c>
      <c r="E120" s="19"/>
      <c r="F120" s="10"/>
      <c r="G120" s="1" t="s">
        <v>4554</v>
      </c>
    </row>
    <row r="121" ht="15.75" customHeight="1">
      <c r="A121" s="19" t="str">
        <f t="shared" ref="A121:A123" si="9">A120</f>
        <v>007/PUR/ERI/I/2024</v>
      </c>
      <c r="B121" s="18">
        <v>45339.0</v>
      </c>
      <c r="C121" s="36">
        <v>20.0</v>
      </c>
      <c r="D121" s="19">
        <f t="shared" ref="D121:D122" si="10">D120-C120</f>
        <v>20</v>
      </c>
      <c r="E121" s="19"/>
      <c r="F121" s="10"/>
      <c r="G121" s="53" t="s">
        <v>2228</v>
      </c>
    </row>
    <row r="122" ht="15.75" customHeight="1">
      <c r="A122" s="19" t="str">
        <f t="shared" si="9"/>
        <v>007/PUR/ERI/I/2024</v>
      </c>
      <c r="B122" s="18"/>
      <c r="C122" s="36"/>
      <c r="D122" s="19">
        <f t="shared" si="10"/>
        <v>0</v>
      </c>
      <c r="E122" s="19"/>
      <c r="F122" s="10"/>
      <c r="G122" s="20" t="s">
        <v>4542</v>
      </c>
    </row>
    <row r="123" ht="15.75" customHeight="1">
      <c r="A123" s="19" t="str">
        <f t="shared" si="9"/>
        <v>007/PUR/ERI/I/2024</v>
      </c>
      <c r="B123" s="18"/>
      <c r="C123" s="36"/>
      <c r="D123" s="19"/>
      <c r="E123" s="19"/>
      <c r="F123" s="10"/>
      <c r="G123" s="30">
        <v>152000.0</v>
      </c>
    </row>
    <row r="124" ht="15.75" customHeight="1"/>
    <row r="125" ht="15.75" customHeight="1">
      <c r="A125" s="14" t="s">
        <v>15</v>
      </c>
      <c r="B125" s="14" t="s">
        <v>16</v>
      </c>
      <c r="C125" s="2" t="s">
        <v>17</v>
      </c>
      <c r="D125" s="14" t="s">
        <v>18</v>
      </c>
      <c r="E125" s="14" t="s">
        <v>19</v>
      </c>
      <c r="F125" s="34" t="s">
        <v>20</v>
      </c>
      <c r="G125" s="43">
        <v>60.0</v>
      </c>
    </row>
    <row r="126" ht="15.75" customHeight="1">
      <c r="A126" s="19" t="s">
        <v>4553</v>
      </c>
      <c r="B126" s="18">
        <v>45320.0</v>
      </c>
      <c r="C126" s="36">
        <v>30.0</v>
      </c>
      <c r="D126" s="19">
        <f>G125</f>
        <v>60</v>
      </c>
      <c r="E126" s="19"/>
      <c r="F126" s="10"/>
      <c r="G126" s="1" t="s">
        <v>4554</v>
      </c>
    </row>
    <row r="127" ht="15.75" customHeight="1">
      <c r="A127" s="19" t="str">
        <f t="shared" ref="A127:A129" si="11">A126</f>
        <v>007/PUR/ERI/I/2024</v>
      </c>
      <c r="B127" s="18">
        <v>45339.0</v>
      </c>
      <c r="C127" s="36">
        <v>30.0</v>
      </c>
      <c r="D127" s="19">
        <f t="shared" ref="D127:D128" si="12">D126-C126</f>
        <v>30</v>
      </c>
      <c r="E127" s="19"/>
      <c r="F127" s="10"/>
      <c r="G127" s="53" t="s">
        <v>3604</v>
      </c>
    </row>
    <row r="128" ht="15.75" customHeight="1">
      <c r="A128" s="19" t="str">
        <f t="shared" si="11"/>
        <v>007/PUR/ERI/I/2024</v>
      </c>
      <c r="B128" s="18"/>
      <c r="C128" s="36"/>
      <c r="D128" s="19">
        <f t="shared" si="12"/>
        <v>0</v>
      </c>
      <c r="E128" s="19"/>
      <c r="F128" s="10"/>
      <c r="G128" s="20" t="s">
        <v>4552</v>
      </c>
    </row>
    <row r="129" ht="15.75" customHeight="1">
      <c r="A129" s="19" t="str">
        <f t="shared" si="11"/>
        <v>007/PUR/ERI/I/2024</v>
      </c>
      <c r="B129" s="18"/>
      <c r="C129" s="36"/>
      <c r="D129" s="19"/>
      <c r="E129" s="19"/>
      <c r="F129" s="10"/>
      <c r="G129" s="30">
        <v>85000.0</v>
      </c>
    </row>
    <row r="130" ht="15.75" customHeight="1"/>
    <row r="131" ht="15.75" customHeight="1"/>
    <row r="132" ht="15.75" customHeight="1">
      <c r="A132" s="14" t="s">
        <v>15</v>
      </c>
      <c r="B132" s="14" t="s">
        <v>16</v>
      </c>
      <c r="C132" s="2" t="s">
        <v>17</v>
      </c>
      <c r="D132" s="14" t="s">
        <v>18</v>
      </c>
      <c r="E132" s="14" t="s">
        <v>19</v>
      </c>
      <c r="F132" s="34" t="s">
        <v>20</v>
      </c>
      <c r="G132" s="43">
        <v>100.0</v>
      </c>
    </row>
    <row r="133" ht="15.75" customHeight="1">
      <c r="A133" s="19" t="s">
        <v>4555</v>
      </c>
      <c r="B133" s="18">
        <v>45339.0</v>
      </c>
      <c r="C133" s="36">
        <v>27.0</v>
      </c>
      <c r="D133" s="19">
        <f>G132</f>
        <v>100</v>
      </c>
      <c r="E133" s="19"/>
      <c r="F133" s="10"/>
      <c r="G133" s="1" t="s">
        <v>4556</v>
      </c>
    </row>
    <row r="134" ht="15.75" customHeight="1">
      <c r="A134" s="19" t="str">
        <f t="shared" ref="A134:A136" si="13">A133</f>
        <v>012/PUR/ERI/I/2024</v>
      </c>
      <c r="B134" s="18">
        <v>45384.0</v>
      </c>
      <c r="C134" s="36">
        <v>53.0</v>
      </c>
      <c r="D134" s="19">
        <f t="shared" ref="D134:D135" si="14">D133-C133</f>
        <v>73</v>
      </c>
      <c r="E134" s="19"/>
      <c r="F134" s="10"/>
      <c r="G134" s="53" t="s">
        <v>2228</v>
      </c>
    </row>
    <row r="135" ht="15.75" customHeight="1">
      <c r="A135" s="19" t="str">
        <f t="shared" si="13"/>
        <v>012/PUR/ERI/I/2024</v>
      </c>
      <c r="B135" s="18"/>
      <c r="C135" s="36"/>
      <c r="D135" s="19">
        <f t="shared" si="14"/>
        <v>20</v>
      </c>
      <c r="E135" s="19"/>
      <c r="F135" s="10"/>
      <c r="G135" s="20" t="s">
        <v>4542</v>
      </c>
    </row>
    <row r="136" ht="15.75" customHeight="1">
      <c r="A136" s="19" t="str">
        <f t="shared" si="13"/>
        <v>012/PUR/ERI/I/2024</v>
      </c>
      <c r="B136" s="18"/>
      <c r="C136" s="36"/>
      <c r="D136" s="19"/>
      <c r="E136" s="19"/>
      <c r="F136" s="10"/>
      <c r="G136" s="30">
        <v>152000.0</v>
      </c>
    </row>
    <row r="137" ht="15.75" customHeight="1"/>
    <row r="138" ht="15.75" customHeight="1">
      <c r="A138" s="14" t="s">
        <v>15</v>
      </c>
      <c r="B138" s="14" t="s">
        <v>16</v>
      </c>
      <c r="C138" s="2" t="s">
        <v>17</v>
      </c>
      <c r="D138" s="14" t="s">
        <v>18</v>
      </c>
      <c r="E138" s="14" t="s">
        <v>19</v>
      </c>
      <c r="F138" s="34" t="s">
        <v>20</v>
      </c>
      <c r="G138" s="43">
        <v>50.0</v>
      </c>
    </row>
    <row r="139" ht="15.75" customHeight="1">
      <c r="A139" s="19" t="s">
        <v>4555</v>
      </c>
      <c r="B139" s="18">
        <v>45384.0</v>
      </c>
      <c r="C139" s="36">
        <v>39.0</v>
      </c>
      <c r="D139" s="19">
        <f>G138</f>
        <v>50</v>
      </c>
      <c r="E139" s="19"/>
      <c r="F139" s="10"/>
      <c r="G139" s="1" t="s">
        <v>4556</v>
      </c>
    </row>
    <row r="140" ht="15.75" customHeight="1">
      <c r="A140" s="19" t="str">
        <f t="shared" ref="A140:A142" si="15">A139</f>
        <v>012/PUR/ERI/I/2024</v>
      </c>
      <c r="B140" s="18"/>
      <c r="C140" s="36"/>
      <c r="D140" s="19">
        <f t="shared" ref="D140:D141" si="16">D139-C139</f>
        <v>11</v>
      </c>
      <c r="E140" s="19"/>
      <c r="F140" s="10"/>
      <c r="G140" s="53" t="s">
        <v>3604</v>
      </c>
    </row>
    <row r="141" ht="15.75" customHeight="1">
      <c r="A141" s="19" t="str">
        <f t="shared" si="15"/>
        <v>012/PUR/ERI/I/2024</v>
      </c>
      <c r="B141" s="18"/>
      <c r="C141" s="36"/>
      <c r="D141" s="19">
        <f t="shared" si="16"/>
        <v>11</v>
      </c>
      <c r="E141" s="19"/>
      <c r="F141" s="10"/>
      <c r="G141" s="20" t="s">
        <v>4552</v>
      </c>
    </row>
    <row r="142" ht="15.75" customHeight="1">
      <c r="A142" s="19" t="str">
        <f t="shared" si="15"/>
        <v>012/PUR/ERI/I/2024</v>
      </c>
      <c r="B142" s="18"/>
      <c r="C142" s="36"/>
      <c r="D142" s="19"/>
      <c r="E142" s="19"/>
      <c r="F142" s="10"/>
      <c r="G142" s="30">
        <v>85000.0</v>
      </c>
    </row>
    <row r="143" ht="15.75" customHeight="1"/>
    <row r="144" ht="15.75" customHeight="1">
      <c r="A144" s="14" t="s">
        <v>15</v>
      </c>
      <c r="B144" s="14" t="s">
        <v>16</v>
      </c>
      <c r="C144" s="2" t="s">
        <v>17</v>
      </c>
      <c r="D144" s="14" t="s">
        <v>18</v>
      </c>
      <c r="E144" s="14" t="s">
        <v>19</v>
      </c>
      <c r="F144" s="34" t="s">
        <v>20</v>
      </c>
      <c r="G144" s="43">
        <v>60.0</v>
      </c>
    </row>
    <row r="145" ht="15.75" customHeight="1">
      <c r="A145" s="19" t="s">
        <v>4557</v>
      </c>
      <c r="B145" s="18">
        <v>45437.0</v>
      </c>
      <c r="C145" s="36">
        <v>60.0</v>
      </c>
      <c r="D145" s="19">
        <f>G144</f>
        <v>60</v>
      </c>
      <c r="E145" s="19"/>
      <c r="F145" s="10"/>
      <c r="G145" s="1" t="s">
        <v>4558</v>
      </c>
    </row>
    <row r="146" ht="15.75" customHeight="1">
      <c r="A146" s="19" t="str">
        <f t="shared" ref="A146:A148" si="17">A145</f>
        <v>043/PUR/ERI/V/2024</v>
      </c>
      <c r="B146" s="18"/>
      <c r="C146" s="36"/>
      <c r="D146" s="19">
        <f t="shared" ref="D146:D147" si="18">D145-C145</f>
        <v>0</v>
      </c>
      <c r="E146" s="19"/>
      <c r="F146" s="10"/>
      <c r="G146" s="53" t="s">
        <v>2228</v>
      </c>
    </row>
    <row r="147" ht="15.75" customHeight="1">
      <c r="A147" s="19" t="str">
        <f t="shared" si="17"/>
        <v>043/PUR/ERI/V/2024</v>
      </c>
      <c r="B147" s="18"/>
      <c r="C147" s="36"/>
      <c r="D147" s="19">
        <f t="shared" si="18"/>
        <v>0</v>
      </c>
      <c r="E147" s="19"/>
      <c r="F147" s="10"/>
      <c r="G147" s="20" t="s">
        <v>4542</v>
      </c>
    </row>
    <row r="148" ht="15.75" customHeight="1">
      <c r="A148" s="19" t="str">
        <f t="shared" si="17"/>
        <v>043/PUR/ERI/V/2024</v>
      </c>
      <c r="B148" s="18"/>
      <c r="C148" s="36"/>
      <c r="D148" s="19"/>
      <c r="E148" s="19"/>
      <c r="F148" s="10"/>
      <c r="G148" s="30">
        <v>152000.0</v>
      </c>
    </row>
    <row r="149" ht="15.75" customHeight="1"/>
    <row r="150" ht="15.75" customHeight="1">
      <c r="A150" s="14" t="s">
        <v>15</v>
      </c>
      <c r="B150" s="14" t="s">
        <v>16</v>
      </c>
      <c r="C150" s="2" t="s">
        <v>17</v>
      </c>
      <c r="D150" s="14" t="s">
        <v>18</v>
      </c>
      <c r="E150" s="14" t="s">
        <v>19</v>
      </c>
      <c r="F150" s="34" t="s">
        <v>20</v>
      </c>
      <c r="G150" s="43">
        <v>30.0</v>
      </c>
    </row>
    <row r="151" ht="15.75" customHeight="1">
      <c r="A151" s="19" t="s">
        <v>4557</v>
      </c>
      <c r="B151" s="18">
        <v>45437.0</v>
      </c>
      <c r="C151" s="36">
        <v>30.0</v>
      </c>
      <c r="D151" s="19">
        <f>G150</f>
        <v>30</v>
      </c>
      <c r="E151" s="19"/>
      <c r="F151" s="10"/>
      <c r="G151" s="1" t="s">
        <v>4558</v>
      </c>
    </row>
    <row r="152" ht="15.75" customHeight="1">
      <c r="A152" s="19" t="str">
        <f t="shared" ref="A152:A154" si="19">A151</f>
        <v>043/PUR/ERI/V/2024</v>
      </c>
      <c r="B152" s="18"/>
      <c r="C152" s="36"/>
      <c r="D152" s="19">
        <f t="shared" ref="D152:D153" si="20">D151-C151</f>
        <v>0</v>
      </c>
      <c r="E152" s="19"/>
      <c r="F152" s="10"/>
      <c r="G152" s="53" t="s">
        <v>4559</v>
      </c>
    </row>
    <row r="153" ht="15.75" customHeight="1">
      <c r="A153" s="19" t="str">
        <f t="shared" si="19"/>
        <v>043/PUR/ERI/V/2024</v>
      </c>
      <c r="B153" s="18"/>
      <c r="C153" s="36"/>
      <c r="D153" s="19">
        <f t="shared" si="20"/>
        <v>0</v>
      </c>
      <c r="E153" s="19"/>
      <c r="F153" s="10"/>
      <c r="G153" s="20" t="s">
        <v>3815</v>
      </c>
    </row>
    <row r="154" ht="15.75" customHeight="1">
      <c r="A154" s="19" t="str">
        <f t="shared" si="19"/>
        <v>043/PUR/ERI/V/2024</v>
      </c>
      <c r="B154" s="18"/>
      <c r="C154" s="36"/>
      <c r="D154" s="19"/>
      <c r="E154" s="19"/>
      <c r="F154" s="10"/>
      <c r="G154" s="30">
        <v>85000.0</v>
      </c>
    </row>
    <row r="155" ht="15.75" customHeight="1"/>
    <row r="156" ht="15.75" customHeight="1">
      <c r="A156" s="14" t="s">
        <v>15</v>
      </c>
      <c r="B156" s="14" t="s">
        <v>16</v>
      </c>
      <c r="C156" s="2" t="s">
        <v>17</v>
      </c>
      <c r="D156" s="14" t="s">
        <v>18</v>
      </c>
      <c r="E156" s="14" t="s">
        <v>19</v>
      </c>
      <c r="F156" s="34" t="s">
        <v>20</v>
      </c>
      <c r="G156" s="43">
        <v>20.0</v>
      </c>
    </row>
    <row r="157" ht="15.75" customHeight="1">
      <c r="A157" s="19" t="s">
        <v>4560</v>
      </c>
      <c r="B157" s="18">
        <v>45554.0</v>
      </c>
      <c r="C157" s="36">
        <v>20.0</v>
      </c>
      <c r="D157" s="19">
        <f>G156</f>
        <v>20</v>
      </c>
      <c r="E157" s="19"/>
      <c r="F157" s="10"/>
      <c r="G157" s="1" t="s">
        <v>4561</v>
      </c>
    </row>
    <row r="158" ht="15.75" customHeight="1">
      <c r="A158" s="19" t="str">
        <f t="shared" ref="A158:A160" si="21">A157</f>
        <v>085/PUR/ERI/IX/2024</v>
      </c>
      <c r="B158" s="18"/>
      <c r="C158" s="36"/>
      <c r="D158" s="19">
        <f t="shared" ref="D158:D159" si="22">D157-C157</f>
        <v>0</v>
      </c>
      <c r="E158" s="19"/>
      <c r="F158" s="10"/>
      <c r="G158" s="53" t="s">
        <v>2228</v>
      </c>
    </row>
    <row r="159" ht="15.75" customHeight="1">
      <c r="A159" s="19" t="str">
        <f t="shared" si="21"/>
        <v>085/PUR/ERI/IX/2024</v>
      </c>
      <c r="B159" s="18"/>
      <c r="C159" s="36"/>
      <c r="D159" s="19">
        <f t="shared" si="22"/>
        <v>0</v>
      </c>
      <c r="E159" s="19"/>
      <c r="F159" s="10"/>
      <c r="G159" s="20" t="s">
        <v>4542</v>
      </c>
    </row>
    <row r="160" ht="15.75" customHeight="1">
      <c r="A160" s="19" t="str">
        <f t="shared" si="21"/>
        <v>085/PUR/ERI/IX/2024</v>
      </c>
      <c r="B160" s="18"/>
      <c r="C160" s="36"/>
      <c r="D160" s="19"/>
      <c r="E160" s="19"/>
      <c r="F160" s="10"/>
      <c r="G160" s="30">
        <v>152000.0</v>
      </c>
    </row>
    <row r="161" ht="15.75" customHeight="1"/>
    <row r="162" ht="15.75" customHeight="1">
      <c r="A162" s="14" t="s">
        <v>15</v>
      </c>
      <c r="B162" s="14" t="s">
        <v>16</v>
      </c>
      <c r="C162" s="2" t="s">
        <v>17</v>
      </c>
      <c r="D162" s="14" t="s">
        <v>18</v>
      </c>
      <c r="E162" s="14" t="s">
        <v>19</v>
      </c>
      <c r="F162" s="34" t="s">
        <v>20</v>
      </c>
      <c r="G162" s="43">
        <v>20.0</v>
      </c>
    </row>
    <row r="163" ht="15.75" customHeight="1">
      <c r="A163" s="19" t="s">
        <v>4560</v>
      </c>
      <c r="B163" s="18">
        <v>45554.0</v>
      </c>
      <c r="C163" s="36">
        <v>20.0</v>
      </c>
      <c r="D163" s="19">
        <f>G162</f>
        <v>20</v>
      </c>
      <c r="E163" s="19"/>
      <c r="F163" s="10"/>
      <c r="G163" s="1" t="s">
        <v>4561</v>
      </c>
    </row>
    <row r="164" ht="15.75" customHeight="1">
      <c r="A164" s="19" t="str">
        <f t="shared" ref="A164:A166" si="23">A163</f>
        <v>085/PUR/ERI/IX/2024</v>
      </c>
      <c r="B164" s="18"/>
      <c r="C164" s="36"/>
      <c r="D164" s="19">
        <f t="shared" ref="D164:D165" si="24">D163-C163</f>
        <v>0</v>
      </c>
      <c r="E164" s="19"/>
      <c r="F164" s="10"/>
      <c r="G164" s="53" t="s">
        <v>4559</v>
      </c>
    </row>
    <row r="165" ht="15.75" customHeight="1">
      <c r="A165" s="19" t="str">
        <f t="shared" si="23"/>
        <v>085/PUR/ERI/IX/2024</v>
      </c>
      <c r="B165" s="18"/>
      <c r="C165" s="36"/>
      <c r="D165" s="19">
        <f t="shared" si="24"/>
        <v>0</v>
      </c>
      <c r="E165" s="19"/>
      <c r="F165" s="10"/>
      <c r="G165" s="20" t="s">
        <v>3815</v>
      </c>
    </row>
    <row r="166" ht="15.75" customHeight="1">
      <c r="A166" s="19" t="str">
        <f t="shared" si="23"/>
        <v>085/PUR/ERI/IX/2024</v>
      </c>
      <c r="B166" s="18"/>
      <c r="C166" s="36"/>
      <c r="D166" s="19"/>
      <c r="E166" s="19"/>
      <c r="F166" s="10"/>
      <c r="G166" s="30">
        <v>85000.0</v>
      </c>
    </row>
    <row r="167" ht="15.75" customHeight="1"/>
    <row r="168" ht="15.75" customHeight="1">
      <c r="A168" s="14" t="s">
        <v>15</v>
      </c>
      <c r="B168" s="14" t="s">
        <v>16</v>
      </c>
      <c r="C168" s="2" t="s">
        <v>17</v>
      </c>
      <c r="D168" s="14" t="s">
        <v>18</v>
      </c>
      <c r="E168" s="14" t="s">
        <v>19</v>
      </c>
      <c r="F168" s="34" t="s">
        <v>20</v>
      </c>
      <c r="G168" s="43">
        <v>40.0</v>
      </c>
    </row>
    <row r="169" ht="15.75" customHeight="1">
      <c r="A169" s="19" t="s">
        <v>4562</v>
      </c>
      <c r="B169" s="18">
        <v>45619.0</v>
      </c>
      <c r="C169" s="36">
        <v>40.0</v>
      </c>
      <c r="D169" s="19">
        <f>G168</f>
        <v>40</v>
      </c>
      <c r="E169" s="19"/>
      <c r="F169" s="10"/>
      <c r="G169" s="1" t="s">
        <v>4563</v>
      </c>
    </row>
    <row r="170" ht="15.75" customHeight="1">
      <c r="A170" s="19" t="str">
        <f t="shared" ref="A170:A172" si="25">A169</f>
        <v>110/PUR/ERI/XI/2024</v>
      </c>
      <c r="B170" s="18"/>
      <c r="C170" s="36"/>
      <c r="D170" s="19">
        <f t="shared" ref="D170:D171" si="26">D169-C169</f>
        <v>0</v>
      </c>
      <c r="E170" s="19"/>
      <c r="F170" s="10"/>
      <c r="G170" s="53" t="s">
        <v>2228</v>
      </c>
    </row>
    <row r="171" ht="15.75" customHeight="1">
      <c r="A171" s="19" t="str">
        <f t="shared" si="25"/>
        <v>110/PUR/ERI/XI/2024</v>
      </c>
      <c r="B171" s="18"/>
      <c r="C171" s="36"/>
      <c r="D171" s="19">
        <f t="shared" si="26"/>
        <v>0</v>
      </c>
      <c r="E171" s="19"/>
      <c r="F171" s="10"/>
      <c r="G171" s="20" t="s">
        <v>4542</v>
      </c>
    </row>
    <row r="172" ht="15.75" customHeight="1">
      <c r="A172" s="19" t="str">
        <f t="shared" si="25"/>
        <v>110/PUR/ERI/XI/2024</v>
      </c>
      <c r="B172" s="18"/>
      <c r="C172" s="36"/>
      <c r="D172" s="19"/>
      <c r="E172" s="19"/>
      <c r="F172" s="10"/>
      <c r="G172" s="30">
        <v>156000.0</v>
      </c>
    </row>
    <row r="173" ht="15.75" customHeight="1"/>
    <row r="174" ht="15.75" customHeight="1">
      <c r="A174" s="14" t="s">
        <v>15</v>
      </c>
      <c r="B174" s="14" t="s">
        <v>16</v>
      </c>
      <c r="C174" s="2" t="s">
        <v>17</v>
      </c>
      <c r="D174" s="14" t="s">
        <v>18</v>
      </c>
      <c r="E174" s="14" t="s">
        <v>19</v>
      </c>
      <c r="F174" s="34" t="s">
        <v>20</v>
      </c>
      <c r="G174" s="43">
        <v>10.0</v>
      </c>
    </row>
    <row r="175" ht="15.75" customHeight="1">
      <c r="A175" s="19" t="s">
        <v>4562</v>
      </c>
      <c r="B175" s="18">
        <v>45619.0</v>
      </c>
      <c r="C175" s="36">
        <v>10.0</v>
      </c>
      <c r="D175" s="19">
        <f>G174</f>
        <v>10</v>
      </c>
      <c r="E175" s="19"/>
      <c r="F175" s="10"/>
      <c r="G175" s="1" t="s">
        <v>4563</v>
      </c>
    </row>
    <row r="176" ht="15.75" customHeight="1">
      <c r="A176" s="19" t="str">
        <f t="shared" ref="A176:A178" si="27">A175</f>
        <v>110/PUR/ERI/XI/2024</v>
      </c>
      <c r="B176" s="18"/>
      <c r="C176" s="36"/>
      <c r="D176" s="19">
        <f t="shared" ref="D176:D177" si="28">D175-C175</f>
        <v>0</v>
      </c>
      <c r="E176" s="19"/>
      <c r="F176" s="10"/>
      <c r="G176" s="53" t="s">
        <v>3816</v>
      </c>
    </row>
    <row r="177" ht="15.75" customHeight="1">
      <c r="A177" s="19" t="str">
        <f t="shared" si="27"/>
        <v>110/PUR/ERI/XI/2024</v>
      </c>
      <c r="B177" s="18"/>
      <c r="C177" s="36"/>
      <c r="D177" s="19">
        <f t="shared" si="28"/>
        <v>0</v>
      </c>
      <c r="E177" s="19"/>
      <c r="F177" s="10"/>
      <c r="G177" s="20" t="s">
        <v>4552</v>
      </c>
    </row>
    <row r="178" ht="15.75" customHeight="1">
      <c r="A178" s="19" t="str">
        <f t="shared" si="27"/>
        <v>110/PUR/ERI/XI/2024</v>
      </c>
      <c r="B178" s="18"/>
      <c r="C178" s="36"/>
      <c r="D178" s="19"/>
      <c r="E178" s="19"/>
      <c r="F178" s="10"/>
      <c r="G178" s="30">
        <v>87000.0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43:G43"/>
  </mergeCells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43"/>
    <col customWidth="1" min="3" max="3" width="10.0"/>
    <col customWidth="1" min="4" max="4" width="15.0"/>
    <col customWidth="1" min="5" max="5" width="14.57"/>
    <col customWidth="1" min="6" max="6" width="15.0"/>
    <col customWidth="1" min="7" max="7" width="21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2409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E792" s="1"/>
    </row>
    <row r="793" ht="15.75" customHeight="1">
      <c r="E793" s="1"/>
    </row>
    <row r="794" ht="15.75" customHeight="1">
      <c r="A794" s="2" t="s">
        <v>0</v>
      </c>
      <c r="B794" s="2" t="s">
        <v>1</v>
      </c>
      <c r="C794" s="3" t="s">
        <v>2</v>
      </c>
      <c r="D794" s="3" t="s">
        <v>3</v>
      </c>
      <c r="E794" s="3" t="s">
        <v>4</v>
      </c>
      <c r="F794" s="3" t="s">
        <v>5</v>
      </c>
      <c r="G794" s="3" t="s">
        <v>6</v>
      </c>
      <c r="H794" s="3" t="s">
        <v>7</v>
      </c>
      <c r="I794" s="3" t="s">
        <v>8</v>
      </c>
    </row>
    <row r="795" ht="15.75" customHeight="1">
      <c r="A795" s="4" t="s">
        <v>4564</v>
      </c>
      <c r="B795" s="5" t="s">
        <v>4565</v>
      </c>
      <c r="C795" s="250">
        <v>46160.0</v>
      </c>
      <c r="D795" s="7">
        <v>200.0</v>
      </c>
      <c r="E795" s="8" t="s">
        <v>1971</v>
      </c>
      <c r="F795" s="57">
        <v>46182.0</v>
      </c>
      <c r="G795" s="10">
        <v>46.0</v>
      </c>
      <c r="H795" s="8">
        <f>D795-G795</f>
        <v>154</v>
      </c>
      <c r="I795" s="10"/>
    </row>
    <row r="796" ht="15.75" customHeight="1">
      <c r="A796" s="11"/>
      <c r="B796" s="11"/>
      <c r="C796" s="11"/>
      <c r="D796" s="11"/>
      <c r="E796" s="8" t="s">
        <v>1972</v>
      </c>
      <c r="F796" s="57"/>
      <c r="G796" s="10"/>
      <c r="H796" s="8">
        <f t="shared" ref="H796:H805" si="40">H795-G796</f>
        <v>154</v>
      </c>
      <c r="I796" s="10"/>
    </row>
    <row r="797" ht="15.75" customHeight="1">
      <c r="A797" s="11"/>
      <c r="B797" s="11"/>
      <c r="C797" s="11"/>
      <c r="D797" s="11"/>
      <c r="E797" s="8"/>
      <c r="F797" s="57"/>
      <c r="G797" s="10"/>
      <c r="H797" s="8">
        <f t="shared" si="40"/>
        <v>154</v>
      </c>
      <c r="I797" s="10"/>
    </row>
    <row r="798" ht="15.75" customHeight="1">
      <c r="A798" s="11"/>
      <c r="B798" s="11"/>
      <c r="C798" s="11"/>
      <c r="D798" s="11"/>
      <c r="E798" s="8"/>
      <c r="F798" s="57"/>
      <c r="G798" s="10"/>
      <c r="H798" s="8">
        <f t="shared" si="40"/>
        <v>154</v>
      </c>
      <c r="I798" s="10"/>
    </row>
    <row r="799" ht="15.75" customHeight="1">
      <c r="A799" s="11"/>
      <c r="B799" s="11"/>
      <c r="C799" s="11"/>
      <c r="D799" s="11"/>
      <c r="E799" s="8"/>
      <c r="F799" s="57"/>
      <c r="G799" s="10"/>
      <c r="H799" s="8">
        <f t="shared" si="40"/>
        <v>154</v>
      </c>
      <c r="I799" s="10"/>
    </row>
    <row r="800" ht="15.75" customHeight="1">
      <c r="A800" s="11"/>
      <c r="B800" s="11"/>
      <c r="C800" s="11"/>
      <c r="D800" s="11"/>
      <c r="E800" s="8"/>
      <c r="F800" s="9"/>
      <c r="G800" s="10"/>
      <c r="H800" s="8">
        <f t="shared" si="40"/>
        <v>154</v>
      </c>
      <c r="I800" s="10"/>
    </row>
    <row r="801" ht="15.75" customHeight="1">
      <c r="A801" s="11"/>
      <c r="B801" s="11"/>
      <c r="C801" s="11"/>
      <c r="D801" s="11"/>
      <c r="E801" s="8"/>
      <c r="F801" s="57"/>
      <c r="G801" s="10"/>
      <c r="H801" s="8">
        <f t="shared" si="40"/>
        <v>154</v>
      </c>
      <c r="I801" s="10"/>
    </row>
    <row r="802" ht="15.75" customHeight="1">
      <c r="A802" s="11"/>
      <c r="B802" s="11"/>
      <c r="C802" s="11"/>
      <c r="D802" s="11"/>
      <c r="E802" s="8"/>
      <c r="F802" s="57"/>
      <c r="G802" s="10"/>
      <c r="H802" s="8">
        <f t="shared" si="40"/>
        <v>154</v>
      </c>
      <c r="I802" s="10"/>
    </row>
    <row r="803" ht="15.75" customHeight="1">
      <c r="A803" s="11"/>
      <c r="B803" s="11"/>
      <c r="C803" s="11"/>
      <c r="D803" s="11"/>
      <c r="E803" s="8"/>
      <c r="F803" s="57"/>
      <c r="G803" s="10"/>
      <c r="H803" s="8">
        <f t="shared" si="40"/>
        <v>154</v>
      </c>
      <c r="I803" s="10"/>
    </row>
    <row r="804" ht="15.75" customHeight="1">
      <c r="A804" s="11"/>
      <c r="B804" s="11"/>
      <c r="C804" s="11"/>
      <c r="D804" s="11"/>
      <c r="E804" s="19"/>
      <c r="F804" s="10"/>
      <c r="G804" s="10"/>
      <c r="H804" s="8">
        <f t="shared" si="40"/>
        <v>154</v>
      </c>
      <c r="I804" s="10"/>
    </row>
    <row r="805" ht="15.75" customHeight="1">
      <c r="A805" s="12"/>
      <c r="B805" s="12"/>
      <c r="C805" s="12"/>
      <c r="D805" s="12"/>
      <c r="E805" s="19"/>
      <c r="F805" s="10"/>
      <c r="G805" s="10"/>
      <c r="H805" s="8">
        <f t="shared" si="40"/>
        <v>154</v>
      </c>
      <c r="I805" s="10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7">
    <mergeCell ref="G38:H38"/>
    <mergeCell ref="G41:H41"/>
    <mergeCell ref="A791:G791"/>
    <mergeCell ref="A795:A805"/>
    <mergeCell ref="B795:B805"/>
    <mergeCell ref="C795:C805"/>
    <mergeCell ref="D795:D805"/>
  </mergeCells>
  <printOptions/>
  <pageMargins bottom="0.58" footer="0.0" header="0.0" left="0.7" right="0.7" top="0.47"/>
  <pageSetup scale="65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29"/>
    <col customWidth="1" min="3" max="3" width="10.0"/>
    <col customWidth="1" min="4" max="4" width="15.0"/>
    <col customWidth="1" min="5" max="5" width="14.57"/>
    <col customWidth="1" min="6" max="6" width="15.0"/>
    <col customWidth="1" min="7" max="7" width="21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150.0</v>
      </c>
    </row>
    <row r="793" ht="15.75" customHeight="1">
      <c r="A793" s="19">
        <v>4.513562045E9</v>
      </c>
      <c r="B793" s="18">
        <v>44042.0</v>
      </c>
      <c r="C793" s="36">
        <v>50.0</v>
      </c>
      <c r="D793" s="19">
        <f>G792-C793</f>
        <v>100</v>
      </c>
      <c r="E793" s="19"/>
      <c r="F793" s="10"/>
      <c r="G793" s="1" t="s">
        <v>4566</v>
      </c>
    </row>
    <row r="794" ht="15.75" customHeight="1">
      <c r="A794" s="19">
        <v>4.513562045E9</v>
      </c>
      <c r="B794" s="18">
        <v>44057.0</v>
      </c>
      <c r="C794" s="36">
        <v>30.0</v>
      </c>
      <c r="D794" s="19">
        <f t="shared" ref="D794:D809" si="40">D793-C794</f>
        <v>70</v>
      </c>
      <c r="E794" s="19"/>
      <c r="F794" s="10"/>
      <c r="G794" s="20" t="s">
        <v>4567</v>
      </c>
    </row>
    <row r="795" ht="15.75" customHeight="1">
      <c r="A795" s="19">
        <v>4.513562045E9</v>
      </c>
      <c r="B795" s="18">
        <v>44069.0</v>
      </c>
      <c r="C795" s="36">
        <v>23.0</v>
      </c>
      <c r="D795" s="19">
        <f t="shared" si="40"/>
        <v>47</v>
      </c>
      <c r="E795" s="19"/>
      <c r="F795" s="10"/>
      <c r="G795" s="20" t="s">
        <v>4568</v>
      </c>
    </row>
    <row r="796" ht="15.75" customHeight="1">
      <c r="A796" s="19">
        <v>4.513562045E9</v>
      </c>
      <c r="B796" s="18">
        <v>44081.0</v>
      </c>
      <c r="C796" s="36">
        <v>37.0</v>
      </c>
      <c r="D796" s="19">
        <f t="shared" si="40"/>
        <v>10</v>
      </c>
      <c r="E796" s="19"/>
      <c r="F796" s="10"/>
      <c r="G796" s="20" t="s">
        <v>4569</v>
      </c>
    </row>
    <row r="797" ht="15.75" customHeight="1">
      <c r="A797" s="19">
        <v>4.513562045E9</v>
      </c>
      <c r="B797" s="18">
        <v>44088.0</v>
      </c>
      <c r="C797" s="36">
        <v>10.0</v>
      </c>
      <c r="D797" s="19">
        <f t="shared" si="40"/>
        <v>0</v>
      </c>
      <c r="E797" s="19"/>
      <c r="F797" s="10"/>
      <c r="G797" s="30"/>
    </row>
    <row r="798" ht="15.75" customHeight="1">
      <c r="A798" s="19">
        <v>4.513562045E9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>
        <v>4.513562045E9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>
        <v>4.513562045E9</v>
      </c>
      <c r="B800" s="18"/>
      <c r="C800" s="36"/>
      <c r="D800" s="19">
        <f t="shared" si="40"/>
        <v>0</v>
      </c>
      <c r="E800" s="19"/>
      <c r="F800" s="10"/>
    </row>
    <row r="801" ht="15.75" customHeight="1">
      <c r="A801" s="19"/>
      <c r="B801" s="18"/>
      <c r="C801" s="36"/>
      <c r="D801" s="19">
        <f t="shared" si="40"/>
        <v>0</v>
      </c>
      <c r="E801" s="19"/>
      <c r="F801" s="10"/>
    </row>
    <row r="802" ht="15.75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150</v>
      </c>
      <c r="E811" s="1"/>
      <c r="F811" s="54" t="s">
        <v>14</v>
      </c>
    </row>
    <row r="812" ht="15.75" customHeight="1">
      <c r="E812" s="1"/>
    </row>
    <row r="813" ht="15.75" customHeight="1">
      <c r="A813" s="14" t="s">
        <v>15</v>
      </c>
      <c r="B813" s="14" t="s">
        <v>16</v>
      </c>
      <c r="C813" s="2" t="s">
        <v>17</v>
      </c>
      <c r="D813" s="14" t="s">
        <v>18</v>
      </c>
      <c r="E813" s="14" t="s">
        <v>19</v>
      </c>
      <c r="F813" s="34" t="s">
        <v>20</v>
      </c>
      <c r="G813" s="43">
        <v>70.0</v>
      </c>
    </row>
    <row r="814" ht="15.75" customHeight="1">
      <c r="A814" s="19">
        <v>4.515945209E9</v>
      </c>
      <c r="B814" s="18">
        <v>44518.0</v>
      </c>
      <c r="C814" s="36">
        <v>70.0</v>
      </c>
      <c r="D814" s="19"/>
      <c r="E814" s="19"/>
      <c r="F814" s="10"/>
      <c r="G814" s="1" t="s">
        <v>4570</v>
      </c>
    </row>
    <row r="815" ht="15.75" customHeight="1">
      <c r="A815" s="19">
        <v>4.515945209E9</v>
      </c>
      <c r="B815" s="18"/>
      <c r="C815" s="36"/>
      <c r="D815" s="19"/>
      <c r="E815" s="19"/>
      <c r="F815" s="10"/>
      <c r="G815" s="20" t="s">
        <v>4567</v>
      </c>
    </row>
    <row r="816" ht="15.75" customHeight="1">
      <c r="A816" s="19">
        <v>4.515945209E9</v>
      </c>
      <c r="B816" s="18"/>
      <c r="C816" s="36"/>
      <c r="D816" s="19"/>
      <c r="E816" s="19"/>
      <c r="F816" s="10"/>
    </row>
    <row r="817" ht="15.75" customHeight="1">
      <c r="A817" s="19">
        <v>4.515945209E9</v>
      </c>
      <c r="B817" s="18"/>
      <c r="C817" s="36"/>
      <c r="D817" s="19"/>
      <c r="E817" s="19"/>
      <c r="F817" s="10"/>
    </row>
    <row r="818" ht="15.75" customHeight="1">
      <c r="A818" s="19">
        <v>4.515945209E9</v>
      </c>
      <c r="B818" s="18"/>
      <c r="C818" s="36"/>
      <c r="D818" s="19"/>
      <c r="E818" s="19"/>
      <c r="F818" s="10"/>
      <c r="G818" s="30"/>
    </row>
    <row r="819" ht="15.75" customHeight="1">
      <c r="A819" s="19">
        <v>4.515945209E9</v>
      </c>
      <c r="B819" s="18"/>
      <c r="C819" s="36"/>
      <c r="D819" s="19"/>
      <c r="E819" s="19"/>
      <c r="F819" s="10"/>
      <c r="G819" s="30"/>
    </row>
    <row r="820" ht="15.75" customHeight="1">
      <c r="A820" s="19">
        <v>4.515945209E9</v>
      </c>
      <c r="B820" s="18"/>
      <c r="C820" s="36"/>
      <c r="D820" s="19"/>
      <c r="E820" s="19"/>
      <c r="F820" s="10"/>
      <c r="G820" s="30"/>
    </row>
    <row r="821" ht="15.75" customHeight="1">
      <c r="A821" s="19">
        <v>4.515945209E9</v>
      </c>
      <c r="B821" s="18"/>
      <c r="C821" s="36"/>
      <c r="D821" s="19"/>
      <c r="E821" s="19"/>
      <c r="F821" s="10"/>
    </row>
    <row r="822" ht="15.75" customHeight="1">
      <c r="A822" s="19">
        <v>4.515945209E9</v>
      </c>
      <c r="B822" s="18"/>
      <c r="C822" s="36"/>
      <c r="D822" s="19"/>
      <c r="E822" s="19"/>
      <c r="F822" s="10"/>
    </row>
    <row r="823" ht="15.75" customHeight="1">
      <c r="A823" s="19"/>
      <c r="B823" s="18"/>
      <c r="C823" s="36"/>
      <c r="D823" s="19"/>
      <c r="E823" s="19"/>
      <c r="F823" s="10"/>
    </row>
    <row r="824" ht="15.75" customHeight="1">
      <c r="A824" s="19"/>
      <c r="B824" s="18"/>
      <c r="C824" s="36"/>
      <c r="D824" s="19"/>
      <c r="E824" s="19"/>
      <c r="F824" s="10"/>
    </row>
    <row r="825" ht="15.75" customHeight="1">
      <c r="A825" s="19"/>
      <c r="B825" s="18"/>
      <c r="C825" s="36"/>
      <c r="D825" s="19"/>
      <c r="E825" s="19"/>
      <c r="F825" s="10"/>
    </row>
    <row r="826" ht="15.75" customHeight="1">
      <c r="A826" s="19"/>
      <c r="B826" s="18"/>
      <c r="C826" s="36"/>
      <c r="D826" s="19"/>
      <c r="E826" s="19"/>
      <c r="F826" s="10"/>
    </row>
    <row r="827" ht="15.75" customHeight="1">
      <c r="A827" s="19"/>
      <c r="B827" s="18"/>
      <c r="C827" s="36"/>
      <c r="D827" s="19"/>
      <c r="E827" s="19"/>
      <c r="F827" s="10"/>
    </row>
    <row r="828" ht="15.75" customHeight="1">
      <c r="A828" s="19"/>
      <c r="B828" s="18"/>
      <c r="C828" s="36"/>
      <c r="D828" s="19"/>
      <c r="E828" s="19"/>
      <c r="F828" s="10"/>
    </row>
    <row r="829" ht="15.75" customHeight="1">
      <c r="A829" s="19"/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0"/>
      <c r="B831" s="19"/>
      <c r="C831" s="10"/>
      <c r="D831" s="10"/>
      <c r="E831" s="19"/>
      <c r="F831" s="10"/>
    </row>
    <row r="832" ht="15.75" customHeight="1">
      <c r="E832" s="1"/>
      <c r="F832" s="54" t="s">
        <v>738</v>
      </c>
    </row>
    <row r="833" ht="15.75" customHeight="1">
      <c r="A833" s="20">
        <v>2022.0</v>
      </c>
      <c r="E833" s="1"/>
    </row>
    <row r="834" ht="15.75" customHeight="1">
      <c r="A834" s="14" t="s">
        <v>15</v>
      </c>
      <c r="B834" s="14" t="s">
        <v>16</v>
      </c>
      <c r="C834" s="2" t="s">
        <v>17</v>
      </c>
      <c r="D834" s="14" t="s">
        <v>18</v>
      </c>
      <c r="E834" s="14" t="s">
        <v>19</v>
      </c>
      <c r="F834" s="34" t="s">
        <v>20</v>
      </c>
      <c r="G834" s="43">
        <v>60.0</v>
      </c>
    </row>
    <row r="835" ht="15.75" customHeight="1">
      <c r="A835" s="19">
        <v>4.517686636E10</v>
      </c>
      <c r="B835" s="18">
        <v>44817.0</v>
      </c>
      <c r="C835" s="36">
        <v>60.0</v>
      </c>
      <c r="D835" s="19"/>
      <c r="E835" s="19"/>
      <c r="F835" s="10"/>
      <c r="G835" s="1" t="s">
        <v>3939</v>
      </c>
    </row>
    <row r="836" ht="15.75" customHeight="1">
      <c r="A836" s="19">
        <f t="shared" ref="A836:A840" si="41">A835</f>
        <v>45176866360</v>
      </c>
      <c r="B836" s="18"/>
      <c r="C836" s="36"/>
      <c r="D836" s="19"/>
      <c r="E836" s="19"/>
      <c r="F836" s="10"/>
      <c r="G836" s="20" t="s">
        <v>2095</v>
      </c>
    </row>
    <row r="837" ht="15.75" customHeight="1">
      <c r="A837" s="19">
        <f t="shared" si="41"/>
        <v>45176866360</v>
      </c>
      <c r="B837" s="18"/>
      <c r="C837" s="36"/>
      <c r="D837" s="19"/>
      <c r="E837" s="19"/>
      <c r="F837" s="10"/>
    </row>
    <row r="838" ht="15.75" customHeight="1">
      <c r="A838" s="19">
        <f t="shared" si="41"/>
        <v>45176866360</v>
      </c>
      <c r="B838" s="18"/>
      <c r="C838" s="36"/>
      <c r="D838" s="19"/>
      <c r="E838" s="19"/>
      <c r="F838" s="10"/>
    </row>
    <row r="839" ht="15.75" customHeight="1">
      <c r="A839" s="19">
        <f t="shared" si="41"/>
        <v>45176866360</v>
      </c>
      <c r="B839" s="18"/>
      <c r="C839" s="36"/>
      <c r="D839" s="19"/>
      <c r="E839" s="19"/>
      <c r="F839" s="10"/>
      <c r="G839" s="30"/>
    </row>
    <row r="840" ht="15.75" customHeight="1">
      <c r="A840" s="19">
        <f t="shared" si="41"/>
        <v>45176866360</v>
      </c>
      <c r="B840" s="18"/>
      <c r="C840" s="36"/>
      <c r="D840" s="19"/>
      <c r="E840" s="19"/>
      <c r="F840" s="10"/>
      <c r="G840" s="30"/>
    </row>
    <row r="841" ht="15.75" customHeight="1">
      <c r="E841" s="1"/>
    </row>
    <row r="842" ht="15.75" customHeight="1">
      <c r="E842" s="1"/>
    </row>
    <row r="843" ht="15.75" customHeight="1">
      <c r="A843" s="14" t="s">
        <v>15</v>
      </c>
      <c r="B843" s="14" t="s">
        <v>16</v>
      </c>
      <c r="C843" s="2" t="s">
        <v>17</v>
      </c>
      <c r="D843" s="14" t="s">
        <v>18</v>
      </c>
      <c r="E843" s="14" t="s">
        <v>19</v>
      </c>
      <c r="F843" s="34" t="s">
        <v>20</v>
      </c>
      <c r="G843" s="43">
        <v>50.0</v>
      </c>
    </row>
    <row r="844" ht="15.75" customHeight="1">
      <c r="A844" s="19">
        <v>4.518010121E9</v>
      </c>
      <c r="B844" s="18">
        <v>44882.0</v>
      </c>
      <c r="C844" s="36">
        <v>50.0</v>
      </c>
      <c r="D844" s="19">
        <f>G843-C844</f>
        <v>0</v>
      </c>
      <c r="E844" s="19"/>
      <c r="F844" s="10"/>
      <c r="G844" s="1" t="s">
        <v>4571</v>
      </c>
    </row>
    <row r="845" ht="15.75" customHeight="1">
      <c r="A845" s="19">
        <f t="shared" ref="A845:A850" si="42">A844</f>
        <v>4518010121</v>
      </c>
      <c r="B845" s="18"/>
      <c r="C845" s="36"/>
      <c r="D845" s="19"/>
      <c r="E845" s="19"/>
      <c r="F845" s="10"/>
      <c r="G845" s="20" t="s">
        <v>4567</v>
      </c>
    </row>
    <row r="846" ht="15.75" customHeight="1">
      <c r="A846" s="19">
        <f t="shared" si="42"/>
        <v>4518010121</v>
      </c>
      <c r="B846" s="18"/>
      <c r="C846" s="36"/>
      <c r="D846" s="19"/>
      <c r="E846" s="19"/>
      <c r="F846" s="10"/>
    </row>
    <row r="847" ht="15.75" customHeight="1">
      <c r="A847" s="19">
        <f t="shared" si="42"/>
        <v>4518010121</v>
      </c>
      <c r="B847" s="18"/>
      <c r="C847" s="36"/>
      <c r="D847" s="19"/>
      <c r="E847" s="19"/>
      <c r="F847" s="10"/>
    </row>
    <row r="848" ht="15.75" customHeight="1">
      <c r="A848" s="19">
        <f t="shared" si="42"/>
        <v>4518010121</v>
      </c>
      <c r="B848" s="18"/>
      <c r="C848" s="36"/>
      <c r="D848" s="19"/>
      <c r="E848" s="19"/>
      <c r="F848" s="10"/>
      <c r="G848" s="30"/>
    </row>
    <row r="849" ht="15.75" customHeight="1">
      <c r="A849" s="19">
        <f t="shared" si="42"/>
        <v>4518010121</v>
      </c>
      <c r="B849" s="18"/>
      <c r="C849" s="36"/>
      <c r="D849" s="19"/>
      <c r="E849" s="19"/>
      <c r="F849" s="10"/>
      <c r="G849" s="30"/>
    </row>
    <row r="850" ht="15.75" customHeight="1">
      <c r="A850" s="19">
        <f t="shared" si="42"/>
        <v>4518010121</v>
      </c>
      <c r="B850" s="18"/>
      <c r="C850" s="36"/>
      <c r="D850" s="19"/>
      <c r="E850" s="19"/>
      <c r="F850" s="10"/>
      <c r="G850" s="30"/>
    </row>
    <row r="851" ht="15.75" customHeight="1">
      <c r="E851" s="1"/>
      <c r="F851" s="54" t="s">
        <v>738</v>
      </c>
    </row>
    <row r="852" ht="15.75" customHeight="1">
      <c r="E852" s="1"/>
    </row>
    <row r="853" ht="15.75" customHeight="1">
      <c r="A853" s="14" t="s">
        <v>15</v>
      </c>
      <c r="B853" s="14" t="s">
        <v>16</v>
      </c>
      <c r="C853" s="2" t="s">
        <v>17</v>
      </c>
      <c r="D853" s="14" t="s">
        <v>18</v>
      </c>
      <c r="E853" s="14" t="s">
        <v>19</v>
      </c>
      <c r="F853" s="34" t="s">
        <v>20</v>
      </c>
      <c r="G853" s="43">
        <v>50.0</v>
      </c>
    </row>
    <row r="854" ht="15.75" customHeight="1">
      <c r="A854" s="19">
        <v>4.518393546E9</v>
      </c>
      <c r="B854" s="18">
        <v>44959.0</v>
      </c>
      <c r="C854" s="36">
        <v>30.0</v>
      </c>
      <c r="D854" s="19">
        <f>G853</f>
        <v>50</v>
      </c>
      <c r="E854" s="19"/>
      <c r="F854" s="10"/>
      <c r="G854" s="1" t="s">
        <v>4572</v>
      </c>
    </row>
    <row r="855" ht="15.75" customHeight="1">
      <c r="A855" s="19">
        <f t="shared" ref="A855:A857" si="43">A854</f>
        <v>4518393546</v>
      </c>
      <c r="B855" s="18">
        <v>44978.0</v>
      </c>
      <c r="C855" s="36">
        <v>20.0</v>
      </c>
      <c r="D855" s="19">
        <f t="shared" ref="D855:D857" si="44">D854-C854</f>
        <v>20</v>
      </c>
      <c r="E855" s="19"/>
      <c r="F855" s="10"/>
      <c r="G855" s="20" t="s">
        <v>2095</v>
      </c>
    </row>
    <row r="856" ht="15.75" customHeight="1">
      <c r="A856" s="19">
        <f t="shared" si="43"/>
        <v>4518393546</v>
      </c>
      <c r="B856" s="18"/>
      <c r="C856" s="36"/>
      <c r="D856" s="19">
        <f t="shared" si="44"/>
        <v>0</v>
      </c>
      <c r="E856" s="19"/>
      <c r="F856" s="10"/>
    </row>
    <row r="857" ht="15.75" customHeight="1">
      <c r="A857" s="19">
        <f t="shared" si="43"/>
        <v>4518393546</v>
      </c>
      <c r="B857" s="18"/>
      <c r="C857" s="36"/>
      <c r="D857" s="19">
        <f t="shared" si="44"/>
        <v>0</v>
      </c>
      <c r="E857" s="19"/>
      <c r="F857" s="10"/>
    </row>
    <row r="858" ht="15.75" customHeight="1">
      <c r="E858" s="1"/>
      <c r="F858" s="54" t="s">
        <v>738</v>
      </c>
    </row>
    <row r="859" ht="15.75" customHeight="1">
      <c r="A859" s="14" t="s">
        <v>15</v>
      </c>
      <c r="B859" s="14" t="s">
        <v>16</v>
      </c>
      <c r="C859" s="2" t="s">
        <v>17</v>
      </c>
      <c r="D859" s="14" t="s">
        <v>18</v>
      </c>
      <c r="E859" s="14" t="s">
        <v>19</v>
      </c>
      <c r="F859" s="34" t="s">
        <v>20</v>
      </c>
      <c r="G859" s="43">
        <v>90.0</v>
      </c>
    </row>
    <row r="860" ht="15.75" customHeight="1">
      <c r="A860" s="19">
        <v>4.518477694E9</v>
      </c>
      <c r="B860" s="18">
        <v>45000.0</v>
      </c>
      <c r="C860" s="36">
        <v>26.0</v>
      </c>
      <c r="D860" s="19">
        <f>G859-C860</f>
        <v>64</v>
      </c>
      <c r="E860" s="19"/>
      <c r="F860" s="10"/>
      <c r="G860" s="1" t="s">
        <v>4573</v>
      </c>
    </row>
    <row r="861" ht="15.75" customHeight="1">
      <c r="A861" s="19">
        <f t="shared" ref="A861:A863" si="45">A860</f>
        <v>4518477694</v>
      </c>
      <c r="B861" s="18">
        <v>45002.0</v>
      </c>
      <c r="C861" s="36">
        <v>20.0</v>
      </c>
      <c r="D861" s="19">
        <f>D860-C861</f>
        <v>44</v>
      </c>
      <c r="E861" s="19"/>
      <c r="F861" s="10"/>
      <c r="G861" s="20" t="s">
        <v>4574</v>
      </c>
    </row>
    <row r="862" ht="15.75" customHeight="1">
      <c r="A862" s="19">
        <f t="shared" si="45"/>
        <v>4518477694</v>
      </c>
      <c r="B862" s="18">
        <v>45006.0</v>
      </c>
      <c r="C862" s="36">
        <v>44.0</v>
      </c>
      <c r="D862" s="19">
        <f>D861</f>
        <v>44</v>
      </c>
      <c r="E862" s="19"/>
      <c r="F862" s="10"/>
    </row>
    <row r="863" ht="15.75" customHeight="1">
      <c r="A863" s="19">
        <f t="shared" si="45"/>
        <v>4518477694</v>
      </c>
      <c r="B863" s="18"/>
      <c r="C863" s="36"/>
      <c r="D863" s="19">
        <f>D862-C862</f>
        <v>0</v>
      </c>
      <c r="E863" s="19"/>
      <c r="F863" s="10"/>
    </row>
    <row r="864" ht="15.75" customHeight="1">
      <c r="E864" s="1"/>
      <c r="F864" s="54" t="s">
        <v>738</v>
      </c>
    </row>
    <row r="865" ht="15.75" customHeight="1">
      <c r="E865" s="1"/>
    </row>
    <row r="866" ht="15.75" customHeight="1">
      <c r="A866" s="14" t="s">
        <v>15</v>
      </c>
      <c r="B866" s="14" t="s">
        <v>16</v>
      </c>
      <c r="C866" s="2" t="s">
        <v>17</v>
      </c>
      <c r="D866" s="14" t="s">
        <v>18</v>
      </c>
      <c r="E866" s="14" t="s">
        <v>19</v>
      </c>
      <c r="F866" s="34" t="s">
        <v>20</v>
      </c>
      <c r="G866" s="43">
        <v>50.0</v>
      </c>
    </row>
    <row r="867" ht="15.75" customHeight="1">
      <c r="A867" s="19">
        <v>4.518699716E9</v>
      </c>
      <c r="B867" s="18">
        <v>45034.0</v>
      </c>
      <c r="C867" s="36">
        <v>30.0</v>
      </c>
      <c r="D867" s="19">
        <f>G866-C867</f>
        <v>20</v>
      </c>
      <c r="E867" s="19"/>
      <c r="F867" s="10"/>
      <c r="G867" s="1" t="s">
        <v>3932</v>
      </c>
    </row>
    <row r="868" ht="15.75" customHeight="1">
      <c r="A868" s="19">
        <f t="shared" ref="A868:A870" si="46">A867</f>
        <v>4518699716</v>
      </c>
      <c r="B868" s="18">
        <v>45049.0</v>
      </c>
      <c r="C868" s="36">
        <v>20.0</v>
      </c>
      <c r="D868" s="19">
        <f>D867-C868</f>
        <v>0</v>
      </c>
      <c r="E868" s="19"/>
      <c r="F868" s="10"/>
      <c r="G868" s="20" t="s">
        <v>4574</v>
      </c>
    </row>
    <row r="869" ht="15.75" customHeight="1">
      <c r="A869" s="19">
        <f t="shared" si="46"/>
        <v>4518699716</v>
      </c>
      <c r="B869" s="18"/>
      <c r="C869" s="36"/>
      <c r="D869" s="19">
        <f>D868</f>
        <v>0</v>
      </c>
      <c r="E869" s="19"/>
      <c r="F869" s="10"/>
    </row>
    <row r="870" ht="15.75" customHeight="1">
      <c r="A870" s="19">
        <f t="shared" si="46"/>
        <v>4518699716</v>
      </c>
      <c r="B870" s="18"/>
      <c r="C870" s="36"/>
      <c r="D870" s="19">
        <f>D869-C869</f>
        <v>0</v>
      </c>
      <c r="E870" s="19"/>
      <c r="F870" s="10"/>
    </row>
    <row r="871" ht="15.75" customHeight="1">
      <c r="E871" s="1"/>
      <c r="F871" s="54" t="s">
        <v>738</v>
      </c>
    </row>
    <row r="872" ht="15.75" customHeight="1">
      <c r="E872" s="1"/>
    </row>
    <row r="873" ht="15.75" customHeight="1">
      <c r="A873" s="14" t="s">
        <v>15</v>
      </c>
      <c r="B873" s="14" t="s">
        <v>16</v>
      </c>
      <c r="C873" s="2" t="s">
        <v>17</v>
      </c>
      <c r="D873" s="14" t="s">
        <v>18</v>
      </c>
      <c r="E873" s="14" t="s">
        <v>19</v>
      </c>
      <c r="F873" s="34" t="s">
        <v>20</v>
      </c>
      <c r="G873" s="43">
        <v>60.0</v>
      </c>
    </row>
    <row r="874" ht="15.75" customHeight="1">
      <c r="A874" s="19">
        <v>4.518754433E9</v>
      </c>
      <c r="B874" s="18">
        <v>45034.0</v>
      </c>
      <c r="C874" s="36">
        <v>20.0</v>
      </c>
      <c r="D874" s="19">
        <f>G873-C874</f>
        <v>40</v>
      </c>
      <c r="E874" s="19"/>
      <c r="F874" s="10"/>
      <c r="G874" s="1" t="s">
        <v>3729</v>
      </c>
    </row>
    <row r="875" ht="15.75" customHeight="1">
      <c r="A875" s="19">
        <f t="shared" ref="A875:A877" si="47">A874</f>
        <v>4518754433</v>
      </c>
      <c r="B875" s="18">
        <v>45044.0</v>
      </c>
      <c r="C875" s="36">
        <v>40.0</v>
      </c>
      <c r="D875" s="19">
        <f>D874-C875</f>
        <v>0</v>
      </c>
      <c r="E875" s="19"/>
      <c r="F875" s="10"/>
      <c r="G875" s="20" t="s">
        <v>2095</v>
      </c>
    </row>
    <row r="876" ht="15.75" customHeight="1">
      <c r="A876" s="19">
        <f t="shared" si="47"/>
        <v>4518754433</v>
      </c>
      <c r="B876" s="18"/>
      <c r="C876" s="36"/>
      <c r="D876" s="19">
        <f>D875</f>
        <v>0</v>
      </c>
      <c r="E876" s="19"/>
      <c r="F876" s="10"/>
    </row>
    <row r="877" ht="15.75" customHeight="1">
      <c r="A877" s="19">
        <f t="shared" si="47"/>
        <v>4518754433</v>
      </c>
      <c r="B877" s="18"/>
      <c r="C877" s="36"/>
      <c r="D877" s="19">
        <f>D876-C876</f>
        <v>0</v>
      </c>
      <c r="E877" s="19"/>
      <c r="F877" s="10"/>
    </row>
    <row r="878" ht="15.75" customHeight="1">
      <c r="E878" s="1"/>
      <c r="F878" s="54" t="s">
        <v>738</v>
      </c>
    </row>
    <row r="879" ht="15.75" customHeight="1">
      <c r="E879" s="1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60.0</v>
      </c>
    </row>
    <row r="881" ht="15.75" customHeight="1">
      <c r="A881" s="19">
        <v>4.518895557E9</v>
      </c>
      <c r="B881" s="18">
        <v>45118.0</v>
      </c>
      <c r="C881" s="36">
        <v>60.0</v>
      </c>
      <c r="D881" s="19">
        <f>G880-C881</f>
        <v>0</v>
      </c>
      <c r="E881" s="19"/>
      <c r="F881" s="10"/>
      <c r="G881" s="1" t="s">
        <v>4575</v>
      </c>
    </row>
    <row r="882" ht="15.75" customHeight="1">
      <c r="A882" s="19">
        <f t="shared" ref="A882:A884" si="48">A881</f>
        <v>4518895557</v>
      </c>
      <c r="B882" s="18"/>
      <c r="C882" s="36"/>
      <c r="D882" s="19">
        <f>D881-C882</f>
        <v>0</v>
      </c>
      <c r="E882" s="19"/>
      <c r="F882" s="10"/>
      <c r="G882" s="20" t="s">
        <v>4574</v>
      </c>
    </row>
    <row r="883" ht="15.75" customHeight="1">
      <c r="A883" s="19">
        <f t="shared" si="48"/>
        <v>4518895557</v>
      </c>
      <c r="B883" s="18"/>
      <c r="C883" s="36"/>
      <c r="D883" s="19">
        <f>D882</f>
        <v>0</v>
      </c>
      <c r="E883" s="19"/>
      <c r="F883" s="10"/>
    </row>
    <row r="884" ht="15.75" customHeight="1">
      <c r="A884" s="19">
        <f t="shared" si="48"/>
        <v>4518895557</v>
      </c>
      <c r="B884" s="18"/>
      <c r="C884" s="36"/>
      <c r="D884" s="19">
        <f>D883-C883</f>
        <v>0</v>
      </c>
      <c r="E884" s="19"/>
      <c r="F884" s="10"/>
    </row>
    <row r="885" ht="15.75" customHeight="1">
      <c r="E885" s="1"/>
      <c r="F885" s="54" t="s">
        <v>738</v>
      </c>
    </row>
    <row r="886" ht="15.75" customHeight="1">
      <c r="E886" s="1"/>
    </row>
    <row r="887" ht="15.75" customHeight="1">
      <c r="A887" s="14" t="s">
        <v>15</v>
      </c>
      <c r="B887" s="14" t="s">
        <v>16</v>
      </c>
      <c r="C887" s="2" t="s">
        <v>17</v>
      </c>
      <c r="D887" s="14" t="s">
        <v>18</v>
      </c>
      <c r="E887" s="14" t="s">
        <v>19</v>
      </c>
      <c r="F887" s="34" t="s">
        <v>20</v>
      </c>
      <c r="G887" s="43">
        <v>60.0</v>
      </c>
    </row>
    <row r="888" ht="15.75" customHeight="1">
      <c r="A888" s="19">
        <v>4.519237202E9</v>
      </c>
      <c r="B888" s="18">
        <v>45153.0</v>
      </c>
      <c r="C888" s="36">
        <v>60.0</v>
      </c>
      <c r="D888" s="19">
        <f>G887-C888</f>
        <v>0</v>
      </c>
      <c r="E888" s="19"/>
      <c r="F888" s="10"/>
      <c r="G888" s="1" t="s">
        <v>4576</v>
      </c>
    </row>
    <row r="889" ht="15.75" customHeight="1">
      <c r="A889" s="19">
        <f t="shared" ref="A889:A891" si="49">A888</f>
        <v>4519237202</v>
      </c>
      <c r="B889" s="18"/>
      <c r="C889" s="36"/>
      <c r="D889" s="19">
        <f>D888-C889</f>
        <v>0</v>
      </c>
      <c r="E889" s="19"/>
      <c r="F889" s="10"/>
      <c r="G889" s="20" t="s">
        <v>4574</v>
      </c>
    </row>
    <row r="890" ht="15.75" customHeight="1">
      <c r="A890" s="19">
        <f t="shared" si="49"/>
        <v>4519237202</v>
      </c>
      <c r="B890" s="18"/>
      <c r="C890" s="36"/>
      <c r="D890" s="19">
        <f>D889</f>
        <v>0</v>
      </c>
      <c r="E890" s="19"/>
      <c r="F890" s="10"/>
    </row>
    <row r="891" ht="15.75" customHeight="1">
      <c r="A891" s="19">
        <f t="shared" si="49"/>
        <v>4519237202</v>
      </c>
      <c r="B891" s="18"/>
      <c r="C891" s="36"/>
      <c r="D891" s="19">
        <f>D890-C890</f>
        <v>0</v>
      </c>
      <c r="E891" s="19"/>
      <c r="F891" s="10"/>
    </row>
    <row r="892" ht="15.75" customHeight="1">
      <c r="E892" s="1"/>
      <c r="F892" s="54" t="s">
        <v>738</v>
      </c>
    </row>
    <row r="893" ht="15.75" customHeight="1">
      <c r="E893" s="1"/>
    </row>
    <row r="894" ht="15.75" customHeight="1">
      <c r="A894" s="14" t="s">
        <v>15</v>
      </c>
      <c r="B894" s="14" t="s">
        <v>16</v>
      </c>
      <c r="C894" s="2" t="s">
        <v>17</v>
      </c>
      <c r="D894" s="14" t="s">
        <v>18</v>
      </c>
      <c r="E894" s="14" t="s">
        <v>19</v>
      </c>
      <c r="F894" s="34" t="s">
        <v>20</v>
      </c>
      <c r="G894" s="43">
        <v>60.0</v>
      </c>
    </row>
    <row r="895" ht="15.75" customHeight="1">
      <c r="A895" s="19">
        <v>4.519376672E9</v>
      </c>
      <c r="B895" s="18">
        <v>45182.0</v>
      </c>
      <c r="C895" s="36">
        <v>60.0</v>
      </c>
      <c r="D895" s="19">
        <f>G894-C895</f>
        <v>0</v>
      </c>
      <c r="E895" s="19"/>
      <c r="F895" s="10"/>
      <c r="G895" s="1" t="s">
        <v>4577</v>
      </c>
    </row>
    <row r="896" ht="15.75" customHeight="1">
      <c r="A896" s="19">
        <f t="shared" ref="A896:A898" si="50">A895</f>
        <v>4519376672</v>
      </c>
      <c r="B896" s="18"/>
      <c r="C896" s="36"/>
      <c r="D896" s="19">
        <f>D895-C896</f>
        <v>0</v>
      </c>
      <c r="E896" s="19"/>
      <c r="F896" s="10"/>
      <c r="G896" s="20" t="s">
        <v>4574</v>
      </c>
    </row>
    <row r="897" ht="15.75" customHeight="1">
      <c r="A897" s="19">
        <f t="shared" si="50"/>
        <v>4519376672</v>
      </c>
      <c r="B897" s="18"/>
      <c r="C897" s="36"/>
      <c r="D897" s="19">
        <f>D896</f>
        <v>0</v>
      </c>
      <c r="E897" s="19"/>
      <c r="F897" s="10"/>
    </row>
    <row r="898" ht="15.75" customHeight="1">
      <c r="A898" s="19">
        <f t="shared" si="50"/>
        <v>4519376672</v>
      </c>
      <c r="B898" s="18"/>
      <c r="C898" s="36"/>
      <c r="D898" s="19">
        <f>D897-C897</f>
        <v>0</v>
      </c>
      <c r="E898" s="19"/>
      <c r="F898" s="10"/>
    </row>
    <row r="899" ht="15.75" customHeight="1">
      <c r="E899" s="1"/>
      <c r="F899" s="54" t="s">
        <v>738</v>
      </c>
    </row>
    <row r="900" ht="15.75" customHeight="1">
      <c r="E900" s="1"/>
    </row>
    <row r="901" ht="15.75" customHeight="1">
      <c r="A901" s="14" t="s">
        <v>15</v>
      </c>
      <c r="B901" s="14" t="s">
        <v>16</v>
      </c>
      <c r="C901" s="2" t="s">
        <v>17</v>
      </c>
      <c r="D901" s="14" t="s">
        <v>18</v>
      </c>
      <c r="E901" s="14" t="s">
        <v>19</v>
      </c>
      <c r="F901" s="34" t="s">
        <v>20</v>
      </c>
      <c r="G901" s="43">
        <v>120.0</v>
      </c>
    </row>
    <row r="902" ht="15.75" customHeight="1">
      <c r="A902" s="19">
        <v>4.519557479E9</v>
      </c>
      <c r="B902" s="18">
        <v>45216.0</v>
      </c>
      <c r="C902" s="36">
        <v>60.0</v>
      </c>
      <c r="D902" s="19">
        <f>G901-C902</f>
        <v>60</v>
      </c>
      <c r="E902" s="19"/>
      <c r="F902" s="10"/>
      <c r="G902" s="1" t="s">
        <v>4578</v>
      </c>
    </row>
    <row r="903" ht="15.75" customHeight="1">
      <c r="A903" s="19">
        <f t="shared" ref="A903:A905" si="51">A902</f>
        <v>4519557479</v>
      </c>
      <c r="B903" s="18">
        <v>45226.0</v>
      </c>
      <c r="C903" s="36">
        <v>29.0</v>
      </c>
      <c r="D903" s="19">
        <f>D902-C903</f>
        <v>31</v>
      </c>
      <c r="E903" s="19"/>
      <c r="F903" s="10"/>
      <c r="G903" s="20" t="s">
        <v>4574</v>
      </c>
    </row>
    <row r="904" ht="15.75" customHeight="1">
      <c r="A904" s="19">
        <f t="shared" si="51"/>
        <v>4519557479</v>
      </c>
      <c r="B904" s="18">
        <v>45230.0</v>
      </c>
      <c r="C904" s="36">
        <v>31.0</v>
      </c>
      <c r="D904" s="19">
        <f>D903</f>
        <v>31</v>
      </c>
      <c r="E904" s="19"/>
      <c r="F904" s="10"/>
    </row>
    <row r="905" ht="15.75" customHeight="1">
      <c r="A905" s="19">
        <f t="shared" si="51"/>
        <v>4519557479</v>
      </c>
      <c r="B905" s="18"/>
      <c r="C905" s="36"/>
      <c r="D905" s="19">
        <f>D904-C904</f>
        <v>0</v>
      </c>
      <c r="E905" s="19"/>
      <c r="F905" s="10"/>
    </row>
    <row r="906" ht="15.75" customHeight="1">
      <c r="E906" s="1"/>
      <c r="F906" s="54" t="s">
        <v>738</v>
      </c>
    </row>
    <row r="907" ht="15.75" customHeight="1">
      <c r="A907" s="14" t="s">
        <v>15</v>
      </c>
      <c r="B907" s="14" t="s">
        <v>16</v>
      </c>
      <c r="C907" s="2" t="s">
        <v>17</v>
      </c>
      <c r="D907" s="14" t="s">
        <v>18</v>
      </c>
      <c r="E907" s="14" t="s">
        <v>19</v>
      </c>
      <c r="F907" s="34" t="s">
        <v>20</v>
      </c>
      <c r="G907" s="43">
        <v>40.0</v>
      </c>
    </row>
    <row r="908" ht="15.75" customHeight="1">
      <c r="A908" s="19">
        <v>4.519703236E9</v>
      </c>
      <c r="B908" s="18">
        <v>45252.0</v>
      </c>
      <c r="C908" s="36">
        <v>40.0</v>
      </c>
      <c r="D908" s="19">
        <f>G907-C908</f>
        <v>0</v>
      </c>
      <c r="E908" s="19"/>
      <c r="F908" s="10"/>
      <c r="G908" s="1" t="s">
        <v>3851</v>
      </c>
    </row>
    <row r="909" ht="15.75" customHeight="1">
      <c r="A909" s="19">
        <f t="shared" ref="A909:A911" si="52">A908</f>
        <v>4519703236</v>
      </c>
      <c r="B909" s="18"/>
      <c r="C909" s="36"/>
      <c r="D909" s="19">
        <f>D908-C909</f>
        <v>0</v>
      </c>
      <c r="E909" s="19"/>
      <c r="F909" s="10"/>
      <c r="G909" s="20" t="s">
        <v>1151</v>
      </c>
    </row>
    <row r="910" ht="15.75" customHeight="1">
      <c r="A910" s="19">
        <f t="shared" si="52"/>
        <v>4519703236</v>
      </c>
      <c r="B910" s="18"/>
      <c r="C910" s="36"/>
      <c r="D910" s="19">
        <f>D909</f>
        <v>0</v>
      </c>
      <c r="E910" s="19"/>
      <c r="F910" s="10"/>
    </row>
    <row r="911" ht="15.75" customHeight="1">
      <c r="A911" s="19">
        <f t="shared" si="52"/>
        <v>4519703236</v>
      </c>
      <c r="B911" s="18"/>
      <c r="C911" s="36"/>
      <c r="D911" s="19">
        <f>D910-C910</f>
        <v>0</v>
      </c>
      <c r="E911" s="19"/>
      <c r="F911" s="10"/>
    </row>
    <row r="912" ht="15.75" customHeight="1">
      <c r="E912" s="1"/>
      <c r="F912" s="54" t="s">
        <v>738</v>
      </c>
    </row>
    <row r="913" ht="15.75" customHeight="1">
      <c r="E913" s="1"/>
    </row>
    <row r="914" ht="15.75" customHeight="1">
      <c r="A914" s="14" t="s">
        <v>15</v>
      </c>
      <c r="B914" s="14" t="s">
        <v>16</v>
      </c>
      <c r="C914" s="2" t="s">
        <v>17</v>
      </c>
      <c r="D914" s="14" t="s">
        <v>18</v>
      </c>
      <c r="E914" s="14" t="s">
        <v>19</v>
      </c>
      <c r="F914" s="34" t="s">
        <v>20</v>
      </c>
      <c r="G914" s="43">
        <v>120.0</v>
      </c>
    </row>
    <row r="915" ht="15.75" customHeight="1">
      <c r="A915" s="19">
        <v>4.519758992E9</v>
      </c>
      <c r="B915" s="18">
        <v>45261.0</v>
      </c>
      <c r="C915" s="36">
        <v>23.0</v>
      </c>
      <c r="D915" s="19">
        <f>G914-C915</f>
        <v>97</v>
      </c>
      <c r="E915" s="19"/>
      <c r="F915" s="10"/>
      <c r="G915" s="1" t="s">
        <v>4579</v>
      </c>
    </row>
    <row r="916" ht="15.75" customHeight="1">
      <c r="A916" s="19">
        <f t="shared" ref="A916:A918" si="53">A915</f>
        <v>4519758992</v>
      </c>
      <c r="B916" s="18">
        <v>45264.0</v>
      </c>
      <c r="C916" s="36">
        <v>36.0</v>
      </c>
      <c r="D916" s="19">
        <f>D915-C916</f>
        <v>61</v>
      </c>
      <c r="E916" s="19"/>
      <c r="F916" s="10"/>
      <c r="G916" s="20" t="s">
        <v>4574</v>
      </c>
    </row>
    <row r="917" ht="15.75" customHeight="1">
      <c r="A917" s="19">
        <f t="shared" si="53"/>
        <v>4519758992</v>
      </c>
      <c r="B917" s="18">
        <v>45278.0</v>
      </c>
      <c r="C917" s="36">
        <v>30.0</v>
      </c>
      <c r="D917" s="19">
        <f>D916</f>
        <v>61</v>
      </c>
      <c r="E917" s="19"/>
      <c r="F917" s="10"/>
    </row>
    <row r="918" ht="15.75" customHeight="1">
      <c r="A918" s="19">
        <f t="shared" si="53"/>
        <v>4519758992</v>
      </c>
      <c r="B918" s="18">
        <v>45281.0</v>
      </c>
      <c r="C918" s="36">
        <v>31.0</v>
      </c>
      <c r="D918" s="19">
        <f t="shared" ref="D918:D919" si="54">D917-C917</f>
        <v>31</v>
      </c>
      <c r="E918" s="19"/>
      <c r="F918" s="10"/>
    </row>
    <row r="919" ht="15.75" customHeight="1">
      <c r="D919" s="19">
        <f t="shared" si="54"/>
        <v>0</v>
      </c>
      <c r="E919" s="1"/>
      <c r="F919" s="54" t="s">
        <v>738</v>
      </c>
    </row>
    <row r="920" ht="15.75" customHeight="1">
      <c r="E920" s="1"/>
    </row>
    <row r="921" ht="15.75" customHeight="1">
      <c r="A921" s="14" t="s">
        <v>15</v>
      </c>
      <c r="B921" s="14" t="s">
        <v>16</v>
      </c>
      <c r="C921" s="2" t="s">
        <v>17</v>
      </c>
      <c r="D921" s="14" t="s">
        <v>18</v>
      </c>
      <c r="E921" s="14" t="s">
        <v>19</v>
      </c>
      <c r="F921" s="34" t="s">
        <v>20</v>
      </c>
      <c r="G921" s="43">
        <v>300.0</v>
      </c>
    </row>
    <row r="922" ht="15.75" customHeight="1">
      <c r="A922" s="19">
        <v>4.520019302E9</v>
      </c>
      <c r="B922" s="18">
        <v>45327.0</v>
      </c>
      <c r="C922" s="36">
        <v>40.0</v>
      </c>
      <c r="D922" s="19">
        <f>G921-C922</f>
        <v>260</v>
      </c>
      <c r="E922" s="19"/>
      <c r="F922" s="10"/>
      <c r="G922" s="1" t="s">
        <v>1544</v>
      </c>
    </row>
    <row r="923" ht="15.75" customHeight="1">
      <c r="A923" s="19">
        <f t="shared" ref="A923:A925" si="55">A922</f>
        <v>4520019302</v>
      </c>
      <c r="B923" s="18">
        <v>45341.0</v>
      </c>
      <c r="C923" s="36">
        <v>40.0</v>
      </c>
      <c r="D923" s="19">
        <f>D922-C923</f>
        <v>220</v>
      </c>
      <c r="E923" s="19"/>
      <c r="F923" s="10"/>
      <c r="G923" s="20" t="s">
        <v>4574</v>
      </c>
    </row>
    <row r="924" ht="15.75" customHeight="1">
      <c r="A924" s="19">
        <f t="shared" si="55"/>
        <v>4520019302</v>
      </c>
      <c r="B924" s="18">
        <v>45345.0</v>
      </c>
      <c r="C924" s="36">
        <v>30.0</v>
      </c>
      <c r="D924" s="19">
        <f>D923</f>
        <v>220</v>
      </c>
      <c r="E924" s="19"/>
      <c r="F924" s="10"/>
    </row>
    <row r="925" ht="15.75" customHeight="1">
      <c r="A925" s="19">
        <f t="shared" si="55"/>
        <v>4520019302</v>
      </c>
      <c r="B925" s="18">
        <v>45350.0</v>
      </c>
      <c r="C925" s="36">
        <v>40.0</v>
      </c>
      <c r="D925" s="19">
        <f t="shared" ref="D925:D932" si="56">D924-C924</f>
        <v>190</v>
      </c>
      <c r="E925" s="19"/>
      <c r="F925" s="10"/>
    </row>
    <row r="926" ht="15.75" customHeight="1">
      <c r="B926" s="56">
        <v>45357.0</v>
      </c>
      <c r="C926" s="69">
        <v>28.0</v>
      </c>
      <c r="D926" s="19">
        <f t="shared" si="56"/>
        <v>150</v>
      </c>
      <c r="E926" s="1"/>
    </row>
    <row r="927" ht="15.75" customHeight="1">
      <c r="B927" s="56">
        <v>45373.0</v>
      </c>
      <c r="C927" s="69">
        <v>40.0</v>
      </c>
      <c r="D927" s="19">
        <f t="shared" si="56"/>
        <v>122</v>
      </c>
      <c r="E927" s="1"/>
    </row>
    <row r="928" ht="15.75" customHeight="1">
      <c r="B928" s="56">
        <v>45404.0</v>
      </c>
      <c r="C928" s="69">
        <v>40.0</v>
      </c>
      <c r="D928" s="19">
        <f t="shared" si="56"/>
        <v>82</v>
      </c>
      <c r="E928" s="1"/>
    </row>
    <row r="929" ht="15.75" customHeight="1">
      <c r="B929" s="56">
        <v>45411.0</v>
      </c>
      <c r="C929" s="69">
        <v>20.0</v>
      </c>
      <c r="D929" s="19">
        <f t="shared" si="56"/>
        <v>42</v>
      </c>
      <c r="E929" s="1"/>
    </row>
    <row r="930" ht="15.75" customHeight="1">
      <c r="B930" s="20" t="s">
        <v>4580</v>
      </c>
      <c r="C930" s="69">
        <v>18.0</v>
      </c>
      <c r="D930" s="19">
        <f t="shared" si="56"/>
        <v>22</v>
      </c>
      <c r="E930" s="1"/>
    </row>
    <row r="931" ht="15.75" customHeight="1">
      <c r="B931" s="56">
        <v>45428.0</v>
      </c>
      <c r="C931" s="69">
        <v>4.0</v>
      </c>
      <c r="D931" s="19">
        <f t="shared" si="56"/>
        <v>4</v>
      </c>
      <c r="E931" s="1"/>
    </row>
    <row r="932" ht="15.75" customHeight="1">
      <c r="D932" s="19">
        <f t="shared" si="56"/>
        <v>0</v>
      </c>
      <c r="E932" s="1"/>
      <c r="F932" s="54" t="s">
        <v>738</v>
      </c>
    </row>
    <row r="933" ht="15.75" customHeight="1">
      <c r="A933" s="14" t="s">
        <v>15</v>
      </c>
      <c r="B933" s="14" t="s">
        <v>16</v>
      </c>
      <c r="C933" s="2" t="s">
        <v>17</v>
      </c>
      <c r="D933" s="14" t="s">
        <v>18</v>
      </c>
      <c r="E933" s="14" t="s">
        <v>19</v>
      </c>
      <c r="F933" s="34" t="s">
        <v>20</v>
      </c>
      <c r="G933" s="43">
        <v>300.0</v>
      </c>
    </row>
    <row r="934" ht="15.75" customHeight="1">
      <c r="A934" s="19">
        <v>4.520463502E9</v>
      </c>
      <c r="B934" s="18">
        <v>45428.0</v>
      </c>
      <c r="C934" s="36">
        <v>18.0</v>
      </c>
      <c r="D934" s="19">
        <f>G933-C934</f>
        <v>282</v>
      </c>
      <c r="E934" s="19"/>
      <c r="F934" s="10"/>
      <c r="G934" s="1" t="s">
        <v>4581</v>
      </c>
    </row>
    <row r="935" ht="15.75" customHeight="1">
      <c r="A935" s="19">
        <f t="shared" ref="A935:A943" si="57">A934</f>
        <v>4520463502</v>
      </c>
      <c r="B935" s="18">
        <v>45439.0</v>
      </c>
      <c r="C935" s="36">
        <v>40.0</v>
      </c>
      <c r="D935" s="19">
        <f>D934-C935</f>
        <v>242</v>
      </c>
      <c r="E935" s="19"/>
      <c r="F935" s="10"/>
      <c r="G935" s="20" t="s">
        <v>4574</v>
      </c>
    </row>
    <row r="936" ht="15.75" customHeight="1">
      <c r="A936" s="19">
        <f t="shared" si="57"/>
        <v>4520463502</v>
      </c>
      <c r="B936" s="18">
        <v>45443.0</v>
      </c>
      <c r="C936" s="36">
        <v>40.0</v>
      </c>
      <c r="D936" s="19">
        <f>D935</f>
        <v>242</v>
      </c>
      <c r="E936" s="19"/>
      <c r="F936" s="10"/>
      <c r="G936" s="20" t="s">
        <v>4582</v>
      </c>
    </row>
    <row r="937" ht="15.75" customHeight="1">
      <c r="A937" s="19">
        <f t="shared" si="57"/>
        <v>4520463502</v>
      </c>
      <c r="B937" s="18">
        <v>45447.0</v>
      </c>
      <c r="C937" s="36">
        <v>74.0</v>
      </c>
      <c r="D937" s="19">
        <f t="shared" ref="D937:D943" si="58">D936-C936</f>
        <v>202</v>
      </c>
      <c r="E937" s="19"/>
      <c r="F937" s="10"/>
    </row>
    <row r="938" ht="15.75" customHeight="1">
      <c r="A938" s="19">
        <f t="shared" si="57"/>
        <v>4520463502</v>
      </c>
      <c r="B938" s="9">
        <v>45454.0</v>
      </c>
      <c r="C938" s="36">
        <v>40.0</v>
      </c>
      <c r="D938" s="19">
        <f t="shared" si="58"/>
        <v>128</v>
      </c>
      <c r="E938" s="19"/>
      <c r="F938" s="10"/>
    </row>
    <row r="939" ht="15.75" customHeight="1">
      <c r="A939" s="19">
        <f t="shared" si="57"/>
        <v>4520463502</v>
      </c>
      <c r="B939" s="9">
        <v>45464.0</v>
      </c>
      <c r="C939" s="36">
        <v>40.0</v>
      </c>
      <c r="D939" s="19">
        <f t="shared" si="58"/>
        <v>88</v>
      </c>
      <c r="E939" s="19"/>
      <c r="F939" s="10"/>
    </row>
    <row r="940" ht="15.75" customHeight="1">
      <c r="A940" s="19">
        <f t="shared" si="57"/>
        <v>4520463502</v>
      </c>
      <c r="B940" s="9">
        <v>45468.0</v>
      </c>
      <c r="C940" s="36">
        <v>41.0</v>
      </c>
      <c r="D940" s="19">
        <f t="shared" si="58"/>
        <v>48</v>
      </c>
      <c r="E940" s="19"/>
      <c r="F940" s="10"/>
    </row>
    <row r="941" ht="15.75" customHeight="1">
      <c r="A941" s="19">
        <f t="shared" si="57"/>
        <v>4520463502</v>
      </c>
      <c r="B941" s="9">
        <v>45471.0</v>
      </c>
      <c r="C941" s="36">
        <v>7.0</v>
      </c>
      <c r="D941" s="19">
        <f t="shared" si="58"/>
        <v>7</v>
      </c>
      <c r="E941" s="19"/>
      <c r="F941" s="10"/>
    </row>
    <row r="942" ht="15.75" customHeight="1">
      <c r="A942" s="19">
        <f t="shared" si="57"/>
        <v>4520463502</v>
      </c>
      <c r="B942" s="10"/>
      <c r="C942" s="36"/>
      <c r="D942" s="19">
        <f t="shared" si="58"/>
        <v>0</v>
      </c>
      <c r="E942" s="19"/>
      <c r="F942" s="10"/>
    </row>
    <row r="943" ht="15.75" customHeight="1">
      <c r="A943" s="19">
        <f t="shared" si="57"/>
        <v>4520463502</v>
      </c>
      <c r="B943" s="10"/>
      <c r="C943" s="10"/>
      <c r="D943" s="19">
        <f t="shared" si="58"/>
        <v>0</v>
      </c>
      <c r="E943" s="19"/>
      <c r="F943" s="10"/>
    </row>
    <row r="944" ht="15.75" customHeight="1">
      <c r="E944" s="1"/>
      <c r="F944" s="54" t="s">
        <v>738</v>
      </c>
    </row>
    <row r="945" ht="15.75" customHeight="1">
      <c r="A945" s="14" t="s">
        <v>15</v>
      </c>
      <c r="B945" s="14" t="s">
        <v>16</v>
      </c>
      <c r="C945" s="2" t="s">
        <v>17</v>
      </c>
      <c r="D945" s="14" t="s">
        <v>18</v>
      </c>
      <c r="E945" s="14" t="s">
        <v>19</v>
      </c>
      <c r="F945" s="34" t="s">
        <v>20</v>
      </c>
      <c r="G945" s="43">
        <v>40.0</v>
      </c>
    </row>
    <row r="946" ht="15.75" customHeight="1">
      <c r="A946" s="19">
        <v>4.5204635E9</v>
      </c>
      <c r="B946" s="18">
        <v>45428.0</v>
      </c>
      <c r="C946" s="36">
        <v>40.0</v>
      </c>
      <c r="D946" s="19">
        <f>G945-C946</f>
        <v>0</v>
      </c>
      <c r="E946" s="19"/>
      <c r="F946" s="10"/>
      <c r="G946" s="1" t="s">
        <v>4583</v>
      </c>
    </row>
    <row r="947" ht="15.75" customHeight="1">
      <c r="A947" s="19">
        <f t="shared" ref="A947:A948" si="59">A946</f>
        <v>4520463500</v>
      </c>
      <c r="B947" s="18"/>
      <c r="C947" s="36"/>
      <c r="D947" s="19">
        <f>D946-C947</f>
        <v>0</v>
      </c>
      <c r="E947" s="19"/>
      <c r="F947" s="10"/>
      <c r="G947" s="20" t="s">
        <v>1173</v>
      </c>
    </row>
    <row r="948" ht="15.75" customHeight="1">
      <c r="A948" s="19">
        <f t="shared" si="59"/>
        <v>4520463500</v>
      </c>
      <c r="B948" s="18"/>
      <c r="C948" s="36"/>
      <c r="D948" s="19">
        <f>D947</f>
        <v>0</v>
      </c>
      <c r="E948" s="19"/>
      <c r="F948" s="10"/>
      <c r="G948" s="20" t="s">
        <v>4582</v>
      </c>
    </row>
    <row r="949" ht="15.75" customHeight="1">
      <c r="E949" s="1"/>
      <c r="F949" s="54" t="s">
        <v>738</v>
      </c>
    </row>
    <row r="950" ht="15.75" customHeight="1">
      <c r="A950" s="14" t="s">
        <v>15</v>
      </c>
      <c r="B950" s="14" t="s">
        <v>16</v>
      </c>
      <c r="C950" s="2" t="s">
        <v>17</v>
      </c>
      <c r="D950" s="14" t="s">
        <v>18</v>
      </c>
      <c r="E950" s="14" t="s">
        <v>19</v>
      </c>
      <c r="F950" s="34" t="s">
        <v>20</v>
      </c>
      <c r="G950" s="43">
        <v>300.0</v>
      </c>
    </row>
    <row r="951" ht="15.75" customHeight="1">
      <c r="A951" s="19">
        <v>4.520605488E9</v>
      </c>
      <c r="B951" s="18">
        <v>45471.0</v>
      </c>
      <c r="C951" s="36">
        <v>23.0</v>
      </c>
      <c r="D951" s="19">
        <f>G950-C951</f>
        <v>277</v>
      </c>
      <c r="E951" s="19"/>
      <c r="F951" s="10"/>
      <c r="G951" s="1" t="s">
        <v>4584</v>
      </c>
    </row>
    <row r="952" ht="15.75" customHeight="1">
      <c r="A952" s="19">
        <f t="shared" ref="A952:A959" si="60">A951</f>
        <v>4520605488</v>
      </c>
      <c r="B952" s="18">
        <v>45477.0</v>
      </c>
      <c r="C952" s="36">
        <v>45.0</v>
      </c>
      <c r="D952" s="19">
        <f>D951-C952</f>
        <v>232</v>
      </c>
      <c r="E952" s="19"/>
      <c r="F952" s="10"/>
      <c r="G952" s="20" t="s">
        <v>4574</v>
      </c>
    </row>
    <row r="953" ht="15.75" customHeight="1">
      <c r="A953" s="19">
        <f t="shared" si="60"/>
        <v>4520605488</v>
      </c>
      <c r="B953" s="18">
        <v>45483.0</v>
      </c>
      <c r="C953" s="36">
        <v>34.0</v>
      </c>
      <c r="D953" s="19">
        <f>D952</f>
        <v>232</v>
      </c>
      <c r="E953" s="19"/>
      <c r="F953" s="10"/>
      <c r="G953" s="20" t="s">
        <v>4582</v>
      </c>
    </row>
    <row r="954" ht="15.75" customHeight="1">
      <c r="A954" s="19">
        <f t="shared" si="60"/>
        <v>4520605488</v>
      </c>
      <c r="B954" s="18">
        <v>45488.0</v>
      </c>
      <c r="C954" s="36">
        <v>40.0</v>
      </c>
      <c r="D954" s="19">
        <f t="shared" ref="D954:D959" si="61">D953-C953</f>
        <v>198</v>
      </c>
      <c r="E954" s="19"/>
      <c r="F954" s="10"/>
    </row>
    <row r="955" ht="15.75" customHeight="1">
      <c r="A955" s="19">
        <f t="shared" si="60"/>
        <v>4520605488</v>
      </c>
      <c r="B955" s="9">
        <v>45492.0</v>
      </c>
      <c r="C955" s="36">
        <v>30.0</v>
      </c>
      <c r="D955" s="19">
        <f t="shared" si="61"/>
        <v>158</v>
      </c>
      <c r="E955" s="19"/>
      <c r="F955" s="10"/>
    </row>
    <row r="956" ht="15.75" customHeight="1">
      <c r="A956" s="19">
        <f t="shared" si="60"/>
        <v>4520605488</v>
      </c>
      <c r="B956" s="9">
        <v>45495.0</v>
      </c>
      <c r="C956" s="36">
        <v>50.0</v>
      </c>
      <c r="D956" s="19">
        <f t="shared" si="61"/>
        <v>128</v>
      </c>
      <c r="E956" s="19"/>
      <c r="F956" s="10"/>
    </row>
    <row r="957" ht="15.75" customHeight="1">
      <c r="A957" s="19">
        <f t="shared" si="60"/>
        <v>4520605488</v>
      </c>
      <c r="B957" s="9">
        <v>45498.0</v>
      </c>
      <c r="C957" s="36">
        <v>46.0</v>
      </c>
      <c r="D957" s="19">
        <f t="shared" si="61"/>
        <v>78</v>
      </c>
      <c r="E957" s="19"/>
      <c r="F957" s="10"/>
    </row>
    <row r="958" ht="15.75" customHeight="1">
      <c r="A958" s="19">
        <f t="shared" si="60"/>
        <v>4520605488</v>
      </c>
      <c r="B958" s="9">
        <v>45517.0</v>
      </c>
      <c r="C958" s="36">
        <v>32.0</v>
      </c>
      <c r="D958" s="19">
        <f t="shared" si="61"/>
        <v>32</v>
      </c>
      <c r="E958" s="19"/>
      <c r="F958" s="10"/>
    </row>
    <row r="959" ht="15.75" customHeight="1">
      <c r="A959" s="19">
        <f t="shared" si="60"/>
        <v>4520605488</v>
      </c>
      <c r="B959" s="10"/>
      <c r="C959" s="36"/>
      <c r="D959" s="19">
        <f t="shared" si="61"/>
        <v>0</v>
      </c>
      <c r="E959" s="19"/>
      <c r="F959" s="10"/>
    </row>
    <row r="960" ht="15.75" customHeight="1">
      <c r="E960" s="1"/>
      <c r="F960" s="54" t="s">
        <v>738</v>
      </c>
    </row>
    <row r="961" ht="15.75" customHeight="1">
      <c r="A961" s="14" t="s">
        <v>15</v>
      </c>
      <c r="B961" s="14" t="s">
        <v>16</v>
      </c>
      <c r="C961" s="2" t="s">
        <v>17</v>
      </c>
      <c r="D961" s="14" t="s">
        <v>18</v>
      </c>
      <c r="E961" s="14" t="s">
        <v>19</v>
      </c>
      <c r="F961" s="34" t="s">
        <v>20</v>
      </c>
      <c r="G961" s="43">
        <v>300.0</v>
      </c>
    </row>
    <row r="962" ht="15.75" customHeight="1">
      <c r="A962" s="19">
        <v>4.520785998E9</v>
      </c>
      <c r="B962" s="18">
        <v>45531.0</v>
      </c>
      <c r="C962" s="36">
        <v>60.0</v>
      </c>
      <c r="D962" s="19">
        <f>G961-C962</f>
        <v>240</v>
      </c>
      <c r="E962" s="19"/>
      <c r="F962" s="10"/>
      <c r="G962" s="1" t="s">
        <v>4585</v>
      </c>
    </row>
    <row r="963" ht="15.75" customHeight="1">
      <c r="A963" s="19">
        <f t="shared" ref="A963:A970" si="62">A962</f>
        <v>4520785998</v>
      </c>
      <c r="B963" s="18">
        <v>45541.0</v>
      </c>
      <c r="C963" s="36">
        <v>50.0</v>
      </c>
      <c r="D963" s="19">
        <f>D962-C963</f>
        <v>190</v>
      </c>
      <c r="E963" s="19"/>
      <c r="F963" s="10"/>
      <c r="G963" s="20" t="s">
        <v>4574</v>
      </c>
    </row>
    <row r="964" ht="15.75" customHeight="1">
      <c r="A964" s="19">
        <f t="shared" si="62"/>
        <v>4520785998</v>
      </c>
      <c r="B964" s="18">
        <v>45552.0</v>
      </c>
      <c r="C964" s="36">
        <v>41.0</v>
      </c>
      <c r="D964" s="19">
        <f>D963</f>
        <v>190</v>
      </c>
      <c r="E964" s="19"/>
      <c r="F964" s="10"/>
      <c r="G964" s="20" t="s">
        <v>4582</v>
      </c>
    </row>
    <row r="965" ht="15.75" customHeight="1">
      <c r="A965" s="19">
        <f t="shared" si="62"/>
        <v>4520785998</v>
      </c>
      <c r="B965" s="18">
        <v>45568.0</v>
      </c>
      <c r="C965" s="36">
        <v>53.0</v>
      </c>
      <c r="D965" s="19">
        <f t="shared" ref="D965:D970" si="63">D964-C964</f>
        <v>149</v>
      </c>
      <c r="E965" s="19"/>
      <c r="F965" s="10"/>
    </row>
    <row r="966" ht="15.75" customHeight="1">
      <c r="A966" s="19">
        <f t="shared" si="62"/>
        <v>4520785998</v>
      </c>
      <c r="B966" s="9">
        <v>45580.0</v>
      </c>
      <c r="C966" s="36">
        <v>30.0</v>
      </c>
      <c r="D966" s="19">
        <f t="shared" si="63"/>
        <v>96</v>
      </c>
      <c r="E966" s="19"/>
      <c r="F966" s="10"/>
    </row>
    <row r="967" ht="15.75" customHeight="1">
      <c r="A967" s="19">
        <f t="shared" si="62"/>
        <v>4520785998</v>
      </c>
      <c r="B967" s="9">
        <v>45588.0</v>
      </c>
      <c r="C967" s="36">
        <v>38.0</v>
      </c>
      <c r="D967" s="19">
        <f t="shared" si="63"/>
        <v>66</v>
      </c>
      <c r="E967" s="19"/>
      <c r="F967" s="10"/>
    </row>
    <row r="968" ht="15.75" customHeight="1">
      <c r="A968" s="19">
        <f t="shared" si="62"/>
        <v>4520785998</v>
      </c>
      <c r="B968" s="9">
        <v>45597.0</v>
      </c>
      <c r="C968" s="36">
        <v>28.0</v>
      </c>
      <c r="D968" s="19">
        <f t="shared" si="63"/>
        <v>28</v>
      </c>
      <c r="E968" s="19"/>
      <c r="F968" s="10"/>
    </row>
    <row r="969" ht="15.75" customHeight="1">
      <c r="A969" s="19">
        <f t="shared" si="62"/>
        <v>4520785998</v>
      </c>
      <c r="B969" s="9"/>
      <c r="C969" s="36"/>
      <c r="D969" s="19">
        <f t="shared" si="63"/>
        <v>0</v>
      </c>
      <c r="E969" s="19"/>
      <c r="F969" s="10"/>
    </row>
    <row r="970" ht="15.75" customHeight="1">
      <c r="A970" s="19">
        <f t="shared" si="62"/>
        <v>4520785998</v>
      </c>
      <c r="B970" s="10"/>
      <c r="C970" s="36"/>
      <c r="D970" s="19">
        <f t="shared" si="63"/>
        <v>0</v>
      </c>
      <c r="E970" s="19"/>
      <c r="F970" s="10"/>
    </row>
    <row r="971" ht="15.75" customHeight="1">
      <c r="E971" s="1"/>
      <c r="F971" s="54" t="s">
        <v>738</v>
      </c>
    </row>
    <row r="972" ht="15.75" customHeight="1">
      <c r="A972" s="14" t="s">
        <v>15</v>
      </c>
      <c r="B972" s="14" t="s">
        <v>16</v>
      </c>
      <c r="C972" s="2" t="s">
        <v>17</v>
      </c>
      <c r="D972" s="14" t="s">
        <v>18</v>
      </c>
      <c r="E972" s="14" t="s">
        <v>19</v>
      </c>
      <c r="F972" s="34" t="s">
        <v>20</v>
      </c>
      <c r="G972" s="43">
        <v>60.0</v>
      </c>
    </row>
    <row r="973" ht="15.75" customHeight="1">
      <c r="A973" s="19">
        <v>4.520988936E9</v>
      </c>
      <c r="B973" s="18">
        <v>45624.0</v>
      </c>
      <c r="C973" s="36">
        <v>36.0</v>
      </c>
      <c r="D973" s="19">
        <f>G972-C973</f>
        <v>24</v>
      </c>
      <c r="E973" s="19"/>
      <c r="F973" s="10"/>
      <c r="G973" s="1" t="s">
        <v>4586</v>
      </c>
    </row>
    <row r="974" ht="15.75" customHeight="1">
      <c r="A974" s="19">
        <f t="shared" ref="A974:A975" si="64">A973</f>
        <v>4520988936</v>
      </c>
      <c r="B974" s="18">
        <v>45628.0</v>
      </c>
      <c r="C974" s="36">
        <v>24.0</v>
      </c>
      <c r="D974" s="19">
        <f>D973-C974</f>
        <v>0</v>
      </c>
      <c r="E974" s="19"/>
      <c r="F974" s="10"/>
      <c r="G974" s="20" t="s">
        <v>4567</v>
      </c>
    </row>
    <row r="975" ht="15.75" customHeight="1">
      <c r="A975" s="19">
        <f t="shared" si="64"/>
        <v>4520988936</v>
      </c>
      <c r="B975" s="18"/>
      <c r="C975" s="36"/>
      <c r="D975" s="19">
        <f>D974</f>
        <v>0</v>
      </c>
      <c r="E975" s="19"/>
      <c r="F975" s="10"/>
      <c r="G975" s="20" t="s">
        <v>4582</v>
      </c>
    </row>
    <row r="976" ht="15.75" customHeight="1">
      <c r="E976" s="1"/>
      <c r="F976" s="68" t="s">
        <v>738</v>
      </c>
    </row>
    <row r="977" ht="15.75" customHeight="1">
      <c r="A977" s="14" t="s">
        <v>15</v>
      </c>
      <c r="B977" s="14" t="s">
        <v>16</v>
      </c>
      <c r="C977" s="2" t="s">
        <v>17</v>
      </c>
      <c r="D977" s="14" t="s">
        <v>18</v>
      </c>
      <c r="E977" s="14" t="s">
        <v>19</v>
      </c>
      <c r="F977" s="34" t="s">
        <v>20</v>
      </c>
      <c r="G977" s="43">
        <v>300.0</v>
      </c>
    </row>
    <row r="978" ht="15.75" customHeight="1">
      <c r="A978" s="19">
        <v>4.521047323E9</v>
      </c>
      <c r="B978" s="18">
        <v>45616.0</v>
      </c>
      <c r="C978" s="36">
        <v>40.0</v>
      </c>
      <c r="D978" s="19">
        <f>G977-C978</f>
        <v>260</v>
      </c>
      <c r="E978" s="19"/>
      <c r="F978" s="10"/>
      <c r="G978" s="1" t="s">
        <v>4587</v>
      </c>
    </row>
    <row r="979" ht="15.75" customHeight="1">
      <c r="A979" s="19">
        <f t="shared" ref="A979:A986" si="65">A978</f>
        <v>4521047323</v>
      </c>
      <c r="B979" s="18">
        <v>45621.0</v>
      </c>
      <c r="C979" s="36">
        <v>41.0</v>
      </c>
      <c r="D979" s="19">
        <f>D978-C979</f>
        <v>219</v>
      </c>
      <c r="E979" s="19"/>
      <c r="F979" s="10"/>
      <c r="G979" s="20" t="s">
        <v>4574</v>
      </c>
    </row>
    <row r="980" ht="15.75" customHeight="1">
      <c r="A980" s="19">
        <f t="shared" si="65"/>
        <v>4521047323</v>
      </c>
      <c r="B980" s="18">
        <v>45632.0</v>
      </c>
      <c r="C980" s="36">
        <v>40.0</v>
      </c>
      <c r="D980" s="19">
        <f>D979</f>
        <v>219</v>
      </c>
      <c r="E980" s="19"/>
      <c r="F980" s="10"/>
      <c r="G980" s="20" t="s">
        <v>4582</v>
      </c>
    </row>
    <row r="981" ht="15.75" customHeight="1">
      <c r="A981" s="19">
        <f t="shared" si="65"/>
        <v>4521047323</v>
      </c>
      <c r="B981" s="18">
        <v>45639.0</v>
      </c>
      <c r="C981" s="36">
        <v>68.0</v>
      </c>
      <c r="D981" s="19">
        <f t="shared" ref="D981:D986" si="66">D980-C980</f>
        <v>179</v>
      </c>
      <c r="E981" s="19"/>
      <c r="F981" s="10"/>
    </row>
    <row r="982" ht="15.75" customHeight="1">
      <c r="A982" s="19">
        <f t="shared" si="65"/>
        <v>4521047323</v>
      </c>
      <c r="B982" s="9">
        <v>45666.0</v>
      </c>
      <c r="C982" s="36">
        <v>51.0</v>
      </c>
      <c r="D982" s="19">
        <f t="shared" si="66"/>
        <v>111</v>
      </c>
      <c r="E982" s="19"/>
      <c r="F982" s="10"/>
    </row>
    <row r="983" ht="15.75" customHeight="1">
      <c r="A983" s="19">
        <f t="shared" si="65"/>
        <v>4521047323</v>
      </c>
      <c r="B983" s="9">
        <v>45706.0</v>
      </c>
      <c r="C983" s="36">
        <v>60.0</v>
      </c>
      <c r="D983" s="19">
        <f t="shared" si="66"/>
        <v>60</v>
      </c>
      <c r="E983" s="19"/>
      <c r="F983" s="10"/>
    </row>
    <row r="984" ht="15.75" customHeight="1">
      <c r="A984" s="19">
        <f t="shared" si="65"/>
        <v>4521047323</v>
      </c>
      <c r="B984" s="9">
        <v>45660.0</v>
      </c>
      <c r="C984" s="36">
        <v>60.0</v>
      </c>
      <c r="D984" s="19">
        <f t="shared" si="66"/>
        <v>0</v>
      </c>
      <c r="E984" s="19"/>
      <c r="F984" s="10"/>
    </row>
    <row r="985" ht="15.75" customHeight="1">
      <c r="A985" s="19">
        <f t="shared" si="65"/>
        <v>4521047323</v>
      </c>
      <c r="B985" s="9"/>
      <c r="C985" s="36"/>
      <c r="D985" s="19">
        <f t="shared" si="66"/>
        <v>-60</v>
      </c>
      <c r="E985" s="19"/>
      <c r="F985" s="10"/>
    </row>
    <row r="986" ht="15.75" customHeight="1">
      <c r="A986" s="19">
        <f t="shared" si="65"/>
        <v>4521047323</v>
      </c>
      <c r="B986" s="10"/>
      <c r="C986" s="36"/>
      <c r="D986" s="19">
        <f t="shared" si="66"/>
        <v>-60</v>
      </c>
      <c r="E986" s="19"/>
      <c r="F986" s="10"/>
    </row>
    <row r="987" ht="15.75" customHeight="1">
      <c r="D987" s="68" t="s">
        <v>738</v>
      </c>
      <c r="E987" s="1"/>
    </row>
    <row r="988" ht="15.75" customHeight="1">
      <c r="E988" s="1"/>
    </row>
    <row r="989" ht="15.75" customHeight="1">
      <c r="A989" s="2" t="s">
        <v>0</v>
      </c>
      <c r="B989" s="2" t="s">
        <v>1</v>
      </c>
      <c r="C989" s="3" t="s">
        <v>2</v>
      </c>
      <c r="D989" s="3" t="s">
        <v>3</v>
      </c>
      <c r="E989" s="3" t="s">
        <v>4</v>
      </c>
      <c r="F989" s="3" t="s">
        <v>5</v>
      </c>
      <c r="G989" s="3" t="s">
        <v>6</v>
      </c>
      <c r="H989" s="3" t="s">
        <v>7</v>
      </c>
      <c r="I989" s="3" t="s">
        <v>8</v>
      </c>
    </row>
    <row r="990" ht="15.75" customHeight="1">
      <c r="A990" s="4" t="s">
        <v>4588</v>
      </c>
      <c r="B990" s="5">
        <v>4.521388157E9</v>
      </c>
      <c r="C990" s="6">
        <v>45700.0</v>
      </c>
      <c r="D990" s="7">
        <v>300.0</v>
      </c>
      <c r="E990" s="8" t="s">
        <v>4589</v>
      </c>
      <c r="F990" s="9">
        <v>45734.0</v>
      </c>
      <c r="G990" s="10">
        <v>36.0</v>
      </c>
      <c r="H990" s="8">
        <f>D990-G990</f>
        <v>264</v>
      </c>
      <c r="I990" s="10"/>
    </row>
    <row r="991" ht="15.75" customHeight="1">
      <c r="A991" s="11"/>
      <c r="B991" s="11"/>
      <c r="C991" s="11"/>
      <c r="D991" s="11"/>
      <c r="E991" s="8" t="s">
        <v>4590</v>
      </c>
      <c r="F991" s="9">
        <v>45736.0</v>
      </c>
      <c r="G991" s="10">
        <v>30.0</v>
      </c>
      <c r="H991" s="8">
        <f t="shared" ref="H991:H1000" si="67">H990-G991</f>
        <v>234</v>
      </c>
      <c r="I991" s="10"/>
    </row>
    <row r="992" ht="15.75" customHeight="1">
      <c r="A992" s="11"/>
      <c r="B992" s="11"/>
      <c r="C992" s="11"/>
      <c r="D992" s="11"/>
      <c r="E992" s="8" t="s">
        <v>4591</v>
      </c>
      <c r="F992" s="57">
        <v>45742.0</v>
      </c>
      <c r="G992" s="10">
        <v>11.0</v>
      </c>
      <c r="H992" s="8">
        <f t="shared" si="67"/>
        <v>223</v>
      </c>
      <c r="I992" s="10"/>
    </row>
    <row r="993" ht="15.75" customHeight="1">
      <c r="A993" s="11"/>
      <c r="B993" s="11"/>
      <c r="C993" s="11"/>
      <c r="D993" s="11"/>
      <c r="E993" s="8" t="s">
        <v>4592</v>
      </c>
      <c r="F993" s="57">
        <v>45755.0</v>
      </c>
      <c r="G993" s="10">
        <v>35.0</v>
      </c>
      <c r="H993" s="8">
        <f t="shared" si="67"/>
        <v>188</v>
      </c>
      <c r="I993" s="10"/>
    </row>
    <row r="994" ht="15.75" customHeight="1">
      <c r="A994" s="11"/>
      <c r="B994" s="11"/>
      <c r="C994" s="11"/>
      <c r="D994" s="11"/>
      <c r="E994" s="8" t="s">
        <v>4593</v>
      </c>
      <c r="F994" s="57">
        <v>45757.0</v>
      </c>
      <c r="G994" s="10">
        <v>20.0</v>
      </c>
      <c r="H994" s="8">
        <f t="shared" si="67"/>
        <v>168</v>
      </c>
      <c r="I994" s="10"/>
    </row>
    <row r="995" ht="15.75" customHeight="1">
      <c r="A995" s="11"/>
      <c r="B995" s="11"/>
      <c r="C995" s="11"/>
      <c r="D995" s="11"/>
      <c r="E995" s="8" t="s">
        <v>4594</v>
      </c>
      <c r="F995" s="9">
        <v>45769.0</v>
      </c>
      <c r="G995" s="10">
        <v>25.0</v>
      </c>
      <c r="H995" s="8">
        <f t="shared" si="67"/>
        <v>143</v>
      </c>
      <c r="I995" s="10"/>
    </row>
    <row r="996" ht="15.75" customHeight="1">
      <c r="A996" s="11"/>
      <c r="B996" s="11"/>
      <c r="C996" s="11"/>
      <c r="D996" s="11"/>
      <c r="E996" s="8" t="s">
        <v>4595</v>
      </c>
      <c r="F996" s="57">
        <v>45771.0</v>
      </c>
      <c r="G996" s="10">
        <v>15.0</v>
      </c>
      <c r="H996" s="8">
        <f t="shared" si="67"/>
        <v>128</v>
      </c>
      <c r="I996" s="10"/>
    </row>
    <row r="997" ht="15.75" customHeight="1">
      <c r="A997" s="11"/>
      <c r="B997" s="11"/>
      <c r="C997" s="11"/>
      <c r="D997" s="11"/>
      <c r="E997" s="8" t="s">
        <v>4596</v>
      </c>
      <c r="F997" s="57">
        <v>45783.0</v>
      </c>
      <c r="G997" s="10">
        <v>40.0</v>
      </c>
      <c r="H997" s="8">
        <f t="shared" si="67"/>
        <v>88</v>
      </c>
      <c r="I997" s="10"/>
    </row>
    <row r="998" ht="15.75" customHeight="1">
      <c r="A998" s="11"/>
      <c r="B998" s="11"/>
      <c r="C998" s="11"/>
      <c r="D998" s="11"/>
      <c r="E998" s="8" t="s">
        <v>4597</v>
      </c>
      <c r="F998" s="57">
        <v>45797.0</v>
      </c>
      <c r="G998" s="10">
        <v>28.0</v>
      </c>
      <c r="H998" s="8">
        <f t="shared" si="67"/>
        <v>60</v>
      </c>
      <c r="I998" s="10"/>
    </row>
    <row r="999" ht="15.75" customHeight="1">
      <c r="A999" s="11"/>
      <c r="B999" s="11"/>
      <c r="C999" s="11"/>
      <c r="D999" s="11"/>
      <c r="E999" s="8" t="s">
        <v>4598</v>
      </c>
      <c r="F999" s="175">
        <v>45660.0</v>
      </c>
      <c r="G999" s="29">
        <v>60.0</v>
      </c>
      <c r="H999" s="8">
        <f t="shared" si="67"/>
        <v>0</v>
      </c>
      <c r="I999" s="10"/>
    </row>
    <row r="1000" ht="15.75" customHeight="1">
      <c r="A1000" s="12"/>
      <c r="B1000" s="12"/>
      <c r="C1000" s="12"/>
      <c r="D1000" s="12"/>
      <c r="E1000" s="8" t="s">
        <v>4599</v>
      </c>
      <c r="F1000" s="10"/>
      <c r="G1000" s="10"/>
      <c r="H1000" s="8">
        <f t="shared" si="67"/>
        <v>0</v>
      </c>
      <c r="I1000" s="10"/>
    </row>
    <row r="1001" ht="15.75" customHeight="1">
      <c r="E1001" s="1"/>
      <c r="H1001" s="68" t="s">
        <v>738</v>
      </c>
    </row>
    <row r="1002" ht="15.75" customHeight="1">
      <c r="A1002" s="2" t="s">
        <v>0</v>
      </c>
      <c r="B1002" s="2" t="s">
        <v>1</v>
      </c>
      <c r="C1002" s="3" t="s">
        <v>2</v>
      </c>
      <c r="D1002" s="3" t="s">
        <v>3</v>
      </c>
      <c r="E1002" s="3" t="s">
        <v>4</v>
      </c>
      <c r="F1002" s="3" t="s">
        <v>5</v>
      </c>
      <c r="G1002" s="3" t="s">
        <v>6</v>
      </c>
      <c r="H1002" s="3" t="s">
        <v>7</v>
      </c>
      <c r="I1002" s="3" t="s">
        <v>8</v>
      </c>
    </row>
    <row r="1003" ht="15.75" customHeight="1">
      <c r="A1003" s="4" t="s">
        <v>4588</v>
      </c>
      <c r="B1003" s="5">
        <v>4.521698291E9</v>
      </c>
      <c r="C1003" s="6"/>
      <c r="D1003" s="7">
        <v>300.0</v>
      </c>
      <c r="E1003" s="8" t="s">
        <v>4600</v>
      </c>
      <c r="F1003" s="9">
        <v>45810.0</v>
      </c>
      <c r="G1003" s="10">
        <v>50.0</v>
      </c>
      <c r="H1003" s="8">
        <f>D1003-G1003</f>
        <v>250</v>
      </c>
      <c r="I1003" s="10"/>
    </row>
    <row r="1004" ht="15.75" customHeight="1">
      <c r="A1004" s="11"/>
      <c r="B1004" s="11"/>
      <c r="C1004" s="11"/>
      <c r="D1004" s="11"/>
      <c r="E1004" s="8" t="s">
        <v>4601</v>
      </c>
      <c r="F1004" s="175">
        <v>45799.0</v>
      </c>
      <c r="G1004" s="29">
        <v>32.0</v>
      </c>
      <c r="H1004" s="8">
        <f t="shared" ref="H1004:H1013" si="68">H1003-G1004</f>
        <v>218</v>
      </c>
      <c r="I1004" s="10"/>
    </row>
    <row r="1005" ht="15.75" customHeight="1">
      <c r="A1005" s="11"/>
      <c r="B1005" s="11"/>
      <c r="C1005" s="11"/>
      <c r="D1005" s="11"/>
      <c r="E1005" s="8" t="s">
        <v>4602</v>
      </c>
      <c r="F1005" s="57">
        <v>45819.0</v>
      </c>
      <c r="G1005" s="10">
        <v>9.0</v>
      </c>
      <c r="H1005" s="8">
        <f t="shared" si="68"/>
        <v>209</v>
      </c>
      <c r="I1005" s="10"/>
    </row>
    <row r="1006" ht="15.75" customHeight="1">
      <c r="A1006" s="11"/>
      <c r="B1006" s="11"/>
      <c r="C1006" s="11"/>
      <c r="D1006" s="11"/>
      <c r="E1006" s="8" t="s">
        <v>4603</v>
      </c>
      <c r="F1006" s="57">
        <v>45820.0</v>
      </c>
      <c r="G1006" s="10">
        <v>31.0</v>
      </c>
      <c r="H1006" s="8">
        <f t="shared" si="68"/>
        <v>178</v>
      </c>
      <c r="I1006" s="10"/>
    </row>
    <row r="1007" ht="15.75" customHeight="1">
      <c r="A1007" s="11"/>
      <c r="B1007" s="11"/>
      <c r="C1007" s="11"/>
      <c r="D1007" s="11"/>
      <c r="E1007" s="8" t="s">
        <v>4604</v>
      </c>
      <c r="F1007" s="57">
        <v>45831.0</v>
      </c>
      <c r="G1007" s="10">
        <v>49.0</v>
      </c>
      <c r="H1007" s="8">
        <f t="shared" si="68"/>
        <v>129</v>
      </c>
      <c r="I1007" s="10"/>
    </row>
    <row r="1008" ht="15.75" customHeight="1">
      <c r="A1008" s="11"/>
      <c r="B1008" s="11"/>
      <c r="C1008" s="11"/>
      <c r="D1008" s="11"/>
      <c r="E1008" s="8" t="s">
        <v>4605</v>
      </c>
      <c r="F1008" s="9">
        <v>45839.0</v>
      </c>
      <c r="G1008" s="10">
        <v>50.0</v>
      </c>
      <c r="H1008" s="8">
        <f t="shared" si="68"/>
        <v>79</v>
      </c>
      <c r="I1008" s="10"/>
    </row>
    <row r="1009" ht="15.75" customHeight="1">
      <c r="A1009" s="11"/>
      <c r="B1009" s="11"/>
      <c r="C1009" s="11"/>
      <c r="D1009" s="11"/>
      <c r="E1009" s="8" t="s">
        <v>4606</v>
      </c>
      <c r="F1009" s="57">
        <v>45842.0</v>
      </c>
      <c r="G1009" s="10">
        <v>59.0</v>
      </c>
      <c r="H1009" s="8">
        <f t="shared" si="68"/>
        <v>20</v>
      </c>
      <c r="I1009" s="10"/>
    </row>
    <row r="1010" ht="15.75" customHeight="1">
      <c r="A1010" s="11"/>
      <c r="B1010" s="11"/>
      <c r="C1010" s="11"/>
      <c r="D1010" s="11"/>
      <c r="E1010" s="8" t="s">
        <v>4607</v>
      </c>
      <c r="F1010" s="57">
        <v>45856.0</v>
      </c>
      <c r="G1010" s="10">
        <v>20.0</v>
      </c>
      <c r="H1010" s="8">
        <f t="shared" si="68"/>
        <v>0</v>
      </c>
      <c r="I1010" s="10"/>
    </row>
    <row r="1011" ht="15.75" customHeight="1">
      <c r="A1011" s="11"/>
      <c r="B1011" s="11"/>
      <c r="C1011" s="11"/>
      <c r="D1011" s="11"/>
      <c r="E1011" s="8"/>
      <c r="F1011" s="57"/>
      <c r="G1011" s="10"/>
      <c r="H1011" s="8">
        <f t="shared" si="68"/>
        <v>0</v>
      </c>
      <c r="I1011" s="10"/>
    </row>
    <row r="1012" ht="15.75" customHeight="1">
      <c r="A1012" s="11"/>
      <c r="B1012" s="11"/>
      <c r="C1012" s="11"/>
      <c r="D1012" s="11"/>
      <c r="E1012" s="19"/>
      <c r="F1012" s="10"/>
      <c r="G1012" s="10"/>
      <c r="H1012" s="8">
        <f t="shared" si="68"/>
        <v>0</v>
      </c>
      <c r="I1012" s="10"/>
    </row>
    <row r="1013" ht="15.75" customHeight="1">
      <c r="A1013" s="12"/>
      <c r="B1013" s="12"/>
      <c r="C1013" s="12"/>
      <c r="D1013" s="12"/>
      <c r="E1013" s="19"/>
      <c r="F1013" s="10"/>
      <c r="G1013" s="10"/>
      <c r="H1013" s="8">
        <f t="shared" si="68"/>
        <v>0</v>
      </c>
      <c r="I1013" s="10"/>
    </row>
    <row r="1014" ht="15.75" customHeight="1">
      <c r="E1014" s="1"/>
      <c r="H1014" s="68" t="s">
        <v>738</v>
      </c>
    </row>
    <row r="1015" ht="15.75" customHeight="1">
      <c r="A1015" s="2" t="s">
        <v>0</v>
      </c>
      <c r="B1015" s="2" t="s">
        <v>1</v>
      </c>
      <c r="C1015" s="3" t="s">
        <v>2</v>
      </c>
      <c r="D1015" s="3" t="s">
        <v>3</v>
      </c>
      <c r="E1015" s="3" t="s">
        <v>4</v>
      </c>
      <c r="F1015" s="3" t="s">
        <v>5</v>
      </c>
      <c r="G1015" s="3" t="s">
        <v>6</v>
      </c>
      <c r="H1015" s="3" t="s">
        <v>7</v>
      </c>
      <c r="I1015" s="3" t="s">
        <v>8</v>
      </c>
    </row>
    <row r="1016" ht="15.75" customHeight="1">
      <c r="A1016" s="4" t="s">
        <v>4588</v>
      </c>
      <c r="B1016" s="5">
        <v>4.521840382E9</v>
      </c>
      <c r="C1016" s="6"/>
      <c r="D1016" s="7">
        <v>300.0</v>
      </c>
      <c r="E1016" s="8" t="s">
        <v>4608</v>
      </c>
      <c r="F1016" s="57">
        <v>45856.0</v>
      </c>
      <c r="G1016" s="10">
        <v>30.0</v>
      </c>
      <c r="H1016" s="8">
        <f>D1016-G1016</f>
        <v>270</v>
      </c>
      <c r="I1016" s="10"/>
    </row>
    <row r="1017" ht="15.75" customHeight="1">
      <c r="A1017" s="11"/>
      <c r="B1017" s="11"/>
      <c r="C1017" s="11"/>
      <c r="D1017" s="11"/>
      <c r="E1017" s="8" t="s">
        <v>4609</v>
      </c>
      <c r="F1017" s="175">
        <v>45869.0</v>
      </c>
      <c r="G1017" s="29">
        <v>70.0</v>
      </c>
      <c r="H1017" s="8">
        <f t="shared" ref="H1017:H1026" si="69">H1016-G1017</f>
        <v>200</v>
      </c>
      <c r="I1017" s="10"/>
    </row>
    <row r="1018" ht="15.75" customHeight="1">
      <c r="A1018" s="11"/>
      <c r="B1018" s="11"/>
      <c r="C1018" s="11"/>
      <c r="D1018" s="11"/>
      <c r="E1018" s="8" t="s">
        <v>4610</v>
      </c>
      <c r="F1018" s="57">
        <v>45882.0</v>
      </c>
      <c r="G1018" s="10">
        <v>50.0</v>
      </c>
      <c r="H1018" s="8">
        <f t="shared" si="69"/>
        <v>150</v>
      </c>
      <c r="I1018" s="10"/>
    </row>
    <row r="1019" ht="15.75" customHeight="1">
      <c r="A1019" s="11"/>
      <c r="B1019" s="11"/>
      <c r="C1019" s="11"/>
      <c r="D1019" s="11"/>
      <c r="E1019" s="8" t="s">
        <v>4611</v>
      </c>
      <c r="F1019" s="57">
        <v>45895.0</v>
      </c>
      <c r="G1019" s="10">
        <v>54.0</v>
      </c>
      <c r="H1019" s="8">
        <f t="shared" si="69"/>
        <v>96</v>
      </c>
      <c r="I1019" s="10"/>
    </row>
    <row r="1020" ht="15.75" customHeight="1">
      <c r="A1020" s="11"/>
      <c r="B1020" s="11"/>
      <c r="C1020" s="11"/>
      <c r="D1020" s="11"/>
      <c r="E1020" s="8" t="s">
        <v>4612</v>
      </c>
      <c r="F1020" s="57">
        <v>45909.0</v>
      </c>
      <c r="G1020" s="10">
        <v>66.0</v>
      </c>
      <c r="H1020" s="8">
        <f t="shared" si="69"/>
        <v>30</v>
      </c>
      <c r="I1020" s="10"/>
    </row>
    <row r="1021" ht="15.75" customHeight="1">
      <c r="A1021" s="11"/>
      <c r="B1021" s="11"/>
      <c r="C1021" s="11"/>
      <c r="D1021" s="11"/>
      <c r="E1021" s="8" t="s">
        <v>4613</v>
      </c>
      <c r="F1021" s="9">
        <v>45916.0</v>
      </c>
      <c r="G1021" s="10">
        <v>30.0</v>
      </c>
      <c r="H1021" s="8">
        <f t="shared" si="69"/>
        <v>0</v>
      </c>
      <c r="I1021" s="10"/>
    </row>
    <row r="1022" ht="15.75" customHeight="1">
      <c r="A1022" s="11"/>
      <c r="B1022" s="11"/>
      <c r="C1022" s="11"/>
      <c r="D1022" s="11"/>
      <c r="E1022" s="8"/>
      <c r="F1022" s="57"/>
      <c r="G1022" s="10"/>
      <c r="H1022" s="8">
        <f t="shared" si="69"/>
        <v>0</v>
      </c>
      <c r="I1022" s="10"/>
    </row>
    <row r="1023" ht="15.75" customHeight="1">
      <c r="A1023" s="11"/>
      <c r="B1023" s="11"/>
      <c r="C1023" s="11"/>
      <c r="D1023" s="11"/>
      <c r="E1023" s="8"/>
      <c r="F1023" s="57"/>
      <c r="G1023" s="10"/>
      <c r="H1023" s="8">
        <f t="shared" si="69"/>
        <v>0</v>
      </c>
      <c r="I1023" s="10"/>
    </row>
    <row r="1024" ht="15.75" customHeight="1">
      <c r="A1024" s="11"/>
      <c r="B1024" s="11"/>
      <c r="C1024" s="11"/>
      <c r="D1024" s="11"/>
      <c r="E1024" s="8"/>
      <c r="F1024" s="57"/>
      <c r="G1024" s="10"/>
      <c r="H1024" s="8">
        <f t="shared" si="69"/>
        <v>0</v>
      </c>
      <c r="I1024" s="10"/>
    </row>
    <row r="1025" ht="15.75" customHeight="1">
      <c r="A1025" s="11"/>
      <c r="B1025" s="11"/>
      <c r="C1025" s="11"/>
      <c r="D1025" s="11"/>
      <c r="E1025" s="19"/>
      <c r="F1025" s="10"/>
      <c r="G1025" s="10"/>
      <c r="H1025" s="8">
        <f t="shared" si="69"/>
        <v>0</v>
      </c>
      <c r="I1025" s="10"/>
    </row>
    <row r="1026" ht="15.75" customHeight="1">
      <c r="A1026" s="12"/>
      <c r="B1026" s="12"/>
      <c r="C1026" s="12"/>
      <c r="D1026" s="12"/>
      <c r="E1026" s="19"/>
      <c r="F1026" s="10"/>
      <c r="G1026" s="10"/>
      <c r="H1026" s="8">
        <f t="shared" si="69"/>
        <v>0</v>
      </c>
      <c r="I1026" s="10"/>
    </row>
    <row r="1027" ht="15.75" customHeight="1">
      <c r="E1027" s="1"/>
      <c r="H1027" s="68" t="s">
        <v>738</v>
      </c>
    </row>
    <row r="1028" ht="15.75" customHeight="1">
      <c r="E1028" s="1"/>
    </row>
    <row r="1029" ht="15.75" customHeight="1">
      <c r="A1029" s="2" t="s">
        <v>0</v>
      </c>
      <c r="B1029" s="2" t="s">
        <v>1</v>
      </c>
      <c r="C1029" s="3" t="s">
        <v>2</v>
      </c>
      <c r="D1029" s="3" t="s">
        <v>3</v>
      </c>
      <c r="E1029" s="3" t="s">
        <v>4</v>
      </c>
      <c r="F1029" s="3" t="s">
        <v>5</v>
      </c>
      <c r="G1029" s="3" t="s">
        <v>6</v>
      </c>
      <c r="H1029" s="3" t="s">
        <v>7</v>
      </c>
      <c r="I1029" s="3" t="s">
        <v>8</v>
      </c>
    </row>
    <row r="1030" ht="15.75" customHeight="1">
      <c r="A1030" s="4" t="s">
        <v>4588</v>
      </c>
      <c r="B1030" s="5">
        <v>4.522113542E9</v>
      </c>
      <c r="C1030" s="6"/>
      <c r="D1030" s="7">
        <v>300.0</v>
      </c>
      <c r="E1030" s="8" t="s">
        <v>4614</v>
      </c>
      <c r="F1030" s="57">
        <v>45937.0</v>
      </c>
      <c r="G1030" s="10">
        <v>50.0</v>
      </c>
      <c r="H1030" s="8">
        <f>D1030-G1030</f>
        <v>250</v>
      </c>
      <c r="I1030" s="10"/>
    </row>
    <row r="1031" ht="15.75" customHeight="1">
      <c r="A1031" s="11"/>
      <c r="B1031" s="11"/>
      <c r="C1031" s="11"/>
      <c r="D1031" s="11"/>
      <c r="E1031" s="8" t="s">
        <v>4615</v>
      </c>
      <c r="F1031" s="57">
        <v>45957.0</v>
      </c>
      <c r="G1031" s="10">
        <v>40.0</v>
      </c>
      <c r="H1031" s="8">
        <f t="shared" ref="H1031:H1040" si="70">H1030-G1031</f>
        <v>210</v>
      </c>
      <c r="I1031" s="10"/>
    </row>
    <row r="1032" ht="15.75" customHeight="1">
      <c r="A1032" s="11"/>
      <c r="B1032" s="11"/>
      <c r="C1032" s="11"/>
      <c r="D1032" s="11"/>
      <c r="E1032" s="8" t="s">
        <v>4616</v>
      </c>
      <c r="F1032" s="57">
        <v>45960.0</v>
      </c>
      <c r="G1032" s="10">
        <v>47.0</v>
      </c>
      <c r="H1032" s="8">
        <f t="shared" si="70"/>
        <v>163</v>
      </c>
      <c r="I1032" s="10"/>
    </row>
    <row r="1033" ht="15.75" customHeight="1">
      <c r="A1033" s="11"/>
      <c r="B1033" s="11"/>
      <c r="C1033" s="11"/>
      <c r="D1033" s="11"/>
      <c r="E1033" s="8" t="s">
        <v>4617</v>
      </c>
      <c r="F1033" s="57">
        <v>45971.0</v>
      </c>
      <c r="G1033" s="10">
        <v>50.0</v>
      </c>
      <c r="H1033" s="8">
        <f t="shared" si="70"/>
        <v>113</v>
      </c>
      <c r="I1033" s="10"/>
    </row>
    <row r="1034" ht="15.75" customHeight="1">
      <c r="A1034" s="11"/>
      <c r="B1034" s="11"/>
      <c r="C1034" s="11"/>
      <c r="D1034" s="11"/>
      <c r="E1034" s="8" t="s">
        <v>4618</v>
      </c>
      <c r="F1034" s="57">
        <v>45973.0</v>
      </c>
      <c r="G1034" s="10">
        <v>17.0</v>
      </c>
      <c r="H1034" s="8">
        <f t="shared" si="70"/>
        <v>96</v>
      </c>
      <c r="I1034" s="10"/>
    </row>
    <row r="1035" ht="15.75" customHeight="1">
      <c r="A1035" s="11"/>
      <c r="B1035" s="11"/>
      <c r="C1035" s="11"/>
      <c r="D1035" s="11"/>
      <c r="E1035" s="8" t="s">
        <v>4619</v>
      </c>
      <c r="F1035" s="9">
        <v>45980.0</v>
      </c>
      <c r="G1035" s="10">
        <v>20.0</v>
      </c>
      <c r="H1035" s="8">
        <f t="shared" si="70"/>
        <v>76</v>
      </c>
      <c r="I1035" s="10"/>
    </row>
    <row r="1036" ht="15.75" customHeight="1">
      <c r="A1036" s="11"/>
      <c r="B1036" s="11"/>
      <c r="C1036" s="11"/>
      <c r="D1036" s="11"/>
      <c r="E1036" s="8" t="s">
        <v>4620</v>
      </c>
      <c r="F1036" s="57">
        <v>45981.0</v>
      </c>
      <c r="G1036" s="10">
        <v>39.0</v>
      </c>
      <c r="H1036" s="8">
        <f t="shared" si="70"/>
        <v>37</v>
      </c>
      <c r="I1036" s="10"/>
    </row>
    <row r="1037" ht="15.75" customHeight="1">
      <c r="A1037" s="11"/>
      <c r="B1037" s="11"/>
      <c r="C1037" s="11"/>
      <c r="D1037" s="11"/>
      <c r="E1037" s="8" t="s">
        <v>4621</v>
      </c>
      <c r="F1037" s="57">
        <v>45985.0</v>
      </c>
      <c r="G1037" s="10">
        <v>37.0</v>
      </c>
      <c r="H1037" s="8">
        <f t="shared" si="70"/>
        <v>0</v>
      </c>
      <c r="I1037" s="10"/>
    </row>
    <row r="1038" ht="15.75" customHeight="1">
      <c r="A1038" s="11"/>
      <c r="B1038" s="11"/>
      <c r="C1038" s="11"/>
      <c r="D1038" s="11"/>
      <c r="E1038" s="8"/>
      <c r="F1038" s="57"/>
      <c r="G1038" s="10"/>
      <c r="H1038" s="8">
        <f t="shared" si="70"/>
        <v>0</v>
      </c>
      <c r="I1038" s="10"/>
    </row>
    <row r="1039" ht="15.75" customHeight="1">
      <c r="A1039" s="11"/>
      <c r="B1039" s="11"/>
      <c r="C1039" s="11"/>
      <c r="D1039" s="11"/>
      <c r="E1039" s="19"/>
      <c r="F1039" s="10"/>
      <c r="G1039" s="10"/>
      <c r="H1039" s="8">
        <f t="shared" si="70"/>
        <v>0</v>
      </c>
      <c r="I1039" s="10"/>
    </row>
    <row r="1040" ht="15.75" customHeight="1">
      <c r="A1040" s="12"/>
      <c r="B1040" s="12"/>
      <c r="C1040" s="12"/>
      <c r="D1040" s="12"/>
      <c r="E1040" s="19"/>
      <c r="F1040" s="10"/>
      <c r="G1040" s="10"/>
      <c r="H1040" s="8">
        <f t="shared" si="70"/>
        <v>0</v>
      </c>
      <c r="I1040" s="10"/>
    </row>
    <row r="1041" ht="15.75" customHeight="1">
      <c r="E1041" s="1"/>
    </row>
    <row r="1042" ht="15.75" customHeight="1">
      <c r="A1042" s="2" t="s">
        <v>0</v>
      </c>
      <c r="B1042" s="2" t="s">
        <v>1</v>
      </c>
      <c r="C1042" s="3" t="s">
        <v>2</v>
      </c>
      <c r="D1042" s="3" t="s">
        <v>3</v>
      </c>
      <c r="E1042" s="3" t="s">
        <v>4</v>
      </c>
      <c r="F1042" s="3" t="s">
        <v>5</v>
      </c>
      <c r="G1042" s="3" t="s">
        <v>6</v>
      </c>
      <c r="H1042" s="3" t="s">
        <v>7</v>
      </c>
      <c r="I1042" s="3" t="s">
        <v>8</v>
      </c>
    </row>
    <row r="1043" ht="15.75" customHeight="1">
      <c r="A1043" s="4" t="s">
        <v>4588</v>
      </c>
      <c r="B1043" s="5">
        <v>4.522286395E9</v>
      </c>
      <c r="C1043" s="6">
        <v>45981.0</v>
      </c>
      <c r="D1043" s="7">
        <v>500.0</v>
      </c>
      <c r="E1043" s="8" t="s">
        <v>4622</v>
      </c>
      <c r="F1043" s="57">
        <v>45985.0</v>
      </c>
      <c r="G1043" s="10">
        <v>23.0</v>
      </c>
      <c r="H1043" s="8">
        <f>D1043-G1043</f>
        <v>477</v>
      </c>
      <c r="I1043" s="10"/>
    </row>
    <row r="1044" ht="15.75" customHeight="1">
      <c r="A1044" s="11"/>
      <c r="B1044" s="11"/>
      <c r="C1044" s="11"/>
      <c r="D1044" s="11"/>
      <c r="E1044" s="8" t="s">
        <v>4623</v>
      </c>
      <c r="F1044" s="57">
        <v>45988.0</v>
      </c>
      <c r="G1044" s="10">
        <v>41.0</v>
      </c>
      <c r="H1044" s="8">
        <f t="shared" ref="H1044:H1055" si="71">H1043-G1044</f>
        <v>436</v>
      </c>
      <c r="I1044" s="10"/>
    </row>
    <row r="1045" ht="15.75" customHeight="1">
      <c r="A1045" s="11"/>
      <c r="B1045" s="11"/>
      <c r="C1045" s="11"/>
      <c r="D1045" s="11"/>
      <c r="E1045" s="8" t="s">
        <v>4624</v>
      </c>
      <c r="F1045" s="57">
        <v>45994.0</v>
      </c>
      <c r="G1045" s="10">
        <v>29.0</v>
      </c>
      <c r="H1045" s="8">
        <f t="shared" si="71"/>
        <v>407</v>
      </c>
      <c r="I1045" s="10"/>
    </row>
    <row r="1046" ht="15.75" customHeight="1">
      <c r="A1046" s="11"/>
      <c r="B1046" s="11"/>
      <c r="C1046" s="11"/>
      <c r="D1046" s="11"/>
      <c r="E1046" s="8" t="s">
        <v>4625</v>
      </c>
      <c r="F1046" s="57">
        <v>45999.0</v>
      </c>
      <c r="G1046" s="10">
        <v>50.0</v>
      </c>
      <c r="H1046" s="8">
        <f t="shared" si="71"/>
        <v>357</v>
      </c>
      <c r="I1046" s="10"/>
    </row>
    <row r="1047" ht="15.75" customHeight="1">
      <c r="A1047" s="11"/>
      <c r="B1047" s="11"/>
      <c r="C1047" s="11"/>
      <c r="D1047" s="11"/>
      <c r="E1047" s="8" t="s">
        <v>4626</v>
      </c>
      <c r="F1047" s="57">
        <v>46007.0</v>
      </c>
      <c r="G1047" s="10">
        <v>65.0</v>
      </c>
      <c r="H1047" s="8">
        <f t="shared" si="71"/>
        <v>292</v>
      </c>
      <c r="I1047" s="10"/>
    </row>
    <row r="1048" ht="15.75" customHeight="1">
      <c r="A1048" s="11"/>
      <c r="B1048" s="11"/>
      <c r="C1048" s="11"/>
      <c r="D1048" s="11"/>
      <c r="E1048" s="8" t="s">
        <v>4627</v>
      </c>
      <c r="F1048" s="9">
        <v>46014.0</v>
      </c>
      <c r="G1048" s="10">
        <v>35.0</v>
      </c>
      <c r="H1048" s="8">
        <f t="shared" si="71"/>
        <v>257</v>
      </c>
      <c r="I1048" s="10"/>
    </row>
    <row r="1049" ht="15.75" customHeight="1">
      <c r="A1049" s="11"/>
      <c r="B1049" s="11"/>
      <c r="C1049" s="11"/>
      <c r="D1049" s="11"/>
      <c r="E1049" s="8" t="s">
        <v>4628</v>
      </c>
      <c r="F1049" s="57">
        <v>46020.0</v>
      </c>
      <c r="G1049" s="10">
        <v>46.0</v>
      </c>
      <c r="H1049" s="8">
        <f t="shared" si="71"/>
        <v>211</v>
      </c>
      <c r="I1049" s="10"/>
    </row>
    <row r="1050" ht="15.75" customHeight="1">
      <c r="A1050" s="11"/>
      <c r="B1050" s="11"/>
      <c r="C1050" s="11"/>
      <c r="D1050" s="11"/>
      <c r="E1050" s="8" t="s">
        <v>4629</v>
      </c>
      <c r="F1050" s="57">
        <v>46037.0</v>
      </c>
      <c r="G1050" s="10">
        <v>40.0</v>
      </c>
      <c r="H1050" s="8">
        <f t="shared" si="71"/>
        <v>171</v>
      </c>
      <c r="I1050" s="10"/>
    </row>
    <row r="1051" ht="15.75" customHeight="1">
      <c r="A1051" s="11"/>
      <c r="B1051" s="11"/>
      <c r="C1051" s="11"/>
      <c r="D1051" s="11"/>
      <c r="E1051" s="8" t="s">
        <v>4630</v>
      </c>
      <c r="F1051" s="57">
        <v>46042.0</v>
      </c>
      <c r="G1051" s="10">
        <v>36.0</v>
      </c>
      <c r="H1051" s="8">
        <f t="shared" si="71"/>
        <v>135</v>
      </c>
      <c r="I1051" s="10"/>
    </row>
    <row r="1052" ht="15.75" customHeight="1">
      <c r="A1052" s="11"/>
      <c r="B1052" s="11"/>
      <c r="C1052" s="11"/>
      <c r="D1052" s="11"/>
      <c r="E1052" s="8" t="s">
        <v>4631</v>
      </c>
      <c r="F1052" s="57">
        <v>46050.0</v>
      </c>
      <c r="G1052" s="10">
        <v>44.0</v>
      </c>
      <c r="H1052" s="8">
        <f t="shared" si="71"/>
        <v>91</v>
      </c>
      <c r="I1052" s="10"/>
    </row>
    <row r="1053" ht="15.75" customHeight="1">
      <c r="A1053" s="12"/>
      <c r="B1053" s="12"/>
      <c r="C1053" s="12"/>
      <c r="D1053" s="12"/>
      <c r="E1053" s="8" t="s">
        <v>4632</v>
      </c>
      <c r="F1053" s="57">
        <v>46056.0</v>
      </c>
      <c r="G1053" s="10">
        <v>50.0</v>
      </c>
      <c r="H1053" s="8">
        <f t="shared" si="71"/>
        <v>41</v>
      </c>
      <c r="I1053" s="10"/>
    </row>
    <row r="1054" ht="15.75" customHeight="1">
      <c r="E1054" s="8" t="s">
        <v>4633</v>
      </c>
      <c r="F1054" s="58">
        <v>46064.0</v>
      </c>
      <c r="G1054" s="60">
        <v>25.0</v>
      </c>
      <c r="H1054" s="8">
        <f t="shared" si="71"/>
        <v>16</v>
      </c>
    </row>
    <row r="1055" ht="15.75" customHeight="1">
      <c r="E1055" s="8" t="s">
        <v>4634</v>
      </c>
      <c r="F1055" s="58">
        <v>46071.0</v>
      </c>
      <c r="G1055" s="60">
        <v>16.0</v>
      </c>
      <c r="H1055" s="8">
        <f t="shared" si="71"/>
        <v>0</v>
      </c>
    </row>
    <row r="1056" ht="15.75" customHeight="1">
      <c r="E1056" s="1"/>
      <c r="H1056" s="62" t="s">
        <v>14</v>
      </c>
    </row>
    <row r="1057" ht="15.75" customHeight="1">
      <c r="A1057" s="2" t="s">
        <v>0</v>
      </c>
      <c r="B1057" s="2" t="s">
        <v>1</v>
      </c>
      <c r="C1057" s="3" t="s">
        <v>2</v>
      </c>
      <c r="D1057" s="3" t="s">
        <v>3</v>
      </c>
      <c r="E1057" s="3" t="s">
        <v>4</v>
      </c>
      <c r="F1057" s="3" t="s">
        <v>5</v>
      </c>
      <c r="G1057" s="3" t="s">
        <v>6</v>
      </c>
      <c r="H1057" s="3" t="s">
        <v>7</v>
      </c>
      <c r="I1057" s="3" t="s">
        <v>8</v>
      </c>
    </row>
    <row r="1058" ht="15.75" customHeight="1">
      <c r="A1058" s="4" t="s">
        <v>4588</v>
      </c>
      <c r="B1058" s="5">
        <v>4.522522223E9</v>
      </c>
      <c r="C1058" s="250">
        <v>46059.0</v>
      </c>
      <c r="D1058" s="7">
        <v>300.0</v>
      </c>
      <c r="E1058" s="8" t="s">
        <v>4635</v>
      </c>
      <c r="F1058" s="57">
        <v>46071.0</v>
      </c>
      <c r="G1058" s="10">
        <v>24.0</v>
      </c>
      <c r="H1058" s="8">
        <f>D1058-G1058</f>
        <v>276</v>
      </c>
      <c r="I1058" s="10"/>
    </row>
    <row r="1059" ht="15.75" customHeight="1">
      <c r="A1059" s="11"/>
      <c r="B1059" s="11"/>
      <c r="C1059" s="11"/>
      <c r="D1059" s="11"/>
      <c r="E1059" s="8" t="s">
        <v>4636</v>
      </c>
      <c r="F1059" s="57">
        <v>46077.0</v>
      </c>
      <c r="G1059" s="10">
        <v>50.0</v>
      </c>
      <c r="H1059" s="8">
        <f t="shared" ref="H1059:H1068" si="72">H1058-G1059</f>
        <v>226</v>
      </c>
      <c r="I1059" s="10"/>
    </row>
    <row r="1060" ht="15.75" customHeight="1">
      <c r="A1060" s="11"/>
      <c r="B1060" s="11"/>
      <c r="C1060" s="11"/>
      <c r="D1060" s="11"/>
      <c r="E1060" s="8" t="s">
        <v>4637</v>
      </c>
      <c r="F1060" s="57">
        <v>46176.0</v>
      </c>
      <c r="G1060" s="10">
        <v>40.0</v>
      </c>
      <c r="H1060" s="8">
        <f t="shared" si="72"/>
        <v>186</v>
      </c>
      <c r="I1060" s="10"/>
    </row>
    <row r="1061" ht="15.75" customHeight="1">
      <c r="A1061" s="11"/>
      <c r="B1061" s="11"/>
      <c r="C1061" s="11"/>
      <c r="D1061" s="11"/>
      <c r="E1061" s="8" t="s">
        <v>4638</v>
      </c>
      <c r="F1061" s="57">
        <v>46359.0</v>
      </c>
      <c r="G1061" s="10">
        <v>55.0</v>
      </c>
      <c r="H1061" s="8">
        <f t="shared" si="72"/>
        <v>131</v>
      </c>
      <c r="I1061" s="10"/>
    </row>
    <row r="1062" ht="15.75" customHeight="1">
      <c r="A1062" s="11"/>
      <c r="B1062" s="11"/>
      <c r="C1062" s="11"/>
      <c r="D1062" s="11"/>
      <c r="E1062" s="8" t="s">
        <v>4638</v>
      </c>
      <c r="F1062" s="57">
        <v>46113.0</v>
      </c>
      <c r="G1062" s="10">
        <v>40.0</v>
      </c>
      <c r="H1062" s="8">
        <f t="shared" si="72"/>
        <v>91</v>
      </c>
      <c r="I1062" s="10"/>
    </row>
    <row r="1063" ht="15.75" customHeight="1">
      <c r="A1063" s="11"/>
      <c r="B1063" s="11"/>
      <c r="C1063" s="11"/>
      <c r="D1063" s="11"/>
      <c r="E1063" s="8" t="s">
        <v>4639</v>
      </c>
      <c r="F1063" s="9">
        <v>46119.0</v>
      </c>
      <c r="G1063" s="10">
        <v>40.0</v>
      </c>
      <c r="H1063" s="8">
        <f t="shared" si="72"/>
        <v>51</v>
      </c>
      <c r="I1063" s="10"/>
    </row>
    <row r="1064" ht="15.75" customHeight="1">
      <c r="A1064" s="11"/>
      <c r="B1064" s="11"/>
      <c r="C1064" s="11"/>
      <c r="D1064" s="11"/>
      <c r="E1064" s="8" t="s">
        <v>4640</v>
      </c>
      <c r="F1064" s="57">
        <v>46129.0</v>
      </c>
      <c r="G1064" s="10">
        <v>31.0</v>
      </c>
      <c r="H1064" s="8">
        <f t="shared" si="72"/>
        <v>20</v>
      </c>
      <c r="I1064" s="10">
        <v>8.0</v>
      </c>
    </row>
    <row r="1065" ht="15.75" customHeight="1">
      <c r="A1065" s="11"/>
      <c r="B1065" s="11"/>
      <c r="C1065" s="11"/>
      <c r="D1065" s="11"/>
      <c r="E1065" s="8"/>
      <c r="F1065" s="57"/>
      <c r="G1065" s="10"/>
      <c r="H1065" s="8">
        <f t="shared" si="72"/>
        <v>20</v>
      </c>
      <c r="I1065" s="10"/>
    </row>
    <row r="1066" ht="15.75" customHeight="1">
      <c r="A1066" s="11"/>
      <c r="B1066" s="11"/>
      <c r="C1066" s="11"/>
      <c r="D1066" s="11"/>
      <c r="E1066" s="8"/>
      <c r="F1066" s="57"/>
      <c r="G1066" s="10"/>
      <c r="H1066" s="8">
        <f t="shared" si="72"/>
        <v>20</v>
      </c>
      <c r="I1066" s="10"/>
    </row>
    <row r="1067" ht="15.75" customHeight="1">
      <c r="A1067" s="11"/>
      <c r="B1067" s="11"/>
      <c r="C1067" s="11"/>
      <c r="D1067" s="11"/>
      <c r="E1067" s="19"/>
      <c r="F1067" s="10"/>
      <c r="G1067" s="10"/>
      <c r="H1067" s="8">
        <f t="shared" si="72"/>
        <v>20</v>
      </c>
      <c r="I1067" s="10"/>
    </row>
    <row r="1068" ht="15.75" customHeight="1">
      <c r="A1068" s="12"/>
      <c r="B1068" s="12"/>
      <c r="C1068" s="12"/>
      <c r="D1068" s="12"/>
      <c r="E1068" s="19"/>
      <c r="F1068" s="10"/>
      <c r="G1068" s="10"/>
      <c r="H1068" s="8">
        <f t="shared" si="72"/>
        <v>20</v>
      </c>
      <c r="I1068" s="10"/>
    </row>
    <row r="1069" ht="15.75" customHeight="1">
      <c r="E1069" s="1"/>
    </row>
    <row r="1070" ht="15.75" customHeight="1">
      <c r="E1070" s="1"/>
    </row>
    <row r="1071" ht="15.75" customHeight="1">
      <c r="A1071" s="2" t="s">
        <v>0</v>
      </c>
      <c r="B1071" s="2" t="s">
        <v>1</v>
      </c>
      <c r="C1071" s="3" t="s">
        <v>2</v>
      </c>
      <c r="D1071" s="3" t="s">
        <v>3</v>
      </c>
      <c r="E1071" s="3" t="s">
        <v>4</v>
      </c>
      <c r="F1071" s="3" t="s">
        <v>5</v>
      </c>
      <c r="G1071" s="3" t="s">
        <v>6</v>
      </c>
      <c r="H1071" s="3" t="s">
        <v>7</v>
      </c>
      <c r="I1071" s="3" t="s">
        <v>8</v>
      </c>
    </row>
    <row r="1072" ht="15.75" customHeight="1">
      <c r="A1072" s="4" t="s">
        <v>4588</v>
      </c>
      <c r="B1072" s="5">
        <v>4.522693615E9</v>
      </c>
      <c r="C1072" s="250">
        <v>46112.0</v>
      </c>
      <c r="D1072" s="7">
        <v>300.0</v>
      </c>
      <c r="E1072" s="8" t="s">
        <v>1846</v>
      </c>
      <c r="F1072" s="57">
        <v>46129.0</v>
      </c>
      <c r="G1072" s="10">
        <v>8.0</v>
      </c>
      <c r="H1072" s="8">
        <f>D1072-G1072</f>
        <v>292</v>
      </c>
      <c r="I1072" s="10"/>
    </row>
    <row r="1073" ht="15.75" customHeight="1">
      <c r="A1073" s="11"/>
      <c r="B1073" s="11"/>
      <c r="C1073" s="11"/>
      <c r="D1073" s="11"/>
      <c r="E1073" s="8" t="s">
        <v>1846</v>
      </c>
      <c r="F1073" s="57">
        <v>46136.0</v>
      </c>
      <c r="G1073" s="10">
        <v>20.0</v>
      </c>
      <c r="H1073" s="8">
        <f t="shared" ref="H1073:H1082" si="73">H1072-G1073</f>
        <v>272</v>
      </c>
      <c r="I1073" s="10"/>
    </row>
    <row r="1074" ht="15.75" customHeight="1">
      <c r="A1074" s="11"/>
      <c r="B1074" s="11"/>
      <c r="C1074" s="11"/>
      <c r="D1074" s="11"/>
      <c r="E1074" s="8" t="s">
        <v>1847</v>
      </c>
      <c r="F1074" s="57">
        <v>46154.0</v>
      </c>
      <c r="G1074" s="10">
        <v>35.0</v>
      </c>
      <c r="H1074" s="8">
        <f t="shared" si="73"/>
        <v>237</v>
      </c>
      <c r="I1074" s="10"/>
    </row>
    <row r="1075" ht="15.75" customHeight="1">
      <c r="A1075" s="11"/>
      <c r="B1075" s="11"/>
      <c r="C1075" s="11"/>
      <c r="D1075" s="11"/>
      <c r="E1075" s="8" t="s">
        <v>1848</v>
      </c>
      <c r="F1075" s="57">
        <v>46162.0</v>
      </c>
      <c r="G1075" s="10">
        <v>37.0</v>
      </c>
      <c r="H1075" s="8">
        <f t="shared" si="73"/>
        <v>200</v>
      </c>
      <c r="I1075" s="10">
        <v>7.0</v>
      </c>
    </row>
    <row r="1076" ht="15.75" customHeight="1">
      <c r="A1076" s="11"/>
      <c r="B1076" s="11"/>
      <c r="C1076" s="11"/>
      <c r="D1076" s="11"/>
      <c r="E1076" s="8" t="s">
        <v>1849</v>
      </c>
      <c r="F1076" s="57">
        <v>46175.0</v>
      </c>
      <c r="G1076" s="10">
        <v>55.0</v>
      </c>
      <c r="H1076" s="8">
        <f t="shared" si="73"/>
        <v>145</v>
      </c>
      <c r="I1076" s="10">
        <v>5.0</v>
      </c>
    </row>
    <row r="1077" ht="15.75" customHeight="1">
      <c r="A1077" s="11"/>
      <c r="B1077" s="11"/>
      <c r="C1077" s="11"/>
      <c r="D1077" s="11"/>
      <c r="E1077" s="8" t="s">
        <v>4641</v>
      </c>
      <c r="F1077" s="9">
        <v>46181.0</v>
      </c>
      <c r="G1077" s="10">
        <v>50.0</v>
      </c>
      <c r="H1077" s="8">
        <f t="shared" si="73"/>
        <v>95</v>
      </c>
      <c r="I1077" s="10"/>
    </row>
    <row r="1078" ht="15.75" customHeight="1">
      <c r="A1078" s="11"/>
      <c r="B1078" s="11"/>
      <c r="C1078" s="11"/>
      <c r="D1078" s="11"/>
      <c r="E1078" s="8" t="s">
        <v>4642</v>
      </c>
      <c r="F1078" s="57">
        <v>46184.0</v>
      </c>
      <c r="G1078" s="10">
        <v>48.0</v>
      </c>
      <c r="H1078" s="8">
        <f t="shared" si="73"/>
        <v>47</v>
      </c>
      <c r="I1078" s="10">
        <v>10.0</v>
      </c>
    </row>
    <row r="1079" ht="15.75" customHeight="1">
      <c r="A1079" s="11"/>
      <c r="B1079" s="11"/>
      <c r="C1079" s="11"/>
      <c r="D1079" s="11"/>
      <c r="E1079" s="8" t="s">
        <v>4643</v>
      </c>
      <c r="F1079" s="57">
        <v>46185.0</v>
      </c>
      <c r="G1079" s="10">
        <v>47.0</v>
      </c>
      <c r="H1079" s="8">
        <f t="shared" si="73"/>
        <v>0</v>
      </c>
      <c r="I1079" s="10"/>
    </row>
    <row r="1080" ht="15.75" customHeight="1">
      <c r="A1080" s="11"/>
      <c r="B1080" s="11"/>
      <c r="C1080" s="11"/>
      <c r="D1080" s="11"/>
      <c r="E1080" s="8"/>
      <c r="F1080" s="57"/>
      <c r="G1080" s="10"/>
      <c r="H1080" s="8">
        <f t="shared" si="73"/>
        <v>0</v>
      </c>
      <c r="I1080" s="10"/>
    </row>
    <row r="1081" ht="15.75" customHeight="1">
      <c r="A1081" s="11"/>
      <c r="B1081" s="11"/>
      <c r="C1081" s="11"/>
      <c r="D1081" s="11"/>
      <c r="E1081" s="19"/>
      <c r="F1081" s="10"/>
      <c r="G1081" s="10"/>
      <c r="H1081" s="8">
        <f t="shared" si="73"/>
        <v>0</v>
      </c>
      <c r="I1081" s="10"/>
    </row>
    <row r="1082" ht="15.75" customHeight="1">
      <c r="A1082" s="12"/>
      <c r="B1082" s="12"/>
      <c r="C1082" s="12"/>
      <c r="D1082" s="12"/>
      <c r="E1082" s="19"/>
      <c r="F1082" s="10"/>
      <c r="G1082" s="10"/>
      <c r="H1082" s="8">
        <f t="shared" si="73"/>
        <v>0</v>
      </c>
      <c r="I1082" s="10"/>
    </row>
    <row r="1083" ht="15.75" customHeight="1">
      <c r="E1083" s="1"/>
      <c r="H1083" s="62" t="s">
        <v>14</v>
      </c>
    </row>
    <row r="1084" ht="15.75" customHeight="1">
      <c r="A1084" s="2" t="s">
        <v>0</v>
      </c>
      <c r="B1084" s="2" t="s">
        <v>1</v>
      </c>
      <c r="C1084" s="3" t="s">
        <v>2</v>
      </c>
      <c r="D1084" s="3" t="s">
        <v>3</v>
      </c>
      <c r="E1084" s="3" t="s">
        <v>4</v>
      </c>
      <c r="F1084" s="3" t="s">
        <v>5</v>
      </c>
      <c r="G1084" s="3" t="s">
        <v>6</v>
      </c>
      <c r="H1084" s="3" t="s">
        <v>7</v>
      </c>
      <c r="I1084" s="3" t="s">
        <v>8</v>
      </c>
    </row>
    <row r="1085" ht="15.75" customHeight="1">
      <c r="A1085" s="4" t="s">
        <v>4588</v>
      </c>
      <c r="B1085" s="5">
        <v>4.52289086E9</v>
      </c>
      <c r="C1085" s="250">
        <v>46175.0</v>
      </c>
      <c r="D1085" s="7">
        <v>300.0</v>
      </c>
      <c r="E1085" s="8" t="s">
        <v>1874</v>
      </c>
      <c r="F1085" s="57">
        <v>46185.0</v>
      </c>
      <c r="G1085" s="10">
        <v>11.0</v>
      </c>
      <c r="H1085" s="8">
        <f>D1085-G1085</f>
        <v>289</v>
      </c>
      <c r="I1085" s="10"/>
    </row>
    <row r="1086" ht="15.75" customHeight="1">
      <c r="A1086" s="11"/>
      <c r="B1086" s="11"/>
      <c r="C1086" s="11"/>
      <c r="D1086" s="11"/>
      <c r="E1086" s="8"/>
      <c r="F1086" s="57"/>
      <c r="G1086" s="10"/>
      <c r="H1086" s="8">
        <f t="shared" ref="H1086:H1095" si="74">H1085-G1086</f>
        <v>289</v>
      </c>
      <c r="I1086" s="10"/>
    </row>
    <row r="1087" ht="15.75" customHeight="1">
      <c r="A1087" s="11"/>
      <c r="B1087" s="11"/>
      <c r="C1087" s="11"/>
      <c r="D1087" s="11"/>
      <c r="E1087" s="8"/>
      <c r="F1087" s="57"/>
      <c r="G1087" s="10"/>
      <c r="H1087" s="8">
        <f t="shared" si="74"/>
        <v>289</v>
      </c>
      <c r="I1087" s="10"/>
    </row>
    <row r="1088" ht="15.75" customHeight="1">
      <c r="A1088" s="11"/>
      <c r="B1088" s="11"/>
      <c r="C1088" s="11"/>
      <c r="D1088" s="11"/>
      <c r="E1088" s="8"/>
      <c r="F1088" s="57"/>
      <c r="G1088" s="10"/>
      <c r="H1088" s="8">
        <f t="shared" si="74"/>
        <v>289</v>
      </c>
      <c r="I1088" s="10"/>
    </row>
    <row r="1089" ht="15.75" customHeight="1">
      <c r="A1089" s="11"/>
      <c r="B1089" s="11"/>
      <c r="C1089" s="11"/>
      <c r="D1089" s="11"/>
      <c r="E1089" s="8"/>
      <c r="F1089" s="57"/>
      <c r="G1089" s="10"/>
      <c r="H1089" s="8">
        <f t="shared" si="74"/>
        <v>289</v>
      </c>
      <c r="I1089" s="10"/>
    </row>
    <row r="1090" ht="15.75" customHeight="1">
      <c r="A1090" s="11"/>
      <c r="B1090" s="11"/>
      <c r="C1090" s="11"/>
      <c r="D1090" s="11"/>
      <c r="E1090" s="8"/>
      <c r="F1090" s="9"/>
      <c r="G1090" s="10"/>
      <c r="H1090" s="8">
        <f t="shared" si="74"/>
        <v>289</v>
      </c>
      <c r="I1090" s="10"/>
    </row>
    <row r="1091" ht="15.75" customHeight="1">
      <c r="A1091" s="11"/>
      <c r="B1091" s="11"/>
      <c r="C1091" s="11"/>
      <c r="D1091" s="11"/>
      <c r="E1091" s="8"/>
      <c r="F1091" s="57"/>
      <c r="G1091" s="10"/>
      <c r="H1091" s="8">
        <f t="shared" si="74"/>
        <v>289</v>
      </c>
      <c r="I1091" s="10"/>
    </row>
    <row r="1092" ht="15.75" customHeight="1">
      <c r="A1092" s="11"/>
      <c r="B1092" s="11"/>
      <c r="C1092" s="11"/>
      <c r="D1092" s="11"/>
      <c r="E1092" s="8"/>
      <c r="F1092" s="57"/>
      <c r="G1092" s="10"/>
      <c r="H1092" s="8">
        <f t="shared" si="74"/>
        <v>289</v>
      </c>
      <c r="I1092" s="10"/>
    </row>
    <row r="1093" ht="15.75" customHeight="1">
      <c r="A1093" s="11"/>
      <c r="B1093" s="11"/>
      <c r="C1093" s="11"/>
      <c r="D1093" s="11"/>
      <c r="E1093" s="8"/>
      <c r="F1093" s="57"/>
      <c r="G1093" s="10"/>
      <c r="H1093" s="8">
        <f t="shared" si="74"/>
        <v>289</v>
      </c>
      <c r="I1093" s="10"/>
    </row>
    <row r="1094" ht="15.75" customHeight="1">
      <c r="A1094" s="11"/>
      <c r="B1094" s="11"/>
      <c r="C1094" s="11"/>
      <c r="D1094" s="11"/>
      <c r="E1094" s="19"/>
      <c r="F1094" s="10"/>
      <c r="G1094" s="10"/>
      <c r="H1094" s="8">
        <f t="shared" si="74"/>
        <v>289</v>
      </c>
      <c r="I1094" s="10"/>
    </row>
    <row r="1095" ht="15.75" customHeight="1">
      <c r="A1095" s="12"/>
      <c r="B1095" s="12"/>
      <c r="C1095" s="12"/>
      <c r="D1095" s="12"/>
      <c r="E1095" s="19"/>
      <c r="F1095" s="10"/>
      <c r="G1095" s="10"/>
      <c r="H1095" s="8">
        <f t="shared" si="74"/>
        <v>289</v>
      </c>
      <c r="I1095" s="10"/>
    </row>
  </sheetData>
  <mergeCells count="35">
    <mergeCell ref="G38:H38"/>
    <mergeCell ref="G41:H41"/>
    <mergeCell ref="A791:G791"/>
    <mergeCell ref="A990:A1000"/>
    <mergeCell ref="B990:B1000"/>
    <mergeCell ref="C990:C1000"/>
    <mergeCell ref="D990:D1000"/>
    <mergeCell ref="A1003:A1013"/>
    <mergeCell ref="B1003:B1013"/>
    <mergeCell ref="C1003:C1013"/>
    <mergeCell ref="D1003:D1013"/>
    <mergeCell ref="B1016:B1026"/>
    <mergeCell ref="C1016:C1026"/>
    <mergeCell ref="D1016:D1026"/>
    <mergeCell ref="C1043:C1053"/>
    <mergeCell ref="D1043:D1053"/>
    <mergeCell ref="A1016:A1026"/>
    <mergeCell ref="A1030:A1040"/>
    <mergeCell ref="B1030:B1040"/>
    <mergeCell ref="C1030:C1040"/>
    <mergeCell ref="D1030:D1040"/>
    <mergeCell ref="A1043:A1053"/>
    <mergeCell ref="B1043:B1053"/>
    <mergeCell ref="A1072:A1082"/>
    <mergeCell ref="A1085:A1095"/>
    <mergeCell ref="B1085:B1095"/>
    <mergeCell ref="C1085:C1095"/>
    <mergeCell ref="D1085:D1095"/>
    <mergeCell ref="A1058:A1068"/>
    <mergeCell ref="B1058:B1068"/>
    <mergeCell ref="C1058:C1068"/>
    <mergeCell ref="D1058:D1068"/>
    <mergeCell ref="B1072:B1082"/>
    <mergeCell ref="C1072:C1082"/>
    <mergeCell ref="D1072:D1082"/>
  </mergeCells>
  <printOptions/>
  <pageMargins bottom="0.58" footer="0.0" header="0.0" left="0.7" right="0.7" top="0.47"/>
  <pageSetup scale="65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4.29"/>
    <col customWidth="1" min="3" max="4" width="10.14"/>
    <col customWidth="1" min="5" max="5" width="15.86"/>
    <col customWidth="1" min="6" max="6" width="16.0"/>
    <col customWidth="1" min="7" max="7" width="19.0"/>
    <col customWidth="1" min="8" max="26" width="8.71"/>
  </cols>
  <sheetData>
    <row r="1">
      <c r="A1" s="14" t="s">
        <v>15</v>
      </c>
      <c r="B1" s="14" t="s">
        <v>16</v>
      </c>
      <c r="C1" s="2" t="s">
        <v>17</v>
      </c>
      <c r="D1" s="14" t="s">
        <v>18</v>
      </c>
      <c r="E1" s="14" t="s">
        <v>19</v>
      </c>
      <c r="F1" s="34" t="s">
        <v>20</v>
      </c>
      <c r="G1" s="43">
        <v>108.0</v>
      </c>
    </row>
    <row r="2">
      <c r="A2" s="19" t="s">
        <v>4644</v>
      </c>
      <c r="B2" s="18">
        <v>44944.0</v>
      </c>
      <c r="C2" s="36">
        <v>108.0</v>
      </c>
      <c r="D2" s="19">
        <f>G1-C2</f>
        <v>0</v>
      </c>
      <c r="E2" s="19"/>
      <c r="F2" s="10"/>
      <c r="G2" s="1" t="s">
        <v>4645</v>
      </c>
    </row>
    <row r="3">
      <c r="A3" s="19" t="str">
        <f t="shared" ref="A3:A5" si="1">A2</f>
        <v>013/PO/BOB-TEK/I/2023</v>
      </c>
      <c r="B3" s="18"/>
      <c r="C3" s="36"/>
      <c r="D3" s="19">
        <f t="shared" ref="D3:D5" si="2">D2-C3</f>
        <v>0</v>
      </c>
      <c r="E3" s="19"/>
      <c r="F3" s="10"/>
      <c r="G3" s="20" t="s">
        <v>4646</v>
      </c>
    </row>
    <row r="4">
      <c r="A4" s="19" t="str">
        <f t="shared" si="1"/>
        <v>013/PO/BOB-TEK/I/2023</v>
      </c>
      <c r="B4" s="18"/>
      <c r="C4" s="36"/>
      <c r="D4" s="19">
        <f t="shared" si="2"/>
        <v>0</v>
      </c>
      <c r="E4" s="19"/>
      <c r="F4" s="10"/>
      <c r="G4" s="53"/>
    </row>
    <row r="5">
      <c r="A5" s="19" t="str">
        <f t="shared" si="1"/>
        <v>013/PO/BOB-TEK/I/2023</v>
      </c>
      <c r="B5" s="18"/>
      <c r="C5" s="36"/>
      <c r="D5" s="19">
        <f t="shared" si="2"/>
        <v>0</v>
      </c>
      <c r="E5" s="19"/>
      <c r="F5" s="10"/>
    </row>
    <row r="6">
      <c r="F6" s="62" t="s">
        <v>14</v>
      </c>
    </row>
    <row r="8">
      <c r="A8" s="14" t="s">
        <v>15</v>
      </c>
      <c r="B8" s="14" t="s">
        <v>16</v>
      </c>
      <c r="C8" s="2" t="s">
        <v>17</v>
      </c>
      <c r="D8" s="14" t="s">
        <v>18</v>
      </c>
      <c r="E8" s="14" t="s">
        <v>19</v>
      </c>
      <c r="F8" s="34" t="s">
        <v>20</v>
      </c>
      <c r="G8" s="43">
        <v>108.0</v>
      </c>
    </row>
    <row r="9">
      <c r="A9" s="19" t="s">
        <v>4647</v>
      </c>
      <c r="B9" s="18">
        <v>44998.0</v>
      </c>
      <c r="C9" s="36">
        <v>108.0</v>
      </c>
      <c r="D9" s="19">
        <f>G8-C9</f>
        <v>0</v>
      </c>
      <c r="E9" s="19"/>
      <c r="F9" s="10"/>
      <c r="G9" s="1" t="s">
        <v>4648</v>
      </c>
    </row>
    <row r="10">
      <c r="A10" s="19" t="str">
        <f t="shared" ref="A10:A11" si="3">A9</f>
        <v>00176/PO/PROC/II/2023</v>
      </c>
      <c r="B10" s="18"/>
      <c r="C10" s="36"/>
      <c r="D10" s="19">
        <f t="shared" ref="D10:D11" si="4">D9-C10</f>
        <v>0</v>
      </c>
      <c r="E10" s="19"/>
      <c r="F10" s="10"/>
      <c r="G10" s="20" t="s">
        <v>4646</v>
      </c>
    </row>
    <row r="11">
      <c r="A11" s="19" t="str">
        <f t="shared" si="3"/>
        <v>00176/PO/PROC/II/2023</v>
      </c>
      <c r="B11" s="18"/>
      <c r="C11" s="36"/>
      <c r="D11" s="19">
        <f t="shared" si="4"/>
        <v>0</v>
      </c>
      <c r="E11" s="19"/>
      <c r="F11" s="10"/>
      <c r="G11" s="53"/>
    </row>
    <row r="12">
      <c r="F12" s="62" t="s">
        <v>14</v>
      </c>
    </row>
    <row r="14">
      <c r="A14" s="14" t="s">
        <v>15</v>
      </c>
      <c r="B14" s="14" t="s">
        <v>16</v>
      </c>
      <c r="C14" s="2" t="s">
        <v>17</v>
      </c>
      <c r="D14" s="14" t="s">
        <v>18</v>
      </c>
      <c r="E14" s="14" t="s">
        <v>19</v>
      </c>
      <c r="F14" s="34" t="s">
        <v>20</v>
      </c>
      <c r="G14" s="43">
        <v>108.0</v>
      </c>
    </row>
    <row r="15">
      <c r="A15" s="19" t="s">
        <v>4649</v>
      </c>
      <c r="B15" s="18">
        <v>45054.0</v>
      </c>
      <c r="C15" s="36">
        <v>108.0</v>
      </c>
      <c r="D15" s="19">
        <f>G14-C15</f>
        <v>0</v>
      </c>
      <c r="E15" s="19"/>
      <c r="F15" s="10"/>
      <c r="G15" s="1" t="s">
        <v>4650</v>
      </c>
    </row>
    <row r="16">
      <c r="A16" s="19" t="str">
        <f t="shared" ref="A16:A17" si="5">A15</f>
        <v>00399/PO/PROC/IV/2023</v>
      </c>
      <c r="B16" s="18"/>
      <c r="C16" s="36"/>
      <c r="D16" s="19">
        <f t="shared" ref="D16:D17" si="6">D15-C16</f>
        <v>0</v>
      </c>
      <c r="E16" s="19"/>
      <c r="F16" s="10"/>
      <c r="G16" s="20" t="s">
        <v>4646</v>
      </c>
    </row>
    <row r="17">
      <c r="A17" s="19" t="str">
        <f t="shared" si="5"/>
        <v>00399/PO/PROC/IV/2023</v>
      </c>
      <c r="B17" s="18"/>
      <c r="C17" s="36"/>
      <c r="D17" s="19">
        <f t="shared" si="6"/>
        <v>0</v>
      </c>
      <c r="E17" s="19"/>
      <c r="F17" s="10"/>
      <c r="G17" s="53"/>
    </row>
    <row r="18">
      <c r="F18" s="62" t="s">
        <v>14</v>
      </c>
    </row>
    <row r="20">
      <c r="A20" s="14" t="s">
        <v>15</v>
      </c>
      <c r="B20" s="14" t="s">
        <v>16</v>
      </c>
      <c r="C20" s="2" t="s">
        <v>17</v>
      </c>
      <c r="D20" s="14" t="s">
        <v>18</v>
      </c>
      <c r="E20" s="14" t="s">
        <v>19</v>
      </c>
      <c r="F20" s="34" t="s">
        <v>20</v>
      </c>
      <c r="G20" s="43">
        <v>108.0</v>
      </c>
    </row>
    <row r="21" ht="15.75" customHeight="1">
      <c r="A21" s="19" t="s">
        <v>4651</v>
      </c>
      <c r="B21" s="18">
        <v>45114.0</v>
      </c>
      <c r="C21" s="36">
        <v>108.0</v>
      </c>
      <c r="D21" s="19">
        <f>G20-C21</f>
        <v>0</v>
      </c>
      <c r="E21" s="19"/>
      <c r="F21" s="10"/>
      <c r="G21" s="1" t="s">
        <v>4652</v>
      </c>
    </row>
    <row r="22" ht="15.75" customHeight="1">
      <c r="A22" s="19" t="str">
        <f t="shared" ref="A22:A23" si="7">A21</f>
        <v>00638/PO/PROC/VI/2023</v>
      </c>
      <c r="B22" s="18"/>
      <c r="C22" s="36"/>
      <c r="D22" s="19">
        <f t="shared" ref="D22:D23" si="8">D21-C22</f>
        <v>0</v>
      </c>
      <c r="E22" s="19"/>
      <c r="F22" s="10"/>
      <c r="G22" s="20" t="s">
        <v>4646</v>
      </c>
    </row>
    <row r="23" ht="15.75" customHeight="1">
      <c r="A23" s="19" t="str">
        <f t="shared" si="7"/>
        <v>00638/PO/PROC/VI/2023</v>
      </c>
      <c r="B23" s="18"/>
      <c r="C23" s="36"/>
      <c r="D23" s="19">
        <f t="shared" si="8"/>
        <v>0</v>
      </c>
      <c r="E23" s="19"/>
      <c r="F23" s="10"/>
      <c r="G23" s="53"/>
    </row>
    <row r="24" ht="15.75" customHeight="1">
      <c r="F24" s="62" t="s">
        <v>14</v>
      </c>
    </row>
    <row r="25" ht="15.75" customHeight="1"/>
    <row r="26" ht="15.75" customHeight="1">
      <c r="A26" s="14" t="s">
        <v>15</v>
      </c>
      <c r="B26" s="14" t="s">
        <v>16</v>
      </c>
      <c r="C26" s="2" t="s">
        <v>17</v>
      </c>
      <c r="D26" s="14" t="s">
        <v>18</v>
      </c>
      <c r="E26" s="14" t="s">
        <v>19</v>
      </c>
      <c r="F26" s="34" t="s">
        <v>20</v>
      </c>
      <c r="G26" s="43">
        <v>108.0</v>
      </c>
    </row>
    <row r="27" ht="15.75" customHeight="1">
      <c r="A27" s="19" t="s">
        <v>4653</v>
      </c>
      <c r="B27" s="18">
        <v>45156.0</v>
      </c>
      <c r="C27" s="36">
        <v>108.0</v>
      </c>
      <c r="D27" s="19">
        <f>G26-C27</f>
        <v>0</v>
      </c>
      <c r="E27" s="19"/>
      <c r="F27" s="10"/>
      <c r="G27" s="1" t="s">
        <v>4654</v>
      </c>
    </row>
    <row r="28" ht="15.75" customHeight="1">
      <c r="A28" s="19" t="str">
        <f t="shared" ref="A28:A29" si="9">A27</f>
        <v>00814/PO/PROC/VII/2023</v>
      </c>
      <c r="B28" s="18"/>
      <c r="C28" s="36"/>
      <c r="D28" s="19">
        <f t="shared" ref="D28:D29" si="10">D27-C28</f>
        <v>0</v>
      </c>
      <c r="E28" s="19"/>
      <c r="F28" s="10"/>
      <c r="G28" s="20" t="s">
        <v>4646</v>
      </c>
    </row>
    <row r="29" ht="15.75" customHeight="1">
      <c r="A29" s="19" t="str">
        <f t="shared" si="9"/>
        <v>00814/PO/PROC/VII/2023</v>
      </c>
      <c r="B29" s="18"/>
      <c r="C29" s="36"/>
      <c r="D29" s="19">
        <f t="shared" si="10"/>
        <v>0</v>
      </c>
      <c r="E29" s="19"/>
      <c r="F29" s="10"/>
      <c r="G29" s="53"/>
    </row>
    <row r="30" ht="15.75" customHeight="1">
      <c r="F30" s="62" t="s">
        <v>14</v>
      </c>
    </row>
    <row r="31" ht="15.75" customHeight="1"/>
    <row r="32" ht="15.75" customHeight="1">
      <c r="A32" s="14" t="s">
        <v>15</v>
      </c>
      <c r="B32" s="14" t="s">
        <v>16</v>
      </c>
      <c r="C32" s="2" t="s">
        <v>17</v>
      </c>
      <c r="D32" s="14" t="s">
        <v>18</v>
      </c>
      <c r="E32" s="14" t="s">
        <v>19</v>
      </c>
      <c r="F32" s="34" t="s">
        <v>20</v>
      </c>
      <c r="G32" s="43">
        <v>108.0</v>
      </c>
    </row>
    <row r="33" ht="15.75" customHeight="1">
      <c r="A33" s="19" t="s">
        <v>4655</v>
      </c>
      <c r="B33" s="18">
        <v>45196.0</v>
      </c>
      <c r="C33" s="36">
        <v>108.0</v>
      </c>
      <c r="D33" s="19">
        <f>G32-C33</f>
        <v>0</v>
      </c>
      <c r="E33" s="19"/>
      <c r="F33" s="10"/>
      <c r="G33" s="1" t="s">
        <v>4656</v>
      </c>
    </row>
    <row r="34" ht="15.75" customHeight="1">
      <c r="A34" s="19" t="str">
        <f t="shared" ref="A34:A35" si="11">A33</f>
        <v>01055/PO/PROC/IX/2023</v>
      </c>
      <c r="B34" s="18"/>
      <c r="C34" s="36"/>
      <c r="D34" s="19">
        <f t="shared" ref="D34:D35" si="12">D33-C34</f>
        <v>0</v>
      </c>
      <c r="E34" s="19"/>
      <c r="F34" s="10"/>
      <c r="G34" s="20" t="s">
        <v>4646</v>
      </c>
    </row>
    <row r="35" ht="15.75" customHeight="1">
      <c r="A35" s="19" t="str">
        <f t="shared" si="11"/>
        <v>01055/PO/PROC/IX/2023</v>
      </c>
      <c r="B35" s="18"/>
      <c r="C35" s="36"/>
      <c r="D35" s="19">
        <f t="shared" si="12"/>
        <v>0</v>
      </c>
      <c r="E35" s="19"/>
      <c r="F35" s="10"/>
      <c r="G35" s="53"/>
    </row>
    <row r="36" ht="15.75" customHeight="1">
      <c r="F36" s="62" t="s">
        <v>14</v>
      </c>
    </row>
    <row r="37" ht="15.75" customHeight="1"/>
    <row r="38" ht="15.75" customHeight="1">
      <c r="A38" s="14" t="s">
        <v>15</v>
      </c>
      <c r="B38" s="14" t="s">
        <v>16</v>
      </c>
      <c r="C38" s="2" t="s">
        <v>17</v>
      </c>
      <c r="D38" s="14" t="s">
        <v>18</v>
      </c>
      <c r="E38" s="14" t="s">
        <v>19</v>
      </c>
      <c r="F38" s="34" t="s">
        <v>20</v>
      </c>
      <c r="G38" s="43">
        <v>108.0</v>
      </c>
    </row>
    <row r="39" ht="15.75" customHeight="1">
      <c r="A39" s="19" t="s">
        <v>4657</v>
      </c>
      <c r="B39" s="18">
        <v>45230.0</v>
      </c>
      <c r="C39" s="36">
        <v>108.0</v>
      </c>
      <c r="D39" s="19">
        <f>G38-C39</f>
        <v>0</v>
      </c>
      <c r="E39" s="19"/>
      <c r="F39" s="10"/>
      <c r="G39" s="1" t="s">
        <v>4658</v>
      </c>
    </row>
    <row r="40" ht="15.75" customHeight="1">
      <c r="A40" s="19" t="str">
        <f t="shared" ref="A40:A41" si="13">A39</f>
        <v>01199/PO/PROC/X/2023</v>
      </c>
      <c r="B40" s="18"/>
      <c r="C40" s="36"/>
      <c r="D40" s="19">
        <f t="shared" ref="D40:D41" si="14">D39-C40</f>
        <v>0</v>
      </c>
      <c r="E40" s="19"/>
      <c r="F40" s="10"/>
      <c r="G40" s="20" t="s">
        <v>4646</v>
      </c>
    </row>
    <row r="41" ht="15.75" customHeight="1">
      <c r="A41" s="19" t="str">
        <f t="shared" si="13"/>
        <v>01199/PO/PROC/X/2023</v>
      </c>
      <c r="B41" s="18"/>
      <c r="C41" s="36"/>
      <c r="D41" s="19">
        <f t="shared" si="14"/>
        <v>0</v>
      </c>
      <c r="E41" s="19"/>
      <c r="F41" s="10"/>
      <c r="G41" s="53"/>
    </row>
    <row r="42" ht="15.75" customHeight="1">
      <c r="F42" s="62" t="s">
        <v>14</v>
      </c>
    </row>
    <row r="43" ht="15.75" customHeight="1">
      <c r="A43" s="14" t="s">
        <v>15</v>
      </c>
      <c r="B43" s="14" t="s">
        <v>16</v>
      </c>
      <c r="C43" s="2" t="s">
        <v>17</v>
      </c>
      <c r="D43" s="14" t="s">
        <v>18</v>
      </c>
      <c r="E43" s="14" t="s">
        <v>19</v>
      </c>
      <c r="F43" s="34" t="s">
        <v>20</v>
      </c>
      <c r="G43" s="43">
        <v>108.0</v>
      </c>
    </row>
    <row r="44" ht="15.75" customHeight="1">
      <c r="A44" s="19" t="s">
        <v>4659</v>
      </c>
      <c r="B44" s="18">
        <v>45261.0</v>
      </c>
      <c r="C44" s="36">
        <v>108.0</v>
      </c>
      <c r="D44" s="19">
        <f>G43-C44</f>
        <v>0</v>
      </c>
      <c r="E44" s="19"/>
      <c r="F44" s="10"/>
      <c r="G44" s="1" t="s">
        <v>4660</v>
      </c>
    </row>
    <row r="45" ht="15.75" customHeight="1">
      <c r="A45" s="19" t="str">
        <f t="shared" ref="A45:A46" si="15">A44</f>
        <v>01359/PO/PROC/XI/2023</v>
      </c>
      <c r="B45" s="18"/>
      <c r="C45" s="36"/>
      <c r="D45" s="19">
        <f t="shared" ref="D45:D46" si="16">D44-C45</f>
        <v>0</v>
      </c>
      <c r="E45" s="19"/>
      <c r="F45" s="10"/>
      <c r="G45" s="20" t="s">
        <v>4646</v>
      </c>
    </row>
    <row r="46" ht="15.75" customHeight="1">
      <c r="A46" s="19" t="str">
        <f t="shared" si="15"/>
        <v>01359/PO/PROC/XI/2023</v>
      </c>
      <c r="B46" s="18"/>
      <c r="C46" s="36"/>
      <c r="D46" s="19">
        <f t="shared" si="16"/>
        <v>0</v>
      </c>
      <c r="E46" s="19"/>
      <c r="F46" s="10"/>
      <c r="G46" s="53"/>
    </row>
    <row r="47" ht="15.75" customHeight="1">
      <c r="F47" s="62" t="s">
        <v>14</v>
      </c>
    </row>
    <row r="48" ht="15.75" customHeight="1">
      <c r="A48" s="14" t="s">
        <v>15</v>
      </c>
      <c r="B48" s="14" t="s">
        <v>16</v>
      </c>
      <c r="C48" s="2" t="s">
        <v>17</v>
      </c>
      <c r="D48" s="14" t="s">
        <v>18</v>
      </c>
      <c r="E48" s="14" t="s">
        <v>19</v>
      </c>
      <c r="F48" s="34" t="s">
        <v>20</v>
      </c>
      <c r="G48" s="43">
        <v>108.0</v>
      </c>
    </row>
    <row r="49" ht="15.75" customHeight="1">
      <c r="A49" s="19" t="s">
        <v>4661</v>
      </c>
      <c r="B49" s="18">
        <v>45322.0</v>
      </c>
      <c r="C49" s="36">
        <v>108.0</v>
      </c>
      <c r="D49" s="19">
        <f>G48-C49</f>
        <v>0</v>
      </c>
      <c r="E49" s="19"/>
      <c r="F49" s="10"/>
      <c r="G49" s="1" t="s">
        <v>4662</v>
      </c>
    </row>
    <row r="50" ht="15.75" customHeight="1">
      <c r="A50" s="19" t="str">
        <f t="shared" ref="A50:A51" si="17">A49</f>
        <v>01543/PO/PROC/I/2024</v>
      </c>
      <c r="B50" s="18"/>
      <c r="C50" s="36"/>
      <c r="D50" s="19">
        <f t="shared" ref="D50:D51" si="18">D49-C50</f>
        <v>0</v>
      </c>
      <c r="E50" s="19"/>
      <c r="F50" s="10"/>
      <c r="G50" s="20" t="s">
        <v>4646</v>
      </c>
    </row>
    <row r="51" ht="15.75" customHeight="1">
      <c r="A51" s="19" t="str">
        <f t="shared" si="17"/>
        <v>01543/PO/PROC/I/2024</v>
      </c>
      <c r="B51" s="18"/>
      <c r="C51" s="36"/>
      <c r="D51" s="19">
        <f t="shared" si="18"/>
        <v>0</v>
      </c>
      <c r="E51" s="19"/>
      <c r="F51" s="10"/>
      <c r="G51" s="53"/>
    </row>
    <row r="52" ht="15.75" customHeight="1">
      <c r="F52" s="62" t="s">
        <v>14</v>
      </c>
    </row>
    <row r="53" ht="15.75" customHeight="1">
      <c r="A53" s="14" t="s">
        <v>15</v>
      </c>
      <c r="B53" s="14" t="s">
        <v>16</v>
      </c>
      <c r="C53" s="2" t="s">
        <v>17</v>
      </c>
      <c r="D53" s="14" t="s">
        <v>18</v>
      </c>
      <c r="E53" s="14" t="s">
        <v>19</v>
      </c>
      <c r="F53" s="34" t="s">
        <v>20</v>
      </c>
      <c r="G53" s="43">
        <v>108.0</v>
      </c>
    </row>
    <row r="54" ht="15.75" customHeight="1">
      <c r="A54" s="19" t="s">
        <v>4663</v>
      </c>
      <c r="B54" s="18">
        <v>45377.0</v>
      </c>
      <c r="C54" s="36">
        <v>108.0</v>
      </c>
      <c r="D54" s="19">
        <f>G53-C54</f>
        <v>0</v>
      </c>
      <c r="E54" s="19"/>
      <c r="F54" s="10"/>
      <c r="G54" s="1" t="s">
        <v>4664</v>
      </c>
    </row>
    <row r="55" ht="15.75" customHeight="1">
      <c r="A55" s="19" t="str">
        <f t="shared" ref="A55:A56" si="19">A54</f>
        <v>01841/PO/PROC/III/2024</v>
      </c>
      <c r="B55" s="18"/>
      <c r="C55" s="36"/>
      <c r="D55" s="19">
        <f t="shared" ref="D55:D56" si="20">D54-C55</f>
        <v>0</v>
      </c>
      <c r="E55" s="19"/>
      <c r="F55" s="10"/>
      <c r="G55" s="20" t="s">
        <v>4646</v>
      </c>
    </row>
    <row r="56" ht="15.75" customHeight="1">
      <c r="A56" s="19" t="str">
        <f t="shared" si="19"/>
        <v>01841/PO/PROC/III/2024</v>
      </c>
      <c r="B56" s="18"/>
      <c r="C56" s="36"/>
      <c r="D56" s="19">
        <f t="shared" si="20"/>
        <v>0</v>
      </c>
      <c r="E56" s="19"/>
      <c r="F56" s="10"/>
      <c r="G56" s="53"/>
    </row>
    <row r="57" ht="15.75" customHeight="1">
      <c r="F57" s="62" t="s">
        <v>14</v>
      </c>
    </row>
    <row r="58" ht="15.75" customHeight="1">
      <c r="A58" s="14" t="s">
        <v>15</v>
      </c>
      <c r="B58" s="14" t="s">
        <v>16</v>
      </c>
      <c r="C58" s="2" t="s">
        <v>17</v>
      </c>
      <c r="D58" s="14" t="s">
        <v>18</v>
      </c>
      <c r="E58" s="14" t="s">
        <v>19</v>
      </c>
      <c r="F58" s="34" t="s">
        <v>20</v>
      </c>
      <c r="G58" s="43">
        <v>108.0</v>
      </c>
    </row>
    <row r="59" ht="15.75" customHeight="1">
      <c r="A59" s="19" t="s">
        <v>4665</v>
      </c>
      <c r="B59" s="18">
        <v>45539.0</v>
      </c>
      <c r="C59" s="36">
        <v>108.0</v>
      </c>
      <c r="D59" s="19">
        <f>G58-C59</f>
        <v>0</v>
      </c>
      <c r="E59" s="19"/>
      <c r="F59" s="10"/>
      <c r="G59" s="1" t="s">
        <v>4666</v>
      </c>
    </row>
    <row r="60" ht="15.75" customHeight="1">
      <c r="A60" s="19" t="str">
        <f t="shared" ref="A60:A61" si="21">A59</f>
        <v>02503/PO/PROC/VI/2024</v>
      </c>
      <c r="B60" s="18"/>
      <c r="C60" s="36"/>
      <c r="D60" s="19">
        <f t="shared" ref="D60:D61" si="22">D59-C60</f>
        <v>0</v>
      </c>
      <c r="E60" s="19"/>
      <c r="F60" s="10"/>
      <c r="G60" s="20" t="s">
        <v>4646</v>
      </c>
    </row>
    <row r="61" ht="15.75" customHeight="1">
      <c r="A61" s="19" t="str">
        <f t="shared" si="21"/>
        <v>02503/PO/PROC/VI/2024</v>
      </c>
      <c r="B61" s="18"/>
      <c r="C61" s="36"/>
      <c r="D61" s="19">
        <f t="shared" si="22"/>
        <v>0</v>
      </c>
      <c r="E61" s="19"/>
      <c r="F61" s="10"/>
      <c r="G61" s="53"/>
    </row>
    <row r="62" ht="15.75" customHeight="1">
      <c r="F62" s="62" t="s">
        <v>14</v>
      </c>
    </row>
    <row r="63" ht="15.75" customHeight="1">
      <c r="A63" s="14" t="s">
        <v>15</v>
      </c>
      <c r="B63" s="14" t="s">
        <v>16</v>
      </c>
      <c r="C63" s="2" t="s">
        <v>17</v>
      </c>
      <c r="D63" s="14" t="s">
        <v>18</v>
      </c>
      <c r="E63" s="14" t="s">
        <v>19</v>
      </c>
      <c r="F63" s="34" t="s">
        <v>20</v>
      </c>
      <c r="G63" s="43">
        <v>162.0</v>
      </c>
    </row>
    <row r="64" ht="15.75" customHeight="1">
      <c r="A64" s="19" t="s">
        <v>4667</v>
      </c>
      <c r="B64" s="18">
        <v>45565.0</v>
      </c>
      <c r="C64" s="36">
        <v>80.0</v>
      </c>
      <c r="D64" s="19">
        <f>G63-C64</f>
        <v>82</v>
      </c>
      <c r="E64" s="19"/>
      <c r="F64" s="10"/>
      <c r="G64" s="1" t="s">
        <v>4668</v>
      </c>
    </row>
    <row r="65" ht="15.75" customHeight="1">
      <c r="A65" s="19" t="str">
        <f t="shared" ref="A65:A66" si="23">A64</f>
        <v>02653/PO/PROC/IX/2024</v>
      </c>
      <c r="B65" s="18">
        <v>45587.0</v>
      </c>
      <c r="C65" s="36">
        <v>82.0</v>
      </c>
      <c r="D65" s="19">
        <f t="shared" ref="D65:D66" si="24">D64-C65</f>
        <v>0</v>
      </c>
      <c r="E65" s="19"/>
      <c r="F65" s="10"/>
      <c r="G65" s="20" t="s">
        <v>4646</v>
      </c>
    </row>
    <row r="66" ht="15.75" customHeight="1">
      <c r="A66" s="19" t="str">
        <f t="shared" si="23"/>
        <v>02653/PO/PROC/IX/2024</v>
      </c>
      <c r="B66" s="18"/>
      <c r="C66" s="36"/>
      <c r="D66" s="19">
        <f t="shared" si="24"/>
        <v>0</v>
      </c>
      <c r="E66" s="19"/>
      <c r="F66" s="10"/>
      <c r="G66" s="53"/>
    </row>
    <row r="67" ht="15.75" customHeight="1">
      <c r="F67" s="62" t="s">
        <v>14</v>
      </c>
    </row>
    <row r="68" ht="15.75" customHeight="1">
      <c r="A68" s="14" t="s">
        <v>15</v>
      </c>
      <c r="B68" s="14" t="s">
        <v>16</v>
      </c>
      <c r="C68" s="2" t="s">
        <v>17</v>
      </c>
      <c r="D68" s="14" t="s">
        <v>18</v>
      </c>
      <c r="E68" s="14" t="s">
        <v>19</v>
      </c>
      <c r="F68" s="34" t="s">
        <v>20</v>
      </c>
      <c r="G68" s="43">
        <v>50.0</v>
      </c>
    </row>
    <row r="69" ht="15.75" customHeight="1">
      <c r="A69" s="19" t="s">
        <v>4669</v>
      </c>
      <c r="B69" s="18">
        <v>45616.0</v>
      </c>
      <c r="C69" s="36">
        <v>50.0</v>
      </c>
      <c r="D69" s="19">
        <f>G68-C69</f>
        <v>0</v>
      </c>
      <c r="E69" s="19"/>
      <c r="F69" s="10"/>
      <c r="G69" s="1" t="s">
        <v>4670</v>
      </c>
    </row>
    <row r="70" ht="15.75" customHeight="1">
      <c r="A70" s="19" t="str">
        <f t="shared" ref="A70:A71" si="25">A69</f>
        <v>02841/PO/PROC/X/2024</v>
      </c>
      <c r="B70" s="18"/>
      <c r="C70" s="36"/>
      <c r="D70" s="19">
        <f t="shared" ref="D70:D71" si="26">D69-C70</f>
        <v>0</v>
      </c>
      <c r="E70" s="19"/>
      <c r="F70" s="10"/>
      <c r="G70" s="20" t="s">
        <v>814</v>
      </c>
    </row>
    <row r="71" ht="15.75" customHeight="1">
      <c r="A71" s="19" t="str">
        <f t="shared" si="25"/>
        <v>02841/PO/PROC/X/2024</v>
      </c>
      <c r="B71" s="18"/>
      <c r="C71" s="36"/>
      <c r="D71" s="19">
        <f t="shared" si="26"/>
        <v>0</v>
      </c>
      <c r="E71" s="19"/>
      <c r="F71" s="10"/>
      <c r="G71" s="53"/>
    </row>
    <row r="72" ht="15.75" customHeight="1"/>
    <row r="73" ht="15.75" customHeight="1">
      <c r="A73" s="3" t="s">
        <v>0</v>
      </c>
      <c r="B73" s="3" t="s">
        <v>1239</v>
      </c>
      <c r="C73" s="14" t="s">
        <v>1024</v>
      </c>
      <c r="D73" s="14" t="s">
        <v>3</v>
      </c>
      <c r="E73" s="2" t="s">
        <v>1025</v>
      </c>
      <c r="F73" s="2" t="s">
        <v>1026</v>
      </c>
      <c r="G73" s="14" t="s">
        <v>18</v>
      </c>
      <c r="H73" s="14" t="s">
        <v>19</v>
      </c>
      <c r="I73" s="14" t="s">
        <v>1027</v>
      </c>
    </row>
    <row r="74" ht="15.75" customHeight="1">
      <c r="A74" s="37" t="s">
        <v>814</v>
      </c>
      <c r="B74" s="37" t="s">
        <v>4671</v>
      </c>
      <c r="C74" s="19" t="s">
        <v>4672</v>
      </c>
      <c r="D74" s="19">
        <v>50.0</v>
      </c>
      <c r="E74" s="72">
        <v>45644.0</v>
      </c>
      <c r="F74" s="36">
        <v>50.0</v>
      </c>
      <c r="G74" s="19">
        <f>D74-F74</f>
        <v>0</v>
      </c>
      <c r="H74" s="19"/>
      <c r="I74" s="10" t="s">
        <v>4671</v>
      </c>
    </row>
    <row r="75" ht="15.75" customHeight="1">
      <c r="A75" s="11"/>
      <c r="B75" s="11"/>
      <c r="C75" s="19" t="str">
        <f t="shared" ref="C75:C76" si="27">C74</f>
        <v>02954/PO/PROC/X/2024</v>
      </c>
      <c r="D75" s="18"/>
      <c r="E75" s="36"/>
      <c r="F75" s="36"/>
      <c r="G75" s="19">
        <f t="shared" ref="G75:G76" si="28">G74-F75</f>
        <v>0</v>
      </c>
      <c r="H75" s="19"/>
      <c r="I75" s="10"/>
    </row>
    <row r="76" ht="15.75" customHeight="1">
      <c r="A76" s="12"/>
      <c r="B76" s="12"/>
      <c r="C76" s="19" t="str">
        <f t="shared" si="27"/>
        <v>02954/PO/PROC/X/2024</v>
      </c>
      <c r="D76" s="18"/>
      <c r="E76" s="36"/>
      <c r="F76" s="36"/>
      <c r="G76" s="19">
        <f t="shared" si="28"/>
        <v>0</v>
      </c>
      <c r="H76" s="19"/>
      <c r="I76" s="10"/>
    </row>
    <row r="77" ht="15.75" customHeight="1">
      <c r="F77" s="62" t="s">
        <v>14</v>
      </c>
    </row>
    <row r="78" ht="15.75" customHeight="1"/>
    <row r="79" ht="15.75" customHeight="1">
      <c r="A79" s="3" t="s">
        <v>0</v>
      </c>
      <c r="B79" s="3" t="s">
        <v>1239</v>
      </c>
      <c r="C79" s="14" t="s">
        <v>1024</v>
      </c>
      <c r="D79" s="14" t="s">
        <v>3</v>
      </c>
      <c r="E79" s="2" t="s">
        <v>1025</v>
      </c>
      <c r="F79" s="2" t="s">
        <v>1026</v>
      </c>
      <c r="G79" s="14" t="s">
        <v>18</v>
      </c>
      <c r="H79" s="14" t="s">
        <v>19</v>
      </c>
      <c r="I79" s="14" t="s">
        <v>1027</v>
      </c>
    </row>
    <row r="80" ht="15.75" customHeight="1">
      <c r="A80" s="37" t="s">
        <v>814</v>
      </c>
      <c r="B80" s="37" t="s">
        <v>4673</v>
      </c>
      <c r="C80" s="19" t="s">
        <v>4674</v>
      </c>
      <c r="D80" s="19">
        <v>50.0</v>
      </c>
      <c r="E80" s="72">
        <v>45678.0</v>
      </c>
      <c r="F80" s="36">
        <v>50.0</v>
      </c>
      <c r="G80" s="19">
        <f>D80-F80</f>
        <v>0</v>
      </c>
      <c r="H80" s="19"/>
      <c r="I80" s="10" t="s">
        <v>4673</v>
      </c>
    </row>
    <row r="81" ht="15.75" customHeight="1">
      <c r="A81" s="11"/>
      <c r="B81" s="11"/>
      <c r="C81" s="19" t="str">
        <f t="shared" ref="C81:C82" si="29">C80</f>
        <v>03017/PO/PROC/X/2025</v>
      </c>
      <c r="D81" s="18"/>
      <c r="E81" s="36"/>
      <c r="F81" s="36"/>
      <c r="G81" s="19">
        <f t="shared" ref="G81:G82" si="30">G80-F81</f>
        <v>0</v>
      </c>
      <c r="H81" s="19"/>
      <c r="I81" s="10"/>
    </row>
    <row r="82" ht="15.75" customHeight="1">
      <c r="A82" s="12"/>
      <c r="B82" s="12"/>
      <c r="C82" s="19" t="str">
        <f t="shared" si="29"/>
        <v>03017/PO/PROC/X/2025</v>
      </c>
      <c r="D82" s="18"/>
      <c r="E82" s="36"/>
      <c r="F82" s="36"/>
      <c r="G82" s="19">
        <f t="shared" si="30"/>
        <v>0</v>
      </c>
      <c r="H82" s="19"/>
      <c r="I82" s="10"/>
    </row>
    <row r="83" ht="15.75" customHeight="1">
      <c r="G83" s="62" t="s">
        <v>14</v>
      </c>
    </row>
    <row r="84" ht="15.75" customHeight="1">
      <c r="A84" s="3" t="s">
        <v>0</v>
      </c>
      <c r="B84" s="3" t="s">
        <v>1239</v>
      </c>
      <c r="C84" s="14" t="s">
        <v>1024</v>
      </c>
      <c r="D84" s="14" t="s">
        <v>3</v>
      </c>
      <c r="E84" s="2" t="s">
        <v>1025</v>
      </c>
      <c r="F84" s="2" t="s">
        <v>1026</v>
      </c>
      <c r="G84" s="14" t="s">
        <v>18</v>
      </c>
      <c r="H84" s="14" t="s">
        <v>19</v>
      </c>
      <c r="I84" s="14" t="s">
        <v>1027</v>
      </c>
    </row>
    <row r="85" ht="15.75" customHeight="1">
      <c r="A85" s="37" t="s">
        <v>4675</v>
      </c>
      <c r="B85" s="37" t="s">
        <v>4676</v>
      </c>
      <c r="C85" s="19" t="s">
        <v>4677</v>
      </c>
      <c r="D85" s="19">
        <v>162.0</v>
      </c>
      <c r="E85" s="72">
        <v>45777.0</v>
      </c>
      <c r="F85" s="36">
        <v>100.0</v>
      </c>
      <c r="G85" s="19">
        <f>D85-F85</f>
        <v>62</v>
      </c>
      <c r="H85" s="19"/>
      <c r="I85" s="10"/>
    </row>
    <row r="86" ht="15.75" customHeight="1">
      <c r="A86" s="11"/>
      <c r="B86" s="11"/>
      <c r="C86" s="19" t="str">
        <f t="shared" ref="C86:C87" si="31">C85</f>
        <v>03477/PO/PROC/IV/2025</v>
      </c>
      <c r="D86" s="19"/>
      <c r="E86" s="36"/>
      <c r="F86" s="36"/>
      <c r="G86" s="19">
        <f t="shared" ref="G86:G87" si="32">G85-F86</f>
        <v>62</v>
      </c>
      <c r="H86" s="19"/>
      <c r="I86" s="10"/>
    </row>
    <row r="87" ht="15.75" customHeight="1">
      <c r="A87" s="12"/>
      <c r="B87" s="12"/>
      <c r="C87" s="19" t="str">
        <f t="shared" si="31"/>
        <v>03477/PO/PROC/IV/2025</v>
      </c>
      <c r="D87" s="19"/>
      <c r="E87" s="36"/>
      <c r="F87" s="36"/>
      <c r="G87" s="19">
        <f t="shared" si="32"/>
        <v>62</v>
      </c>
      <c r="H87" s="19"/>
      <c r="I87" s="10"/>
    </row>
    <row r="88" ht="15.75" customHeight="1"/>
    <row r="89" ht="15.75" customHeight="1">
      <c r="A89" s="3" t="s">
        <v>0</v>
      </c>
      <c r="B89" s="3" t="s">
        <v>1239</v>
      </c>
      <c r="C89" s="14" t="s">
        <v>1024</v>
      </c>
      <c r="D89" s="14" t="s">
        <v>3</v>
      </c>
      <c r="E89" s="2" t="s">
        <v>1025</v>
      </c>
      <c r="F89" s="2" t="s">
        <v>1026</v>
      </c>
      <c r="G89" s="14" t="s">
        <v>18</v>
      </c>
      <c r="H89" s="14" t="s">
        <v>19</v>
      </c>
      <c r="I89" s="14" t="s">
        <v>1027</v>
      </c>
    </row>
    <row r="90" ht="15.75" customHeight="1">
      <c r="A90" s="37" t="s">
        <v>4678</v>
      </c>
      <c r="B90" s="37" t="s">
        <v>4676</v>
      </c>
      <c r="C90" s="19" t="s">
        <v>4677</v>
      </c>
      <c r="D90" s="19">
        <v>162.0</v>
      </c>
      <c r="E90" s="72">
        <v>45784.0</v>
      </c>
      <c r="F90" s="36">
        <v>60.0</v>
      </c>
      <c r="G90" s="19">
        <f>D90-F90</f>
        <v>102</v>
      </c>
      <c r="H90" s="19"/>
      <c r="I90" s="10"/>
    </row>
    <row r="91" ht="15.75" customHeight="1">
      <c r="A91" s="11"/>
      <c r="B91" s="11"/>
      <c r="C91" s="19" t="str">
        <f t="shared" ref="C91:C92" si="33">C90</f>
        <v>03477/PO/PROC/IV/2025</v>
      </c>
      <c r="D91" s="19"/>
      <c r="E91" s="251">
        <v>45852.0</v>
      </c>
      <c r="F91" s="36">
        <v>100.0</v>
      </c>
      <c r="G91" s="19">
        <f t="shared" ref="G91:G92" si="34">G90-F91</f>
        <v>2</v>
      </c>
      <c r="H91" s="19"/>
      <c r="I91" s="10" t="s">
        <v>4679</v>
      </c>
    </row>
    <row r="92" ht="15.75" customHeight="1">
      <c r="A92" s="12"/>
      <c r="B92" s="12"/>
      <c r="C92" s="19" t="str">
        <f t="shared" si="33"/>
        <v>03477/PO/PROC/IV/2025</v>
      </c>
      <c r="D92" s="19"/>
      <c r="E92" s="36"/>
      <c r="F92" s="36"/>
      <c r="G92" s="19">
        <f t="shared" si="34"/>
        <v>2</v>
      </c>
      <c r="H92" s="19"/>
      <c r="I92" s="10"/>
    </row>
    <row r="93" ht="15.75" customHeight="1"/>
    <row r="94" ht="15.75" customHeight="1">
      <c r="A94" s="3" t="s">
        <v>0</v>
      </c>
      <c r="B94" s="3" t="s">
        <v>1239</v>
      </c>
      <c r="C94" s="14" t="s">
        <v>1024</v>
      </c>
      <c r="D94" s="14" t="s">
        <v>3</v>
      </c>
      <c r="E94" s="2" t="s">
        <v>1025</v>
      </c>
      <c r="F94" s="2" t="s">
        <v>1026</v>
      </c>
      <c r="G94" s="14" t="s">
        <v>18</v>
      </c>
      <c r="H94" s="14" t="s">
        <v>19</v>
      </c>
      <c r="I94" s="14" t="s">
        <v>1027</v>
      </c>
    </row>
    <row r="95" ht="15.75" customHeight="1">
      <c r="A95" s="37" t="s">
        <v>4680</v>
      </c>
      <c r="B95" s="37" t="s">
        <v>4681</v>
      </c>
      <c r="C95" s="19" t="s">
        <v>4682</v>
      </c>
      <c r="D95" s="19">
        <v>20.0</v>
      </c>
      <c r="E95" s="72">
        <v>45798.0</v>
      </c>
      <c r="F95" s="36">
        <v>20.0</v>
      </c>
      <c r="G95" s="19">
        <f>D95-F95</f>
        <v>0</v>
      </c>
      <c r="H95" s="19"/>
      <c r="I95" s="10" t="s">
        <v>2185</v>
      </c>
    </row>
    <row r="96" ht="15.75" customHeight="1">
      <c r="A96" s="11"/>
      <c r="B96" s="11"/>
      <c r="C96" s="19" t="str">
        <f t="shared" ref="C96:C97" si="35">C95</f>
        <v>03554/PO/PROC/V/2025</v>
      </c>
      <c r="D96" s="19"/>
      <c r="E96" s="36"/>
      <c r="F96" s="36"/>
      <c r="G96" s="19">
        <f t="shared" ref="G96:G97" si="36">G95-F96</f>
        <v>0</v>
      </c>
      <c r="H96" s="19"/>
      <c r="I96" s="10"/>
    </row>
    <row r="97" ht="15.75" customHeight="1">
      <c r="A97" s="12"/>
      <c r="B97" s="12"/>
      <c r="C97" s="19" t="str">
        <f t="shared" si="35"/>
        <v>03554/PO/PROC/V/2025</v>
      </c>
      <c r="D97" s="19"/>
      <c r="E97" s="36"/>
      <c r="F97" s="36"/>
      <c r="G97" s="19">
        <f t="shared" si="36"/>
        <v>0</v>
      </c>
      <c r="H97" s="19"/>
      <c r="I97" s="10"/>
    </row>
    <row r="98" ht="15.75" customHeight="1">
      <c r="G98" s="62" t="s">
        <v>14</v>
      </c>
    </row>
    <row r="99" ht="15.75" customHeight="1">
      <c r="A99" s="3" t="s">
        <v>0</v>
      </c>
      <c r="B99" s="3" t="s">
        <v>1239</v>
      </c>
      <c r="C99" s="14" t="s">
        <v>1024</v>
      </c>
      <c r="D99" s="14" t="s">
        <v>3</v>
      </c>
      <c r="E99" s="2" t="s">
        <v>1025</v>
      </c>
      <c r="F99" s="2" t="s">
        <v>1026</v>
      </c>
      <c r="G99" s="14" t="s">
        <v>18</v>
      </c>
      <c r="H99" s="14" t="s">
        <v>19</v>
      </c>
      <c r="I99" s="14" t="s">
        <v>1027</v>
      </c>
    </row>
    <row r="100" ht="15.75" customHeight="1">
      <c r="A100" s="37" t="s">
        <v>4675</v>
      </c>
      <c r="B100" s="37" t="s">
        <v>4676</v>
      </c>
      <c r="C100" s="19" t="s">
        <v>4683</v>
      </c>
      <c r="D100" s="37">
        <v>100.0</v>
      </c>
      <c r="E100" s="72">
        <v>45873.0</v>
      </c>
      <c r="F100" s="36">
        <v>100.0</v>
      </c>
      <c r="G100" s="19">
        <f>D100-F100</f>
        <v>0</v>
      </c>
      <c r="H100" s="19"/>
      <c r="I100" s="10"/>
    </row>
    <row r="101" ht="15.75" customHeight="1">
      <c r="A101" s="11"/>
      <c r="B101" s="11"/>
      <c r="C101" s="19" t="str">
        <f t="shared" ref="C101:C102" si="37">C100</f>
        <v>03792/PO/PROC/VII/2025</v>
      </c>
      <c r="D101" s="11"/>
      <c r="E101" s="36"/>
      <c r="F101" s="36"/>
      <c r="G101" s="19">
        <f t="shared" ref="G101:G102" si="38">G100-F101</f>
        <v>0</v>
      </c>
      <c r="H101" s="19"/>
      <c r="I101" s="10"/>
    </row>
    <row r="102" ht="15.75" customHeight="1">
      <c r="A102" s="12"/>
      <c r="B102" s="12"/>
      <c r="C102" s="19" t="str">
        <f t="shared" si="37"/>
        <v>03792/PO/PROC/VII/2025</v>
      </c>
      <c r="D102" s="12"/>
      <c r="E102" s="36"/>
      <c r="F102" s="36"/>
      <c r="G102" s="19">
        <f t="shared" si="38"/>
        <v>0</v>
      </c>
      <c r="H102" s="19"/>
      <c r="I102" s="10"/>
    </row>
    <row r="103" ht="15.75" customHeight="1">
      <c r="G103" s="62" t="s">
        <v>14</v>
      </c>
    </row>
    <row r="104" ht="15.75" customHeight="1"/>
    <row r="105" ht="15.75" customHeight="1">
      <c r="A105" s="2" t="s">
        <v>0</v>
      </c>
      <c r="B105" s="2" t="s">
        <v>1</v>
      </c>
      <c r="C105" s="3" t="s">
        <v>2</v>
      </c>
      <c r="D105" s="3" t="s">
        <v>3</v>
      </c>
      <c r="E105" s="3" t="s">
        <v>4</v>
      </c>
      <c r="F105" s="3" t="s">
        <v>5</v>
      </c>
      <c r="G105" s="3" t="s">
        <v>6</v>
      </c>
      <c r="H105" s="3" t="s">
        <v>7</v>
      </c>
      <c r="I105" s="3" t="s">
        <v>8</v>
      </c>
    </row>
    <row r="106" ht="15.75" customHeight="1">
      <c r="A106" s="4" t="s">
        <v>4684</v>
      </c>
      <c r="B106" s="4" t="s">
        <v>4685</v>
      </c>
      <c r="C106" s="6"/>
      <c r="D106" s="7">
        <v>100.0</v>
      </c>
      <c r="E106" s="8" t="s">
        <v>3867</v>
      </c>
      <c r="F106" s="9">
        <v>45925.0</v>
      </c>
      <c r="G106" s="10">
        <v>100.0</v>
      </c>
      <c r="H106" s="8">
        <f>D106-G106</f>
        <v>0</v>
      </c>
      <c r="I106" s="10"/>
    </row>
    <row r="107" ht="15.75" customHeight="1">
      <c r="A107" s="11"/>
      <c r="B107" s="11"/>
      <c r="C107" s="11"/>
      <c r="D107" s="11"/>
      <c r="E107" s="8" t="s">
        <v>3868</v>
      </c>
      <c r="F107" s="9"/>
      <c r="G107" s="10"/>
      <c r="H107" s="8">
        <f t="shared" ref="H107:H111" si="39">H106-G107</f>
        <v>0</v>
      </c>
      <c r="I107" s="10"/>
    </row>
    <row r="108" ht="15.75" customHeight="1">
      <c r="A108" s="11"/>
      <c r="B108" s="11"/>
      <c r="C108" s="11"/>
      <c r="D108" s="11"/>
      <c r="E108" s="8" t="s">
        <v>3869</v>
      </c>
      <c r="F108" s="10"/>
      <c r="G108" s="10"/>
      <c r="H108" s="8">
        <f t="shared" si="39"/>
        <v>0</v>
      </c>
      <c r="I108" s="10"/>
    </row>
    <row r="109" ht="15.75" customHeight="1">
      <c r="A109" s="11"/>
      <c r="B109" s="11"/>
      <c r="C109" s="11"/>
      <c r="D109" s="11"/>
      <c r="E109" s="8"/>
      <c r="F109" s="10"/>
      <c r="G109" s="10"/>
      <c r="H109" s="8">
        <f t="shared" si="39"/>
        <v>0</v>
      </c>
      <c r="I109" s="10"/>
    </row>
    <row r="110" ht="15.75" customHeight="1">
      <c r="A110" s="11"/>
      <c r="B110" s="11"/>
      <c r="C110" s="11"/>
      <c r="D110" s="11"/>
      <c r="E110" s="10"/>
      <c r="F110" s="10"/>
      <c r="G110" s="10"/>
      <c r="H110" s="8">
        <f t="shared" si="39"/>
        <v>0</v>
      </c>
      <c r="I110" s="10"/>
    </row>
    <row r="111" ht="15.75" customHeight="1">
      <c r="A111" s="12"/>
      <c r="B111" s="12"/>
      <c r="C111" s="12"/>
      <c r="D111" s="12"/>
      <c r="E111" s="10"/>
      <c r="F111" s="10"/>
      <c r="G111" s="10"/>
      <c r="H111" s="8">
        <f t="shared" si="39"/>
        <v>0</v>
      </c>
      <c r="I111" s="10"/>
    </row>
    <row r="112" ht="15.75" customHeight="1">
      <c r="H112" s="62" t="s">
        <v>14</v>
      </c>
    </row>
    <row r="113" ht="15.75" customHeight="1">
      <c r="A113" s="2" t="s">
        <v>0</v>
      </c>
      <c r="B113" s="2" t="s">
        <v>1</v>
      </c>
      <c r="C113" s="3" t="s">
        <v>2</v>
      </c>
      <c r="D113" s="3" t="s">
        <v>3</v>
      </c>
      <c r="E113" s="3" t="s">
        <v>4</v>
      </c>
      <c r="F113" s="3" t="s">
        <v>5</v>
      </c>
      <c r="G113" s="3" t="s">
        <v>6</v>
      </c>
      <c r="H113" s="3" t="s">
        <v>7</v>
      </c>
      <c r="I113" s="3" t="s">
        <v>8</v>
      </c>
    </row>
    <row r="114" ht="15.75" customHeight="1">
      <c r="A114" s="4" t="s">
        <v>4686</v>
      </c>
      <c r="B114" s="4" t="s">
        <v>4687</v>
      </c>
      <c r="C114" s="6">
        <v>46111.0</v>
      </c>
      <c r="D114" s="7">
        <v>162.0</v>
      </c>
      <c r="E114" s="8" t="s">
        <v>4688</v>
      </c>
      <c r="F114" s="9">
        <v>46141.0</v>
      </c>
      <c r="G114" s="10">
        <v>70.0</v>
      </c>
      <c r="H114" s="8">
        <f>D114-G114</f>
        <v>92</v>
      </c>
      <c r="I114" s="10"/>
    </row>
    <row r="115" ht="15.75" customHeight="1">
      <c r="A115" s="11"/>
      <c r="B115" s="11"/>
      <c r="C115" s="11"/>
      <c r="D115" s="11"/>
      <c r="E115" s="8" t="s">
        <v>4689</v>
      </c>
      <c r="F115" s="9">
        <v>46162.0</v>
      </c>
      <c r="G115" s="10">
        <v>92.0</v>
      </c>
      <c r="H115" s="8">
        <f t="shared" ref="H115:H119" si="40">H114-G115</f>
        <v>0</v>
      </c>
      <c r="I115" s="10"/>
    </row>
    <row r="116" ht="15.75" customHeight="1">
      <c r="A116" s="11"/>
      <c r="B116" s="11"/>
      <c r="C116" s="11"/>
      <c r="D116" s="11"/>
      <c r="E116" s="8"/>
      <c r="F116" s="10"/>
      <c r="G116" s="10"/>
      <c r="H116" s="8">
        <f t="shared" si="40"/>
        <v>0</v>
      </c>
      <c r="I116" s="10"/>
    </row>
    <row r="117" ht="15.75" customHeight="1">
      <c r="A117" s="11"/>
      <c r="B117" s="11"/>
      <c r="C117" s="11"/>
      <c r="D117" s="11"/>
      <c r="E117" s="8"/>
      <c r="F117" s="10"/>
      <c r="G117" s="10"/>
      <c r="H117" s="8">
        <f t="shared" si="40"/>
        <v>0</v>
      </c>
      <c r="I117" s="10"/>
    </row>
    <row r="118" ht="15.75" customHeight="1">
      <c r="A118" s="11"/>
      <c r="B118" s="11"/>
      <c r="C118" s="11"/>
      <c r="D118" s="11"/>
      <c r="E118" s="10"/>
      <c r="F118" s="10"/>
      <c r="G118" s="10"/>
      <c r="H118" s="8">
        <f t="shared" si="40"/>
        <v>0</v>
      </c>
      <c r="I118" s="10"/>
    </row>
    <row r="119" ht="15.75" customHeight="1">
      <c r="A119" s="12"/>
      <c r="B119" s="12"/>
      <c r="C119" s="12"/>
      <c r="D119" s="12"/>
      <c r="E119" s="10"/>
      <c r="F119" s="10"/>
      <c r="G119" s="10"/>
      <c r="H119" s="8">
        <f t="shared" si="40"/>
        <v>0</v>
      </c>
      <c r="I119" s="10"/>
    </row>
    <row r="120" ht="15.75" customHeight="1">
      <c r="H120" s="62" t="s">
        <v>14</v>
      </c>
    </row>
    <row r="121" ht="15.75" customHeight="1">
      <c r="A121" s="2" t="s">
        <v>0</v>
      </c>
      <c r="B121" s="2" t="s">
        <v>1</v>
      </c>
      <c r="C121" s="3" t="s">
        <v>2</v>
      </c>
      <c r="D121" s="3" t="s">
        <v>3</v>
      </c>
      <c r="E121" s="3" t="s">
        <v>4</v>
      </c>
      <c r="F121" s="3" t="s">
        <v>5</v>
      </c>
      <c r="G121" s="3" t="s">
        <v>6</v>
      </c>
      <c r="H121" s="3" t="s">
        <v>7</v>
      </c>
      <c r="I121" s="3" t="s">
        <v>8</v>
      </c>
    </row>
    <row r="122" ht="15.75" customHeight="1">
      <c r="A122" s="4" t="s">
        <v>4684</v>
      </c>
      <c r="B122" s="4" t="s">
        <v>4690</v>
      </c>
      <c r="C122" s="6"/>
      <c r="D122" s="7">
        <v>100.0</v>
      </c>
      <c r="E122" s="8" t="s">
        <v>4691</v>
      </c>
      <c r="F122" s="9">
        <v>46183.0</v>
      </c>
      <c r="G122" s="10">
        <v>100.0</v>
      </c>
      <c r="H122" s="8">
        <f>D122-G122</f>
        <v>0</v>
      </c>
      <c r="I122" s="10"/>
    </row>
    <row r="123" ht="15.75" customHeight="1">
      <c r="A123" s="11"/>
      <c r="B123" s="11"/>
      <c r="C123" s="11"/>
      <c r="D123" s="11"/>
      <c r="E123" s="8"/>
      <c r="F123" s="9"/>
      <c r="G123" s="10"/>
      <c r="H123" s="8">
        <f t="shared" ref="H123:H127" si="41">H122-G123</f>
        <v>0</v>
      </c>
      <c r="I123" s="10"/>
    </row>
    <row r="124" ht="15.75" customHeight="1">
      <c r="A124" s="11"/>
      <c r="B124" s="11"/>
      <c r="C124" s="11"/>
      <c r="D124" s="11"/>
      <c r="E124" s="8"/>
      <c r="F124" s="10"/>
      <c r="G124" s="10"/>
      <c r="H124" s="8">
        <f t="shared" si="41"/>
        <v>0</v>
      </c>
      <c r="I124" s="10"/>
    </row>
    <row r="125" ht="15.75" customHeight="1">
      <c r="A125" s="11"/>
      <c r="B125" s="11"/>
      <c r="C125" s="11"/>
      <c r="D125" s="11"/>
      <c r="E125" s="8"/>
      <c r="F125" s="10"/>
      <c r="G125" s="10"/>
      <c r="H125" s="8">
        <f t="shared" si="41"/>
        <v>0</v>
      </c>
      <c r="I125" s="10"/>
    </row>
    <row r="126" ht="15.75" customHeight="1">
      <c r="A126" s="11"/>
      <c r="B126" s="11"/>
      <c r="C126" s="11"/>
      <c r="D126" s="11"/>
      <c r="E126" s="10"/>
      <c r="F126" s="10"/>
      <c r="G126" s="10"/>
      <c r="H126" s="8">
        <f t="shared" si="41"/>
        <v>0</v>
      </c>
      <c r="I126" s="10"/>
    </row>
    <row r="127" ht="15.75" customHeight="1">
      <c r="A127" s="12"/>
      <c r="B127" s="12"/>
      <c r="C127" s="12"/>
      <c r="D127" s="12"/>
      <c r="E127" s="10"/>
      <c r="F127" s="10"/>
      <c r="G127" s="10"/>
      <c r="H127" s="8">
        <f t="shared" si="41"/>
        <v>0</v>
      </c>
      <c r="I127" s="10"/>
    </row>
    <row r="128" ht="15.75" customHeight="1">
      <c r="H128" s="62" t="s">
        <v>14</v>
      </c>
    </row>
    <row r="129" ht="15.75" customHeight="1">
      <c r="A129" s="2" t="s">
        <v>0</v>
      </c>
      <c r="B129" s="2" t="s">
        <v>1</v>
      </c>
      <c r="C129" s="3" t="s">
        <v>2</v>
      </c>
      <c r="D129" s="3" t="s">
        <v>3</v>
      </c>
      <c r="E129" s="3" t="s">
        <v>4</v>
      </c>
      <c r="F129" s="3" t="s">
        <v>5</v>
      </c>
      <c r="G129" s="3" t="s">
        <v>6</v>
      </c>
      <c r="H129" s="3" t="s">
        <v>7</v>
      </c>
      <c r="I129" s="3" t="s">
        <v>8</v>
      </c>
    </row>
    <row r="130" ht="15.75" customHeight="1">
      <c r="A130" s="4" t="s">
        <v>4684</v>
      </c>
      <c r="B130" s="4" t="s">
        <v>4692</v>
      </c>
      <c r="C130" s="6">
        <v>46149.0</v>
      </c>
      <c r="D130" s="7">
        <v>162.0</v>
      </c>
      <c r="E130" s="8" t="s">
        <v>3981</v>
      </c>
      <c r="F130" s="9" t="s">
        <v>3981</v>
      </c>
      <c r="G130" s="10"/>
      <c r="H130" s="8">
        <f>D130-G130</f>
        <v>162</v>
      </c>
      <c r="I130" s="10"/>
    </row>
    <row r="131" ht="15.75" customHeight="1">
      <c r="A131" s="11"/>
      <c r="B131" s="11"/>
      <c r="C131" s="11"/>
      <c r="D131" s="11"/>
      <c r="E131" s="8"/>
      <c r="F131" s="9" t="s">
        <v>4693</v>
      </c>
      <c r="G131" s="10"/>
      <c r="H131" s="8">
        <f t="shared" ref="H131:H135" si="42">H130-G131</f>
        <v>162</v>
      </c>
      <c r="I131" s="10"/>
    </row>
    <row r="132" ht="15.75" customHeight="1">
      <c r="A132" s="11"/>
      <c r="B132" s="11"/>
      <c r="C132" s="11"/>
      <c r="D132" s="11"/>
      <c r="E132" s="8"/>
      <c r="F132" s="10"/>
      <c r="G132" s="10"/>
      <c r="H132" s="8">
        <f t="shared" si="42"/>
        <v>162</v>
      </c>
      <c r="I132" s="10"/>
    </row>
    <row r="133" ht="15.75" customHeight="1">
      <c r="A133" s="11"/>
      <c r="B133" s="11"/>
      <c r="C133" s="11"/>
      <c r="D133" s="11"/>
      <c r="E133" s="8"/>
      <c r="F133" s="10"/>
      <c r="G133" s="10"/>
      <c r="H133" s="8">
        <f t="shared" si="42"/>
        <v>162</v>
      </c>
      <c r="I133" s="10"/>
    </row>
    <row r="134" ht="15.75" customHeight="1">
      <c r="A134" s="11"/>
      <c r="B134" s="11"/>
      <c r="C134" s="11"/>
      <c r="D134" s="11"/>
      <c r="E134" s="10"/>
      <c r="F134" s="10"/>
      <c r="G134" s="10"/>
      <c r="H134" s="8">
        <f t="shared" si="42"/>
        <v>162</v>
      </c>
      <c r="I134" s="10"/>
    </row>
    <row r="135" ht="15.75" customHeight="1">
      <c r="A135" s="12"/>
      <c r="B135" s="12"/>
      <c r="C135" s="12"/>
      <c r="D135" s="12"/>
      <c r="E135" s="10"/>
      <c r="F135" s="10"/>
      <c r="G135" s="10"/>
      <c r="H135" s="8">
        <f t="shared" si="42"/>
        <v>162</v>
      </c>
      <c r="I135" s="10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74:A76"/>
    <mergeCell ref="B74:B76"/>
    <mergeCell ref="A80:A82"/>
    <mergeCell ref="B80:B82"/>
    <mergeCell ref="A85:A87"/>
    <mergeCell ref="B85:B87"/>
    <mergeCell ref="B90:B92"/>
    <mergeCell ref="A90:A92"/>
    <mergeCell ref="A95:A97"/>
    <mergeCell ref="B95:B97"/>
    <mergeCell ref="A100:A102"/>
    <mergeCell ref="B100:B102"/>
    <mergeCell ref="D100:D102"/>
    <mergeCell ref="A106:A111"/>
    <mergeCell ref="D106:D111"/>
    <mergeCell ref="B122:B127"/>
    <mergeCell ref="C122:C127"/>
    <mergeCell ref="A130:A135"/>
    <mergeCell ref="B130:B135"/>
    <mergeCell ref="C130:C135"/>
    <mergeCell ref="D130:D135"/>
    <mergeCell ref="B106:B111"/>
    <mergeCell ref="C106:C111"/>
    <mergeCell ref="A114:A119"/>
    <mergeCell ref="B114:B119"/>
    <mergeCell ref="C114:C119"/>
    <mergeCell ref="D114:D119"/>
    <mergeCell ref="A122:A127"/>
    <mergeCell ref="D122:D127"/>
  </mergeCells>
  <printOptions/>
  <pageMargins bottom="0.75" footer="0.0" header="0.0" left="0.7" right="0.7" top="0.75"/>
  <pageSetup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14"/>
    <col customWidth="1" min="3" max="3" width="10.0"/>
    <col customWidth="1" min="4" max="4" width="8.71"/>
    <col customWidth="1" min="5" max="5" width="17.14"/>
    <col customWidth="1" min="6" max="6" width="15.43"/>
    <col customWidth="1" min="7" max="8" width="8.71"/>
    <col customWidth="1" min="9" max="9" width="11.0"/>
    <col customWidth="1" min="10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4694</v>
      </c>
      <c r="B2" s="5" t="s">
        <v>4695</v>
      </c>
      <c r="C2" s="6">
        <v>45932.0</v>
      </c>
      <c r="D2" s="7">
        <v>130.0</v>
      </c>
      <c r="E2" s="8" t="s">
        <v>4696</v>
      </c>
      <c r="F2" s="9">
        <v>45948.0</v>
      </c>
      <c r="G2" s="10">
        <v>50.0</v>
      </c>
      <c r="H2" s="8">
        <f>D2-G2</f>
        <v>80</v>
      </c>
      <c r="I2" s="10"/>
    </row>
    <row r="3">
      <c r="A3" s="11"/>
      <c r="B3" s="11"/>
      <c r="C3" s="11"/>
      <c r="D3" s="11"/>
      <c r="E3" s="8" t="s">
        <v>4697</v>
      </c>
      <c r="F3" s="9">
        <v>45960.0</v>
      </c>
      <c r="G3" s="10">
        <v>50.0</v>
      </c>
      <c r="H3" s="8">
        <f t="shared" ref="H3:H7" si="1">H2-G3</f>
        <v>30</v>
      </c>
      <c r="I3" s="10"/>
    </row>
    <row r="4">
      <c r="A4" s="11"/>
      <c r="B4" s="11"/>
      <c r="C4" s="11"/>
      <c r="D4" s="11"/>
      <c r="E4" s="8" t="s">
        <v>4698</v>
      </c>
      <c r="F4" s="57">
        <v>45961.0</v>
      </c>
      <c r="G4" s="10">
        <v>30.0</v>
      </c>
      <c r="H4" s="8">
        <f t="shared" si="1"/>
        <v>0</v>
      </c>
      <c r="I4" s="10"/>
    </row>
    <row r="5">
      <c r="A5" s="11"/>
      <c r="B5" s="11"/>
      <c r="C5" s="11"/>
      <c r="D5" s="11"/>
      <c r="E5" s="8"/>
      <c r="F5" s="57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57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62" t="s">
        <v>14</v>
      </c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4694</v>
      </c>
      <c r="B10" s="5" t="s">
        <v>4699</v>
      </c>
      <c r="C10" s="6">
        <v>45958.0</v>
      </c>
      <c r="D10" s="7">
        <v>100.0</v>
      </c>
      <c r="E10" s="8" t="s">
        <v>4700</v>
      </c>
      <c r="F10" s="9">
        <v>45961.0</v>
      </c>
      <c r="G10" s="10">
        <v>10.0</v>
      </c>
      <c r="H10" s="8">
        <f>D10-G10</f>
        <v>90</v>
      </c>
      <c r="I10" s="10"/>
    </row>
    <row r="11">
      <c r="A11" s="11"/>
      <c r="B11" s="11"/>
      <c r="C11" s="11"/>
      <c r="D11" s="11"/>
      <c r="E11" s="8" t="s">
        <v>4701</v>
      </c>
      <c r="F11" s="9">
        <v>45972.0</v>
      </c>
      <c r="G11" s="10">
        <v>30.0</v>
      </c>
      <c r="H11" s="8">
        <f t="shared" ref="H11:H15" si="2">H10-G11</f>
        <v>60</v>
      </c>
      <c r="I11" s="10"/>
    </row>
    <row r="12">
      <c r="A12" s="11"/>
      <c r="B12" s="11"/>
      <c r="C12" s="11"/>
      <c r="D12" s="11"/>
      <c r="E12" s="8" t="s">
        <v>4702</v>
      </c>
      <c r="F12" s="9">
        <v>45972.0</v>
      </c>
      <c r="G12" s="10">
        <v>50.0</v>
      </c>
      <c r="H12" s="8">
        <f t="shared" si="2"/>
        <v>10</v>
      </c>
      <c r="I12" s="10"/>
    </row>
    <row r="13">
      <c r="A13" s="11"/>
      <c r="B13" s="11"/>
      <c r="C13" s="11"/>
      <c r="D13" s="11"/>
      <c r="E13" s="8" t="s">
        <v>4703</v>
      </c>
      <c r="F13" s="57">
        <v>45986.0</v>
      </c>
      <c r="G13" s="10">
        <v>10.0</v>
      </c>
      <c r="H13" s="8">
        <f t="shared" si="2"/>
        <v>0</v>
      </c>
      <c r="I13" s="10"/>
    </row>
    <row r="14">
      <c r="A14" s="11"/>
      <c r="B14" s="11"/>
      <c r="C14" s="11"/>
      <c r="D14" s="11"/>
      <c r="E14" s="8"/>
      <c r="F14" s="57"/>
      <c r="G14" s="10"/>
      <c r="H14" s="8">
        <f t="shared" si="2"/>
        <v>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2"/>
        <v>0</v>
      </c>
      <c r="I15" s="10"/>
    </row>
    <row r="16">
      <c r="H16" s="62" t="s">
        <v>14</v>
      </c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4694</v>
      </c>
      <c r="B18" s="5" t="s">
        <v>4704</v>
      </c>
      <c r="C18" s="6">
        <v>45968.0</v>
      </c>
      <c r="D18" s="7">
        <v>80.0</v>
      </c>
      <c r="E18" s="8" t="s">
        <v>4705</v>
      </c>
      <c r="F18" s="9">
        <v>45986.0</v>
      </c>
      <c r="G18" s="10">
        <v>50.0</v>
      </c>
      <c r="H18" s="8">
        <f>D18-G18</f>
        <v>30</v>
      </c>
      <c r="I18" s="10"/>
    </row>
    <row r="19">
      <c r="A19" s="11"/>
      <c r="B19" s="11"/>
      <c r="C19" s="11"/>
      <c r="D19" s="11"/>
      <c r="E19" s="8" t="s">
        <v>4706</v>
      </c>
      <c r="F19" s="9">
        <v>45986.0</v>
      </c>
      <c r="G19" s="10">
        <v>30.0</v>
      </c>
      <c r="H19" s="8">
        <f t="shared" ref="H19:H23" si="3">H18-G19</f>
        <v>0</v>
      </c>
      <c r="I19" s="10"/>
    </row>
    <row r="20">
      <c r="A20" s="11"/>
      <c r="B20" s="11"/>
      <c r="C20" s="11"/>
      <c r="D20" s="11"/>
      <c r="E20" s="8" t="s">
        <v>4707</v>
      </c>
      <c r="F20" s="57"/>
      <c r="G20" s="10"/>
      <c r="H20" s="8">
        <f t="shared" si="3"/>
        <v>0</v>
      </c>
      <c r="I20" s="10"/>
    </row>
    <row r="21" ht="15.75" customHeight="1">
      <c r="A21" s="11"/>
      <c r="B21" s="11"/>
      <c r="C21" s="11"/>
      <c r="D21" s="11"/>
      <c r="E21" s="8"/>
      <c r="F21" s="57"/>
      <c r="G21" s="10"/>
      <c r="H21" s="8">
        <f t="shared" si="3"/>
        <v>0</v>
      </c>
      <c r="I21" s="10"/>
    </row>
    <row r="22" ht="15.75" customHeight="1">
      <c r="A22" s="11"/>
      <c r="B22" s="11"/>
      <c r="C22" s="11"/>
      <c r="D22" s="11"/>
      <c r="E22" s="8"/>
      <c r="F22" s="57"/>
      <c r="G22" s="10"/>
      <c r="H22" s="8">
        <f t="shared" si="3"/>
        <v>0</v>
      </c>
      <c r="I22" s="10"/>
    </row>
    <row r="23" ht="15.75" customHeight="1">
      <c r="A23" s="12"/>
      <c r="B23" s="12"/>
      <c r="C23" s="12"/>
      <c r="D23" s="12"/>
      <c r="E23" s="10"/>
      <c r="F23" s="10"/>
      <c r="G23" s="10"/>
      <c r="H23" s="8">
        <f t="shared" si="3"/>
        <v>0</v>
      </c>
      <c r="I23" s="10"/>
    </row>
    <row r="24" ht="15.75" customHeight="1">
      <c r="H24" s="62" t="s">
        <v>14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0:A15"/>
    <mergeCell ref="A18:A23"/>
    <mergeCell ref="B18:B23"/>
    <mergeCell ref="C18:C23"/>
    <mergeCell ref="D18:D23"/>
    <mergeCell ref="A2:A7"/>
    <mergeCell ref="B2:B7"/>
    <mergeCell ref="C2:C7"/>
    <mergeCell ref="D2:D7"/>
    <mergeCell ref="B10:B15"/>
    <mergeCell ref="C10:C15"/>
    <mergeCell ref="D10:D15"/>
  </mergeCells>
  <printOptions/>
  <pageMargins bottom="0.75" footer="0.0" header="0.0" left="0.7" right="0.7" top="0.75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14"/>
    <col customWidth="1" min="3" max="3" width="10.0"/>
    <col customWidth="1" min="4" max="4" width="8.71"/>
    <col customWidth="1" min="5" max="5" width="17.14"/>
    <col customWidth="1" min="6" max="6" width="15.43"/>
    <col customWidth="1" min="7" max="8" width="8.71"/>
    <col customWidth="1" min="9" max="9" width="11.0"/>
    <col customWidth="1" min="10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2453</v>
      </c>
      <c r="B2" s="5">
        <v>4.500364984E9</v>
      </c>
      <c r="C2" s="6">
        <v>46120.0</v>
      </c>
      <c r="D2" s="7">
        <v>20.0</v>
      </c>
      <c r="E2" s="8" t="s">
        <v>4708</v>
      </c>
      <c r="F2" s="9">
        <v>46139.0</v>
      </c>
      <c r="G2" s="10">
        <v>20.0</v>
      </c>
      <c r="H2" s="8">
        <f>D2-G2</f>
        <v>0</v>
      </c>
      <c r="I2" s="10"/>
    </row>
    <row r="3">
      <c r="A3" s="11"/>
      <c r="B3" s="11"/>
      <c r="C3" s="11"/>
      <c r="D3" s="11"/>
      <c r="E3" s="8"/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/>
      <c r="F4" s="57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57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57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20" t="s">
        <v>14</v>
      </c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4709</v>
      </c>
      <c r="B10" s="5">
        <v>4.500364984E9</v>
      </c>
      <c r="C10" s="6">
        <v>46120.0</v>
      </c>
      <c r="D10" s="7">
        <v>20.0</v>
      </c>
      <c r="E10" s="8" t="s">
        <v>4708</v>
      </c>
      <c r="F10" s="9">
        <v>46139.0</v>
      </c>
      <c r="G10" s="10">
        <v>20.0</v>
      </c>
      <c r="H10" s="8">
        <f>D10-G10</f>
        <v>0</v>
      </c>
      <c r="I10" s="10"/>
    </row>
    <row r="11">
      <c r="A11" s="11"/>
      <c r="B11" s="11"/>
      <c r="C11" s="11"/>
      <c r="D11" s="11"/>
      <c r="E11" s="8"/>
      <c r="F11" s="9"/>
      <c r="G11" s="10"/>
      <c r="H11" s="8">
        <f t="shared" ref="H11:H15" si="2">H10-G11</f>
        <v>0</v>
      </c>
      <c r="I11" s="10"/>
    </row>
    <row r="12">
      <c r="A12" s="11"/>
      <c r="B12" s="11"/>
      <c r="C12" s="11"/>
      <c r="D12" s="11"/>
      <c r="E12" s="8"/>
      <c r="F12" s="57"/>
      <c r="G12" s="10"/>
      <c r="H12" s="8">
        <f t="shared" si="2"/>
        <v>0</v>
      </c>
      <c r="I12" s="10"/>
    </row>
    <row r="13">
      <c r="A13" s="11"/>
      <c r="B13" s="11"/>
      <c r="C13" s="11"/>
      <c r="D13" s="11"/>
      <c r="E13" s="8"/>
      <c r="F13" s="57"/>
      <c r="G13" s="10"/>
      <c r="H13" s="8">
        <f t="shared" si="2"/>
        <v>0</v>
      </c>
      <c r="I13" s="10"/>
    </row>
    <row r="14">
      <c r="A14" s="11"/>
      <c r="B14" s="11"/>
      <c r="C14" s="11"/>
      <c r="D14" s="11"/>
      <c r="E14" s="8"/>
      <c r="F14" s="57"/>
      <c r="G14" s="10"/>
      <c r="H14" s="8">
        <f t="shared" si="2"/>
        <v>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2"/>
        <v>0</v>
      </c>
      <c r="I15" s="10"/>
    </row>
    <row r="16">
      <c r="H16" s="20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7"/>
    <mergeCell ref="B2:B7"/>
    <mergeCell ref="C2:C7"/>
    <mergeCell ref="D2:D7"/>
    <mergeCell ref="A10:A15"/>
    <mergeCell ref="B10:B15"/>
    <mergeCell ref="C10:C15"/>
    <mergeCell ref="D10:D15"/>
  </mergeCells>
  <printOptions/>
  <pageMargins bottom="0.75" footer="0.0" header="0.0" left="0.7" right="0.7" top="0.7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86"/>
    <col customWidth="1" min="3" max="3" width="10.0"/>
    <col customWidth="1" min="4" max="4" width="8.71"/>
    <col customWidth="1" min="5" max="5" width="17.14"/>
    <col customWidth="1" min="6" max="6" width="15.43"/>
    <col customWidth="1" min="7" max="8" width="8.71"/>
    <col customWidth="1" min="9" max="9" width="11.0"/>
    <col customWidth="1" min="10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1218</v>
      </c>
      <c r="B2" s="5" t="s">
        <v>4710</v>
      </c>
      <c r="C2" s="6">
        <v>45926.0</v>
      </c>
      <c r="D2" s="7">
        <v>50.0</v>
      </c>
      <c r="E2" s="8" t="s">
        <v>4711</v>
      </c>
      <c r="F2" s="9">
        <v>45943.0</v>
      </c>
      <c r="G2" s="10">
        <v>50.0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4712</v>
      </c>
      <c r="F3" s="9"/>
      <c r="G3" s="10"/>
      <c r="H3" s="8">
        <f t="shared" ref="H3:H7" si="1">H2-G3</f>
        <v>0</v>
      </c>
      <c r="I3" s="10"/>
    </row>
    <row r="4">
      <c r="A4" s="11"/>
      <c r="B4" s="11"/>
      <c r="C4" s="11"/>
      <c r="D4" s="11"/>
      <c r="E4" s="8" t="s">
        <v>4713</v>
      </c>
      <c r="F4" s="57"/>
      <c r="G4" s="10"/>
      <c r="H4" s="8">
        <f t="shared" si="1"/>
        <v>0</v>
      </c>
      <c r="I4" s="10"/>
    </row>
    <row r="5">
      <c r="A5" s="11"/>
      <c r="B5" s="11"/>
      <c r="C5" s="11"/>
      <c r="D5" s="11"/>
      <c r="E5" s="8"/>
      <c r="F5" s="57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57"/>
      <c r="G6" s="10"/>
      <c r="H6" s="8">
        <f t="shared" si="1"/>
        <v>0</v>
      </c>
      <c r="I6" s="10"/>
    </row>
    <row r="7">
      <c r="A7" s="12"/>
      <c r="B7" s="12"/>
      <c r="C7" s="12"/>
      <c r="D7" s="12"/>
      <c r="E7" s="10"/>
      <c r="F7" s="10"/>
      <c r="G7" s="10"/>
      <c r="H7" s="8">
        <f t="shared" si="1"/>
        <v>0</v>
      </c>
      <c r="I7" s="10"/>
    </row>
    <row r="8">
      <c r="H8" s="46" t="s">
        <v>14</v>
      </c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4714</v>
      </c>
      <c r="B10" s="5" t="s">
        <v>4715</v>
      </c>
      <c r="C10" s="6">
        <v>45982.0</v>
      </c>
      <c r="D10" s="7">
        <v>70.0</v>
      </c>
      <c r="E10" s="8" t="s">
        <v>4716</v>
      </c>
      <c r="F10" s="9">
        <v>45999.0</v>
      </c>
      <c r="G10" s="10">
        <v>50.0</v>
      </c>
      <c r="H10" s="8">
        <f>D10-G10</f>
        <v>20</v>
      </c>
      <c r="I10" s="10"/>
    </row>
    <row r="11">
      <c r="A11" s="11"/>
      <c r="B11" s="11"/>
      <c r="C11" s="11"/>
      <c r="D11" s="11"/>
      <c r="E11" s="8" t="s">
        <v>4717</v>
      </c>
      <c r="F11" s="9">
        <v>46001.0</v>
      </c>
      <c r="G11" s="10">
        <v>20.0</v>
      </c>
      <c r="H11" s="8">
        <f t="shared" ref="H11:H15" si="2">H10-G11</f>
        <v>0</v>
      </c>
      <c r="I11" s="10"/>
    </row>
    <row r="12">
      <c r="A12" s="11"/>
      <c r="B12" s="11"/>
      <c r="C12" s="11"/>
      <c r="D12" s="11"/>
      <c r="E12" s="8" t="s">
        <v>4718</v>
      </c>
      <c r="F12" s="57"/>
      <c r="G12" s="10"/>
      <c r="H12" s="8">
        <f t="shared" si="2"/>
        <v>0</v>
      </c>
      <c r="I12" s="10"/>
    </row>
    <row r="13">
      <c r="A13" s="11"/>
      <c r="B13" s="11"/>
      <c r="C13" s="11"/>
      <c r="D13" s="11"/>
      <c r="E13" s="8"/>
      <c r="F13" s="57"/>
      <c r="G13" s="10"/>
      <c r="H13" s="8">
        <f t="shared" si="2"/>
        <v>0</v>
      </c>
      <c r="I13" s="10"/>
    </row>
    <row r="14">
      <c r="A14" s="11"/>
      <c r="B14" s="11"/>
      <c r="C14" s="11"/>
      <c r="D14" s="11"/>
      <c r="E14" s="8"/>
      <c r="F14" s="57"/>
      <c r="G14" s="10"/>
      <c r="H14" s="8">
        <f t="shared" si="2"/>
        <v>0</v>
      </c>
      <c r="I14" s="10"/>
    </row>
    <row r="15">
      <c r="A15" s="12"/>
      <c r="B15" s="12"/>
      <c r="C15" s="12"/>
      <c r="D15" s="12"/>
      <c r="E15" s="10"/>
      <c r="F15" s="10"/>
      <c r="G15" s="10"/>
      <c r="H15" s="8">
        <f t="shared" si="2"/>
        <v>0</v>
      </c>
      <c r="I15" s="10"/>
    </row>
    <row r="16">
      <c r="H16" s="46" t="s">
        <v>14</v>
      </c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4714</v>
      </c>
      <c r="B18" s="5" t="s">
        <v>4719</v>
      </c>
      <c r="C18" s="6">
        <v>46051.0</v>
      </c>
      <c r="D18" s="7">
        <v>150.0</v>
      </c>
      <c r="E18" s="8" t="s">
        <v>2180</v>
      </c>
      <c r="F18" s="9">
        <v>46065.0</v>
      </c>
      <c r="G18" s="10">
        <v>40.0</v>
      </c>
      <c r="H18" s="8">
        <f>D18-G18</f>
        <v>110</v>
      </c>
      <c r="I18" s="10"/>
    </row>
    <row r="19">
      <c r="A19" s="11"/>
      <c r="B19" s="11"/>
      <c r="C19" s="11"/>
      <c r="D19" s="11"/>
      <c r="E19" s="8" t="s">
        <v>2181</v>
      </c>
      <c r="F19" s="9">
        <v>46071.0</v>
      </c>
      <c r="G19" s="10">
        <v>50.0</v>
      </c>
      <c r="H19" s="8">
        <f t="shared" ref="H19:H23" si="3">H18-G19</f>
        <v>60</v>
      </c>
      <c r="I19" s="10"/>
    </row>
    <row r="20">
      <c r="A20" s="11"/>
      <c r="B20" s="11"/>
      <c r="C20" s="11"/>
      <c r="D20" s="11"/>
      <c r="E20" s="8" t="s">
        <v>2182</v>
      </c>
      <c r="F20" s="57">
        <v>46088.0</v>
      </c>
      <c r="G20" s="10">
        <v>50.0</v>
      </c>
      <c r="H20" s="8">
        <f t="shared" si="3"/>
        <v>10</v>
      </c>
      <c r="I20" s="10"/>
    </row>
    <row r="21" ht="15.75" customHeight="1">
      <c r="A21" s="11"/>
      <c r="B21" s="11"/>
      <c r="C21" s="11"/>
      <c r="D21" s="11"/>
      <c r="E21" s="8"/>
      <c r="F21" s="57"/>
      <c r="G21" s="10"/>
      <c r="H21" s="8">
        <f t="shared" si="3"/>
        <v>10</v>
      </c>
      <c r="I21" s="10"/>
    </row>
    <row r="22" ht="15.75" customHeight="1">
      <c r="A22" s="11"/>
      <c r="B22" s="11"/>
      <c r="C22" s="11"/>
      <c r="D22" s="11"/>
      <c r="E22" s="8"/>
      <c r="F22" s="57"/>
      <c r="G22" s="10"/>
      <c r="H22" s="8">
        <f t="shared" si="3"/>
        <v>10</v>
      </c>
      <c r="I22" s="10"/>
    </row>
    <row r="23" ht="15.75" customHeight="1">
      <c r="A23" s="12"/>
      <c r="B23" s="12"/>
      <c r="C23" s="12"/>
      <c r="D23" s="12"/>
      <c r="E23" s="10"/>
      <c r="F23" s="10"/>
      <c r="G23" s="10"/>
      <c r="H23" s="8">
        <f t="shared" si="3"/>
        <v>10</v>
      </c>
      <c r="I23" s="10"/>
    </row>
    <row r="24" ht="15.75" customHeight="1"/>
    <row r="25" ht="15.75" customHeight="1">
      <c r="A25" s="2" t="s">
        <v>0</v>
      </c>
      <c r="B25" s="2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</row>
    <row r="26" ht="15.75" customHeight="1">
      <c r="A26" s="4" t="s">
        <v>4714</v>
      </c>
      <c r="B26" s="5" t="s">
        <v>4720</v>
      </c>
      <c r="C26" s="6">
        <v>46134.0</v>
      </c>
      <c r="D26" s="7">
        <v>100.0</v>
      </c>
      <c r="E26" s="8" t="s">
        <v>3887</v>
      </c>
      <c r="F26" s="9">
        <v>46148.0</v>
      </c>
      <c r="G26" s="10">
        <v>66.0</v>
      </c>
      <c r="H26" s="8">
        <f>D26-G26</f>
        <v>34</v>
      </c>
      <c r="I26" s="10"/>
    </row>
    <row r="27" ht="15.75" customHeight="1">
      <c r="A27" s="11"/>
      <c r="B27" s="11"/>
      <c r="C27" s="11"/>
      <c r="D27" s="11"/>
      <c r="E27" s="8" t="s">
        <v>3888</v>
      </c>
      <c r="F27" s="9">
        <v>46154.0</v>
      </c>
      <c r="G27" s="10">
        <v>34.0</v>
      </c>
      <c r="H27" s="8">
        <f t="shared" ref="H27:H31" si="4">H26-G27</f>
        <v>0</v>
      </c>
      <c r="I27" s="10"/>
    </row>
    <row r="28" ht="15.75" customHeight="1">
      <c r="A28" s="11"/>
      <c r="B28" s="11"/>
      <c r="C28" s="11"/>
      <c r="D28" s="11"/>
      <c r="E28" s="8"/>
      <c r="F28" s="57"/>
      <c r="G28" s="10"/>
      <c r="H28" s="8">
        <f t="shared" si="4"/>
        <v>0</v>
      </c>
      <c r="I28" s="10"/>
    </row>
    <row r="29" ht="15.75" customHeight="1">
      <c r="A29" s="11"/>
      <c r="B29" s="11"/>
      <c r="C29" s="11"/>
      <c r="D29" s="11"/>
      <c r="E29" s="8"/>
      <c r="F29" s="57"/>
      <c r="G29" s="10"/>
      <c r="H29" s="8">
        <f t="shared" si="4"/>
        <v>0</v>
      </c>
      <c r="I29" s="10"/>
    </row>
    <row r="30" ht="15.75" customHeight="1">
      <c r="A30" s="11"/>
      <c r="B30" s="11"/>
      <c r="C30" s="11"/>
      <c r="D30" s="11"/>
      <c r="E30" s="8"/>
      <c r="F30" s="57"/>
      <c r="G30" s="10"/>
      <c r="H30" s="8">
        <f t="shared" si="4"/>
        <v>0</v>
      </c>
      <c r="I30" s="10"/>
    </row>
    <row r="31" ht="15.75" customHeight="1">
      <c r="A31" s="12"/>
      <c r="B31" s="12"/>
      <c r="C31" s="12"/>
      <c r="D31" s="12"/>
      <c r="E31" s="10"/>
      <c r="F31" s="10"/>
      <c r="G31" s="10"/>
      <c r="H31" s="8">
        <f t="shared" si="4"/>
        <v>0</v>
      </c>
      <c r="I31" s="10"/>
    </row>
    <row r="32" ht="15.75" customHeight="1">
      <c r="H32" s="25" t="s">
        <v>14</v>
      </c>
    </row>
    <row r="33" ht="15.75" customHeight="1">
      <c r="A33" s="2" t="s">
        <v>0</v>
      </c>
      <c r="B33" s="2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8</v>
      </c>
    </row>
    <row r="34" ht="15.75" customHeight="1">
      <c r="A34" s="4" t="s">
        <v>4714</v>
      </c>
      <c r="B34" s="5" t="s">
        <v>4721</v>
      </c>
      <c r="C34" s="6">
        <v>46142.0</v>
      </c>
      <c r="D34" s="7">
        <v>50.0</v>
      </c>
      <c r="E34" s="8" t="s">
        <v>3718</v>
      </c>
      <c r="F34" s="9">
        <v>46154.0</v>
      </c>
      <c r="G34" s="10">
        <v>26.0</v>
      </c>
      <c r="H34" s="8">
        <f>D34-G34</f>
        <v>24</v>
      </c>
      <c r="I34" s="10"/>
    </row>
    <row r="35" ht="15.75" customHeight="1">
      <c r="A35" s="11"/>
      <c r="B35" s="11"/>
      <c r="C35" s="11"/>
      <c r="D35" s="11"/>
      <c r="E35" s="8" t="s">
        <v>3719</v>
      </c>
      <c r="F35" s="9">
        <v>46164.0</v>
      </c>
      <c r="G35" s="10">
        <v>24.0</v>
      </c>
      <c r="H35" s="8">
        <f t="shared" ref="H35:H39" si="5">H34-G35</f>
        <v>0</v>
      </c>
      <c r="I35" s="10"/>
    </row>
    <row r="36" ht="15.75" customHeight="1">
      <c r="A36" s="11"/>
      <c r="B36" s="11"/>
      <c r="C36" s="11"/>
      <c r="D36" s="11"/>
      <c r="E36" s="8"/>
      <c r="F36" s="57"/>
      <c r="G36" s="10"/>
      <c r="H36" s="8">
        <f t="shared" si="5"/>
        <v>0</v>
      </c>
      <c r="I36" s="10"/>
    </row>
    <row r="37" ht="15.75" customHeight="1">
      <c r="A37" s="11"/>
      <c r="B37" s="11"/>
      <c r="C37" s="11"/>
      <c r="D37" s="11"/>
      <c r="E37" s="8"/>
      <c r="F37" s="57"/>
      <c r="G37" s="10"/>
      <c r="H37" s="8">
        <f t="shared" si="5"/>
        <v>0</v>
      </c>
      <c r="I37" s="10"/>
    </row>
    <row r="38" ht="15.75" customHeight="1">
      <c r="A38" s="11"/>
      <c r="B38" s="11"/>
      <c r="C38" s="11"/>
      <c r="D38" s="11"/>
      <c r="E38" s="8"/>
      <c r="F38" s="57"/>
      <c r="G38" s="10"/>
      <c r="H38" s="8">
        <f t="shared" si="5"/>
        <v>0</v>
      </c>
      <c r="I38" s="10"/>
    </row>
    <row r="39" ht="15.75" customHeight="1">
      <c r="A39" s="12"/>
      <c r="B39" s="12"/>
      <c r="C39" s="12"/>
      <c r="D39" s="12"/>
      <c r="E39" s="10"/>
      <c r="F39" s="10"/>
      <c r="G39" s="10"/>
      <c r="H39" s="8">
        <f t="shared" si="5"/>
        <v>0</v>
      </c>
      <c r="I39" s="10"/>
    </row>
    <row r="40" ht="15.75" customHeight="1">
      <c r="H40" s="25" t="s">
        <v>14</v>
      </c>
    </row>
    <row r="41" ht="15.75" customHeight="1">
      <c r="A41" s="2" t="s">
        <v>0</v>
      </c>
      <c r="B41" s="2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</row>
    <row r="42" ht="15.75" customHeight="1">
      <c r="A42" s="4" t="s">
        <v>4714</v>
      </c>
      <c r="B42" s="5" t="s">
        <v>4722</v>
      </c>
      <c r="C42" s="6">
        <v>46147.0</v>
      </c>
      <c r="D42" s="7">
        <v>120.0</v>
      </c>
      <c r="E42" s="8" t="s">
        <v>4723</v>
      </c>
      <c r="F42" s="9">
        <v>46164.0</v>
      </c>
      <c r="G42" s="10">
        <v>27.0</v>
      </c>
      <c r="H42" s="8">
        <f>D42-G42</f>
        <v>93</v>
      </c>
      <c r="I42" s="10"/>
    </row>
    <row r="43" ht="15.75" customHeight="1">
      <c r="A43" s="11"/>
      <c r="B43" s="11"/>
      <c r="C43" s="11"/>
      <c r="D43" s="11"/>
      <c r="E43" s="8" t="s">
        <v>4724</v>
      </c>
      <c r="F43" s="9">
        <v>46175.0</v>
      </c>
      <c r="G43" s="10">
        <v>67.0</v>
      </c>
      <c r="H43" s="8">
        <f t="shared" ref="H43:H47" si="6">H42-G43</f>
        <v>26</v>
      </c>
      <c r="I43" s="10"/>
    </row>
    <row r="44" ht="15.75" customHeight="1">
      <c r="A44" s="11"/>
      <c r="B44" s="11"/>
      <c r="C44" s="11"/>
      <c r="D44" s="11"/>
      <c r="E44" s="8" t="s">
        <v>4725</v>
      </c>
      <c r="F44" s="57">
        <v>46178.0</v>
      </c>
      <c r="G44" s="10">
        <v>26.0</v>
      </c>
      <c r="H44" s="8">
        <f t="shared" si="6"/>
        <v>0</v>
      </c>
      <c r="I44" s="10"/>
    </row>
    <row r="45" ht="15.75" customHeight="1">
      <c r="A45" s="11"/>
      <c r="B45" s="11"/>
      <c r="C45" s="11"/>
      <c r="D45" s="11"/>
      <c r="E45" s="8"/>
      <c r="F45" s="57"/>
      <c r="G45" s="10"/>
      <c r="H45" s="8">
        <f t="shared" si="6"/>
        <v>0</v>
      </c>
      <c r="I45" s="10"/>
    </row>
    <row r="46" ht="15.75" customHeight="1">
      <c r="A46" s="11"/>
      <c r="B46" s="11"/>
      <c r="C46" s="11"/>
      <c r="D46" s="11"/>
      <c r="E46" s="8"/>
      <c r="F46" s="57"/>
      <c r="G46" s="10"/>
      <c r="H46" s="8">
        <f t="shared" si="6"/>
        <v>0</v>
      </c>
      <c r="I46" s="10"/>
    </row>
    <row r="47" ht="15.75" customHeight="1">
      <c r="A47" s="12"/>
      <c r="B47" s="12"/>
      <c r="C47" s="12"/>
      <c r="D47" s="12"/>
      <c r="E47" s="10"/>
      <c r="F47" s="10"/>
      <c r="G47" s="10"/>
      <c r="H47" s="8">
        <f t="shared" si="6"/>
        <v>0</v>
      </c>
      <c r="I47" s="10"/>
    </row>
    <row r="48" ht="15.75" customHeight="1">
      <c r="H48" s="25" t="s">
        <v>14</v>
      </c>
    </row>
    <row r="49" ht="15.75" customHeight="1">
      <c r="A49" s="2" t="s">
        <v>0</v>
      </c>
      <c r="B49" s="2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</row>
    <row r="50" ht="15.75" customHeight="1">
      <c r="A50" s="4" t="s">
        <v>4714</v>
      </c>
      <c r="B50" s="5" t="s">
        <v>4726</v>
      </c>
      <c r="C50" s="6">
        <v>46188.0</v>
      </c>
      <c r="D50" s="7">
        <v>50.0</v>
      </c>
      <c r="E50" s="8" t="s">
        <v>3702</v>
      </c>
      <c r="F50" s="9"/>
      <c r="G50" s="10"/>
      <c r="H50" s="8">
        <f>D50-G50</f>
        <v>50</v>
      </c>
      <c r="I50" s="10"/>
    </row>
    <row r="51" ht="15.75" customHeight="1">
      <c r="A51" s="11"/>
      <c r="B51" s="11"/>
      <c r="C51" s="11"/>
      <c r="D51" s="11"/>
      <c r="E51" s="8"/>
      <c r="F51" s="9"/>
      <c r="G51" s="10"/>
      <c r="H51" s="8">
        <f t="shared" ref="H51:H55" si="7">H50-G51</f>
        <v>50</v>
      </c>
      <c r="I51" s="10"/>
    </row>
    <row r="52" ht="15.75" customHeight="1">
      <c r="A52" s="11"/>
      <c r="B52" s="11"/>
      <c r="C52" s="11"/>
      <c r="D52" s="11"/>
      <c r="E52" s="8"/>
      <c r="F52" s="57"/>
      <c r="G52" s="10"/>
      <c r="H52" s="8">
        <f t="shared" si="7"/>
        <v>50</v>
      </c>
      <c r="I52" s="10"/>
    </row>
    <row r="53" ht="15.75" customHeight="1">
      <c r="A53" s="11"/>
      <c r="B53" s="11"/>
      <c r="C53" s="11"/>
      <c r="D53" s="11"/>
      <c r="E53" s="8"/>
      <c r="F53" s="57"/>
      <c r="G53" s="10"/>
      <c r="H53" s="8">
        <f t="shared" si="7"/>
        <v>50</v>
      </c>
      <c r="I53" s="10"/>
    </row>
    <row r="54" ht="15.75" customHeight="1">
      <c r="A54" s="11"/>
      <c r="B54" s="11"/>
      <c r="C54" s="11"/>
      <c r="D54" s="11"/>
      <c r="E54" s="8"/>
      <c r="F54" s="57"/>
      <c r="G54" s="10"/>
      <c r="H54" s="8">
        <f t="shared" si="7"/>
        <v>50</v>
      </c>
      <c r="I54" s="10"/>
    </row>
    <row r="55" ht="15.75" customHeight="1">
      <c r="A55" s="12"/>
      <c r="B55" s="12"/>
      <c r="C55" s="12"/>
      <c r="D55" s="12"/>
      <c r="E55" s="10"/>
      <c r="F55" s="10"/>
      <c r="G55" s="10"/>
      <c r="H55" s="8">
        <f t="shared" si="7"/>
        <v>50</v>
      </c>
      <c r="I55" s="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A7"/>
    <mergeCell ref="B2:B7"/>
    <mergeCell ref="C2:C7"/>
    <mergeCell ref="D2:D7"/>
    <mergeCell ref="B10:B15"/>
    <mergeCell ref="C10:C15"/>
    <mergeCell ref="D10:D15"/>
    <mergeCell ref="C26:C31"/>
    <mergeCell ref="D26:D31"/>
    <mergeCell ref="A10:A15"/>
    <mergeCell ref="A18:A23"/>
    <mergeCell ref="B18:B23"/>
    <mergeCell ref="C18:C23"/>
    <mergeCell ref="D18:D23"/>
    <mergeCell ref="A26:A31"/>
    <mergeCell ref="B26:B31"/>
    <mergeCell ref="A42:A47"/>
    <mergeCell ref="A50:A55"/>
    <mergeCell ref="B50:B55"/>
    <mergeCell ref="C50:C55"/>
    <mergeCell ref="D50:D55"/>
    <mergeCell ref="A34:A39"/>
    <mergeCell ref="B34:B39"/>
    <mergeCell ref="C34:C39"/>
    <mergeCell ref="D34:D39"/>
    <mergeCell ref="B42:B47"/>
    <mergeCell ref="C42:C47"/>
    <mergeCell ref="D42:D47"/>
  </mergeCells>
  <printOptions/>
  <pageMargins bottom="0.75" footer="0.0" header="0.0" left="0.7" right="0.7" top="0.75"/>
  <pageSetup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4.43"/>
    <col customWidth="1" min="3" max="3" width="10.0"/>
    <col customWidth="1" min="4" max="4" width="8.71"/>
    <col customWidth="1" min="5" max="6" width="10.71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4727</v>
      </c>
      <c r="B2" s="189" t="s">
        <v>4728</v>
      </c>
      <c r="C2" s="6">
        <v>46003.0</v>
      </c>
      <c r="D2" s="7">
        <v>100.0</v>
      </c>
      <c r="E2" s="8" t="s">
        <v>4729</v>
      </c>
      <c r="F2" s="9">
        <v>46076.0</v>
      </c>
      <c r="G2" s="10">
        <v>20.0</v>
      </c>
      <c r="H2" s="8">
        <f>D2-G2</f>
        <v>80</v>
      </c>
      <c r="I2" s="10"/>
    </row>
    <row r="3">
      <c r="A3" s="11"/>
      <c r="B3" s="11"/>
      <c r="C3" s="11"/>
      <c r="D3" s="11"/>
      <c r="E3" s="8" t="s">
        <v>4730</v>
      </c>
      <c r="F3" s="9">
        <v>46086.0</v>
      </c>
      <c r="G3" s="10">
        <v>33.0</v>
      </c>
      <c r="H3" s="8">
        <f t="shared" ref="H3:H7" si="1">H2-G3</f>
        <v>47</v>
      </c>
      <c r="I3" s="10"/>
    </row>
    <row r="4">
      <c r="A4" s="11"/>
      <c r="B4" s="11"/>
      <c r="C4" s="11"/>
      <c r="D4" s="11"/>
      <c r="E4" s="8" t="s">
        <v>4731</v>
      </c>
      <c r="F4" s="9"/>
      <c r="G4" s="10"/>
      <c r="H4" s="8">
        <f t="shared" si="1"/>
        <v>47</v>
      </c>
      <c r="I4" s="10"/>
    </row>
    <row r="5">
      <c r="A5" s="11"/>
      <c r="B5" s="11"/>
      <c r="C5" s="11"/>
      <c r="D5" s="11"/>
      <c r="E5" s="8" t="s">
        <v>4732</v>
      </c>
      <c r="F5" s="9">
        <v>46108.0</v>
      </c>
      <c r="G5" s="10">
        <v>23.0</v>
      </c>
      <c r="H5" s="8">
        <f t="shared" si="1"/>
        <v>24</v>
      </c>
      <c r="I5" s="10">
        <v>22.0</v>
      </c>
    </row>
    <row r="6">
      <c r="A6" s="11"/>
      <c r="B6" s="11"/>
      <c r="C6" s="11"/>
      <c r="D6" s="11"/>
      <c r="E6" s="8"/>
      <c r="F6" s="9"/>
      <c r="G6" s="10"/>
      <c r="H6" s="8">
        <f t="shared" si="1"/>
        <v>24</v>
      </c>
      <c r="I6" s="10"/>
    </row>
    <row r="7">
      <c r="A7" s="12"/>
      <c r="B7" s="12"/>
      <c r="C7" s="12"/>
      <c r="D7" s="12"/>
      <c r="E7" s="8"/>
      <c r="F7" s="9"/>
      <c r="G7" s="10"/>
      <c r="H7" s="8">
        <f t="shared" si="1"/>
        <v>24</v>
      </c>
      <c r="I7" s="10"/>
    </row>
    <row r="9">
      <c r="A9" s="2" t="s">
        <v>0</v>
      </c>
      <c r="B9" s="2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</row>
    <row r="10">
      <c r="A10" s="4" t="s">
        <v>1082</v>
      </c>
      <c r="B10" s="189" t="s">
        <v>4728</v>
      </c>
      <c r="C10" s="6">
        <v>46003.0</v>
      </c>
      <c r="D10" s="7">
        <v>100.0</v>
      </c>
      <c r="E10" s="8" t="s">
        <v>4733</v>
      </c>
      <c r="F10" s="9">
        <v>46030.0</v>
      </c>
      <c r="G10" s="10">
        <v>21.0</v>
      </c>
      <c r="H10" s="8">
        <f>D10-G10</f>
        <v>79</v>
      </c>
      <c r="I10" s="10">
        <v>1.0</v>
      </c>
    </row>
    <row r="11">
      <c r="A11" s="11"/>
      <c r="B11" s="11"/>
      <c r="C11" s="11"/>
      <c r="D11" s="11"/>
      <c r="E11" s="8" t="s">
        <v>4731</v>
      </c>
      <c r="F11" s="9">
        <v>46032.0</v>
      </c>
      <c r="G11" s="10">
        <v>14.0</v>
      </c>
      <c r="H11" s="8">
        <f t="shared" ref="H11:H18" si="2">H10-G11</f>
        <v>65</v>
      </c>
      <c r="I11" s="10"/>
    </row>
    <row r="12">
      <c r="A12" s="11"/>
      <c r="B12" s="11"/>
      <c r="C12" s="11"/>
      <c r="D12" s="11"/>
      <c r="E12" s="8" t="s">
        <v>4734</v>
      </c>
      <c r="F12" s="9">
        <v>46039.0</v>
      </c>
      <c r="G12" s="10">
        <v>2.0</v>
      </c>
      <c r="H12" s="8">
        <f t="shared" si="2"/>
        <v>63</v>
      </c>
      <c r="I12" s="10"/>
    </row>
    <row r="13">
      <c r="A13" s="11"/>
      <c r="B13" s="11"/>
      <c r="C13" s="11"/>
      <c r="D13" s="11"/>
      <c r="E13" s="8" t="s">
        <v>4735</v>
      </c>
      <c r="F13" s="9">
        <v>46044.0</v>
      </c>
      <c r="G13" s="10">
        <v>4.0</v>
      </c>
      <c r="H13" s="8">
        <f t="shared" si="2"/>
        <v>59</v>
      </c>
      <c r="I13" s="10"/>
    </row>
    <row r="14">
      <c r="A14" s="11"/>
      <c r="B14" s="11"/>
      <c r="C14" s="11"/>
      <c r="D14" s="11"/>
      <c r="E14" s="8" t="s">
        <v>4736</v>
      </c>
      <c r="F14" s="9">
        <v>46042.0</v>
      </c>
      <c r="G14" s="10">
        <v>13.0</v>
      </c>
      <c r="H14" s="8">
        <f t="shared" si="2"/>
        <v>46</v>
      </c>
      <c r="I14" s="10"/>
    </row>
    <row r="15">
      <c r="A15" s="12"/>
      <c r="B15" s="12"/>
      <c r="C15" s="12"/>
      <c r="D15" s="12"/>
      <c r="E15" s="8" t="s">
        <v>4737</v>
      </c>
      <c r="F15" s="9">
        <v>46049.0</v>
      </c>
      <c r="G15" s="10">
        <v>20.0</v>
      </c>
      <c r="H15" s="8">
        <f t="shared" si="2"/>
        <v>26</v>
      </c>
      <c r="I15" s="10"/>
    </row>
    <row r="16">
      <c r="E16" s="8" t="s">
        <v>4737</v>
      </c>
      <c r="F16" s="58">
        <v>46052.0</v>
      </c>
      <c r="G16" s="60">
        <v>12.0</v>
      </c>
      <c r="H16" s="8">
        <f t="shared" si="2"/>
        <v>14</v>
      </c>
    </row>
    <row r="17">
      <c r="E17" s="8" t="s">
        <v>4738</v>
      </c>
      <c r="F17" s="58">
        <v>46056.0</v>
      </c>
      <c r="G17" s="60">
        <v>8.0</v>
      </c>
      <c r="H17" s="8">
        <f t="shared" si="2"/>
        <v>6</v>
      </c>
      <c r="I17" s="20">
        <v>4.0</v>
      </c>
    </row>
    <row r="18">
      <c r="E18" s="8" t="s">
        <v>4739</v>
      </c>
      <c r="F18" s="58">
        <v>46059.0</v>
      </c>
      <c r="G18" s="60">
        <v>6.0</v>
      </c>
      <c r="H18" s="8">
        <f t="shared" si="2"/>
        <v>0</v>
      </c>
    </row>
    <row r="19">
      <c r="G19" s="60"/>
      <c r="H19" s="46" t="s">
        <v>14</v>
      </c>
    </row>
    <row r="20">
      <c r="G20" s="60"/>
      <c r="H20" s="8"/>
    </row>
    <row r="21" ht="15.75" customHeight="1">
      <c r="A21" s="2" t="s">
        <v>0</v>
      </c>
      <c r="B21" s="2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</row>
    <row r="22" ht="15.75" customHeight="1">
      <c r="A22" s="4" t="s">
        <v>2095</v>
      </c>
      <c r="B22" s="189" t="s">
        <v>4728</v>
      </c>
      <c r="C22" s="6">
        <v>46003.0</v>
      </c>
      <c r="D22" s="7">
        <v>300.0</v>
      </c>
      <c r="E22" s="8" t="s">
        <v>4729</v>
      </c>
      <c r="F22" s="9">
        <v>46028.0</v>
      </c>
      <c r="G22" s="10">
        <v>37.0</v>
      </c>
      <c r="H22" s="8">
        <f>D22-G22</f>
        <v>263</v>
      </c>
      <c r="I22" s="10">
        <v>3.0</v>
      </c>
    </row>
    <row r="23" ht="15.75" customHeight="1">
      <c r="A23" s="11"/>
      <c r="B23" s="11"/>
      <c r="C23" s="11"/>
      <c r="D23" s="11"/>
      <c r="E23" s="8" t="s">
        <v>4733</v>
      </c>
      <c r="F23" s="9">
        <v>46030.0</v>
      </c>
      <c r="G23" s="10">
        <v>54.0</v>
      </c>
      <c r="H23" s="8">
        <f t="shared" ref="H23:H30" si="3">H22-G23</f>
        <v>209</v>
      </c>
      <c r="I23" s="10">
        <v>6.0</v>
      </c>
    </row>
    <row r="24" ht="15.75" customHeight="1">
      <c r="A24" s="11"/>
      <c r="B24" s="11"/>
      <c r="C24" s="11"/>
      <c r="D24" s="11"/>
      <c r="E24" s="8" t="s">
        <v>4731</v>
      </c>
      <c r="F24" s="9">
        <v>46032.0</v>
      </c>
      <c r="G24" s="10">
        <v>40.0</v>
      </c>
      <c r="H24" s="8">
        <f t="shared" si="3"/>
        <v>169</v>
      </c>
      <c r="I24" s="10">
        <v>20.0</v>
      </c>
    </row>
    <row r="25" ht="15.75" customHeight="1">
      <c r="A25" s="11"/>
      <c r="B25" s="11"/>
      <c r="C25" s="11"/>
      <c r="D25" s="11"/>
      <c r="E25" s="8" t="s">
        <v>4732</v>
      </c>
      <c r="F25" s="9">
        <v>46036.0</v>
      </c>
      <c r="G25" s="10">
        <v>44.0</v>
      </c>
      <c r="H25" s="8">
        <f t="shared" si="3"/>
        <v>125</v>
      </c>
      <c r="I25" s="10"/>
    </row>
    <row r="26" ht="15.75" customHeight="1">
      <c r="A26" s="11"/>
      <c r="B26" s="11"/>
      <c r="C26" s="11"/>
      <c r="D26" s="11"/>
      <c r="E26" s="8" t="s">
        <v>4734</v>
      </c>
      <c r="F26" s="9">
        <v>46039.0</v>
      </c>
      <c r="G26" s="10">
        <v>34.0</v>
      </c>
      <c r="H26" s="8">
        <f t="shared" si="3"/>
        <v>91</v>
      </c>
      <c r="I26" s="10"/>
    </row>
    <row r="27" ht="15.75" customHeight="1">
      <c r="A27" s="11"/>
      <c r="B27" s="11"/>
      <c r="C27" s="11"/>
      <c r="D27" s="11"/>
      <c r="E27" s="8" t="s">
        <v>4735</v>
      </c>
      <c r="F27" s="9">
        <v>46044.0</v>
      </c>
      <c r="G27" s="10">
        <v>19.0</v>
      </c>
      <c r="H27" s="8">
        <f t="shared" si="3"/>
        <v>72</v>
      </c>
      <c r="I27" s="10"/>
    </row>
    <row r="28" ht="15.75" customHeight="1">
      <c r="A28" s="11"/>
      <c r="B28" s="11"/>
      <c r="C28" s="11"/>
      <c r="D28" s="11"/>
      <c r="E28" s="8" t="s">
        <v>4736</v>
      </c>
      <c r="F28" s="9">
        <v>46042.0</v>
      </c>
      <c r="G28" s="10">
        <v>33.0</v>
      </c>
      <c r="H28" s="8">
        <f t="shared" si="3"/>
        <v>39</v>
      </c>
      <c r="I28" s="10"/>
    </row>
    <row r="29" ht="15.75" customHeight="1">
      <c r="A29" s="12"/>
      <c r="B29" s="12"/>
      <c r="C29" s="12"/>
      <c r="D29" s="12"/>
      <c r="E29" s="8" t="s">
        <v>4740</v>
      </c>
      <c r="F29" s="9">
        <v>46046.0</v>
      </c>
      <c r="G29" s="10">
        <v>33.0</v>
      </c>
      <c r="H29" s="8">
        <f t="shared" si="3"/>
        <v>6</v>
      </c>
      <c r="I29" s="10"/>
    </row>
    <row r="30" ht="15.75" customHeight="1">
      <c r="E30" s="8" t="s">
        <v>4737</v>
      </c>
      <c r="F30" s="58">
        <v>46049.0</v>
      </c>
      <c r="G30" s="60">
        <v>6.0</v>
      </c>
      <c r="H30" s="8">
        <f t="shared" si="3"/>
        <v>0</v>
      </c>
    </row>
    <row r="31" ht="15.75" customHeight="1">
      <c r="H31" s="46" t="s">
        <v>14</v>
      </c>
    </row>
    <row r="32" ht="15.75" customHeight="1">
      <c r="A32" s="2" t="s">
        <v>0</v>
      </c>
      <c r="B32" s="2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</row>
    <row r="33" ht="15.75" customHeight="1">
      <c r="A33" s="4" t="s">
        <v>4741</v>
      </c>
      <c r="B33" s="189" t="s">
        <v>4742</v>
      </c>
      <c r="C33" s="6">
        <v>46027.0</v>
      </c>
      <c r="D33" s="7">
        <v>800.0</v>
      </c>
      <c r="E33" s="8" t="s">
        <v>4743</v>
      </c>
      <c r="F33" s="9">
        <v>46052.0</v>
      </c>
      <c r="G33" s="10">
        <v>50.0</v>
      </c>
      <c r="H33" s="8">
        <f>D33-G33</f>
        <v>750</v>
      </c>
      <c r="I33" s="10"/>
    </row>
    <row r="34" ht="15.75" customHeight="1">
      <c r="A34" s="11"/>
      <c r="B34" s="11"/>
      <c r="C34" s="11"/>
      <c r="D34" s="11"/>
      <c r="E34" s="8" t="s">
        <v>4744</v>
      </c>
      <c r="F34" s="9">
        <v>46064.0</v>
      </c>
      <c r="G34" s="10">
        <v>50.0</v>
      </c>
      <c r="H34" s="8">
        <f t="shared" ref="H34:H38" si="4">H33-G34</f>
        <v>700</v>
      </c>
      <c r="I34" s="10"/>
    </row>
    <row r="35" ht="15.75" customHeight="1">
      <c r="A35" s="11"/>
      <c r="B35" s="11"/>
      <c r="C35" s="11"/>
      <c r="D35" s="11"/>
      <c r="E35" s="8" t="s">
        <v>4745</v>
      </c>
      <c r="F35" s="9">
        <v>46114.0</v>
      </c>
      <c r="G35" s="10">
        <v>75.0</v>
      </c>
      <c r="H35" s="8">
        <f t="shared" si="4"/>
        <v>625</v>
      </c>
      <c r="I35" s="10"/>
    </row>
    <row r="36" ht="15.75" customHeight="1">
      <c r="A36" s="11"/>
      <c r="B36" s="11"/>
      <c r="C36" s="11"/>
      <c r="D36" s="11"/>
      <c r="E36" s="8" t="s">
        <v>4746</v>
      </c>
      <c r="F36" s="9">
        <v>46125.0</v>
      </c>
      <c r="G36" s="10">
        <v>80.0</v>
      </c>
      <c r="H36" s="8">
        <f t="shared" si="4"/>
        <v>545</v>
      </c>
      <c r="I36" s="10"/>
    </row>
    <row r="37" ht="15.75" customHeight="1">
      <c r="A37" s="11"/>
      <c r="B37" s="11"/>
      <c r="C37" s="11"/>
      <c r="D37" s="11"/>
      <c r="E37" s="8"/>
      <c r="F37" s="9"/>
      <c r="G37" s="10"/>
      <c r="H37" s="8">
        <f t="shared" si="4"/>
        <v>545</v>
      </c>
      <c r="I37" s="10"/>
    </row>
    <row r="38" ht="15.75" customHeight="1">
      <c r="A38" s="12"/>
      <c r="B38" s="12"/>
      <c r="C38" s="12"/>
      <c r="D38" s="12"/>
      <c r="E38" s="8"/>
      <c r="F38" s="9"/>
      <c r="G38" s="10"/>
      <c r="H38" s="8">
        <f t="shared" si="4"/>
        <v>545</v>
      </c>
      <c r="I38" s="10"/>
    </row>
    <row r="39" ht="15.75" customHeight="1"/>
    <row r="40" ht="15.75" customHeight="1">
      <c r="A40" s="2" t="s">
        <v>0</v>
      </c>
      <c r="B40" s="2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</row>
    <row r="41" ht="15.75" customHeight="1">
      <c r="A41" s="4" t="s">
        <v>4747</v>
      </c>
      <c r="B41" s="5">
        <v>5.500577663E9</v>
      </c>
      <c r="C41" s="6">
        <v>46024.0</v>
      </c>
      <c r="D41" s="7">
        <v>1500.0</v>
      </c>
      <c r="E41" s="8" t="s">
        <v>4748</v>
      </c>
      <c r="F41" s="9">
        <v>46049.0</v>
      </c>
      <c r="G41" s="10">
        <v>15.0</v>
      </c>
      <c r="H41" s="8">
        <f>D41-G41</f>
        <v>1485</v>
      </c>
      <c r="I41" s="10"/>
    </row>
    <row r="42" ht="15.75" customHeight="1">
      <c r="A42" s="11"/>
      <c r="B42" s="11"/>
      <c r="C42" s="11"/>
      <c r="D42" s="11"/>
      <c r="E42" s="8" t="s">
        <v>4749</v>
      </c>
      <c r="F42" s="9">
        <v>46052.0</v>
      </c>
      <c r="G42" s="10">
        <v>28.0</v>
      </c>
      <c r="H42" s="8">
        <f t="shared" ref="H42:H51" si="5">H41-G42</f>
        <v>1457</v>
      </c>
      <c r="I42" s="10">
        <v>5.0</v>
      </c>
    </row>
    <row r="43" ht="15.75" customHeight="1">
      <c r="A43" s="11"/>
      <c r="B43" s="11"/>
      <c r="C43" s="11"/>
      <c r="D43" s="11"/>
      <c r="E43" s="8" t="s">
        <v>4750</v>
      </c>
      <c r="F43" s="9">
        <v>46056.0</v>
      </c>
      <c r="G43" s="10">
        <v>43.0</v>
      </c>
      <c r="H43" s="8">
        <f t="shared" si="5"/>
        <v>1414</v>
      </c>
      <c r="I43" s="10">
        <v>4.0</v>
      </c>
    </row>
    <row r="44" ht="15.75" customHeight="1">
      <c r="A44" s="11"/>
      <c r="B44" s="11"/>
      <c r="C44" s="11"/>
      <c r="D44" s="11"/>
      <c r="E44" s="8" t="s">
        <v>4751</v>
      </c>
      <c r="F44" s="9">
        <v>46059.0</v>
      </c>
      <c r="G44" s="10">
        <v>24.0</v>
      </c>
      <c r="H44" s="8">
        <f t="shared" si="5"/>
        <v>1390</v>
      </c>
      <c r="I44" s="10">
        <v>21.0</v>
      </c>
    </row>
    <row r="45" ht="15.75" customHeight="1">
      <c r="A45" s="11"/>
      <c r="B45" s="11"/>
      <c r="C45" s="11"/>
      <c r="D45" s="11"/>
      <c r="E45" s="8" t="s">
        <v>4752</v>
      </c>
      <c r="F45" s="9">
        <v>46067.0</v>
      </c>
      <c r="G45" s="10">
        <v>102.0</v>
      </c>
      <c r="H45" s="8">
        <f t="shared" si="5"/>
        <v>1288</v>
      </c>
      <c r="I45" s="10"/>
    </row>
    <row r="46" ht="15.75" customHeight="1">
      <c r="A46" s="12"/>
      <c r="B46" s="12"/>
      <c r="C46" s="12"/>
      <c r="D46" s="12"/>
      <c r="E46" s="8" t="s">
        <v>4753</v>
      </c>
      <c r="F46" s="9">
        <v>46076.0</v>
      </c>
      <c r="G46" s="10">
        <v>75.0</v>
      </c>
      <c r="H46" s="8">
        <f t="shared" si="5"/>
        <v>1213</v>
      </c>
      <c r="I46" s="10"/>
    </row>
    <row r="47" ht="15.75" customHeight="1">
      <c r="E47" s="74" t="s">
        <v>4753</v>
      </c>
      <c r="F47" s="20" t="s">
        <v>4754</v>
      </c>
      <c r="G47" s="60">
        <v>74.0</v>
      </c>
      <c r="H47" s="8">
        <f t="shared" si="5"/>
        <v>1139</v>
      </c>
      <c r="I47" s="60">
        <v>27.0</v>
      </c>
    </row>
    <row r="48" ht="15.75" customHeight="1">
      <c r="E48" s="74" t="s">
        <v>4753</v>
      </c>
      <c r="F48" s="58">
        <v>46086.0</v>
      </c>
      <c r="G48" s="60">
        <v>21.0</v>
      </c>
      <c r="H48" s="8">
        <f t="shared" si="5"/>
        <v>1118</v>
      </c>
    </row>
    <row r="49" ht="15.75" customHeight="1">
      <c r="E49" s="74" t="s">
        <v>4755</v>
      </c>
      <c r="F49" s="59">
        <v>46132.0</v>
      </c>
      <c r="G49" s="60">
        <v>39.0</v>
      </c>
      <c r="H49" s="8">
        <f t="shared" si="5"/>
        <v>1079</v>
      </c>
      <c r="I49" s="20">
        <v>1.0</v>
      </c>
    </row>
    <row r="50" ht="15.75" customHeight="1">
      <c r="E50" s="74" t="s">
        <v>4756</v>
      </c>
      <c r="F50" s="59">
        <v>46167.0</v>
      </c>
      <c r="G50" s="60">
        <v>80.0</v>
      </c>
      <c r="H50" s="8">
        <f t="shared" si="5"/>
        <v>999</v>
      </c>
    </row>
    <row r="51" ht="15.75" customHeight="1">
      <c r="H51" s="8">
        <f t="shared" si="5"/>
        <v>999</v>
      </c>
    </row>
    <row r="52" ht="15.75" customHeight="1"/>
    <row r="53" ht="15.75" customHeight="1">
      <c r="A53" s="2" t="s">
        <v>0</v>
      </c>
      <c r="B53" s="2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</row>
    <row r="54" ht="15.75" customHeight="1">
      <c r="A54" s="4" t="s">
        <v>4757</v>
      </c>
      <c r="B54" s="189" t="s">
        <v>4758</v>
      </c>
      <c r="C54" s="6">
        <v>46055.0</v>
      </c>
      <c r="D54" s="7">
        <v>150.0</v>
      </c>
      <c r="E54" s="8" t="s">
        <v>4589</v>
      </c>
      <c r="F54" s="9">
        <v>46059.0</v>
      </c>
      <c r="G54" s="10">
        <v>16.0</v>
      </c>
      <c r="H54" s="8">
        <f>D54-G54</f>
        <v>134</v>
      </c>
      <c r="I54" s="10">
        <v>9.0</v>
      </c>
    </row>
    <row r="55" ht="15.75" customHeight="1">
      <c r="A55" s="11"/>
      <c r="B55" s="11"/>
      <c r="C55" s="11"/>
      <c r="D55" s="11"/>
      <c r="E55" s="8" t="s">
        <v>4590</v>
      </c>
      <c r="F55" s="9">
        <v>46067.0</v>
      </c>
      <c r="G55" s="10">
        <v>10.0</v>
      </c>
      <c r="H55" s="8">
        <f t="shared" ref="H55:H59" si="6">H54-G55</f>
        <v>124</v>
      </c>
      <c r="I55" s="10"/>
    </row>
    <row r="56" ht="15.75" customHeight="1">
      <c r="A56" s="11"/>
      <c r="B56" s="11"/>
      <c r="C56" s="11"/>
      <c r="D56" s="11"/>
      <c r="E56" s="8" t="s">
        <v>4591</v>
      </c>
      <c r="F56" s="9">
        <v>46076.0</v>
      </c>
      <c r="G56" s="10">
        <v>15.0</v>
      </c>
      <c r="H56" s="8">
        <f t="shared" si="6"/>
        <v>109</v>
      </c>
      <c r="I56" s="10"/>
    </row>
    <row r="57" ht="15.75" customHeight="1">
      <c r="A57" s="11"/>
      <c r="B57" s="11"/>
      <c r="C57" s="11"/>
      <c r="D57" s="11"/>
      <c r="E57" s="8" t="s">
        <v>4759</v>
      </c>
      <c r="F57" s="9">
        <v>46086.0</v>
      </c>
      <c r="G57" s="10">
        <v>30.0</v>
      </c>
      <c r="H57" s="8">
        <f t="shared" si="6"/>
        <v>79</v>
      </c>
      <c r="I57" s="10"/>
    </row>
    <row r="58" ht="15.75" customHeight="1">
      <c r="A58" s="11"/>
      <c r="B58" s="11"/>
      <c r="C58" s="11"/>
      <c r="D58" s="11"/>
      <c r="E58" s="8" t="s">
        <v>4593</v>
      </c>
      <c r="F58" s="9">
        <v>46132.0</v>
      </c>
      <c r="G58" s="10">
        <v>21.0</v>
      </c>
      <c r="H58" s="8">
        <f t="shared" si="6"/>
        <v>58</v>
      </c>
      <c r="I58" s="10">
        <v>4.0</v>
      </c>
    </row>
    <row r="59" ht="15.75" customHeight="1">
      <c r="A59" s="12"/>
      <c r="B59" s="12"/>
      <c r="C59" s="12"/>
      <c r="D59" s="12"/>
      <c r="E59" s="8" t="s">
        <v>4594</v>
      </c>
      <c r="F59" s="9"/>
      <c r="G59" s="10"/>
      <c r="H59" s="8">
        <f t="shared" si="6"/>
        <v>58</v>
      </c>
      <c r="I59" s="1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2:A7"/>
    <mergeCell ref="B2:B7"/>
    <mergeCell ref="C2:C7"/>
    <mergeCell ref="D2:D7"/>
    <mergeCell ref="B10:B15"/>
    <mergeCell ref="C10:C15"/>
    <mergeCell ref="D10:D15"/>
    <mergeCell ref="C33:C38"/>
    <mergeCell ref="D33:D38"/>
    <mergeCell ref="A41:A46"/>
    <mergeCell ref="B41:B46"/>
    <mergeCell ref="C41:C46"/>
    <mergeCell ref="D41:D46"/>
    <mergeCell ref="A54:A59"/>
    <mergeCell ref="B54:B59"/>
    <mergeCell ref="C54:C59"/>
    <mergeCell ref="D54:D59"/>
    <mergeCell ref="A10:A15"/>
    <mergeCell ref="A22:A29"/>
    <mergeCell ref="B22:B29"/>
    <mergeCell ref="C22:C29"/>
    <mergeCell ref="D22:D29"/>
    <mergeCell ref="A33:A38"/>
    <mergeCell ref="B33:B38"/>
  </mergeCells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4.0"/>
    <col customWidth="1" min="3" max="3" width="11.14"/>
    <col customWidth="1" min="4" max="4" width="9.71"/>
    <col customWidth="1" min="5" max="5" width="12.43"/>
    <col customWidth="1" min="6" max="6" width="15.0"/>
    <col customWidth="1" min="7" max="7" width="12.57"/>
    <col customWidth="1" min="8" max="10" width="8.71"/>
    <col customWidth="1" min="11" max="11" width="10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100.0</v>
      </c>
    </row>
    <row r="793" ht="15.75" customHeight="1">
      <c r="A793" s="19" t="s">
        <v>4760</v>
      </c>
      <c r="B793" s="18">
        <v>43950.0</v>
      </c>
      <c r="C793" s="36">
        <v>40.0</v>
      </c>
      <c r="D793" s="19">
        <f>G792-C793</f>
        <v>60</v>
      </c>
      <c r="E793" s="19"/>
      <c r="F793" s="10"/>
      <c r="G793" s="1" t="s">
        <v>4761</v>
      </c>
    </row>
    <row r="794" ht="15.75" customHeight="1">
      <c r="A794" s="19" t="s">
        <v>4760</v>
      </c>
      <c r="B794" s="18">
        <v>43980.0</v>
      </c>
      <c r="C794" s="36">
        <v>60.0</v>
      </c>
      <c r="D794" s="19">
        <f t="shared" ref="D794:D809" si="40">D793-C794</f>
        <v>0</v>
      </c>
      <c r="E794" s="19"/>
      <c r="F794" s="10"/>
    </row>
    <row r="795" ht="15.75" customHeight="1">
      <c r="A795" s="19" t="s">
        <v>4760</v>
      </c>
      <c r="B795" s="18"/>
      <c r="C795" s="36"/>
      <c r="D795" s="19">
        <f t="shared" si="40"/>
        <v>0</v>
      </c>
      <c r="E795" s="19"/>
      <c r="F795" s="10"/>
    </row>
    <row r="796" ht="15.75" customHeight="1">
      <c r="A796" s="19" t="s">
        <v>4760</v>
      </c>
      <c r="B796" s="18"/>
      <c r="C796" s="36"/>
      <c r="D796" s="19">
        <f t="shared" si="40"/>
        <v>0</v>
      </c>
      <c r="E796" s="19"/>
      <c r="F796" s="10"/>
      <c r="G796" s="30"/>
    </row>
    <row r="797" ht="15.75" customHeight="1">
      <c r="A797" s="19" t="s">
        <v>4760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 t="s">
        <v>4760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 t="s">
        <v>4760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 t="s">
        <v>4760</v>
      </c>
      <c r="B800" s="18"/>
      <c r="C800" s="36"/>
      <c r="D800" s="19">
        <f t="shared" si="40"/>
        <v>0</v>
      </c>
      <c r="E800" s="19"/>
      <c r="F800" s="10"/>
    </row>
    <row r="801" ht="15.75" customHeight="1">
      <c r="A801" s="19"/>
      <c r="B801" s="18"/>
      <c r="C801" s="36"/>
      <c r="D801" s="19">
        <f t="shared" si="40"/>
        <v>0</v>
      </c>
      <c r="E801" s="19"/>
      <c r="F801" s="10"/>
    </row>
    <row r="802" ht="15.75" customHeight="1">
      <c r="A802" s="19"/>
      <c r="B802" s="18"/>
      <c r="C802" s="36"/>
      <c r="D802" s="19">
        <f t="shared" si="40"/>
        <v>0</v>
      </c>
      <c r="E802" s="19"/>
      <c r="F802" s="10"/>
    </row>
    <row r="803" ht="15.75" customHeight="1">
      <c r="A803" s="19"/>
      <c r="B803" s="18"/>
      <c r="C803" s="36"/>
      <c r="D803" s="19">
        <f t="shared" si="40"/>
        <v>0</v>
      </c>
      <c r="E803" s="19"/>
      <c r="F803" s="10"/>
    </row>
    <row r="804" ht="15.75" customHeight="1">
      <c r="A804" s="19"/>
      <c r="B804" s="18"/>
      <c r="C804" s="36"/>
      <c r="D804" s="19">
        <f t="shared" si="40"/>
        <v>0</v>
      </c>
      <c r="E804" s="19"/>
      <c r="F804" s="10"/>
    </row>
    <row r="805" ht="15.75" customHeight="1">
      <c r="A805" s="19"/>
      <c r="B805" s="18"/>
      <c r="C805" s="36"/>
      <c r="D805" s="19">
        <f t="shared" si="40"/>
        <v>0</v>
      </c>
      <c r="E805" s="19"/>
      <c r="F805" s="10"/>
    </row>
    <row r="806" ht="15.75" customHeight="1">
      <c r="A806" s="19"/>
      <c r="B806" s="18"/>
      <c r="C806" s="36"/>
      <c r="D806" s="19">
        <f t="shared" si="40"/>
        <v>0</v>
      </c>
      <c r="E806" s="19"/>
      <c r="F806" s="10"/>
    </row>
    <row r="807" ht="15.75" customHeight="1">
      <c r="A807" s="19"/>
      <c r="B807" s="18"/>
      <c r="C807" s="36"/>
      <c r="D807" s="19">
        <f t="shared" si="40"/>
        <v>0</v>
      </c>
      <c r="E807" s="19"/>
      <c r="F807" s="10"/>
    </row>
    <row r="808" ht="15.75" customHeight="1">
      <c r="A808" s="19"/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100</v>
      </c>
      <c r="E811" s="1"/>
      <c r="F811" s="54" t="s">
        <v>14</v>
      </c>
    </row>
    <row r="812" ht="15.75" customHeight="1">
      <c r="E812" s="1"/>
    </row>
    <row r="813" ht="15.75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50.0</v>
      </c>
    </row>
    <row r="815" ht="15.75" customHeight="1">
      <c r="A815" s="19" t="s">
        <v>4762</v>
      </c>
      <c r="B815" s="18">
        <v>44011.0</v>
      </c>
      <c r="C815" s="36">
        <v>30.0</v>
      </c>
      <c r="D815" s="19">
        <f>G814-C815</f>
        <v>20</v>
      </c>
      <c r="E815" s="19"/>
      <c r="F815" s="10"/>
      <c r="G815" s="1" t="s">
        <v>4763</v>
      </c>
    </row>
    <row r="816" ht="15.75" customHeight="1">
      <c r="A816" s="19" t="s">
        <v>4762</v>
      </c>
      <c r="B816" s="18">
        <v>44027.0</v>
      </c>
      <c r="C816" s="36">
        <v>10.0</v>
      </c>
      <c r="D816" s="19">
        <f t="shared" ref="D816:D831" si="41">D815-C816</f>
        <v>10</v>
      </c>
      <c r="E816" s="19"/>
      <c r="F816" s="10"/>
      <c r="G816" s="20" t="s">
        <v>4764</v>
      </c>
    </row>
    <row r="817" ht="15.75" customHeight="1">
      <c r="A817" s="19" t="s">
        <v>4762</v>
      </c>
      <c r="B817" s="18">
        <v>44033.0</v>
      </c>
      <c r="C817" s="36">
        <v>10.0</v>
      </c>
      <c r="D817" s="19">
        <f t="shared" si="41"/>
        <v>0</v>
      </c>
      <c r="E817" s="19"/>
      <c r="F817" s="10"/>
    </row>
    <row r="818" ht="15.75" customHeight="1">
      <c r="A818" s="19" t="s">
        <v>4762</v>
      </c>
      <c r="B818" s="18"/>
      <c r="C818" s="36"/>
      <c r="D818" s="19">
        <f t="shared" si="41"/>
        <v>0</v>
      </c>
      <c r="E818" s="19"/>
      <c r="F818" s="10"/>
      <c r="G818" s="30"/>
    </row>
    <row r="819" ht="15.75" customHeight="1">
      <c r="A819" s="19" t="s">
        <v>4762</v>
      </c>
      <c r="B819" s="18"/>
      <c r="C819" s="36"/>
      <c r="D819" s="19">
        <f t="shared" si="41"/>
        <v>0</v>
      </c>
      <c r="E819" s="19"/>
      <c r="F819" s="10"/>
      <c r="G819" s="30"/>
    </row>
    <row r="820" ht="15.75" customHeight="1">
      <c r="A820" s="19" t="s">
        <v>4762</v>
      </c>
      <c r="B820" s="18"/>
      <c r="C820" s="36"/>
      <c r="D820" s="19">
        <f t="shared" si="41"/>
        <v>0</v>
      </c>
      <c r="E820" s="19"/>
      <c r="F820" s="10"/>
      <c r="G820" s="30"/>
    </row>
    <row r="821" ht="15.75" customHeight="1">
      <c r="A821" s="19" t="s">
        <v>4762</v>
      </c>
      <c r="B821" s="18"/>
      <c r="C821" s="36"/>
      <c r="D821" s="19">
        <f t="shared" si="41"/>
        <v>0</v>
      </c>
      <c r="E821" s="19"/>
      <c r="F821" s="10"/>
      <c r="G821" s="30"/>
    </row>
    <row r="822" ht="15.75" customHeight="1">
      <c r="A822" s="19" t="s">
        <v>4762</v>
      </c>
      <c r="B822" s="18"/>
      <c r="C822" s="36"/>
      <c r="D822" s="19">
        <f t="shared" si="41"/>
        <v>0</v>
      </c>
      <c r="E822" s="19"/>
      <c r="F822" s="10"/>
    </row>
    <row r="823" ht="15.75" customHeight="1">
      <c r="A823" s="19"/>
      <c r="B823" s="18"/>
      <c r="C823" s="36"/>
      <c r="D823" s="19">
        <f t="shared" si="41"/>
        <v>0</v>
      </c>
      <c r="E823" s="19"/>
      <c r="F823" s="10"/>
    </row>
    <row r="824" ht="15.75" customHeight="1">
      <c r="A824" s="19"/>
      <c r="B824" s="18"/>
      <c r="C824" s="36"/>
      <c r="D824" s="19">
        <f t="shared" si="41"/>
        <v>0</v>
      </c>
      <c r="E824" s="19"/>
      <c r="F824" s="10"/>
    </row>
    <row r="825" ht="15.75" customHeight="1">
      <c r="A825" s="19"/>
      <c r="B825" s="18"/>
      <c r="C825" s="36"/>
      <c r="D825" s="19">
        <f t="shared" si="41"/>
        <v>0</v>
      </c>
      <c r="E825" s="19"/>
      <c r="F825" s="10"/>
    </row>
    <row r="826" ht="15.75" customHeight="1">
      <c r="A826" s="19"/>
      <c r="B826" s="18"/>
      <c r="C826" s="36"/>
      <c r="D826" s="19">
        <f t="shared" si="41"/>
        <v>0</v>
      </c>
      <c r="E826" s="19"/>
      <c r="F826" s="10"/>
    </row>
    <row r="827" ht="15.75" customHeight="1">
      <c r="A827" s="19"/>
      <c r="B827" s="18"/>
      <c r="C827" s="36"/>
      <c r="D827" s="19">
        <f t="shared" si="41"/>
        <v>0</v>
      </c>
      <c r="E827" s="19"/>
      <c r="F827" s="10"/>
    </row>
    <row r="828" ht="15.75" customHeight="1">
      <c r="A828" s="19"/>
      <c r="B828" s="18"/>
      <c r="C828" s="36"/>
      <c r="D828" s="19">
        <f t="shared" si="41"/>
        <v>0</v>
      </c>
      <c r="E828" s="19"/>
      <c r="F828" s="10"/>
    </row>
    <row r="829" ht="15.75" customHeight="1">
      <c r="A829" s="19"/>
      <c r="B829" s="18"/>
      <c r="C829" s="36"/>
      <c r="D829" s="19">
        <f t="shared" si="41"/>
        <v>0</v>
      </c>
      <c r="E829" s="19"/>
      <c r="F829" s="10"/>
    </row>
    <row r="830" ht="15.75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50</v>
      </c>
      <c r="E833" s="1"/>
      <c r="F833" s="54" t="s">
        <v>14</v>
      </c>
    </row>
    <row r="834" ht="15.75" customHeight="1">
      <c r="E834" s="1"/>
    </row>
    <row r="835" ht="15.75" customHeight="1">
      <c r="A835" s="50" t="s">
        <v>698</v>
      </c>
      <c r="B835" s="51"/>
      <c r="C835" s="51"/>
      <c r="D835" s="51"/>
      <c r="E835" s="51"/>
      <c r="F835" s="51"/>
      <c r="G835" s="5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14" t="s">
        <v>15</v>
      </c>
      <c r="B836" s="14" t="s">
        <v>16</v>
      </c>
      <c r="C836" s="2" t="s">
        <v>17</v>
      </c>
      <c r="D836" s="14" t="s">
        <v>18</v>
      </c>
      <c r="E836" s="14" t="s">
        <v>19</v>
      </c>
      <c r="F836" s="34" t="s">
        <v>20</v>
      </c>
      <c r="G836" s="43">
        <v>100.0</v>
      </c>
    </row>
    <row r="837" ht="15.75" customHeight="1">
      <c r="A837" s="19" t="s">
        <v>4765</v>
      </c>
      <c r="B837" s="18">
        <v>44104.0</v>
      </c>
      <c r="C837" s="36">
        <v>20.0</v>
      </c>
      <c r="D837" s="19">
        <f>G836-C837</f>
        <v>80</v>
      </c>
      <c r="E837" s="19"/>
      <c r="F837" s="10"/>
      <c r="G837" s="1" t="s">
        <v>4766</v>
      </c>
    </row>
    <row r="838" ht="15.75" customHeight="1">
      <c r="A838" s="19" t="s">
        <v>4765</v>
      </c>
      <c r="B838" s="18">
        <v>44109.0</v>
      </c>
      <c r="C838" s="36">
        <v>30.0</v>
      </c>
      <c r="D838" s="19">
        <f t="shared" ref="D838:D853" si="42">D837-C838</f>
        <v>50</v>
      </c>
      <c r="E838" s="19"/>
      <c r="F838" s="10"/>
      <c r="G838" s="20" t="s">
        <v>4764</v>
      </c>
    </row>
    <row r="839" ht="15.75" customHeight="1">
      <c r="A839" s="19" t="s">
        <v>4765</v>
      </c>
      <c r="B839" s="18">
        <v>44125.0</v>
      </c>
      <c r="C839" s="36">
        <v>50.0</v>
      </c>
      <c r="D839" s="19">
        <f t="shared" si="42"/>
        <v>0</v>
      </c>
      <c r="E839" s="19"/>
      <c r="F839" s="10"/>
      <c r="G839" s="53"/>
    </row>
    <row r="840" ht="15.75" customHeight="1">
      <c r="A840" s="19" t="s">
        <v>4765</v>
      </c>
      <c r="B840" s="18"/>
      <c r="C840" s="36"/>
      <c r="D840" s="19">
        <f t="shared" si="42"/>
        <v>0</v>
      </c>
      <c r="E840" s="19"/>
      <c r="F840" s="10"/>
      <c r="G840" s="20" t="s">
        <v>4767</v>
      </c>
    </row>
    <row r="841" ht="15.75" customHeight="1">
      <c r="A841" s="19" t="s">
        <v>4765</v>
      </c>
      <c r="B841" s="18"/>
      <c r="C841" s="36"/>
      <c r="D841" s="19">
        <f t="shared" si="42"/>
        <v>0</v>
      </c>
      <c r="E841" s="19"/>
      <c r="F841" s="10"/>
      <c r="G841" s="30"/>
    </row>
    <row r="842" ht="15.75" customHeight="1">
      <c r="A842" s="19" t="s">
        <v>4765</v>
      </c>
      <c r="B842" s="18"/>
      <c r="C842" s="36"/>
      <c r="D842" s="19">
        <f t="shared" si="42"/>
        <v>0</v>
      </c>
      <c r="E842" s="19"/>
      <c r="F842" s="10"/>
      <c r="G842" s="30"/>
    </row>
    <row r="843" ht="15.75" customHeight="1">
      <c r="A843" s="19" t="s">
        <v>4765</v>
      </c>
      <c r="B843" s="18"/>
      <c r="C843" s="36"/>
      <c r="D843" s="19">
        <f t="shared" si="42"/>
        <v>0</v>
      </c>
      <c r="E843" s="19"/>
      <c r="F843" s="10"/>
      <c r="G843" s="30"/>
    </row>
    <row r="844" ht="15.75" customHeight="1">
      <c r="A844" s="19" t="s">
        <v>4765</v>
      </c>
      <c r="B844" s="18"/>
      <c r="C844" s="36"/>
      <c r="D844" s="19">
        <f t="shared" si="42"/>
        <v>0</v>
      </c>
      <c r="E844" s="19"/>
      <c r="F844" s="10"/>
    </row>
    <row r="845" ht="15.75" customHeight="1">
      <c r="A845" s="19" t="s">
        <v>4765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19"/>
      <c r="B846" s="18"/>
      <c r="C846" s="36"/>
      <c r="D846" s="19">
        <f t="shared" si="42"/>
        <v>0</v>
      </c>
      <c r="E846" s="19"/>
      <c r="F846" s="10"/>
    </row>
    <row r="847" ht="15.75" customHeight="1">
      <c r="A847" s="19"/>
      <c r="B847" s="18"/>
      <c r="C847" s="36"/>
      <c r="D847" s="19">
        <f t="shared" si="42"/>
        <v>0</v>
      </c>
      <c r="E847" s="19"/>
      <c r="F847" s="10"/>
    </row>
    <row r="848" ht="15.75" customHeight="1">
      <c r="A848" s="19"/>
      <c r="B848" s="18"/>
      <c r="C848" s="36"/>
      <c r="D848" s="19">
        <f t="shared" si="42"/>
        <v>0</v>
      </c>
      <c r="E848" s="19"/>
      <c r="F848" s="10"/>
    </row>
    <row r="849" ht="15.75" customHeight="1">
      <c r="A849" s="19"/>
      <c r="B849" s="18"/>
      <c r="C849" s="36"/>
      <c r="D849" s="19">
        <f t="shared" si="42"/>
        <v>0</v>
      </c>
      <c r="E849" s="19"/>
      <c r="F849" s="10"/>
    </row>
    <row r="850" ht="15.75" customHeight="1">
      <c r="A850" s="19"/>
      <c r="B850" s="18"/>
      <c r="C850" s="36"/>
      <c r="D850" s="19">
        <f t="shared" si="42"/>
        <v>0</v>
      </c>
      <c r="E850" s="19"/>
      <c r="F850" s="10"/>
    </row>
    <row r="851" ht="15.75" customHeight="1">
      <c r="A851" s="19"/>
      <c r="B851" s="18"/>
      <c r="C851" s="36"/>
      <c r="D851" s="19">
        <f t="shared" si="42"/>
        <v>0</v>
      </c>
      <c r="E851" s="19"/>
      <c r="F851" s="10"/>
    </row>
    <row r="852" ht="15.75" customHeight="1">
      <c r="A852" s="19"/>
      <c r="B852" s="18"/>
      <c r="C852" s="36"/>
      <c r="D852" s="19">
        <f t="shared" si="42"/>
        <v>0</v>
      </c>
      <c r="E852" s="19"/>
      <c r="F852" s="10"/>
    </row>
    <row r="853" ht="15.75" customHeight="1">
      <c r="A853" s="19"/>
      <c r="B853" s="18"/>
      <c r="C853" s="36"/>
      <c r="D853" s="19">
        <f t="shared" si="42"/>
        <v>0</v>
      </c>
      <c r="E853" s="19"/>
      <c r="F853" s="10"/>
    </row>
    <row r="854" ht="15.75" customHeight="1">
      <c r="A854" s="10"/>
      <c r="B854" s="19"/>
      <c r="C854" s="10"/>
      <c r="D854" s="10"/>
      <c r="E854" s="19"/>
      <c r="F854" s="10"/>
    </row>
    <row r="855" ht="15.75" customHeight="1">
      <c r="C855" s="20">
        <f>SUM(C837:C854)</f>
        <v>100</v>
      </c>
      <c r="E855" s="1"/>
      <c r="F855" s="54" t="s">
        <v>14</v>
      </c>
    </row>
    <row r="856" ht="15.75" customHeight="1">
      <c r="E856" s="1"/>
    </row>
    <row r="857" ht="15.75" customHeight="1">
      <c r="A857" s="50" t="s">
        <v>718</v>
      </c>
      <c r="B857" s="51"/>
      <c r="C857" s="51"/>
      <c r="D857" s="51"/>
      <c r="E857" s="51"/>
      <c r="F857" s="51"/>
      <c r="G857" s="52"/>
    </row>
    <row r="858" ht="15.75" customHeight="1">
      <c r="A858" s="14" t="s">
        <v>15</v>
      </c>
      <c r="B858" s="14" t="s">
        <v>16</v>
      </c>
      <c r="C858" s="2" t="s">
        <v>17</v>
      </c>
      <c r="D858" s="14" t="s">
        <v>18</v>
      </c>
      <c r="E858" s="14" t="s">
        <v>19</v>
      </c>
      <c r="F858" s="34" t="s">
        <v>20</v>
      </c>
      <c r="G858" s="43">
        <v>100.0</v>
      </c>
    </row>
    <row r="859" ht="15.75" customHeight="1">
      <c r="A859" s="19" t="s">
        <v>4768</v>
      </c>
      <c r="B859" s="18">
        <v>44566.0</v>
      </c>
      <c r="C859" s="36">
        <v>100.0</v>
      </c>
      <c r="D859" s="19">
        <f>G858-C859</f>
        <v>0</v>
      </c>
      <c r="E859" s="19"/>
      <c r="F859" s="10"/>
      <c r="G859" s="1" t="s">
        <v>4769</v>
      </c>
    </row>
    <row r="860" ht="15.75" customHeight="1">
      <c r="A860" s="19" t="s">
        <v>4768</v>
      </c>
      <c r="B860" s="18"/>
      <c r="C860" s="36"/>
      <c r="D860" s="19">
        <f t="shared" ref="D860:D875" si="43">D859-C860</f>
        <v>0</v>
      </c>
      <c r="E860" s="19"/>
      <c r="F860" s="10"/>
      <c r="G860" s="20" t="s">
        <v>4764</v>
      </c>
    </row>
    <row r="861" ht="15.75" customHeight="1">
      <c r="A861" s="19" t="s">
        <v>4768</v>
      </c>
      <c r="B861" s="18"/>
      <c r="C861" s="36"/>
      <c r="D861" s="19">
        <f t="shared" si="43"/>
        <v>0</v>
      </c>
      <c r="E861" s="19"/>
      <c r="F861" s="10"/>
      <c r="G861" s="53"/>
    </row>
    <row r="862" ht="15.75" customHeight="1">
      <c r="A862" s="19" t="s">
        <v>4768</v>
      </c>
      <c r="B862" s="18"/>
      <c r="C862" s="36"/>
      <c r="D862" s="19">
        <f t="shared" si="43"/>
        <v>0</v>
      </c>
      <c r="E862" s="19"/>
      <c r="F862" s="10"/>
      <c r="G862" s="20" t="s">
        <v>4770</v>
      </c>
    </row>
    <row r="863" ht="15.75" customHeight="1">
      <c r="A863" s="19" t="s">
        <v>4768</v>
      </c>
      <c r="B863" s="18"/>
      <c r="C863" s="36"/>
      <c r="D863" s="19">
        <f t="shared" si="43"/>
        <v>0</v>
      </c>
      <c r="E863" s="19"/>
      <c r="F863" s="10"/>
      <c r="G863" s="30"/>
    </row>
    <row r="864" ht="15.75" customHeight="1">
      <c r="A864" s="19" t="s">
        <v>4768</v>
      </c>
      <c r="B864" s="18"/>
      <c r="C864" s="36"/>
      <c r="D864" s="19">
        <f t="shared" si="43"/>
        <v>0</v>
      </c>
      <c r="E864" s="19"/>
      <c r="F864" s="10"/>
      <c r="G864" s="30"/>
    </row>
    <row r="865" ht="15.75" customHeight="1">
      <c r="A865" s="19" t="s">
        <v>4768</v>
      </c>
      <c r="B865" s="18"/>
      <c r="C865" s="36"/>
      <c r="D865" s="19">
        <f t="shared" si="43"/>
        <v>0</v>
      </c>
      <c r="E865" s="19"/>
      <c r="F865" s="10"/>
      <c r="G865" s="30"/>
    </row>
    <row r="866" ht="15.75" customHeight="1">
      <c r="A866" s="19" t="s">
        <v>4768</v>
      </c>
      <c r="B866" s="18"/>
      <c r="C866" s="36"/>
      <c r="D866" s="19">
        <f t="shared" si="43"/>
        <v>0</v>
      </c>
      <c r="E866" s="19"/>
      <c r="F866" s="10"/>
    </row>
    <row r="867" ht="15.75" customHeight="1">
      <c r="A867" s="19" t="s">
        <v>4768</v>
      </c>
      <c r="B867" s="18"/>
      <c r="C867" s="36"/>
      <c r="D867" s="19">
        <f t="shared" si="43"/>
        <v>0</v>
      </c>
      <c r="E867" s="19"/>
      <c r="F867" s="10"/>
    </row>
    <row r="868" ht="15.75" customHeight="1">
      <c r="A868" s="19" t="s">
        <v>4768</v>
      </c>
      <c r="B868" s="18"/>
      <c r="C868" s="36"/>
      <c r="D868" s="19">
        <f t="shared" si="43"/>
        <v>0</v>
      </c>
      <c r="E868" s="19"/>
      <c r="F868" s="10"/>
    </row>
    <row r="869" ht="15.75" customHeight="1">
      <c r="A869" s="19" t="s">
        <v>4768</v>
      </c>
      <c r="B869" s="18"/>
      <c r="C869" s="36"/>
      <c r="D869" s="19">
        <f t="shared" si="43"/>
        <v>0</v>
      </c>
      <c r="E869" s="19"/>
      <c r="F869" s="10"/>
    </row>
    <row r="870" ht="15.75" customHeight="1">
      <c r="A870" s="19" t="s">
        <v>4768</v>
      </c>
      <c r="B870" s="18"/>
      <c r="C870" s="36"/>
      <c r="D870" s="19">
        <f t="shared" si="43"/>
        <v>0</v>
      </c>
      <c r="E870" s="19"/>
      <c r="F870" s="10"/>
    </row>
    <row r="871" ht="15.75" customHeight="1">
      <c r="A871" s="19"/>
      <c r="B871" s="18"/>
      <c r="C871" s="36"/>
      <c r="D871" s="19">
        <f t="shared" si="43"/>
        <v>0</v>
      </c>
      <c r="E871" s="19"/>
      <c r="F871" s="10"/>
    </row>
    <row r="872" ht="15.75" customHeight="1">
      <c r="A872" s="19"/>
      <c r="B872" s="18"/>
      <c r="C872" s="36"/>
      <c r="D872" s="19">
        <f t="shared" si="43"/>
        <v>0</v>
      </c>
      <c r="E872" s="19"/>
      <c r="F872" s="10"/>
    </row>
    <row r="873" ht="15.75" customHeight="1">
      <c r="A873" s="19"/>
      <c r="B873" s="18"/>
      <c r="C873" s="36"/>
      <c r="D873" s="19">
        <f t="shared" si="43"/>
        <v>0</v>
      </c>
      <c r="E873" s="19"/>
      <c r="F873" s="10"/>
    </row>
    <row r="874" ht="15.75" customHeight="1">
      <c r="A874" s="19"/>
      <c r="B874" s="18"/>
      <c r="C874" s="36"/>
      <c r="D874" s="19">
        <f t="shared" si="43"/>
        <v>0</v>
      </c>
      <c r="E874" s="19"/>
      <c r="F874" s="10"/>
    </row>
    <row r="875" ht="15.75" customHeight="1">
      <c r="A875" s="19"/>
      <c r="B875" s="18"/>
      <c r="C875" s="36"/>
      <c r="D875" s="19">
        <f t="shared" si="43"/>
        <v>0</v>
      </c>
      <c r="E875" s="19"/>
      <c r="F875" s="10"/>
    </row>
    <row r="876" ht="15.75" customHeight="1">
      <c r="A876" s="10"/>
      <c r="B876" s="19"/>
      <c r="C876" s="10"/>
      <c r="D876" s="10"/>
      <c r="E876" s="19"/>
      <c r="F876" s="10"/>
    </row>
    <row r="877" ht="15.75" customHeight="1">
      <c r="C877" s="20">
        <f>SUM(C859:C876)</f>
        <v>100</v>
      </c>
      <c r="E877" s="1"/>
      <c r="F877" s="54" t="s">
        <v>14</v>
      </c>
    </row>
    <row r="878" ht="15.75" customHeight="1">
      <c r="E878" s="1"/>
    </row>
    <row r="879" ht="15.75" customHeight="1">
      <c r="A879" s="50" t="s">
        <v>718</v>
      </c>
      <c r="B879" s="51"/>
      <c r="C879" s="51"/>
      <c r="D879" s="51"/>
      <c r="E879" s="51"/>
      <c r="F879" s="51"/>
      <c r="G879" s="52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500.0</v>
      </c>
    </row>
    <row r="881" ht="15.75" customHeight="1">
      <c r="A881" s="19" t="s">
        <v>4771</v>
      </c>
      <c r="B881" s="18">
        <v>44571.0</v>
      </c>
      <c r="C881" s="36">
        <v>50.0</v>
      </c>
      <c r="D881" s="19">
        <f>G880-C881</f>
        <v>450</v>
      </c>
      <c r="E881" s="19"/>
      <c r="F881" s="10"/>
      <c r="G881" s="1" t="s">
        <v>4772</v>
      </c>
    </row>
    <row r="882" ht="15.75" customHeight="1">
      <c r="A882" s="19" t="s">
        <v>4771</v>
      </c>
      <c r="B882" s="18">
        <v>44571.0</v>
      </c>
      <c r="C882" s="36">
        <v>39.0</v>
      </c>
      <c r="D882" s="19">
        <f t="shared" ref="D882:D897" si="44">D881-C882</f>
        <v>411</v>
      </c>
      <c r="E882" s="19"/>
      <c r="F882" s="10"/>
      <c r="G882" s="20" t="s">
        <v>4764</v>
      </c>
    </row>
    <row r="883" ht="15.75" customHeight="1">
      <c r="A883" s="19" t="s">
        <v>4771</v>
      </c>
      <c r="B883" s="18">
        <v>44572.0</v>
      </c>
      <c r="C883" s="36">
        <v>10.0</v>
      </c>
      <c r="D883" s="19">
        <f t="shared" si="44"/>
        <v>401</v>
      </c>
      <c r="E883" s="19"/>
      <c r="F883" s="10"/>
      <c r="G883" s="53">
        <v>134000.0</v>
      </c>
    </row>
    <row r="884" ht="15.75" customHeight="1">
      <c r="A884" s="19" t="s">
        <v>4771</v>
      </c>
      <c r="B884" s="18">
        <v>44572.0</v>
      </c>
      <c r="C884" s="36">
        <v>90.0</v>
      </c>
      <c r="D884" s="19">
        <f t="shared" si="44"/>
        <v>311</v>
      </c>
      <c r="E884" s="19"/>
      <c r="F884" s="10"/>
      <c r="G884" s="20" t="s">
        <v>4770</v>
      </c>
    </row>
    <row r="885" ht="15.75" customHeight="1">
      <c r="A885" s="19" t="s">
        <v>4771</v>
      </c>
      <c r="B885" s="18">
        <v>44588.0</v>
      </c>
      <c r="C885" s="36">
        <v>50.0</v>
      </c>
      <c r="D885" s="19">
        <f t="shared" si="44"/>
        <v>261</v>
      </c>
      <c r="E885" s="19"/>
      <c r="F885" s="10"/>
      <c r="G885" s="30"/>
    </row>
    <row r="886" ht="15.75" customHeight="1">
      <c r="A886" s="19" t="s">
        <v>4771</v>
      </c>
      <c r="B886" s="18">
        <v>44614.0</v>
      </c>
      <c r="C886" s="36">
        <v>50.0</v>
      </c>
      <c r="D886" s="19">
        <f t="shared" si="44"/>
        <v>211</v>
      </c>
      <c r="E886" s="19"/>
      <c r="F886" s="10"/>
      <c r="G886" s="30"/>
    </row>
    <row r="887" ht="15.75" customHeight="1">
      <c r="A887" s="19" t="s">
        <v>4771</v>
      </c>
      <c r="B887" s="18">
        <v>44637.0</v>
      </c>
      <c r="C887" s="36">
        <v>12.0</v>
      </c>
      <c r="D887" s="19">
        <f t="shared" si="44"/>
        <v>199</v>
      </c>
      <c r="E887" s="19"/>
      <c r="F887" s="10"/>
      <c r="G887" s="30"/>
    </row>
    <row r="888" ht="15.75" customHeight="1">
      <c r="A888" s="19" t="s">
        <v>4771</v>
      </c>
      <c r="B888" s="18">
        <v>44644.0</v>
      </c>
      <c r="C888" s="36">
        <v>21.0</v>
      </c>
      <c r="D888" s="19">
        <f t="shared" si="44"/>
        <v>178</v>
      </c>
      <c r="E888" s="19"/>
      <c r="F888" s="10"/>
    </row>
    <row r="889" ht="15.75" customHeight="1">
      <c r="A889" s="19" t="s">
        <v>4771</v>
      </c>
      <c r="B889" s="18">
        <v>44650.0</v>
      </c>
      <c r="C889" s="36">
        <v>21.0</v>
      </c>
      <c r="D889" s="19">
        <f t="shared" si="44"/>
        <v>157</v>
      </c>
      <c r="E889" s="19"/>
      <c r="F889" s="10"/>
    </row>
    <row r="890" ht="15.75" customHeight="1">
      <c r="A890" s="19" t="s">
        <v>4771</v>
      </c>
      <c r="B890" s="18">
        <v>44658.0</v>
      </c>
      <c r="C890" s="36">
        <v>35.0</v>
      </c>
      <c r="D890" s="19">
        <f t="shared" si="44"/>
        <v>122</v>
      </c>
      <c r="E890" s="19"/>
      <c r="F890" s="10"/>
    </row>
    <row r="891" ht="15.75" customHeight="1">
      <c r="A891" s="19" t="s">
        <v>4771</v>
      </c>
      <c r="B891" s="18">
        <v>44664.0</v>
      </c>
      <c r="C891" s="36">
        <v>35.0</v>
      </c>
      <c r="D891" s="19">
        <f t="shared" si="44"/>
        <v>87</v>
      </c>
      <c r="E891" s="19"/>
      <c r="F891" s="10"/>
    </row>
    <row r="892" ht="15.75" customHeight="1">
      <c r="A892" s="19" t="s">
        <v>4771</v>
      </c>
      <c r="B892" s="18">
        <v>44669.0</v>
      </c>
      <c r="C892" s="36">
        <v>70.0</v>
      </c>
      <c r="D892" s="19">
        <f t="shared" si="44"/>
        <v>17</v>
      </c>
      <c r="E892" s="19"/>
      <c r="F892" s="10"/>
    </row>
    <row r="893" ht="15.75" customHeight="1">
      <c r="A893" s="19" t="s">
        <v>4771</v>
      </c>
      <c r="B893" s="18">
        <v>44672.0</v>
      </c>
      <c r="C893" s="36">
        <v>17.0</v>
      </c>
      <c r="D893" s="19">
        <f t="shared" si="44"/>
        <v>0</v>
      </c>
      <c r="E893" s="19"/>
      <c r="F893" s="10"/>
    </row>
    <row r="894" ht="15.75" customHeight="1">
      <c r="A894" s="19" t="s">
        <v>4771</v>
      </c>
      <c r="B894" s="18"/>
      <c r="C894" s="36"/>
      <c r="D894" s="19">
        <f t="shared" si="44"/>
        <v>0</v>
      </c>
      <c r="E894" s="19"/>
      <c r="F894" s="10"/>
    </row>
    <row r="895" ht="15.75" customHeight="1">
      <c r="A895" s="19" t="s">
        <v>4771</v>
      </c>
      <c r="B895" s="18"/>
      <c r="C895" s="36"/>
      <c r="D895" s="19">
        <f t="shared" si="44"/>
        <v>0</v>
      </c>
      <c r="E895" s="19"/>
      <c r="F895" s="10"/>
    </row>
    <row r="896" ht="15.75" customHeight="1">
      <c r="A896" s="19" t="s">
        <v>4771</v>
      </c>
      <c r="B896" s="18"/>
      <c r="C896" s="36"/>
      <c r="D896" s="19">
        <f t="shared" si="44"/>
        <v>0</v>
      </c>
      <c r="E896" s="19"/>
      <c r="F896" s="10"/>
    </row>
    <row r="897" ht="15.75" customHeight="1">
      <c r="A897" s="19" t="s">
        <v>4771</v>
      </c>
      <c r="B897" s="18"/>
      <c r="C897" s="36"/>
      <c r="D897" s="19">
        <f t="shared" si="44"/>
        <v>0</v>
      </c>
      <c r="E897" s="19"/>
      <c r="F897" s="10"/>
    </row>
    <row r="898" ht="15.75" customHeight="1">
      <c r="A898" s="10"/>
      <c r="B898" s="19"/>
      <c r="C898" s="10"/>
      <c r="D898" s="10"/>
      <c r="E898" s="19"/>
      <c r="F898" s="10"/>
    </row>
    <row r="899" ht="15.75" customHeight="1">
      <c r="C899" s="20">
        <f>SUM(C881:C898)</f>
        <v>500</v>
      </c>
      <c r="E899" s="1"/>
      <c r="F899" s="68" t="s">
        <v>738</v>
      </c>
    </row>
    <row r="900" ht="15.75" customHeight="1">
      <c r="E900" s="1"/>
    </row>
    <row r="901" ht="15.75" customHeight="1">
      <c r="A901" s="50" t="s">
        <v>4773</v>
      </c>
      <c r="B901" s="51"/>
      <c r="C901" s="51"/>
      <c r="D901" s="51"/>
      <c r="E901" s="51"/>
      <c r="F901" s="51"/>
      <c r="G901" s="52"/>
    </row>
    <row r="902" ht="15.75" customHeight="1">
      <c r="A902" s="14" t="s">
        <v>15</v>
      </c>
      <c r="B902" s="14" t="s">
        <v>16</v>
      </c>
      <c r="C902" s="2" t="s">
        <v>17</v>
      </c>
      <c r="D902" s="14" t="s">
        <v>18</v>
      </c>
      <c r="E902" s="14" t="s">
        <v>19</v>
      </c>
      <c r="F902" s="34" t="s">
        <v>20</v>
      </c>
      <c r="G902" s="43">
        <v>100.0</v>
      </c>
    </row>
    <row r="903" ht="15.75" customHeight="1">
      <c r="A903" s="19" t="s">
        <v>4774</v>
      </c>
      <c r="B903" s="18">
        <v>44672.0</v>
      </c>
      <c r="C903" s="36">
        <v>33.0</v>
      </c>
      <c r="D903" s="19">
        <f>G902-C903</f>
        <v>67</v>
      </c>
      <c r="E903" s="19"/>
      <c r="F903" s="10"/>
      <c r="G903" s="1" t="s">
        <v>4775</v>
      </c>
    </row>
    <row r="904" ht="15.75" customHeight="1">
      <c r="A904" s="19" t="s">
        <v>4774</v>
      </c>
      <c r="B904" s="18">
        <v>44673.0</v>
      </c>
      <c r="C904" s="36">
        <v>50.0</v>
      </c>
      <c r="D904" s="19">
        <f t="shared" ref="D904:D919" si="45">D903-C904</f>
        <v>17</v>
      </c>
      <c r="E904" s="19"/>
      <c r="F904" s="10"/>
      <c r="G904" s="20" t="s">
        <v>4764</v>
      </c>
    </row>
    <row r="905" ht="15.75" customHeight="1">
      <c r="A905" s="19" t="s">
        <v>4774</v>
      </c>
      <c r="B905" s="18">
        <v>44693.0</v>
      </c>
      <c r="C905" s="36">
        <v>16.0</v>
      </c>
      <c r="D905" s="19">
        <f t="shared" si="45"/>
        <v>1</v>
      </c>
      <c r="E905" s="19"/>
      <c r="F905" s="10"/>
      <c r="G905" s="53">
        <v>134000.0</v>
      </c>
    </row>
    <row r="906" ht="15.75" customHeight="1">
      <c r="A906" s="19" t="s">
        <v>4774</v>
      </c>
      <c r="B906" s="18"/>
      <c r="C906" s="36"/>
      <c r="D906" s="19">
        <f t="shared" si="45"/>
        <v>1</v>
      </c>
      <c r="E906" s="19"/>
      <c r="F906" s="10"/>
      <c r="G906" s="20" t="s">
        <v>4776</v>
      </c>
    </row>
    <row r="907" ht="15.75" customHeight="1">
      <c r="A907" s="19" t="s">
        <v>4774</v>
      </c>
      <c r="B907" s="18"/>
      <c r="C907" s="36"/>
      <c r="D907" s="19">
        <f t="shared" si="45"/>
        <v>1</v>
      </c>
      <c r="E907" s="19"/>
      <c r="F907" s="10"/>
      <c r="G907" s="20" t="s">
        <v>4777</v>
      </c>
    </row>
    <row r="908" ht="15.75" customHeight="1">
      <c r="A908" s="19" t="s">
        <v>4774</v>
      </c>
      <c r="B908" s="18"/>
      <c r="C908" s="36"/>
      <c r="D908" s="19">
        <f t="shared" si="45"/>
        <v>1</v>
      </c>
      <c r="E908" s="19"/>
      <c r="F908" s="10"/>
      <c r="G908" s="30"/>
    </row>
    <row r="909" ht="15.75" customHeight="1">
      <c r="A909" s="19" t="s">
        <v>4774</v>
      </c>
      <c r="B909" s="18"/>
      <c r="C909" s="36"/>
      <c r="D909" s="19">
        <f t="shared" si="45"/>
        <v>1</v>
      </c>
      <c r="E909" s="19"/>
      <c r="F909" s="10"/>
      <c r="G909" s="30"/>
    </row>
    <row r="910" ht="15.75" customHeight="1">
      <c r="A910" s="19" t="s">
        <v>4774</v>
      </c>
      <c r="B910" s="18"/>
      <c r="C910" s="36"/>
      <c r="D910" s="19">
        <f t="shared" si="45"/>
        <v>1</v>
      </c>
      <c r="E910" s="19"/>
      <c r="F910" s="10"/>
    </row>
    <row r="911" ht="15.75" customHeight="1">
      <c r="A911" s="19" t="s">
        <v>4774</v>
      </c>
      <c r="B911" s="18"/>
      <c r="C911" s="36"/>
      <c r="D911" s="19">
        <f t="shared" si="45"/>
        <v>1</v>
      </c>
      <c r="E911" s="19"/>
      <c r="F911" s="10"/>
    </row>
    <row r="912" ht="15.75" customHeight="1">
      <c r="A912" s="19" t="s">
        <v>4774</v>
      </c>
      <c r="B912" s="18"/>
      <c r="C912" s="36"/>
      <c r="D912" s="19">
        <f t="shared" si="45"/>
        <v>1</v>
      </c>
      <c r="E912" s="19"/>
      <c r="F912" s="10"/>
    </row>
    <row r="913" ht="15.75" customHeight="1">
      <c r="A913" s="19" t="s">
        <v>4774</v>
      </c>
      <c r="B913" s="18"/>
      <c r="C913" s="36"/>
      <c r="D913" s="19">
        <f t="shared" si="45"/>
        <v>1</v>
      </c>
      <c r="E913" s="19"/>
      <c r="F913" s="10"/>
    </row>
    <row r="914" ht="15.75" customHeight="1">
      <c r="A914" s="19" t="s">
        <v>4774</v>
      </c>
      <c r="B914" s="18"/>
      <c r="C914" s="36"/>
      <c r="D914" s="19">
        <f t="shared" si="45"/>
        <v>1</v>
      </c>
      <c r="E914" s="19"/>
      <c r="F914" s="10"/>
    </row>
    <row r="915" ht="15.75" customHeight="1">
      <c r="A915" s="19" t="s">
        <v>4774</v>
      </c>
      <c r="B915" s="18"/>
      <c r="C915" s="36"/>
      <c r="D915" s="19">
        <f t="shared" si="45"/>
        <v>1</v>
      </c>
      <c r="E915" s="19"/>
      <c r="F915" s="10"/>
    </row>
    <row r="916" ht="15.75" customHeight="1">
      <c r="A916" s="19" t="s">
        <v>4774</v>
      </c>
      <c r="B916" s="18"/>
      <c r="C916" s="36"/>
      <c r="D916" s="19">
        <f t="shared" si="45"/>
        <v>1</v>
      </c>
      <c r="E916" s="19"/>
      <c r="F916" s="10"/>
    </row>
    <row r="917" ht="15.75" customHeight="1">
      <c r="A917" s="19" t="s">
        <v>4774</v>
      </c>
      <c r="B917" s="18"/>
      <c r="C917" s="36"/>
      <c r="D917" s="19">
        <f t="shared" si="45"/>
        <v>1</v>
      </c>
      <c r="E917" s="19"/>
      <c r="F917" s="10"/>
    </row>
    <row r="918" ht="15.75" customHeight="1">
      <c r="A918" s="19" t="s">
        <v>4774</v>
      </c>
      <c r="B918" s="18"/>
      <c r="C918" s="36"/>
      <c r="D918" s="19">
        <f t="shared" si="45"/>
        <v>1</v>
      </c>
      <c r="E918" s="19"/>
      <c r="F918" s="10"/>
    </row>
    <row r="919" ht="15.75" customHeight="1">
      <c r="A919" s="19" t="s">
        <v>4774</v>
      </c>
      <c r="B919" s="18"/>
      <c r="C919" s="36"/>
      <c r="D919" s="19">
        <f t="shared" si="45"/>
        <v>1</v>
      </c>
      <c r="E919" s="19"/>
      <c r="F919" s="10"/>
    </row>
    <row r="920" ht="15.75" customHeight="1">
      <c r="A920" s="10"/>
      <c r="B920" s="19"/>
      <c r="C920" s="10"/>
      <c r="D920" s="10"/>
      <c r="E920" s="19"/>
      <c r="F920" s="10"/>
    </row>
    <row r="921" ht="15.75" customHeight="1">
      <c r="E921" s="1"/>
    </row>
    <row r="922" ht="15.75" customHeight="1">
      <c r="A922" s="50" t="s">
        <v>4773</v>
      </c>
      <c r="B922" s="51"/>
      <c r="C922" s="51"/>
      <c r="D922" s="51"/>
      <c r="E922" s="51"/>
      <c r="F922" s="51"/>
      <c r="G922" s="52"/>
    </row>
    <row r="923" ht="15.75" customHeight="1">
      <c r="A923" s="14" t="s">
        <v>15</v>
      </c>
      <c r="B923" s="14" t="s">
        <v>16</v>
      </c>
      <c r="C923" s="2" t="s">
        <v>17</v>
      </c>
      <c r="D923" s="14" t="s">
        <v>18</v>
      </c>
      <c r="E923" s="14" t="s">
        <v>19</v>
      </c>
      <c r="F923" s="34" t="s">
        <v>20</v>
      </c>
      <c r="G923" s="43">
        <v>100.0</v>
      </c>
    </row>
    <row r="924" ht="15.75" customHeight="1">
      <c r="A924" s="19" t="s">
        <v>4778</v>
      </c>
      <c r="B924" s="18">
        <v>44693.0</v>
      </c>
      <c r="C924" s="36">
        <v>50.0</v>
      </c>
      <c r="D924" s="19">
        <f>G923-C924</f>
        <v>50</v>
      </c>
      <c r="E924" s="19"/>
      <c r="F924" s="10"/>
      <c r="G924" s="1" t="s">
        <v>4779</v>
      </c>
    </row>
    <row r="925" ht="15.75" customHeight="1">
      <c r="A925" s="19" t="s">
        <v>4778</v>
      </c>
      <c r="B925" s="18">
        <v>44698.0</v>
      </c>
      <c r="C925" s="36">
        <v>30.0</v>
      </c>
      <c r="D925" s="19">
        <f t="shared" ref="D925:D940" si="46">D924-C925</f>
        <v>20</v>
      </c>
      <c r="E925" s="19"/>
      <c r="F925" s="10"/>
      <c r="G925" s="20" t="s">
        <v>4764</v>
      </c>
    </row>
    <row r="926" ht="15.75" customHeight="1">
      <c r="A926" s="19" t="s">
        <v>4778</v>
      </c>
      <c r="B926" s="18">
        <v>44718.0</v>
      </c>
      <c r="C926" s="36">
        <v>20.0</v>
      </c>
      <c r="D926" s="19">
        <f t="shared" si="46"/>
        <v>0</v>
      </c>
      <c r="E926" s="19"/>
      <c r="F926" s="10"/>
      <c r="G926" s="53">
        <v>134000.0</v>
      </c>
    </row>
    <row r="927" ht="15.75" customHeight="1">
      <c r="A927" s="19" t="s">
        <v>4778</v>
      </c>
      <c r="B927" s="18"/>
      <c r="C927" s="36"/>
      <c r="D927" s="19">
        <f t="shared" si="46"/>
        <v>0</v>
      </c>
      <c r="E927" s="19"/>
      <c r="F927" s="10"/>
      <c r="G927" s="20" t="s">
        <v>4776</v>
      </c>
    </row>
    <row r="928" ht="15.75" customHeight="1">
      <c r="A928" s="19" t="s">
        <v>4778</v>
      </c>
      <c r="B928" s="18"/>
      <c r="C928" s="36"/>
      <c r="D928" s="19">
        <f t="shared" si="46"/>
        <v>0</v>
      </c>
      <c r="E928" s="19"/>
      <c r="F928" s="10"/>
      <c r="G928" s="20" t="s">
        <v>4780</v>
      </c>
    </row>
    <row r="929" ht="15.75" customHeight="1">
      <c r="A929" s="19" t="s">
        <v>4778</v>
      </c>
      <c r="B929" s="18"/>
      <c r="C929" s="36"/>
      <c r="D929" s="19">
        <f t="shared" si="46"/>
        <v>0</v>
      </c>
      <c r="E929" s="19"/>
      <c r="F929" s="10"/>
      <c r="G929" s="30"/>
    </row>
    <row r="930" ht="15.75" customHeight="1">
      <c r="A930" s="19" t="s">
        <v>4778</v>
      </c>
      <c r="B930" s="18"/>
      <c r="C930" s="36"/>
      <c r="D930" s="19">
        <f t="shared" si="46"/>
        <v>0</v>
      </c>
      <c r="E930" s="19"/>
      <c r="F930" s="10"/>
      <c r="G930" s="30"/>
    </row>
    <row r="931" ht="15.75" customHeight="1">
      <c r="A931" s="19" t="s">
        <v>4778</v>
      </c>
      <c r="B931" s="18"/>
      <c r="C931" s="36"/>
      <c r="D931" s="19">
        <f t="shared" si="46"/>
        <v>0</v>
      </c>
      <c r="E931" s="19"/>
      <c r="F931" s="10"/>
    </row>
    <row r="932" ht="15.75" customHeight="1">
      <c r="A932" s="19" t="s">
        <v>4778</v>
      </c>
      <c r="B932" s="18"/>
      <c r="C932" s="36"/>
      <c r="D932" s="19">
        <f t="shared" si="46"/>
        <v>0</v>
      </c>
      <c r="E932" s="19"/>
      <c r="F932" s="10"/>
    </row>
    <row r="933" ht="15.75" customHeight="1">
      <c r="A933" s="19" t="s">
        <v>4778</v>
      </c>
      <c r="B933" s="18"/>
      <c r="C933" s="36"/>
      <c r="D933" s="19">
        <f t="shared" si="46"/>
        <v>0</v>
      </c>
      <c r="E933" s="19"/>
      <c r="F933" s="10"/>
    </row>
    <row r="934" ht="15.75" customHeight="1">
      <c r="A934" s="19" t="s">
        <v>4778</v>
      </c>
      <c r="B934" s="18"/>
      <c r="C934" s="36"/>
      <c r="D934" s="19">
        <f t="shared" si="46"/>
        <v>0</v>
      </c>
      <c r="E934" s="19"/>
      <c r="F934" s="10"/>
    </row>
    <row r="935" ht="15.75" customHeight="1">
      <c r="A935" s="19" t="s">
        <v>4778</v>
      </c>
      <c r="B935" s="18"/>
      <c r="C935" s="36"/>
      <c r="D935" s="19">
        <f t="shared" si="46"/>
        <v>0</v>
      </c>
      <c r="E935" s="19"/>
      <c r="F935" s="10"/>
    </row>
    <row r="936" ht="15.75" customHeight="1">
      <c r="A936" s="19" t="s">
        <v>4778</v>
      </c>
      <c r="B936" s="18"/>
      <c r="C936" s="36"/>
      <c r="D936" s="19">
        <f t="shared" si="46"/>
        <v>0</v>
      </c>
      <c r="E936" s="19"/>
      <c r="F936" s="10"/>
    </row>
    <row r="937" ht="15.75" customHeight="1">
      <c r="A937" s="19" t="s">
        <v>4778</v>
      </c>
      <c r="B937" s="18"/>
      <c r="C937" s="36"/>
      <c r="D937" s="19">
        <f t="shared" si="46"/>
        <v>0</v>
      </c>
      <c r="E937" s="19"/>
      <c r="F937" s="10"/>
    </row>
    <row r="938" ht="15.75" customHeight="1">
      <c r="A938" s="19" t="s">
        <v>4778</v>
      </c>
      <c r="B938" s="18"/>
      <c r="C938" s="36"/>
      <c r="D938" s="19">
        <f t="shared" si="46"/>
        <v>0</v>
      </c>
      <c r="E938" s="19"/>
      <c r="F938" s="10"/>
    </row>
    <row r="939" ht="15.75" customHeight="1">
      <c r="A939" s="19" t="s">
        <v>4778</v>
      </c>
      <c r="B939" s="18"/>
      <c r="C939" s="36"/>
      <c r="D939" s="19">
        <f t="shared" si="46"/>
        <v>0</v>
      </c>
      <c r="E939" s="19"/>
      <c r="F939" s="10"/>
    </row>
    <row r="940" ht="15.75" customHeight="1">
      <c r="A940" s="19" t="s">
        <v>4778</v>
      </c>
      <c r="B940" s="18"/>
      <c r="C940" s="36"/>
      <c r="D940" s="19">
        <f t="shared" si="46"/>
        <v>0</v>
      </c>
      <c r="E940" s="19"/>
      <c r="F940" s="10"/>
    </row>
    <row r="941" ht="15.75" customHeight="1">
      <c r="A941" s="19" t="s">
        <v>4778</v>
      </c>
      <c r="B941" s="19"/>
      <c r="C941" s="10"/>
      <c r="D941" s="10"/>
      <c r="E941" s="19"/>
      <c r="F941" s="10"/>
    </row>
    <row r="942" ht="15.75" customHeight="1">
      <c r="E942" s="1"/>
      <c r="F942" s="54" t="s">
        <v>14</v>
      </c>
    </row>
    <row r="943" ht="15.75" customHeight="1">
      <c r="A943" s="14" t="s">
        <v>15</v>
      </c>
      <c r="B943" s="14" t="s">
        <v>16</v>
      </c>
      <c r="C943" s="2" t="s">
        <v>17</v>
      </c>
      <c r="D943" s="14" t="s">
        <v>18</v>
      </c>
      <c r="E943" s="14" t="s">
        <v>19</v>
      </c>
      <c r="F943" s="34" t="s">
        <v>20</v>
      </c>
      <c r="G943" s="43">
        <v>200.0</v>
      </c>
    </row>
    <row r="944" ht="15.75" customHeight="1">
      <c r="A944" s="19" t="s">
        <v>4781</v>
      </c>
      <c r="B944" s="18">
        <v>44718.0</v>
      </c>
      <c r="C944" s="36">
        <v>38.0</v>
      </c>
      <c r="D944" s="19">
        <f>G943-C944</f>
        <v>162</v>
      </c>
      <c r="E944" s="19"/>
      <c r="F944" s="10"/>
      <c r="G944" s="1" t="s">
        <v>4782</v>
      </c>
    </row>
    <row r="945" ht="15.75" customHeight="1">
      <c r="A945" s="19" t="s">
        <v>4781</v>
      </c>
      <c r="B945" s="18">
        <v>44732.0</v>
      </c>
      <c r="C945" s="36">
        <v>30.0</v>
      </c>
      <c r="D945" s="19">
        <f t="shared" ref="D945:D960" si="47">D944-C945</f>
        <v>132</v>
      </c>
      <c r="E945" s="19"/>
      <c r="F945" s="10"/>
      <c r="G945" s="20" t="s">
        <v>4764</v>
      </c>
    </row>
    <row r="946" ht="15.75" customHeight="1">
      <c r="A946" s="19" t="s">
        <v>4781</v>
      </c>
      <c r="B946" s="18">
        <v>44733.0</v>
      </c>
      <c r="C946" s="36">
        <v>100.0</v>
      </c>
      <c r="D946" s="19">
        <f t="shared" si="47"/>
        <v>32</v>
      </c>
      <c r="E946" s="19"/>
      <c r="F946" s="10"/>
      <c r="G946" s="53">
        <v>134000.0</v>
      </c>
    </row>
    <row r="947" ht="15.75" customHeight="1">
      <c r="A947" s="19" t="s">
        <v>4781</v>
      </c>
      <c r="B947" s="18">
        <v>44742.0</v>
      </c>
      <c r="C947" s="36">
        <v>32.0</v>
      </c>
      <c r="D947" s="19">
        <f t="shared" si="47"/>
        <v>0</v>
      </c>
      <c r="E947" s="19"/>
      <c r="F947" s="10"/>
    </row>
    <row r="948" ht="15.75" customHeight="1">
      <c r="A948" s="19" t="s">
        <v>4781</v>
      </c>
      <c r="B948" s="18"/>
      <c r="C948" s="36"/>
      <c r="D948" s="19">
        <f t="shared" si="47"/>
        <v>0</v>
      </c>
      <c r="E948" s="19"/>
      <c r="F948" s="10"/>
    </row>
    <row r="949" ht="15.75" customHeight="1">
      <c r="A949" s="19" t="s">
        <v>4781</v>
      </c>
      <c r="B949" s="18"/>
      <c r="C949" s="36"/>
      <c r="D949" s="19">
        <f t="shared" si="47"/>
        <v>0</v>
      </c>
      <c r="E949" s="19"/>
      <c r="F949" s="10"/>
      <c r="G949" s="30"/>
    </row>
    <row r="950" ht="15.75" customHeight="1">
      <c r="A950" s="19" t="s">
        <v>4781</v>
      </c>
      <c r="B950" s="18"/>
      <c r="C950" s="36"/>
      <c r="D950" s="19">
        <f t="shared" si="47"/>
        <v>0</v>
      </c>
      <c r="E950" s="19"/>
      <c r="F950" s="10"/>
      <c r="G950" s="30"/>
    </row>
    <row r="951" ht="15.75" customHeight="1">
      <c r="A951" s="19" t="s">
        <v>4781</v>
      </c>
      <c r="B951" s="18"/>
      <c r="C951" s="36"/>
      <c r="D951" s="19">
        <f t="shared" si="47"/>
        <v>0</v>
      </c>
      <c r="E951" s="19"/>
      <c r="F951" s="10"/>
    </row>
    <row r="952" ht="15.75" customHeight="1">
      <c r="A952" s="19" t="s">
        <v>4781</v>
      </c>
      <c r="B952" s="18"/>
      <c r="C952" s="36"/>
      <c r="D952" s="19">
        <f t="shared" si="47"/>
        <v>0</v>
      </c>
      <c r="E952" s="19"/>
      <c r="F952" s="10"/>
    </row>
    <row r="953" ht="15.75" customHeight="1">
      <c r="A953" s="19" t="s">
        <v>4781</v>
      </c>
      <c r="B953" s="18"/>
      <c r="C953" s="36"/>
      <c r="D953" s="19">
        <f t="shared" si="47"/>
        <v>0</v>
      </c>
      <c r="E953" s="19"/>
      <c r="F953" s="10"/>
    </row>
    <row r="954" ht="15.75" customHeight="1">
      <c r="A954" s="19" t="s">
        <v>4781</v>
      </c>
      <c r="B954" s="18"/>
      <c r="C954" s="36"/>
      <c r="D954" s="19">
        <f t="shared" si="47"/>
        <v>0</v>
      </c>
      <c r="E954" s="19"/>
      <c r="F954" s="10"/>
    </row>
    <row r="955" ht="15.75" customHeight="1">
      <c r="A955" s="19" t="s">
        <v>4781</v>
      </c>
      <c r="B955" s="18"/>
      <c r="C955" s="36"/>
      <c r="D955" s="19">
        <f t="shared" si="47"/>
        <v>0</v>
      </c>
      <c r="E955" s="19"/>
      <c r="F955" s="10"/>
    </row>
    <row r="956" ht="15.75" customHeight="1">
      <c r="A956" s="19" t="s">
        <v>4781</v>
      </c>
      <c r="B956" s="18"/>
      <c r="C956" s="36"/>
      <c r="D956" s="19">
        <f t="shared" si="47"/>
        <v>0</v>
      </c>
      <c r="E956" s="19"/>
      <c r="F956" s="10"/>
    </row>
    <row r="957" ht="15.75" customHeight="1">
      <c r="A957" s="19" t="s">
        <v>4781</v>
      </c>
      <c r="B957" s="18"/>
      <c r="C957" s="36"/>
      <c r="D957" s="19">
        <f t="shared" si="47"/>
        <v>0</v>
      </c>
      <c r="E957" s="19"/>
      <c r="F957" s="10"/>
    </row>
    <row r="958" ht="15.75" customHeight="1">
      <c r="A958" s="19" t="s">
        <v>4781</v>
      </c>
      <c r="B958" s="18"/>
      <c r="C958" s="36"/>
      <c r="D958" s="19">
        <f t="shared" si="47"/>
        <v>0</v>
      </c>
      <c r="E958" s="19"/>
      <c r="F958" s="10"/>
    </row>
    <row r="959" ht="15.75" customHeight="1">
      <c r="A959" s="19" t="s">
        <v>4781</v>
      </c>
      <c r="B959" s="18"/>
      <c r="C959" s="36"/>
      <c r="D959" s="19">
        <f t="shared" si="47"/>
        <v>0</v>
      </c>
      <c r="E959" s="19"/>
      <c r="F959" s="10"/>
    </row>
    <row r="960" ht="15.75" customHeight="1">
      <c r="A960" s="19" t="s">
        <v>4781</v>
      </c>
      <c r="B960" s="18"/>
      <c r="C960" s="36"/>
      <c r="D960" s="19">
        <f t="shared" si="47"/>
        <v>0</v>
      </c>
      <c r="E960" s="19"/>
      <c r="F960" s="10"/>
    </row>
    <row r="961" ht="15.75" customHeight="1">
      <c r="A961" s="19" t="s">
        <v>4781</v>
      </c>
      <c r="B961" s="19"/>
      <c r="C961" s="10"/>
      <c r="D961" s="10"/>
      <c r="E961" s="19"/>
      <c r="F961" s="10"/>
    </row>
    <row r="962" ht="15.75" customHeight="1">
      <c r="E962" s="1"/>
      <c r="F962" s="54" t="s">
        <v>14</v>
      </c>
    </row>
    <row r="963" ht="15.75" customHeight="1">
      <c r="E963" s="1"/>
    </row>
    <row r="964" ht="15.75" customHeight="1">
      <c r="A964" s="14" t="s">
        <v>15</v>
      </c>
      <c r="B964" s="14" t="s">
        <v>16</v>
      </c>
      <c r="C964" s="2" t="s">
        <v>17</v>
      </c>
      <c r="D964" s="14" t="s">
        <v>18</v>
      </c>
      <c r="E964" s="14" t="s">
        <v>19</v>
      </c>
      <c r="F964" s="34" t="s">
        <v>20</v>
      </c>
      <c r="G964" s="43">
        <v>200.0</v>
      </c>
    </row>
    <row r="965" ht="15.75" customHeight="1">
      <c r="A965" s="19" t="s">
        <v>4783</v>
      </c>
      <c r="B965" s="18">
        <v>44742.0</v>
      </c>
      <c r="C965" s="36">
        <v>18.0</v>
      </c>
      <c r="D965" s="19">
        <f>G964-C965</f>
        <v>182</v>
      </c>
      <c r="E965" s="19"/>
      <c r="F965" s="10"/>
      <c r="G965" s="1" t="s">
        <v>4784</v>
      </c>
    </row>
    <row r="966" ht="15.75" customHeight="1">
      <c r="A966" s="19" t="str">
        <f t="shared" ref="A966:A982" si="48">A965</f>
        <v>PO/CI-MJK/220070</v>
      </c>
      <c r="B966" s="18">
        <v>44758.0</v>
      </c>
      <c r="C966" s="36">
        <v>50.0</v>
      </c>
      <c r="D966" s="19">
        <f t="shared" ref="D966:D981" si="49">D965-C966</f>
        <v>132</v>
      </c>
      <c r="E966" s="19"/>
      <c r="F966" s="10"/>
      <c r="G966" s="20" t="s">
        <v>4764</v>
      </c>
    </row>
    <row r="967" ht="15.75" customHeight="1">
      <c r="A967" s="19" t="str">
        <f t="shared" si="48"/>
        <v>PO/CI-MJK/220070</v>
      </c>
      <c r="B967" s="18">
        <v>44763.0</v>
      </c>
      <c r="C967" s="36">
        <v>50.0</v>
      </c>
      <c r="D967" s="19">
        <f t="shared" si="49"/>
        <v>82</v>
      </c>
      <c r="E967" s="19"/>
      <c r="F967" s="10"/>
      <c r="G967" s="53">
        <v>134000.0</v>
      </c>
    </row>
    <row r="968" ht="15.75" customHeight="1">
      <c r="A968" s="19" t="str">
        <f t="shared" si="48"/>
        <v>PO/CI-MJK/220070</v>
      </c>
      <c r="B968" s="18">
        <v>44767.0</v>
      </c>
      <c r="C968" s="36">
        <v>50.0</v>
      </c>
      <c r="D968" s="19">
        <f t="shared" si="49"/>
        <v>32</v>
      </c>
      <c r="E968" s="19"/>
      <c r="F968" s="10"/>
    </row>
    <row r="969" ht="15.75" customHeight="1">
      <c r="A969" s="19" t="str">
        <f t="shared" si="48"/>
        <v>PO/CI-MJK/220070</v>
      </c>
      <c r="B969" s="18">
        <v>44779.0</v>
      </c>
      <c r="C969" s="36">
        <v>32.0</v>
      </c>
      <c r="D969" s="19">
        <f t="shared" si="49"/>
        <v>0</v>
      </c>
      <c r="E969" s="19"/>
      <c r="F969" s="10"/>
    </row>
    <row r="970" ht="15.75" customHeight="1">
      <c r="A970" s="19" t="str">
        <f t="shared" si="48"/>
        <v>PO/CI-MJK/220070</v>
      </c>
      <c r="B970" s="18"/>
      <c r="C970" s="36"/>
      <c r="D970" s="19">
        <f t="shared" si="49"/>
        <v>0</v>
      </c>
      <c r="E970" s="19"/>
      <c r="F970" s="10"/>
      <c r="G970" s="30"/>
    </row>
    <row r="971" ht="15.75" customHeight="1">
      <c r="A971" s="19" t="str">
        <f t="shared" si="48"/>
        <v>PO/CI-MJK/220070</v>
      </c>
      <c r="B971" s="18"/>
      <c r="C971" s="36"/>
      <c r="D971" s="19">
        <f t="shared" si="49"/>
        <v>0</v>
      </c>
      <c r="E971" s="19"/>
      <c r="F971" s="10"/>
      <c r="G971" s="30"/>
    </row>
    <row r="972" ht="15.75" customHeight="1">
      <c r="A972" s="19" t="str">
        <f t="shared" si="48"/>
        <v>PO/CI-MJK/220070</v>
      </c>
      <c r="B972" s="18"/>
      <c r="C972" s="36"/>
      <c r="D972" s="19">
        <f t="shared" si="49"/>
        <v>0</v>
      </c>
      <c r="E972" s="19"/>
      <c r="F972" s="10"/>
    </row>
    <row r="973" ht="15.75" customHeight="1">
      <c r="A973" s="19" t="str">
        <f t="shared" si="48"/>
        <v>PO/CI-MJK/220070</v>
      </c>
      <c r="B973" s="18"/>
      <c r="C973" s="36"/>
      <c r="D973" s="19">
        <f t="shared" si="49"/>
        <v>0</v>
      </c>
      <c r="E973" s="19"/>
      <c r="F973" s="10"/>
    </row>
    <row r="974" ht="15.75" customHeight="1">
      <c r="A974" s="19" t="str">
        <f t="shared" si="48"/>
        <v>PO/CI-MJK/220070</v>
      </c>
      <c r="B974" s="18"/>
      <c r="C974" s="36"/>
      <c r="D974" s="19">
        <f t="shared" si="49"/>
        <v>0</v>
      </c>
      <c r="E974" s="19"/>
      <c r="F974" s="10"/>
    </row>
    <row r="975" ht="15.75" customHeight="1">
      <c r="A975" s="19" t="str">
        <f t="shared" si="48"/>
        <v>PO/CI-MJK/220070</v>
      </c>
      <c r="B975" s="18"/>
      <c r="C975" s="36"/>
      <c r="D975" s="19">
        <f t="shared" si="49"/>
        <v>0</v>
      </c>
      <c r="E975" s="19"/>
      <c r="F975" s="10"/>
    </row>
    <row r="976" ht="15.75" customHeight="1">
      <c r="A976" s="19" t="str">
        <f t="shared" si="48"/>
        <v>PO/CI-MJK/220070</v>
      </c>
      <c r="B976" s="18"/>
      <c r="C976" s="36"/>
      <c r="D976" s="19">
        <f t="shared" si="49"/>
        <v>0</v>
      </c>
      <c r="E976" s="19"/>
      <c r="F976" s="10"/>
    </row>
    <row r="977" ht="15.75" customHeight="1">
      <c r="A977" s="19" t="str">
        <f t="shared" si="48"/>
        <v>PO/CI-MJK/220070</v>
      </c>
      <c r="B977" s="18"/>
      <c r="C977" s="36"/>
      <c r="D977" s="19">
        <f t="shared" si="49"/>
        <v>0</v>
      </c>
      <c r="E977" s="19"/>
      <c r="F977" s="10"/>
    </row>
    <row r="978" ht="15.75" customHeight="1">
      <c r="A978" s="19" t="str">
        <f t="shared" si="48"/>
        <v>PO/CI-MJK/220070</v>
      </c>
      <c r="B978" s="18"/>
      <c r="C978" s="36"/>
      <c r="D978" s="19">
        <f t="shared" si="49"/>
        <v>0</v>
      </c>
      <c r="E978" s="19"/>
      <c r="F978" s="10"/>
    </row>
    <row r="979" ht="15.75" customHeight="1">
      <c r="A979" s="19" t="str">
        <f t="shared" si="48"/>
        <v>PO/CI-MJK/220070</v>
      </c>
      <c r="B979" s="18"/>
      <c r="C979" s="36"/>
      <c r="D979" s="19">
        <f t="shared" si="49"/>
        <v>0</v>
      </c>
      <c r="E979" s="19"/>
      <c r="F979" s="10"/>
    </row>
    <row r="980" ht="15.75" customHeight="1">
      <c r="A980" s="19" t="str">
        <f t="shared" si="48"/>
        <v>PO/CI-MJK/220070</v>
      </c>
      <c r="B980" s="18"/>
      <c r="C980" s="36"/>
      <c r="D980" s="19">
        <f t="shared" si="49"/>
        <v>0</v>
      </c>
      <c r="E980" s="19"/>
      <c r="F980" s="10"/>
    </row>
    <row r="981" ht="15.75" customHeight="1">
      <c r="A981" s="19" t="str">
        <f t="shared" si="48"/>
        <v>PO/CI-MJK/220070</v>
      </c>
      <c r="B981" s="18"/>
      <c r="C981" s="36"/>
      <c r="D981" s="19">
        <f t="shared" si="49"/>
        <v>0</v>
      </c>
      <c r="E981" s="19"/>
      <c r="F981" s="10"/>
    </row>
    <row r="982" ht="15.75" customHeight="1">
      <c r="A982" s="19" t="str">
        <f t="shared" si="48"/>
        <v>PO/CI-MJK/220070</v>
      </c>
      <c r="B982" s="19"/>
      <c r="C982" s="10"/>
      <c r="D982" s="10"/>
      <c r="E982" s="19"/>
      <c r="F982" s="10"/>
    </row>
    <row r="983" ht="15.75" customHeight="1">
      <c r="E983" s="1"/>
      <c r="F983" s="54" t="s">
        <v>14</v>
      </c>
    </row>
    <row r="984" ht="15.75" customHeight="1">
      <c r="E984" s="1"/>
    </row>
    <row r="985" ht="15.75" customHeight="1">
      <c r="A985" s="14" t="s">
        <v>15</v>
      </c>
      <c r="B985" s="14" t="s">
        <v>16</v>
      </c>
      <c r="C985" s="2" t="s">
        <v>17</v>
      </c>
      <c r="D985" s="14" t="s">
        <v>18</v>
      </c>
      <c r="E985" s="14" t="s">
        <v>19</v>
      </c>
      <c r="F985" s="34" t="s">
        <v>20</v>
      </c>
      <c r="G985" s="43">
        <v>200.0</v>
      </c>
    </row>
    <row r="986" ht="15.75" customHeight="1">
      <c r="A986" s="19" t="s">
        <v>4785</v>
      </c>
      <c r="B986" s="18">
        <v>44779.0</v>
      </c>
      <c r="C986" s="36">
        <v>18.0</v>
      </c>
      <c r="D986" s="19">
        <f>G985-C986</f>
        <v>182</v>
      </c>
      <c r="E986" s="19"/>
      <c r="F986" s="10"/>
      <c r="G986" s="1" t="s">
        <v>4786</v>
      </c>
    </row>
    <row r="987" ht="15.75" customHeight="1">
      <c r="A987" s="19" t="str">
        <f t="shared" ref="A987:A997" si="50">A986</f>
        <v>PO/CI-MJK/220078</v>
      </c>
      <c r="B987" s="18">
        <v>44783.0</v>
      </c>
      <c r="C987" s="36">
        <v>55.0</v>
      </c>
      <c r="D987" s="19">
        <f t="shared" ref="D987:D997" si="51">D986-C987</f>
        <v>127</v>
      </c>
      <c r="E987" s="19"/>
      <c r="F987" s="10"/>
      <c r="G987" s="20" t="s">
        <v>4764</v>
      </c>
    </row>
    <row r="988" ht="15.75" customHeight="1">
      <c r="A988" s="19" t="str">
        <f t="shared" si="50"/>
        <v>PO/CI-MJK/220078</v>
      </c>
      <c r="B988" s="18">
        <v>44792.0</v>
      </c>
      <c r="C988" s="36">
        <v>50.0</v>
      </c>
      <c r="D988" s="19">
        <f t="shared" si="51"/>
        <v>77</v>
      </c>
      <c r="E988" s="19"/>
      <c r="F988" s="10"/>
      <c r="G988" s="53">
        <v>134000.0</v>
      </c>
    </row>
    <row r="989" ht="15.75" customHeight="1">
      <c r="A989" s="19" t="str">
        <f t="shared" si="50"/>
        <v>PO/CI-MJK/220078</v>
      </c>
      <c r="B989" s="18">
        <v>44799.0</v>
      </c>
      <c r="C989" s="36">
        <v>77.0</v>
      </c>
      <c r="D989" s="19">
        <f t="shared" si="51"/>
        <v>0</v>
      </c>
      <c r="E989" s="19"/>
      <c r="F989" s="10"/>
    </row>
    <row r="990" ht="15.75" customHeight="1">
      <c r="A990" s="19" t="str">
        <f t="shared" si="50"/>
        <v>PO/CI-MJK/220078</v>
      </c>
      <c r="B990" s="18"/>
      <c r="C990" s="36"/>
      <c r="D990" s="19">
        <f t="shared" si="51"/>
        <v>0</v>
      </c>
      <c r="E990" s="19"/>
      <c r="F990" s="10"/>
    </row>
    <row r="991" ht="15.75" customHeight="1">
      <c r="A991" s="19" t="str">
        <f t="shared" si="50"/>
        <v>PO/CI-MJK/220078</v>
      </c>
      <c r="B991" s="18"/>
      <c r="C991" s="36"/>
      <c r="D991" s="19">
        <f t="shared" si="51"/>
        <v>0</v>
      </c>
      <c r="E991" s="19"/>
      <c r="F991" s="10"/>
      <c r="G991" s="30"/>
    </row>
    <row r="992" ht="15.75" customHeight="1">
      <c r="A992" s="19" t="str">
        <f t="shared" si="50"/>
        <v>PO/CI-MJK/220078</v>
      </c>
      <c r="B992" s="18"/>
      <c r="C992" s="36"/>
      <c r="D992" s="19">
        <f t="shared" si="51"/>
        <v>0</v>
      </c>
      <c r="E992" s="19"/>
      <c r="F992" s="10"/>
      <c r="G992" s="30"/>
    </row>
    <row r="993" ht="15.75" customHeight="1">
      <c r="A993" s="19" t="str">
        <f t="shared" si="50"/>
        <v>PO/CI-MJK/220078</v>
      </c>
      <c r="B993" s="18"/>
      <c r="C993" s="36"/>
      <c r="D993" s="19">
        <f t="shared" si="51"/>
        <v>0</v>
      </c>
      <c r="E993" s="19"/>
      <c r="F993" s="10"/>
    </row>
    <row r="994" ht="15.75" customHeight="1">
      <c r="A994" s="19" t="str">
        <f t="shared" si="50"/>
        <v>PO/CI-MJK/220078</v>
      </c>
      <c r="B994" s="18"/>
      <c r="C994" s="36"/>
      <c r="D994" s="19">
        <f t="shared" si="51"/>
        <v>0</v>
      </c>
      <c r="E994" s="19"/>
      <c r="F994" s="10"/>
    </row>
    <row r="995" ht="15.75" customHeight="1">
      <c r="A995" s="19" t="str">
        <f t="shared" si="50"/>
        <v>PO/CI-MJK/220078</v>
      </c>
      <c r="B995" s="18"/>
      <c r="C995" s="36"/>
      <c r="D995" s="19">
        <f t="shared" si="51"/>
        <v>0</v>
      </c>
      <c r="E995" s="19"/>
      <c r="F995" s="10"/>
    </row>
    <row r="996" ht="15.75" customHeight="1">
      <c r="A996" s="19" t="str">
        <f t="shared" si="50"/>
        <v>PO/CI-MJK/220078</v>
      </c>
      <c r="B996" s="18"/>
      <c r="C996" s="36"/>
      <c r="D996" s="19">
        <f t="shared" si="51"/>
        <v>0</v>
      </c>
      <c r="E996" s="19"/>
      <c r="F996" s="10"/>
    </row>
    <row r="997" ht="15.75" customHeight="1">
      <c r="A997" s="19" t="str">
        <f t="shared" si="50"/>
        <v>PO/CI-MJK/220078</v>
      </c>
      <c r="B997" s="18"/>
      <c r="C997" s="36"/>
      <c r="D997" s="19">
        <f t="shared" si="51"/>
        <v>0</v>
      </c>
      <c r="E997" s="19"/>
      <c r="F997" s="10"/>
    </row>
    <row r="998" ht="15.75" customHeight="1">
      <c r="E998" s="1"/>
      <c r="F998" s="54" t="s">
        <v>14</v>
      </c>
    </row>
    <row r="999" ht="15.75" customHeight="1">
      <c r="E999" s="1"/>
    </row>
    <row r="1000" ht="15.75" customHeight="1">
      <c r="A1000" s="14" t="s">
        <v>15</v>
      </c>
      <c r="B1000" s="14" t="s">
        <v>16</v>
      </c>
      <c r="C1000" s="2" t="s">
        <v>17</v>
      </c>
      <c r="D1000" s="14" t="s">
        <v>18</v>
      </c>
      <c r="E1000" s="14" t="s">
        <v>19</v>
      </c>
      <c r="F1000" s="34" t="s">
        <v>20</v>
      </c>
      <c r="G1000" s="43">
        <v>200.0</v>
      </c>
    </row>
    <row r="1001" ht="15.75" customHeight="1">
      <c r="A1001" s="19" t="s">
        <v>4787</v>
      </c>
      <c r="B1001" s="18">
        <v>44819.0</v>
      </c>
      <c r="C1001" s="36">
        <v>60.0</v>
      </c>
      <c r="D1001" s="19">
        <f>G1000-C1001</f>
        <v>140</v>
      </c>
      <c r="E1001" s="19"/>
      <c r="F1001" s="10"/>
      <c r="G1001" s="1" t="s">
        <v>4788</v>
      </c>
    </row>
    <row r="1002" ht="15.75" customHeight="1">
      <c r="A1002" s="19" t="str">
        <f t="shared" ref="A1002:A1006" si="52">A1001</f>
        <v>PO/CI-MJK/220091</v>
      </c>
      <c r="B1002" s="18">
        <v>44832.0</v>
      </c>
      <c r="C1002" s="36">
        <v>45.0</v>
      </c>
      <c r="D1002" s="19">
        <f t="shared" ref="D1002:D1006" si="53">D1001-C1002</f>
        <v>95</v>
      </c>
      <c r="E1002" s="19"/>
      <c r="F1002" s="10"/>
      <c r="G1002" s="20" t="s">
        <v>4764</v>
      </c>
    </row>
    <row r="1003" ht="15.75" customHeight="1">
      <c r="A1003" s="19" t="str">
        <f t="shared" si="52"/>
        <v>PO/CI-MJK/220091</v>
      </c>
      <c r="B1003" s="18">
        <v>44853.0</v>
      </c>
      <c r="C1003" s="36">
        <v>30.0</v>
      </c>
      <c r="D1003" s="19">
        <f t="shared" si="53"/>
        <v>65</v>
      </c>
      <c r="E1003" s="19"/>
      <c r="F1003" s="10"/>
      <c r="G1003" s="53">
        <v>134000.0</v>
      </c>
    </row>
    <row r="1004" ht="15.75" customHeight="1">
      <c r="A1004" s="19" t="str">
        <f t="shared" si="52"/>
        <v>PO/CI-MJK/220091</v>
      </c>
      <c r="B1004" s="18">
        <v>44865.0</v>
      </c>
      <c r="C1004" s="36">
        <v>65.0</v>
      </c>
      <c r="D1004" s="19">
        <f t="shared" si="53"/>
        <v>0</v>
      </c>
      <c r="E1004" s="19"/>
      <c r="F1004" s="10"/>
    </row>
    <row r="1005" ht="15.75" customHeight="1">
      <c r="A1005" s="19" t="str">
        <f t="shared" si="52"/>
        <v>PO/CI-MJK/220091</v>
      </c>
      <c r="B1005" s="18"/>
      <c r="C1005" s="36"/>
      <c r="D1005" s="19">
        <f t="shared" si="53"/>
        <v>0</v>
      </c>
      <c r="E1005" s="19"/>
      <c r="F1005" s="10"/>
    </row>
    <row r="1006" ht="15.75" customHeight="1">
      <c r="A1006" s="19" t="str">
        <f t="shared" si="52"/>
        <v>PO/CI-MJK/220091</v>
      </c>
      <c r="B1006" s="18"/>
      <c r="C1006" s="36"/>
      <c r="D1006" s="19">
        <f t="shared" si="53"/>
        <v>0</v>
      </c>
      <c r="E1006" s="19"/>
      <c r="F1006" s="10"/>
      <c r="G1006" s="30"/>
    </row>
    <row r="1007" ht="15.75" customHeight="1">
      <c r="E1007" s="1"/>
      <c r="F1007" s="54" t="s">
        <v>14</v>
      </c>
    </row>
    <row r="1008" ht="15.75" customHeight="1">
      <c r="E1008" s="1"/>
    </row>
    <row r="1009" ht="15.75" customHeight="1">
      <c r="A1009" s="14" t="s">
        <v>15</v>
      </c>
      <c r="B1009" s="14" t="s">
        <v>16</v>
      </c>
      <c r="C1009" s="2" t="s">
        <v>17</v>
      </c>
      <c r="D1009" s="14" t="s">
        <v>18</v>
      </c>
      <c r="E1009" s="14" t="s">
        <v>19</v>
      </c>
      <c r="F1009" s="34" t="s">
        <v>20</v>
      </c>
      <c r="G1009" s="43">
        <v>100.0</v>
      </c>
    </row>
    <row r="1010" ht="15.75" customHeight="1">
      <c r="A1010" s="19" t="s">
        <v>4789</v>
      </c>
      <c r="B1010" s="18">
        <v>44893.0</v>
      </c>
      <c r="C1010" s="36">
        <v>40.0</v>
      </c>
      <c r="D1010" s="19">
        <f>G1009-C1010</f>
        <v>60</v>
      </c>
      <c r="E1010" s="19"/>
      <c r="F1010" s="10"/>
      <c r="G1010" s="1" t="s">
        <v>4790</v>
      </c>
    </row>
    <row r="1011" ht="15.75" customHeight="1">
      <c r="A1011" s="19" t="str">
        <f t="shared" ref="A1011:A1015" si="54">A1010</f>
        <v>PO/CI-MJK/220104</v>
      </c>
      <c r="B1011" s="18">
        <v>44931.0</v>
      </c>
      <c r="C1011" s="36">
        <v>60.0</v>
      </c>
      <c r="D1011" s="19">
        <f t="shared" ref="D1011:D1015" si="55">D1010-C1011</f>
        <v>0</v>
      </c>
      <c r="E1011" s="19"/>
      <c r="F1011" s="10"/>
      <c r="G1011" s="20" t="s">
        <v>4764</v>
      </c>
    </row>
    <row r="1012" ht="15.75" customHeight="1">
      <c r="A1012" s="19" t="str">
        <f t="shared" si="54"/>
        <v>PO/CI-MJK/220104</v>
      </c>
      <c r="B1012" s="18"/>
      <c r="C1012" s="36"/>
      <c r="D1012" s="19">
        <f t="shared" si="55"/>
        <v>0</v>
      </c>
      <c r="E1012" s="19"/>
      <c r="F1012" s="10"/>
      <c r="G1012" s="53">
        <v>134000.0</v>
      </c>
    </row>
    <row r="1013" ht="15.75" customHeight="1">
      <c r="A1013" s="19" t="str">
        <f t="shared" si="54"/>
        <v>PO/CI-MJK/220104</v>
      </c>
      <c r="B1013" s="18"/>
      <c r="C1013" s="36"/>
      <c r="D1013" s="19">
        <f t="shared" si="55"/>
        <v>0</v>
      </c>
      <c r="E1013" s="19"/>
      <c r="F1013" s="10"/>
    </row>
    <row r="1014" ht="15.75" customHeight="1">
      <c r="A1014" s="19" t="str">
        <f t="shared" si="54"/>
        <v>PO/CI-MJK/220104</v>
      </c>
      <c r="B1014" s="18"/>
      <c r="C1014" s="36"/>
      <c r="D1014" s="19">
        <f t="shared" si="55"/>
        <v>0</v>
      </c>
      <c r="E1014" s="19"/>
      <c r="F1014" s="10"/>
    </row>
    <row r="1015" ht="15.75" customHeight="1">
      <c r="A1015" s="19" t="str">
        <f t="shared" si="54"/>
        <v>PO/CI-MJK/220104</v>
      </c>
      <c r="B1015" s="18"/>
      <c r="C1015" s="36"/>
      <c r="D1015" s="19">
        <f t="shared" si="55"/>
        <v>0</v>
      </c>
      <c r="E1015" s="19"/>
      <c r="F1015" s="10"/>
      <c r="G1015" s="30"/>
    </row>
    <row r="1016" ht="15.75" customHeight="1">
      <c r="E1016" s="1"/>
      <c r="F1016" s="54" t="s">
        <v>14</v>
      </c>
    </row>
    <row r="1017" ht="15.75" customHeight="1">
      <c r="A1017" s="14" t="s">
        <v>15</v>
      </c>
      <c r="B1017" s="14" t="s">
        <v>16</v>
      </c>
      <c r="C1017" s="2" t="s">
        <v>17</v>
      </c>
      <c r="D1017" s="14" t="s">
        <v>18</v>
      </c>
      <c r="E1017" s="14" t="s">
        <v>19</v>
      </c>
      <c r="F1017" s="34" t="s">
        <v>20</v>
      </c>
      <c r="G1017" s="43">
        <v>26.0</v>
      </c>
    </row>
    <row r="1018" ht="15.75" customHeight="1">
      <c r="A1018" s="19" t="s">
        <v>4791</v>
      </c>
      <c r="B1018" s="18">
        <v>44937.0</v>
      </c>
      <c r="C1018" s="36">
        <v>6.0</v>
      </c>
      <c r="D1018" s="19">
        <f>G1017-C1018</f>
        <v>20</v>
      </c>
      <c r="E1018" s="19"/>
      <c r="F1018" s="10" t="s">
        <v>4574</v>
      </c>
      <c r="G1018" s="1" t="s">
        <v>4792</v>
      </c>
    </row>
    <row r="1019" ht="15.75" customHeight="1">
      <c r="A1019" s="19" t="str">
        <f t="shared" ref="A1019:A1023" si="56">A1018</f>
        <v>PO/CI-MJK/220106</v>
      </c>
      <c r="B1019" s="18">
        <v>44937.0</v>
      </c>
      <c r="C1019" s="36">
        <v>7.0</v>
      </c>
      <c r="D1019" s="19">
        <f t="shared" ref="D1019:D1023" si="57">D1018-C1019</f>
        <v>13</v>
      </c>
      <c r="E1019" s="19"/>
      <c r="F1019" s="10" t="s">
        <v>3270</v>
      </c>
      <c r="G1019" s="20" t="s">
        <v>4793</v>
      </c>
    </row>
    <row r="1020" ht="15.75" customHeight="1">
      <c r="A1020" s="19" t="str">
        <f t="shared" si="56"/>
        <v>PO/CI-MJK/220106</v>
      </c>
      <c r="B1020" s="18">
        <v>44937.0</v>
      </c>
      <c r="C1020" s="36">
        <v>13.0</v>
      </c>
      <c r="D1020" s="19">
        <f t="shared" si="57"/>
        <v>0</v>
      </c>
      <c r="E1020" s="19"/>
      <c r="F1020" s="10" t="s">
        <v>4794</v>
      </c>
      <c r="G1020" s="53"/>
    </row>
    <row r="1021" ht="15.75" customHeight="1">
      <c r="A1021" s="19" t="str">
        <f t="shared" si="56"/>
        <v>PO/CI-MJK/220106</v>
      </c>
      <c r="B1021" s="18"/>
      <c r="C1021" s="36"/>
      <c r="D1021" s="19">
        <f t="shared" si="57"/>
        <v>0</v>
      </c>
      <c r="E1021" s="19"/>
      <c r="F1021" s="10"/>
    </row>
    <row r="1022" ht="15.75" customHeight="1">
      <c r="A1022" s="19" t="str">
        <f t="shared" si="56"/>
        <v>PO/CI-MJK/220106</v>
      </c>
      <c r="B1022" s="18"/>
      <c r="C1022" s="36"/>
      <c r="D1022" s="19">
        <f t="shared" si="57"/>
        <v>0</v>
      </c>
      <c r="E1022" s="19"/>
      <c r="F1022" s="10"/>
    </row>
    <row r="1023" ht="15.75" customHeight="1">
      <c r="A1023" s="19" t="str">
        <f t="shared" si="56"/>
        <v>PO/CI-MJK/220106</v>
      </c>
      <c r="B1023" s="18"/>
      <c r="C1023" s="36"/>
      <c r="D1023" s="19">
        <f t="shared" si="57"/>
        <v>0</v>
      </c>
      <c r="E1023" s="19"/>
      <c r="F1023" s="10"/>
      <c r="G1023" s="30"/>
    </row>
    <row r="1024" ht="15.75" customHeight="1">
      <c r="E1024" s="1"/>
      <c r="F1024" s="54" t="s">
        <v>14</v>
      </c>
    </row>
    <row r="1025" ht="15.75" customHeight="1">
      <c r="A1025" s="14" t="s">
        <v>15</v>
      </c>
      <c r="B1025" s="14" t="s">
        <v>16</v>
      </c>
      <c r="C1025" s="2" t="s">
        <v>17</v>
      </c>
      <c r="D1025" s="14" t="s">
        <v>18</v>
      </c>
      <c r="E1025" s="14" t="s">
        <v>19</v>
      </c>
      <c r="F1025" s="34" t="s">
        <v>20</v>
      </c>
      <c r="G1025" s="43">
        <v>12.0</v>
      </c>
    </row>
    <row r="1026" ht="15.75" customHeight="1">
      <c r="A1026" s="19" t="s">
        <v>4791</v>
      </c>
      <c r="B1026" s="18">
        <v>44868.0</v>
      </c>
      <c r="C1026" s="36">
        <v>12.0</v>
      </c>
      <c r="D1026" s="19">
        <f>G1025-C1026</f>
        <v>0</v>
      </c>
      <c r="E1026" s="19"/>
      <c r="F1026" s="10"/>
      <c r="G1026" s="1" t="s">
        <v>4792</v>
      </c>
    </row>
    <row r="1027" ht="15.75" customHeight="1">
      <c r="A1027" s="19" t="str">
        <f t="shared" ref="A1027:A1029" si="58">A1026</f>
        <v>PO/CI-MJK/220106</v>
      </c>
      <c r="B1027" s="18"/>
      <c r="C1027" s="36"/>
      <c r="D1027" s="19">
        <f t="shared" ref="D1027:D1029" si="59">D1026-C1027</f>
        <v>0</v>
      </c>
      <c r="E1027" s="19"/>
      <c r="F1027" s="10"/>
      <c r="G1027" s="20" t="s">
        <v>4795</v>
      </c>
    </row>
    <row r="1028" ht="15.75" customHeight="1">
      <c r="A1028" s="19" t="str">
        <f t="shared" si="58"/>
        <v>PO/CI-MJK/220106</v>
      </c>
      <c r="B1028" s="18"/>
      <c r="C1028" s="36"/>
      <c r="D1028" s="19">
        <f t="shared" si="59"/>
        <v>0</v>
      </c>
      <c r="E1028" s="19"/>
      <c r="F1028" s="10"/>
      <c r="G1028" s="53"/>
    </row>
    <row r="1029" ht="15.75" customHeight="1">
      <c r="A1029" s="19" t="str">
        <f t="shared" si="58"/>
        <v>PO/CI-MJK/220106</v>
      </c>
      <c r="B1029" s="18"/>
      <c r="C1029" s="36"/>
      <c r="D1029" s="19">
        <f t="shared" si="59"/>
        <v>0</v>
      </c>
      <c r="E1029" s="19"/>
      <c r="F1029" s="10"/>
    </row>
    <row r="1030" ht="15.75" customHeight="1">
      <c r="E1030" s="1"/>
      <c r="F1030" s="54" t="s">
        <v>14</v>
      </c>
    </row>
    <row r="1031" ht="15.75" customHeight="1">
      <c r="A1031" s="14" t="s">
        <v>15</v>
      </c>
      <c r="B1031" s="14" t="s">
        <v>16</v>
      </c>
      <c r="C1031" s="2" t="s">
        <v>17</v>
      </c>
      <c r="D1031" s="14" t="s">
        <v>18</v>
      </c>
      <c r="E1031" s="14" t="s">
        <v>19</v>
      </c>
      <c r="F1031" s="34" t="s">
        <v>20</v>
      </c>
      <c r="G1031" s="43">
        <v>29.0</v>
      </c>
    </row>
    <row r="1032" ht="15.75" customHeight="1">
      <c r="A1032" s="19" t="s">
        <v>4791</v>
      </c>
      <c r="B1032" s="18">
        <v>44868.0</v>
      </c>
      <c r="C1032" s="36">
        <v>28.0</v>
      </c>
      <c r="D1032" s="19">
        <f>G1031-C1032</f>
        <v>1</v>
      </c>
      <c r="E1032" s="19"/>
      <c r="F1032" s="10"/>
      <c r="G1032" s="1" t="s">
        <v>4792</v>
      </c>
    </row>
    <row r="1033" ht="15.75" customHeight="1">
      <c r="A1033" s="19" t="str">
        <f t="shared" ref="A1033:A1035" si="60">A1032</f>
        <v>PO/CI-MJK/220106</v>
      </c>
      <c r="B1033" s="18">
        <v>44937.0</v>
      </c>
      <c r="C1033" s="36">
        <v>1.0</v>
      </c>
      <c r="D1033" s="19">
        <f t="shared" ref="D1033:D1035" si="61">D1032-C1033</f>
        <v>0</v>
      </c>
      <c r="E1033" s="19"/>
      <c r="F1033" s="10" t="s">
        <v>4574</v>
      </c>
      <c r="G1033" s="20" t="s">
        <v>977</v>
      </c>
    </row>
    <row r="1034" ht="15.75" customHeight="1">
      <c r="A1034" s="19" t="str">
        <f t="shared" si="60"/>
        <v>PO/CI-MJK/220106</v>
      </c>
      <c r="B1034" s="18"/>
      <c r="C1034" s="36"/>
      <c r="D1034" s="19">
        <f t="shared" si="61"/>
        <v>0</v>
      </c>
      <c r="E1034" s="19"/>
      <c r="F1034" s="10"/>
      <c r="G1034" s="53"/>
    </row>
    <row r="1035" ht="15.75" customHeight="1">
      <c r="A1035" s="19" t="str">
        <f t="shared" si="60"/>
        <v>PO/CI-MJK/220106</v>
      </c>
      <c r="B1035" s="18"/>
      <c r="C1035" s="36"/>
      <c r="D1035" s="19">
        <f t="shared" si="61"/>
        <v>0</v>
      </c>
      <c r="E1035" s="19"/>
      <c r="F1035" s="10"/>
    </row>
    <row r="1036" ht="15.75" customHeight="1">
      <c r="E1036" s="1"/>
      <c r="F1036" s="54" t="s">
        <v>14</v>
      </c>
    </row>
    <row r="1037" ht="15.75" customHeight="1">
      <c r="A1037" s="14" t="s">
        <v>15</v>
      </c>
      <c r="B1037" s="14" t="s">
        <v>16</v>
      </c>
      <c r="C1037" s="2" t="s">
        <v>17</v>
      </c>
      <c r="D1037" s="14" t="s">
        <v>18</v>
      </c>
      <c r="E1037" s="14" t="s">
        <v>19</v>
      </c>
      <c r="F1037" s="34" t="s">
        <v>20</v>
      </c>
      <c r="G1037" s="43">
        <v>33.0</v>
      </c>
    </row>
    <row r="1038" ht="15.75" customHeight="1">
      <c r="A1038" s="19" t="s">
        <v>4791</v>
      </c>
      <c r="B1038" s="18">
        <v>44905.0</v>
      </c>
      <c r="C1038" s="36">
        <v>16.0</v>
      </c>
      <c r="D1038" s="19">
        <f>G1037-C1038</f>
        <v>17</v>
      </c>
      <c r="E1038" s="19"/>
      <c r="F1038" s="10" t="s">
        <v>2939</v>
      </c>
      <c r="G1038" s="1" t="s">
        <v>4792</v>
      </c>
    </row>
    <row r="1039" ht="15.75" customHeight="1">
      <c r="A1039" s="19" t="str">
        <f t="shared" ref="A1039:A1041" si="62">A1038</f>
        <v>PO/CI-MJK/220106</v>
      </c>
      <c r="B1039" s="18">
        <v>44905.0</v>
      </c>
      <c r="C1039" s="36">
        <v>4.0</v>
      </c>
      <c r="D1039" s="19">
        <f t="shared" ref="D1039:D1041" si="63">D1038-C1039</f>
        <v>13</v>
      </c>
      <c r="E1039" s="19"/>
      <c r="F1039" s="10" t="s">
        <v>4796</v>
      </c>
      <c r="G1039" s="20" t="s">
        <v>4797</v>
      </c>
    </row>
    <row r="1040" ht="15.75" customHeight="1">
      <c r="A1040" s="19" t="str">
        <f t="shared" si="62"/>
        <v>PO/CI-MJK/220106</v>
      </c>
      <c r="B1040" s="18">
        <v>44905.0</v>
      </c>
      <c r="C1040" s="36">
        <v>10.0</v>
      </c>
      <c r="D1040" s="19">
        <f t="shared" si="63"/>
        <v>3</v>
      </c>
      <c r="E1040" s="19"/>
      <c r="F1040" s="10" t="s">
        <v>4798</v>
      </c>
      <c r="G1040" s="53"/>
    </row>
    <row r="1041" ht="15.75" customHeight="1">
      <c r="A1041" s="19" t="str">
        <f t="shared" si="62"/>
        <v>PO/CI-MJK/220106</v>
      </c>
      <c r="B1041" s="18">
        <v>44937.0</v>
      </c>
      <c r="C1041" s="36">
        <v>3.0</v>
      </c>
      <c r="D1041" s="19">
        <f t="shared" si="63"/>
        <v>0</v>
      </c>
      <c r="E1041" s="19"/>
      <c r="F1041" s="10" t="s">
        <v>4574</v>
      </c>
    </row>
    <row r="1042" ht="15.75" customHeight="1">
      <c r="E1042" s="1"/>
      <c r="F1042" s="54" t="s">
        <v>14</v>
      </c>
    </row>
    <row r="1043" ht="15.75" customHeight="1">
      <c r="E1043" s="1"/>
    </row>
    <row r="1044" ht="15.75" customHeight="1">
      <c r="A1044" s="14" t="s">
        <v>15</v>
      </c>
      <c r="B1044" s="14" t="s">
        <v>16</v>
      </c>
      <c r="C1044" s="2" t="s">
        <v>17</v>
      </c>
      <c r="D1044" s="14" t="s">
        <v>18</v>
      </c>
      <c r="E1044" s="14" t="s">
        <v>19</v>
      </c>
      <c r="F1044" s="34" t="s">
        <v>20</v>
      </c>
      <c r="G1044" s="43">
        <v>200.0</v>
      </c>
    </row>
    <row r="1045" ht="15.75" customHeight="1">
      <c r="A1045" s="19" t="s">
        <v>4799</v>
      </c>
      <c r="B1045" s="18">
        <v>44937.0</v>
      </c>
      <c r="C1045" s="36">
        <v>25.0</v>
      </c>
      <c r="D1045" s="19">
        <f>G1044-C1045</f>
        <v>175</v>
      </c>
      <c r="E1045" s="19"/>
      <c r="F1045" s="10"/>
      <c r="G1045" s="1" t="s">
        <v>4800</v>
      </c>
    </row>
    <row r="1046" ht="15.75" customHeight="1">
      <c r="A1046" s="19" t="str">
        <f t="shared" ref="A1046:A1050" si="64">A1045</f>
        <v>PO/CI-MJK/230001</v>
      </c>
      <c r="B1046" s="18">
        <v>44950.0</v>
      </c>
      <c r="C1046" s="36">
        <v>40.0</v>
      </c>
      <c r="D1046" s="19">
        <f t="shared" ref="D1046:D1050" si="65">D1045-C1046</f>
        <v>135</v>
      </c>
      <c r="E1046" s="19"/>
      <c r="F1046" s="10"/>
      <c r="G1046" s="20" t="s">
        <v>4764</v>
      </c>
    </row>
    <row r="1047" ht="15.75" customHeight="1">
      <c r="A1047" s="19" t="str">
        <f t="shared" si="64"/>
        <v>PO/CI-MJK/230001</v>
      </c>
      <c r="B1047" s="18">
        <v>44971.0</v>
      </c>
      <c r="C1047" s="36">
        <f>38+42</f>
        <v>80</v>
      </c>
      <c r="D1047" s="19">
        <f t="shared" si="65"/>
        <v>55</v>
      </c>
      <c r="E1047" s="19"/>
      <c r="F1047" s="10"/>
      <c r="G1047" s="53">
        <v>134000.0</v>
      </c>
    </row>
    <row r="1048" ht="15.75" customHeight="1">
      <c r="A1048" s="19" t="str">
        <f t="shared" si="64"/>
        <v>PO/CI-MJK/230001</v>
      </c>
      <c r="B1048" s="18">
        <v>44984.0</v>
      </c>
      <c r="C1048" s="36">
        <v>55.0</v>
      </c>
      <c r="D1048" s="19">
        <f t="shared" si="65"/>
        <v>0</v>
      </c>
      <c r="E1048" s="19"/>
      <c r="F1048" s="10"/>
    </row>
    <row r="1049" ht="15.75" customHeight="1">
      <c r="A1049" s="19" t="str">
        <f t="shared" si="64"/>
        <v>PO/CI-MJK/230001</v>
      </c>
      <c r="B1049" s="18"/>
      <c r="C1049" s="36"/>
      <c r="D1049" s="19">
        <f t="shared" si="65"/>
        <v>0</v>
      </c>
      <c r="E1049" s="19"/>
      <c r="F1049" s="10"/>
    </row>
    <row r="1050" ht="15.75" customHeight="1">
      <c r="A1050" s="19" t="str">
        <f t="shared" si="64"/>
        <v>PO/CI-MJK/230001</v>
      </c>
      <c r="B1050" s="18"/>
      <c r="C1050" s="36"/>
      <c r="D1050" s="19">
        <f t="shared" si="65"/>
        <v>0</v>
      </c>
      <c r="E1050" s="19"/>
      <c r="F1050" s="10"/>
      <c r="G1050" s="30"/>
    </row>
    <row r="1051" ht="15.75" customHeight="1">
      <c r="E1051" s="1"/>
      <c r="F1051" s="54" t="s">
        <v>14</v>
      </c>
    </row>
    <row r="1052" ht="15.75" customHeight="1">
      <c r="A1052" s="14" t="s">
        <v>15</v>
      </c>
      <c r="B1052" s="14" t="s">
        <v>16</v>
      </c>
      <c r="C1052" s="2" t="s">
        <v>17</v>
      </c>
      <c r="D1052" s="14" t="s">
        <v>18</v>
      </c>
      <c r="E1052" s="14" t="s">
        <v>19</v>
      </c>
      <c r="F1052" s="34" t="s">
        <v>20</v>
      </c>
      <c r="G1052" s="43">
        <v>100.0</v>
      </c>
    </row>
    <row r="1053" ht="15.75" customHeight="1">
      <c r="A1053" s="19" t="s">
        <v>4799</v>
      </c>
      <c r="B1053" s="18">
        <v>44950.0</v>
      </c>
      <c r="C1053" s="36">
        <f>26+9</f>
        <v>35</v>
      </c>
      <c r="D1053" s="19">
        <f>G1052-C1053</f>
        <v>65</v>
      </c>
      <c r="E1053" s="19"/>
      <c r="F1053" s="10"/>
      <c r="G1053" s="1" t="s">
        <v>4800</v>
      </c>
    </row>
    <row r="1054" ht="15.75" customHeight="1">
      <c r="A1054" s="19" t="str">
        <f t="shared" ref="A1054:A1057" si="66">A1053</f>
        <v>PO/CI-MJK/230001</v>
      </c>
      <c r="B1054" s="18">
        <v>44971.0</v>
      </c>
      <c r="C1054" s="36">
        <v>20.0</v>
      </c>
      <c r="D1054" s="19">
        <f t="shared" ref="D1054:D1057" si="67">D1053-C1054</f>
        <v>45</v>
      </c>
      <c r="E1054" s="19"/>
      <c r="F1054" s="10" t="s">
        <v>975</v>
      </c>
      <c r="G1054" s="20" t="s">
        <v>3821</v>
      </c>
    </row>
    <row r="1055" ht="15.75" customHeight="1">
      <c r="A1055" s="19" t="str">
        <f t="shared" si="66"/>
        <v>PO/CI-MJK/230001</v>
      </c>
      <c r="B1055" s="18">
        <v>44989.0</v>
      </c>
      <c r="C1055" s="36">
        <v>5.0</v>
      </c>
      <c r="D1055" s="19">
        <f t="shared" si="67"/>
        <v>40</v>
      </c>
      <c r="E1055" s="19"/>
      <c r="F1055" s="10"/>
      <c r="G1055" s="53">
        <v>50000.0</v>
      </c>
    </row>
    <row r="1056" ht="15.75" customHeight="1">
      <c r="A1056" s="19" t="str">
        <f t="shared" si="66"/>
        <v>PO/CI-MJK/230001</v>
      </c>
      <c r="B1056" s="18">
        <v>45005.0</v>
      </c>
      <c r="C1056" s="36">
        <v>36.0</v>
      </c>
      <c r="D1056" s="19">
        <f t="shared" si="67"/>
        <v>4</v>
      </c>
      <c r="E1056" s="19"/>
      <c r="F1056" s="10" t="s">
        <v>975</v>
      </c>
    </row>
    <row r="1057" ht="15.75" customHeight="1">
      <c r="A1057" s="19" t="str">
        <f t="shared" si="66"/>
        <v>PO/CI-MJK/230001</v>
      </c>
      <c r="B1057" s="18">
        <v>45005.0</v>
      </c>
      <c r="C1057" s="36">
        <v>4.0</v>
      </c>
      <c r="D1057" s="19">
        <f t="shared" si="67"/>
        <v>0</v>
      </c>
      <c r="E1057" s="19"/>
      <c r="F1057" s="10" t="s">
        <v>4794</v>
      </c>
    </row>
    <row r="1058" ht="15.75" customHeight="1">
      <c r="E1058" s="1"/>
      <c r="F1058" s="252" t="s">
        <v>14</v>
      </c>
    </row>
    <row r="1059" ht="15.75" customHeight="1">
      <c r="E1059" s="1"/>
    </row>
    <row r="1060" ht="15.75" customHeight="1">
      <c r="A1060" s="14" t="s">
        <v>15</v>
      </c>
      <c r="B1060" s="14" t="s">
        <v>16</v>
      </c>
      <c r="C1060" s="2" t="s">
        <v>17</v>
      </c>
      <c r="D1060" s="14" t="s">
        <v>18</v>
      </c>
      <c r="E1060" s="14" t="s">
        <v>19</v>
      </c>
      <c r="F1060" s="34" t="s">
        <v>20</v>
      </c>
      <c r="G1060" s="43">
        <v>150.0</v>
      </c>
    </row>
    <row r="1061" ht="15.75" customHeight="1">
      <c r="A1061" s="19" t="s">
        <v>4801</v>
      </c>
      <c r="B1061" s="18">
        <v>44984.0</v>
      </c>
      <c r="C1061" s="36">
        <v>45.0</v>
      </c>
      <c r="D1061" s="19">
        <f>G1060-C1061</f>
        <v>105</v>
      </c>
      <c r="E1061" s="19"/>
      <c r="F1061" s="10"/>
      <c r="G1061" s="1" t="s">
        <v>4802</v>
      </c>
    </row>
    <row r="1062" ht="15.75" customHeight="1">
      <c r="A1062" s="19" t="str">
        <f t="shared" ref="A1062:A1066" si="68">A1061</f>
        <v>PO/CI-MJK/230002</v>
      </c>
      <c r="B1062" s="18">
        <v>44989.0</v>
      </c>
      <c r="C1062" s="36">
        <v>21.0</v>
      </c>
      <c r="D1062" s="19">
        <f t="shared" ref="D1062:D1066" si="69">D1061-C1062</f>
        <v>84</v>
      </c>
      <c r="E1062" s="19"/>
      <c r="F1062" s="10"/>
      <c r="G1062" s="20" t="s">
        <v>4764</v>
      </c>
    </row>
    <row r="1063" ht="15.75" customHeight="1">
      <c r="A1063" s="19" t="str">
        <f t="shared" si="68"/>
        <v>PO/CI-MJK/230002</v>
      </c>
      <c r="B1063" s="18">
        <v>45005.0</v>
      </c>
      <c r="C1063" s="36">
        <v>10.0</v>
      </c>
      <c r="D1063" s="19">
        <f t="shared" si="69"/>
        <v>74</v>
      </c>
      <c r="E1063" s="19"/>
      <c r="F1063" s="10"/>
      <c r="G1063" s="53">
        <v>134000.0</v>
      </c>
    </row>
    <row r="1064" ht="15.75" customHeight="1">
      <c r="A1064" s="19" t="str">
        <f t="shared" si="68"/>
        <v>PO/CI-MJK/230002</v>
      </c>
      <c r="B1064" s="18">
        <v>45026.0</v>
      </c>
      <c r="C1064" s="36">
        <f>54+20</f>
        <v>74</v>
      </c>
      <c r="D1064" s="19">
        <f t="shared" si="69"/>
        <v>0</v>
      </c>
      <c r="E1064" s="19"/>
      <c r="F1064" s="10" t="s">
        <v>4803</v>
      </c>
    </row>
    <row r="1065" ht="15.75" customHeight="1">
      <c r="A1065" s="19" t="str">
        <f t="shared" si="68"/>
        <v>PO/CI-MJK/230002</v>
      </c>
      <c r="B1065" s="18"/>
      <c r="C1065" s="36"/>
      <c r="D1065" s="19">
        <f t="shared" si="69"/>
        <v>0</v>
      </c>
      <c r="E1065" s="19"/>
      <c r="F1065" s="10"/>
    </row>
    <row r="1066" ht="15.75" customHeight="1">
      <c r="A1066" s="19" t="str">
        <f t="shared" si="68"/>
        <v>PO/CI-MJK/230002</v>
      </c>
      <c r="B1066" s="18"/>
      <c r="C1066" s="36"/>
      <c r="D1066" s="19">
        <f t="shared" si="69"/>
        <v>0</v>
      </c>
      <c r="E1066" s="19"/>
      <c r="F1066" s="10"/>
      <c r="G1066" s="30"/>
    </row>
    <row r="1067" ht="15.75" customHeight="1">
      <c r="E1067" s="1"/>
      <c r="F1067" s="54" t="s">
        <v>14</v>
      </c>
    </row>
    <row r="1068" ht="15.75" customHeight="1">
      <c r="E1068" s="1"/>
    </row>
    <row r="1069" ht="15.75" customHeight="1">
      <c r="A1069" s="14" t="s">
        <v>15</v>
      </c>
      <c r="B1069" s="14" t="s">
        <v>16</v>
      </c>
      <c r="C1069" s="2" t="s">
        <v>17</v>
      </c>
      <c r="D1069" s="14" t="s">
        <v>18</v>
      </c>
      <c r="E1069" s="14" t="s">
        <v>19</v>
      </c>
      <c r="F1069" s="34" t="s">
        <v>20</v>
      </c>
      <c r="G1069" s="43">
        <v>150.0</v>
      </c>
    </row>
    <row r="1070" ht="15.75" customHeight="1">
      <c r="A1070" s="19" t="s">
        <v>4804</v>
      </c>
      <c r="B1070" s="18">
        <v>45026.0</v>
      </c>
      <c r="C1070" s="36">
        <v>36.0</v>
      </c>
      <c r="D1070" s="19">
        <f>G1069-C1070</f>
        <v>114</v>
      </c>
      <c r="E1070" s="19"/>
      <c r="F1070" s="10" t="s">
        <v>4805</v>
      </c>
      <c r="G1070" s="1" t="s">
        <v>4806</v>
      </c>
    </row>
    <row r="1071" ht="15.75" customHeight="1">
      <c r="A1071" s="19" t="str">
        <f t="shared" ref="A1071:A1075" si="70">A1070</f>
        <v>PO/CI-MJK/230003</v>
      </c>
      <c r="B1071" s="18">
        <v>45057.0</v>
      </c>
      <c r="C1071" s="36">
        <v>25.0</v>
      </c>
      <c r="D1071" s="19">
        <f t="shared" ref="D1071:D1075" si="71">D1070-C1071</f>
        <v>89</v>
      </c>
      <c r="E1071" s="19"/>
      <c r="F1071" s="10"/>
      <c r="G1071" s="20" t="s">
        <v>4764</v>
      </c>
    </row>
    <row r="1072" ht="15.75" customHeight="1">
      <c r="A1072" s="19" t="str">
        <f t="shared" si="70"/>
        <v>PO/CI-MJK/230003</v>
      </c>
      <c r="B1072" s="18">
        <v>45058.0</v>
      </c>
      <c r="C1072" s="36">
        <v>40.0</v>
      </c>
      <c r="D1072" s="19">
        <f t="shared" si="71"/>
        <v>49</v>
      </c>
      <c r="E1072" s="19"/>
      <c r="F1072" s="10"/>
      <c r="G1072" s="53">
        <v>134000.0</v>
      </c>
    </row>
    <row r="1073" ht="15.75" customHeight="1">
      <c r="A1073" s="19" t="str">
        <f t="shared" si="70"/>
        <v>PO/CI-MJK/230003</v>
      </c>
      <c r="B1073" s="18">
        <v>45061.0</v>
      </c>
      <c r="C1073" s="36">
        <v>35.0</v>
      </c>
      <c r="D1073" s="19">
        <f t="shared" si="71"/>
        <v>14</v>
      </c>
      <c r="E1073" s="19"/>
      <c r="F1073" s="10"/>
    </row>
    <row r="1074" ht="15.75" customHeight="1">
      <c r="A1074" s="19" t="str">
        <f t="shared" si="70"/>
        <v>PO/CI-MJK/230003</v>
      </c>
      <c r="B1074" s="18">
        <v>45071.0</v>
      </c>
      <c r="C1074" s="36">
        <v>14.0</v>
      </c>
      <c r="D1074" s="19">
        <f t="shared" si="71"/>
        <v>0</v>
      </c>
      <c r="E1074" s="19"/>
      <c r="F1074" s="10"/>
    </row>
    <row r="1075" ht="15.75" customHeight="1">
      <c r="A1075" s="19" t="str">
        <f t="shared" si="70"/>
        <v>PO/CI-MJK/230003</v>
      </c>
      <c r="B1075" s="18"/>
      <c r="C1075" s="36"/>
      <c r="D1075" s="19">
        <f t="shared" si="71"/>
        <v>0</v>
      </c>
      <c r="E1075" s="19"/>
      <c r="F1075" s="10"/>
      <c r="G1075" s="30"/>
    </row>
    <row r="1076" ht="15.75" customHeight="1">
      <c r="E1076" s="1"/>
      <c r="F1076" s="54" t="s">
        <v>14</v>
      </c>
    </row>
    <row r="1077" ht="15.75" customHeight="1">
      <c r="E1077" s="1"/>
    </row>
    <row r="1078" ht="15.75" customHeight="1">
      <c r="A1078" s="14" t="s">
        <v>15</v>
      </c>
      <c r="B1078" s="14" t="s">
        <v>16</v>
      </c>
      <c r="C1078" s="2" t="s">
        <v>17</v>
      </c>
      <c r="D1078" s="14" t="s">
        <v>18</v>
      </c>
      <c r="E1078" s="14" t="s">
        <v>19</v>
      </c>
      <c r="F1078" s="34" t="s">
        <v>20</v>
      </c>
      <c r="G1078" s="43">
        <v>100.0</v>
      </c>
    </row>
    <row r="1079" ht="15.75" customHeight="1">
      <c r="A1079" s="19" t="s">
        <v>4807</v>
      </c>
      <c r="B1079" s="18">
        <v>45071.0</v>
      </c>
      <c r="C1079" s="36">
        <v>40.0</v>
      </c>
      <c r="D1079" s="19">
        <f>G1078-C1079</f>
        <v>60</v>
      </c>
      <c r="E1079" s="19"/>
      <c r="F1079" s="10"/>
      <c r="G1079" s="1" t="s">
        <v>4808</v>
      </c>
    </row>
    <row r="1080" ht="15.75" customHeight="1">
      <c r="A1080" s="19" t="str">
        <f t="shared" ref="A1080:A1083" si="72">A1079</f>
        <v>PO/CI-MJK/230025</v>
      </c>
      <c r="B1080" s="18">
        <v>45086.0</v>
      </c>
      <c r="C1080" s="36">
        <v>29.0</v>
      </c>
      <c r="D1080" s="19">
        <f t="shared" ref="D1080:D1083" si="73">D1079-C1080</f>
        <v>31</v>
      </c>
      <c r="E1080" s="19"/>
      <c r="F1080" s="10"/>
      <c r="G1080" s="20" t="s">
        <v>3821</v>
      </c>
    </row>
    <row r="1081" ht="15.75" customHeight="1">
      <c r="A1081" s="19" t="str">
        <f t="shared" si="72"/>
        <v>PO/CI-MJK/230025</v>
      </c>
      <c r="B1081" s="18">
        <v>45098.0</v>
      </c>
      <c r="C1081" s="36">
        <v>24.0</v>
      </c>
      <c r="D1081" s="19">
        <f t="shared" si="73"/>
        <v>7</v>
      </c>
      <c r="E1081" s="19"/>
      <c r="F1081" s="10"/>
      <c r="G1081" s="53">
        <v>50000.0</v>
      </c>
    </row>
    <row r="1082" ht="15.75" customHeight="1">
      <c r="A1082" s="19" t="str">
        <f t="shared" si="72"/>
        <v>PO/CI-MJK/230025</v>
      </c>
      <c r="B1082" s="18">
        <v>45103.0</v>
      </c>
      <c r="C1082" s="36">
        <v>7.0</v>
      </c>
      <c r="D1082" s="19">
        <f t="shared" si="73"/>
        <v>0</v>
      </c>
      <c r="E1082" s="19"/>
      <c r="F1082" s="10"/>
    </row>
    <row r="1083" ht="15.75" customHeight="1">
      <c r="A1083" s="19" t="str">
        <f t="shared" si="72"/>
        <v>PO/CI-MJK/230025</v>
      </c>
      <c r="B1083" s="18"/>
      <c r="C1083" s="36"/>
      <c r="D1083" s="19">
        <f t="shared" si="73"/>
        <v>0</v>
      </c>
      <c r="E1083" s="19"/>
      <c r="F1083" s="10"/>
    </row>
    <row r="1084" ht="15.75" customHeight="1">
      <c r="E1084" s="1"/>
      <c r="F1084" s="54" t="s">
        <v>14</v>
      </c>
    </row>
    <row r="1085" ht="15.75" customHeight="1">
      <c r="A1085" s="14" t="s">
        <v>15</v>
      </c>
      <c r="B1085" s="14" t="s">
        <v>16</v>
      </c>
      <c r="C1085" s="2" t="s">
        <v>17</v>
      </c>
      <c r="D1085" s="14" t="s">
        <v>18</v>
      </c>
      <c r="E1085" s="14" t="s">
        <v>19</v>
      </c>
      <c r="F1085" s="34" t="s">
        <v>20</v>
      </c>
      <c r="G1085" s="43">
        <v>150.0</v>
      </c>
    </row>
    <row r="1086" ht="15.75" customHeight="1">
      <c r="A1086" s="19" t="s">
        <v>4809</v>
      </c>
      <c r="B1086" s="18">
        <v>45071.0</v>
      </c>
      <c r="C1086" s="36">
        <v>26.0</v>
      </c>
      <c r="D1086" s="19">
        <f>G1085-C1086</f>
        <v>124</v>
      </c>
      <c r="E1086" s="19"/>
      <c r="F1086" s="10" t="s">
        <v>4805</v>
      </c>
      <c r="G1086" s="1" t="s">
        <v>4810</v>
      </c>
    </row>
    <row r="1087" ht="15.75" customHeight="1">
      <c r="A1087" s="19" t="str">
        <f t="shared" ref="A1087:A1093" si="74">A1086</f>
        <v>PO/CI-MJK/230033</v>
      </c>
      <c r="B1087" s="18">
        <v>45093.0</v>
      </c>
      <c r="C1087" s="36">
        <v>60.0</v>
      </c>
      <c r="D1087" s="19">
        <f t="shared" ref="D1087:D1093" si="75">D1086-C1087</f>
        <v>64</v>
      </c>
      <c r="E1087" s="19"/>
      <c r="F1087" s="10"/>
      <c r="G1087" s="20" t="s">
        <v>4764</v>
      </c>
    </row>
    <row r="1088" ht="15.75" customHeight="1">
      <c r="A1088" s="19" t="str">
        <f t="shared" si="74"/>
        <v>PO/CI-MJK/230033</v>
      </c>
      <c r="B1088" s="18">
        <v>45103.0</v>
      </c>
      <c r="C1088" s="36">
        <v>20.0</v>
      </c>
      <c r="D1088" s="19">
        <f t="shared" si="75"/>
        <v>44</v>
      </c>
      <c r="E1088" s="19"/>
      <c r="F1088" s="10" t="s">
        <v>4811</v>
      </c>
      <c r="G1088" s="53">
        <v>134000.0</v>
      </c>
    </row>
    <row r="1089" ht="15.75" customHeight="1">
      <c r="A1089" s="19" t="str">
        <f t="shared" si="74"/>
        <v>PO/CI-MJK/230033</v>
      </c>
      <c r="B1089" s="18">
        <v>45103.0</v>
      </c>
      <c r="C1089" s="36">
        <v>5.0</v>
      </c>
      <c r="D1089" s="19">
        <f t="shared" si="75"/>
        <v>39</v>
      </c>
      <c r="E1089" s="19"/>
      <c r="F1089" s="10" t="s">
        <v>4812</v>
      </c>
    </row>
    <row r="1090" ht="15.75" customHeight="1">
      <c r="A1090" s="19" t="str">
        <f t="shared" si="74"/>
        <v>PO/CI-MJK/230033</v>
      </c>
      <c r="B1090" s="18">
        <v>45107.0</v>
      </c>
      <c r="C1090" s="36">
        <v>15.0</v>
      </c>
      <c r="D1090" s="19">
        <f t="shared" si="75"/>
        <v>24</v>
      </c>
      <c r="E1090" s="19"/>
      <c r="F1090" s="10" t="s">
        <v>4813</v>
      </c>
    </row>
    <row r="1091" ht="15.75" customHeight="1">
      <c r="A1091" s="19" t="str">
        <f t="shared" si="74"/>
        <v>PO/CI-MJK/230033</v>
      </c>
      <c r="B1091" s="18">
        <v>45107.0</v>
      </c>
      <c r="C1091" s="36">
        <v>5.0</v>
      </c>
      <c r="D1091" s="19">
        <f t="shared" si="75"/>
        <v>19</v>
      </c>
      <c r="E1091" s="19"/>
      <c r="F1091" s="10" t="s">
        <v>4805</v>
      </c>
      <c r="G1091" s="30"/>
    </row>
    <row r="1092" ht="15.75" customHeight="1">
      <c r="A1092" s="19" t="str">
        <f t="shared" si="74"/>
        <v>PO/CI-MJK/230033</v>
      </c>
      <c r="B1092" s="56">
        <v>45118.0</v>
      </c>
      <c r="C1092" s="69">
        <v>19.0</v>
      </c>
      <c r="D1092" s="19">
        <f t="shared" si="75"/>
        <v>0</v>
      </c>
      <c r="E1092" s="1"/>
    </row>
    <row r="1093" ht="15.75" customHeight="1">
      <c r="A1093" s="19" t="str">
        <f t="shared" si="74"/>
        <v>PO/CI-MJK/230033</v>
      </c>
      <c r="D1093" s="19">
        <f t="shared" si="75"/>
        <v>0</v>
      </c>
      <c r="E1093" s="1"/>
    </row>
    <row r="1094" ht="15.75" customHeight="1">
      <c r="E1094" s="1"/>
      <c r="F1094" s="54" t="s">
        <v>14</v>
      </c>
    </row>
    <row r="1095" ht="15.75" customHeight="1">
      <c r="E1095" s="1"/>
    </row>
    <row r="1096" ht="15.75" customHeight="1">
      <c r="E1096" s="1"/>
    </row>
    <row r="1097" ht="15.75" customHeight="1">
      <c r="A1097" s="14" t="s">
        <v>15</v>
      </c>
      <c r="B1097" s="14" t="s">
        <v>16</v>
      </c>
      <c r="C1097" s="2" t="s">
        <v>17</v>
      </c>
      <c r="D1097" s="14" t="s">
        <v>18</v>
      </c>
      <c r="E1097" s="14" t="s">
        <v>19</v>
      </c>
      <c r="F1097" s="34" t="s">
        <v>20</v>
      </c>
      <c r="G1097" s="43">
        <v>100.0</v>
      </c>
    </row>
    <row r="1098" ht="15.75" customHeight="1">
      <c r="A1098" s="19" t="s">
        <v>4814</v>
      </c>
      <c r="B1098" s="18">
        <v>45118.0</v>
      </c>
      <c r="C1098" s="36">
        <v>10.0</v>
      </c>
      <c r="D1098" s="19">
        <f>G1097-C1098</f>
        <v>90</v>
      </c>
      <c r="E1098" s="19"/>
      <c r="F1098" s="10"/>
      <c r="G1098" s="1" t="s">
        <v>4815</v>
      </c>
    </row>
    <row r="1099" ht="15.75" customHeight="1">
      <c r="A1099" s="19" t="str">
        <f t="shared" ref="A1099:A1102" si="76">A1098</f>
        <v>PO/CI-MJK/230060</v>
      </c>
      <c r="B1099" s="18">
        <v>45124.0</v>
      </c>
      <c r="C1099" s="36">
        <v>40.0</v>
      </c>
      <c r="D1099" s="19">
        <f t="shared" ref="D1099:D1102" si="77">D1098-C1099</f>
        <v>50</v>
      </c>
      <c r="E1099" s="19"/>
      <c r="F1099" s="10"/>
      <c r="G1099" s="20" t="s">
        <v>3821</v>
      </c>
    </row>
    <row r="1100" ht="15.75" customHeight="1">
      <c r="A1100" s="19" t="str">
        <f t="shared" si="76"/>
        <v>PO/CI-MJK/230060</v>
      </c>
      <c r="B1100" s="18">
        <v>45134.0</v>
      </c>
      <c r="C1100" s="36">
        <v>10.0</v>
      </c>
      <c r="D1100" s="19">
        <f t="shared" si="77"/>
        <v>40</v>
      </c>
      <c r="E1100" s="19"/>
      <c r="F1100" s="10"/>
      <c r="G1100" s="53">
        <v>50000.0</v>
      </c>
    </row>
    <row r="1101" ht="15.75" customHeight="1">
      <c r="A1101" s="19" t="str">
        <f t="shared" si="76"/>
        <v>PO/CI-MJK/230060</v>
      </c>
      <c r="B1101" s="18">
        <v>45149.0</v>
      </c>
      <c r="C1101" s="36">
        <v>40.0</v>
      </c>
      <c r="D1101" s="19">
        <f t="shared" si="77"/>
        <v>0</v>
      </c>
      <c r="E1101" s="19"/>
      <c r="F1101" s="10"/>
    </row>
    <row r="1102" ht="15.75" customHeight="1">
      <c r="A1102" s="19" t="str">
        <f t="shared" si="76"/>
        <v>PO/CI-MJK/230060</v>
      </c>
      <c r="B1102" s="18"/>
      <c r="C1102" s="36"/>
      <c r="D1102" s="19">
        <f t="shared" si="77"/>
        <v>0</v>
      </c>
      <c r="E1102" s="19"/>
      <c r="F1102" s="10"/>
    </row>
    <row r="1103" ht="15.75" customHeight="1">
      <c r="E1103" s="1"/>
      <c r="F1103" s="54" t="s">
        <v>14</v>
      </c>
    </row>
    <row r="1104" ht="15.75" customHeight="1">
      <c r="E1104" s="1"/>
    </row>
    <row r="1105" ht="15.75" customHeight="1">
      <c r="A1105" s="14" t="s">
        <v>15</v>
      </c>
      <c r="B1105" s="14" t="s">
        <v>16</v>
      </c>
      <c r="C1105" s="2" t="s">
        <v>17</v>
      </c>
      <c r="D1105" s="14" t="s">
        <v>18</v>
      </c>
      <c r="E1105" s="14" t="s">
        <v>19</v>
      </c>
      <c r="F1105" s="34" t="s">
        <v>20</v>
      </c>
      <c r="G1105" s="43">
        <v>200.0</v>
      </c>
    </row>
    <row r="1106" ht="15.75" customHeight="1">
      <c r="A1106" s="19" t="s">
        <v>4816</v>
      </c>
      <c r="B1106" s="18">
        <v>45118.0</v>
      </c>
      <c r="C1106" s="36">
        <v>21.0</v>
      </c>
      <c r="D1106" s="19">
        <f>G1105-C1106</f>
        <v>179</v>
      </c>
      <c r="E1106" s="19"/>
      <c r="F1106" s="10" t="s">
        <v>4805</v>
      </c>
      <c r="G1106" s="1" t="s">
        <v>4817</v>
      </c>
    </row>
    <row r="1107" ht="15.75" customHeight="1">
      <c r="A1107" s="19" t="str">
        <f t="shared" ref="A1107:A1111" si="78">A1106</f>
        <v>PO/CI-MJK/230059</v>
      </c>
      <c r="B1107" s="18">
        <v>45134.0</v>
      </c>
      <c r="C1107" s="36">
        <v>40.0</v>
      </c>
      <c r="D1107" s="19">
        <f t="shared" ref="D1107:D1111" si="79">D1106-C1107</f>
        <v>139</v>
      </c>
      <c r="E1107" s="19"/>
      <c r="F1107" s="10"/>
      <c r="G1107" s="20" t="s">
        <v>4764</v>
      </c>
    </row>
    <row r="1108" ht="15.75" customHeight="1">
      <c r="A1108" s="19" t="str">
        <f t="shared" si="78"/>
        <v>PO/CI-MJK/230059</v>
      </c>
      <c r="B1108" s="18">
        <v>45154.0</v>
      </c>
      <c r="C1108" s="36">
        <v>50.0</v>
      </c>
      <c r="D1108" s="19">
        <f t="shared" si="79"/>
        <v>89</v>
      </c>
      <c r="E1108" s="19"/>
      <c r="F1108" s="10"/>
      <c r="G1108" s="53">
        <v>134000.0</v>
      </c>
    </row>
    <row r="1109" ht="15.75" customHeight="1">
      <c r="A1109" s="19" t="str">
        <f t="shared" si="78"/>
        <v>PO/CI-MJK/230059</v>
      </c>
      <c r="B1109" s="18">
        <v>45161.0</v>
      </c>
      <c r="C1109" s="36">
        <v>50.0</v>
      </c>
      <c r="D1109" s="19">
        <f t="shared" si="79"/>
        <v>39</v>
      </c>
      <c r="E1109" s="19"/>
      <c r="F1109" s="10"/>
    </row>
    <row r="1110" ht="15.75" customHeight="1">
      <c r="A1110" s="19" t="str">
        <f t="shared" si="78"/>
        <v>PO/CI-MJK/230059</v>
      </c>
      <c r="B1110" s="18">
        <v>45167.0</v>
      </c>
      <c r="C1110" s="36">
        <v>39.0</v>
      </c>
      <c r="D1110" s="19">
        <f t="shared" si="79"/>
        <v>0</v>
      </c>
      <c r="E1110" s="19"/>
      <c r="F1110" s="10"/>
    </row>
    <row r="1111" ht="15.75" customHeight="1">
      <c r="A1111" s="19" t="str">
        <f t="shared" si="78"/>
        <v>PO/CI-MJK/230059</v>
      </c>
      <c r="B1111" s="18"/>
      <c r="C1111" s="36"/>
      <c r="D1111" s="19">
        <f t="shared" si="79"/>
        <v>0</v>
      </c>
      <c r="E1111" s="19"/>
      <c r="F1111" s="10"/>
      <c r="G1111" s="30"/>
    </row>
    <row r="1112" ht="15.75" customHeight="1">
      <c r="E1112" s="1"/>
      <c r="F1112" s="54" t="s">
        <v>14</v>
      </c>
    </row>
    <row r="1113" ht="15.75" customHeight="1">
      <c r="E1113" s="1"/>
    </row>
    <row r="1114" ht="15.75" customHeight="1">
      <c r="A1114" s="14" t="s">
        <v>15</v>
      </c>
      <c r="B1114" s="14" t="s">
        <v>16</v>
      </c>
      <c r="C1114" s="2" t="s">
        <v>17</v>
      </c>
      <c r="D1114" s="14" t="s">
        <v>18</v>
      </c>
      <c r="E1114" s="14" t="s">
        <v>19</v>
      </c>
      <c r="F1114" s="34" t="s">
        <v>20</v>
      </c>
      <c r="G1114" s="43">
        <v>200.0</v>
      </c>
    </row>
    <row r="1115" ht="15.75" customHeight="1">
      <c r="A1115" s="19" t="s">
        <v>4818</v>
      </c>
      <c r="B1115" s="18">
        <v>45167.0</v>
      </c>
      <c r="C1115" s="36">
        <v>61.0</v>
      </c>
      <c r="D1115" s="19">
        <f>G1114-C1115</f>
        <v>139</v>
      </c>
      <c r="E1115" s="19"/>
      <c r="F1115" s="10"/>
      <c r="G1115" s="1" t="s">
        <v>4819</v>
      </c>
    </row>
    <row r="1116" ht="15.75" customHeight="1">
      <c r="A1116" s="19" t="str">
        <f t="shared" ref="A1116:A1120" si="80">A1115</f>
        <v>PO/CI-MJK/230078</v>
      </c>
      <c r="B1116" s="18">
        <v>45178.0</v>
      </c>
      <c r="C1116" s="36">
        <v>20.0</v>
      </c>
      <c r="D1116" s="19">
        <f t="shared" ref="D1116:D1120" si="81">D1115-C1116</f>
        <v>119</v>
      </c>
      <c r="E1116" s="19"/>
      <c r="F1116" s="10"/>
      <c r="G1116" s="20" t="s">
        <v>4764</v>
      </c>
    </row>
    <row r="1117" ht="15.75" customHeight="1">
      <c r="A1117" s="19" t="str">
        <f t="shared" si="80"/>
        <v>PO/CI-MJK/230078</v>
      </c>
      <c r="B1117" s="18">
        <v>45198.0</v>
      </c>
      <c r="C1117" s="36">
        <v>20.0</v>
      </c>
      <c r="D1117" s="19">
        <f t="shared" si="81"/>
        <v>99</v>
      </c>
      <c r="E1117" s="19"/>
      <c r="F1117" s="10"/>
      <c r="G1117" s="53">
        <v>134000.0</v>
      </c>
    </row>
    <row r="1118" ht="15.75" customHeight="1">
      <c r="A1118" s="19" t="str">
        <f t="shared" si="80"/>
        <v>PO/CI-MJK/230078</v>
      </c>
      <c r="B1118" s="18">
        <v>45209.0</v>
      </c>
      <c r="C1118" s="36">
        <v>40.0</v>
      </c>
      <c r="D1118" s="19">
        <f t="shared" si="81"/>
        <v>59</v>
      </c>
      <c r="E1118" s="19"/>
      <c r="F1118" s="10"/>
    </row>
    <row r="1119" ht="15.75" customHeight="1">
      <c r="A1119" s="19" t="str">
        <f t="shared" si="80"/>
        <v>PO/CI-MJK/230078</v>
      </c>
      <c r="B1119" s="18">
        <v>45217.0</v>
      </c>
      <c r="C1119" s="36">
        <v>54.0</v>
      </c>
      <c r="D1119" s="19">
        <f t="shared" si="81"/>
        <v>5</v>
      </c>
      <c r="E1119" s="19"/>
      <c r="F1119" s="10"/>
    </row>
    <row r="1120" ht="15.75" customHeight="1">
      <c r="A1120" s="19" t="str">
        <f t="shared" si="80"/>
        <v>PO/CI-MJK/230078</v>
      </c>
      <c r="B1120" s="18">
        <v>45225.0</v>
      </c>
      <c r="C1120" s="36">
        <v>5.0</v>
      </c>
      <c r="D1120" s="19">
        <f t="shared" si="81"/>
        <v>0</v>
      </c>
      <c r="E1120" s="19"/>
      <c r="F1120" s="10"/>
      <c r="G1120" s="30"/>
    </row>
    <row r="1121" ht="15.75" customHeight="1">
      <c r="E1121" s="1"/>
      <c r="F1121" s="54" t="s">
        <v>14</v>
      </c>
    </row>
    <row r="1122" ht="15.75" customHeight="1">
      <c r="E1122" s="1"/>
    </row>
    <row r="1123" ht="15.75" customHeight="1">
      <c r="A1123" s="14" t="s">
        <v>15</v>
      </c>
      <c r="B1123" s="14" t="s">
        <v>16</v>
      </c>
      <c r="C1123" s="2" t="s">
        <v>17</v>
      </c>
      <c r="D1123" s="14" t="s">
        <v>18</v>
      </c>
      <c r="E1123" s="14" t="s">
        <v>19</v>
      </c>
      <c r="F1123" s="34" t="s">
        <v>20</v>
      </c>
      <c r="G1123" s="43">
        <v>200.0</v>
      </c>
    </row>
    <row r="1124" ht="15.75" customHeight="1">
      <c r="A1124" s="19" t="s">
        <v>4820</v>
      </c>
      <c r="B1124" s="18">
        <v>45159.0</v>
      </c>
      <c r="C1124" s="36">
        <v>45.0</v>
      </c>
      <c r="D1124" s="19">
        <f>G1123-C1124</f>
        <v>155</v>
      </c>
      <c r="E1124" s="19"/>
      <c r="F1124" s="10"/>
      <c r="G1124" s="1" t="s">
        <v>4821</v>
      </c>
    </row>
    <row r="1125" ht="15.75" customHeight="1">
      <c r="A1125" s="19" t="str">
        <f t="shared" ref="A1125:A1128" si="82">A1124</f>
        <v>PO/CI-MJK/230077</v>
      </c>
      <c r="B1125" s="18">
        <v>45167.0</v>
      </c>
      <c r="C1125" s="36">
        <v>7.0</v>
      </c>
      <c r="D1125" s="19">
        <f t="shared" ref="D1125:D1128" si="83">D1124-C1125</f>
        <v>148</v>
      </c>
      <c r="E1125" s="19"/>
      <c r="F1125" s="10"/>
      <c r="G1125" s="20" t="s">
        <v>3821</v>
      </c>
    </row>
    <row r="1126" ht="15.75" customHeight="1">
      <c r="A1126" s="19" t="str">
        <f t="shared" si="82"/>
        <v>PO/CI-MJK/230077</v>
      </c>
      <c r="B1126" s="18">
        <v>45169.0</v>
      </c>
      <c r="C1126" s="36">
        <v>48.0</v>
      </c>
      <c r="D1126" s="19">
        <f t="shared" si="83"/>
        <v>100</v>
      </c>
      <c r="E1126" s="19"/>
      <c r="F1126" s="10"/>
      <c r="G1126" s="53"/>
    </row>
    <row r="1127" ht="15.75" customHeight="1">
      <c r="A1127" s="19" t="str">
        <f t="shared" si="82"/>
        <v>PO/CI-MJK/230077</v>
      </c>
      <c r="B1127" s="18">
        <v>45178.0</v>
      </c>
      <c r="C1127" s="36">
        <v>50.0</v>
      </c>
      <c r="D1127" s="19">
        <f t="shared" si="83"/>
        <v>50</v>
      </c>
      <c r="E1127" s="19"/>
      <c r="F1127" s="10"/>
    </row>
    <row r="1128" ht="15.75" customHeight="1">
      <c r="A1128" s="19" t="str">
        <f t="shared" si="82"/>
        <v>PO/CI-MJK/230077</v>
      </c>
      <c r="B1128" s="18">
        <v>45196.0</v>
      </c>
      <c r="C1128" s="36">
        <v>50.0</v>
      </c>
      <c r="D1128" s="19">
        <f t="shared" si="83"/>
        <v>0</v>
      </c>
      <c r="E1128" s="19"/>
      <c r="F1128" s="10"/>
    </row>
    <row r="1129" ht="15.75" customHeight="1">
      <c r="E1129" s="1"/>
      <c r="F1129" s="54" t="s">
        <v>14</v>
      </c>
    </row>
    <row r="1130" ht="15.75" customHeight="1">
      <c r="E1130" s="1"/>
    </row>
    <row r="1131" ht="15.75" customHeight="1">
      <c r="A1131" s="14" t="s">
        <v>15</v>
      </c>
      <c r="B1131" s="14" t="s">
        <v>16</v>
      </c>
      <c r="C1131" s="2" t="s">
        <v>17</v>
      </c>
      <c r="D1131" s="14" t="s">
        <v>18</v>
      </c>
      <c r="E1131" s="14" t="s">
        <v>19</v>
      </c>
      <c r="F1131" s="34" t="s">
        <v>20</v>
      </c>
      <c r="G1131" s="43">
        <v>300.0</v>
      </c>
    </row>
    <row r="1132" ht="15.75" customHeight="1">
      <c r="A1132" s="19" t="s">
        <v>4822</v>
      </c>
      <c r="B1132" s="18">
        <v>45230.0</v>
      </c>
      <c r="C1132" s="36">
        <v>50.0</v>
      </c>
      <c r="D1132" s="19">
        <f>G1131-C1132</f>
        <v>250</v>
      </c>
      <c r="E1132" s="19"/>
      <c r="F1132" s="10"/>
      <c r="G1132" s="1" t="s">
        <v>4823</v>
      </c>
    </row>
    <row r="1133" ht="15.75" customHeight="1">
      <c r="A1133" s="19" t="str">
        <f t="shared" ref="A1133:A1137" si="84">A1132</f>
        <v>PO/CI-MJK/230109</v>
      </c>
      <c r="B1133" s="18">
        <v>45244.0</v>
      </c>
      <c r="C1133" s="36">
        <v>50.0</v>
      </c>
      <c r="D1133" s="19">
        <f t="shared" ref="D1133:D1141" si="85">D1132-C1133</f>
        <v>200</v>
      </c>
      <c r="E1133" s="19"/>
      <c r="F1133" s="10"/>
      <c r="G1133" s="20" t="s">
        <v>4824</v>
      </c>
    </row>
    <row r="1134" ht="15.75" customHeight="1">
      <c r="A1134" s="19" t="str">
        <f t="shared" si="84"/>
        <v>PO/CI-MJK/230109</v>
      </c>
      <c r="B1134" s="18">
        <v>45259.0</v>
      </c>
      <c r="C1134" s="36">
        <v>50.0</v>
      </c>
      <c r="D1134" s="19">
        <f t="shared" si="85"/>
        <v>150</v>
      </c>
      <c r="E1134" s="19"/>
      <c r="F1134" s="10"/>
      <c r="G1134" s="53"/>
    </row>
    <row r="1135" ht="15.75" customHeight="1">
      <c r="A1135" s="19" t="str">
        <f t="shared" si="84"/>
        <v>PO/CI-MJK/230109</v>
      </c>
      <c r="B1135" s="18">
        <v>45295.0</v>
      </c>
      <c r="C1135" s="36">
        <v>30.0</v>
      </c>
      <c r="D1135" s="19">
        <f t="shared" si="85"/>
        <v>120</v>
      </c>
      <c r="E1135" s="19"/>
      <c r="F1135" s="10"/>
    </row>
    <row r="1136" ht="15.75" customHeight="1">
      <c r="A1136" s="19" t="str">
        <f t="shared" si="84"/>
        <v>PO/CI-MJK/230109</v>
      </c>
      <c r="B1136" s="18">
        <v>45338.0</v>
      </c>
      <c r="C1136" s="36">
        <v>25.0</v>
      </c>
      <c r="D1136" s="19">
        <f t="shared" si="85"/>
        <v>95</v>
      </c>
      <c r="E1136" s="19"/>
      <c r="F1136" s="10"/>
    </row>
    <row r="1137" ht="15.75" customHeight="1">
      <c r="A1137" s="19" t="str">
        <f t="shared" si="84"/>
        <v>PO/CI-MJK/230109</v>
      </c>
      <c r="B1137" s="18">
        <v>45345.0</v>
      </c>
      <c r="C1137" s="36">
        <v>10.0</v>
      </c>
      <c r="D1137" s="19">
        <f t="shared" si="85"/>
        <v>85</v>
      </c>
      <c r="E1137" s="19"/>
      <c r="F1137" s="10"/>
      <c r="G1137" s="30"/>
    </row>
    <row r="1138" ht="15.75" customHeight="1">
      <c r="B1138" s="9">
        <v>45365.0</v>
      </c>
      <c r="C1138" s="36">
        <v>20.0</v>
      </c>
      <c r="D1138" s="19">
        <f t="shared" si="85"/>
        <v>65</v>
      </c>
      <c r="E1138" s="1"/>
      <c r="F1138" s="54"/>
    </row>
    <row r="1139" ht="15.75" customHeight="1">
      <c r="B1139" s="56">
        <v>45359.0</v>
      </c>
      <c r="C1139" s="69">
        <v>20.0</v>
      </c>
      <c r="D1139" s="19">
        <f t="shared" si="85"/>
        <v>45</v>
      </c>
      <c r="E1139" s="1"/>
      <c r="F1139" s="54"/>
    </row>
    <row r="1140" ht="15.75" customHeight="1">
      <c r="B1140" s="56">
        <v>45378.0</v>
      </c>
      <c r="C1140" s="69">
        <v>25.0</v>
      </c>
      <c r="D1140" s="19">
        <f t="shared" si="85"/>
        <v>20</v>
      </c>
      <c r="E1140" s="1"/>
      <c r="F1140" s="54"/>
    </row>
    <row r="1141" ht="15.75" customHeight="1">
      <c r="B1141" s="56">
        <v>45373.0</v>
      </c>
      <c r="C1141" s="69">
        <v>20.0</v>
      </c>
      <c r="D1141" s="19">
        <f t="shared" si="85"/>
        <v>0</v>
      </c>
      <c r="E1141" s="1"/>
      <c r="F1141" s="54"/>
    </row>
    <row r="1142" ht="15.75" customHeight="1">
      <c r="C1142" s="69"/>
      <c r="D1142" s="19"/>
      <c r="E1142" s="1"/>
      <c r="F1142" s="54"/>
    </row>
    <row r="1143" ht="15.75" customHeight="1">
      <c r="A1143" s="14" t="s">
        <v>15</v>
      </c>
      <c r="B1143" s="14" t="s">
        <v>16</v>
      </c>
      <c r="C1143" s="2" t="s">
        <v>17</v>
      </c>
      <c r="D1143" s="14" t="s">
        <v>18</v>
      </c>
      <c r="E1143" s="14" t="s">
        <v>19</v>
      </c>
      <c r="F1143" s="34" t="s">
        <v>20</v>
      </c>
      <c r="G1143" s="43">
        <v>100.0</v>
      </c>
    </row>
    <row r="1144" ht="15.75" customHeight="1">
      <c r="A1144" s="19" t="s">
        <v>4822</v>
      </c>
      <c r="B1144" s="18">
        <v>45229.0</v>
      </c>
      <c r="C1144" s="36">
        <v>57.0</v>
      </c>
      <c r="D1144" s="19">
        <f>G1143-C1144</f>
        <v>43</v>
      </c>
      <c r="E1144" s="19"/>
      <c r="F1144" s="10"/>
      <c r="G1144" s="1" t="s">
        <v>4823</v>
      </c>
    </row>
    <row r="1145" ht="15.75" customHeight="1">
      <c r="A1145" s="19" t="str">
        <f t="shared" ref="A1145:A1149" si="86">A1144</f>
        <v>PO/CI-MJK/230109</v>
      </c>
      <c r="B1145" s="18">
        <v>45225.0</v>
      </c>
      <c r="C1145" s="36">
        <v>27.0</v>
      </c>
      <c r="D1145" s="19">
        <f t="shared" ref="D1145:D1149" si="87">D1144-C1145</f>
        <v>16</v>
      </c>
      <c r="E1145" s="19"/>
      <c r="F1145" s="10"/>
      <c r="G1145" s="20" t="s">
        <v>4764</v>
      </c>
    </row>
    <row r="1146" ht="15.75" customHeight="1">
      <c r="A1146" s="19" t="str">
        <f t="shared" si="86"/>
        <v>PO/CI-MJK/230109</v>
      </c>
      <c r="B1146" s="18">
        <v>45232.0</v>
      </c>
      <c r="C1146" s="36">
        <v>16.0</v>
      </c>
      <c r="D1146" s="19">
        <f t="shared" si="87"/>
        <v>0</v>
      </c>
      <c r="E1146" s="19"/>
      <c r="F1146" s="10"/>
      <c r="G1146" s="53" t="s">
        <v>3013</v>
      </c>
    </row>
    <row r="1147" ht="15.75" customHeight="1">
      <c r="A1147" s="19" t="str">
        <f t="shared" si="86"/>
        <v>PO/CI-MJK/230109</v>
      </c>
      <c r="B1147" s="18"/>
      <c r="C1147" s="36"/>
      <c r="D1147" s="19">
        <f t="shared" si="87"/>
        <v>0</v>
      </c>
      <c r="E1147" s="19"/>
      <c r="F1147" s="10"/>
    </row>
    <row r="1148" ht="15.75" customHeight="1">
      <c r="A1148" s="19" t="str">
        <f t="shared" si="86"/>
        <v>PO/CI-MJK/230109</v>
      </c>
      <c r="B1148" s="18"/>
      <c r="C1148" s="36"/>
      <c r="D1148" s="19">
        <f t="shared" si="87"/>
        <v>0</v>
      </c>
      <c r="E1148" s="19"/>
      <c r="F1148" s="10"/>
    </row>
    <row r="1149" ht="15.75" customHeight="1">
      <c r="A1149" s="19" t="str">
        <f t="shared" si="86"/>
        <v>PO/CI-MJK/230109</v>
      </c>
      <c r="B1149" s="18"/>
      <c r="C1149" s="36"/>
      <c r="D1149" s="19">
        <f t="shared" si="87"/>
        <v>0</v>
      </c>
      <c r="E1149" s="19"/>
      <c r="F1149" s="10"/>
      <c r="G1149" s="30"/>
    </row>
    <row r="1150" ht="15.75" customHeight="1">
      <c r="E1150" s="1"/>
      <c r="F1150" s="54" t="s">
        <v>14</v>
      </c>
    </row>
    <row r="1151" ht="15.75" customHeight="1">
      <c r="A1151" s="14" t="s">
        <v>15</v>
      </c>
      <c r="B1151" s="14" t="s">
        <v>16</v>
      </c>
      <c r="C1151" s="2" t="s">
        <v>17</v>
      </c>
      <c r="D1151" s="14" t="s">
        <v>18</v>
      </c>
      <c r="E1151" s="14" t="s">
        <v>19</v>
      </c>
      <c r="F1151" s="34" t="s">
        <v>20</v>
      </c>
      <c r="G1151" s="43">
        <v>200.0</v>
      </c>
    </row>
    <row r="1152" ht="15.75" customHeight="1">
      <c r="A1152" s="19" t="s">
        <v>4825</v>
      </c>
      <c r="B1152" s="18">
        <v>45229.0</v>
      </c>
      <c r="C1152" s="36">
        <v>12.0</v>
      </c>
      <c r="D1152" s="19">
        <f>G1151-C1152</f>
        <v>188</v>
      </c>
      <c r="E1152" s="19"/>
      <c r="F1152" s="10"/>
      <c r="G1152" s="1" t="s">
        <v>4826</v>
      </c>
    </row>
    <row r="1153" ht="15.75" customHeight="1">
      <c r="A1153" s="19" t="str">
        <f t="shared" ref="A1153:A1157" si="88">A1152</f>
        <v>PO/CI-MJK/230116</v>
      </c>
      <c r="B1153" s="18">
        <v>45232.0</v>
      </c>
      <c r="C1153" s="36">
        <v>15.0</v>
      </c>
      <c r="D1153" s="19">
        <f t="shared" ref="D1153:D1157" si="89">D1152-C1153</f>
        <v>173</v>
      </c>
      <c r="E1153" s="19"/>
      <c r="F1153" s="10"/>
      <c r="G1153" s="20" t="s">
        <v>4764</v>
      </c>
    </row>
    <row r="1154" ht="15.75" customHeight="1">
      <c r="A1154" s="19" t="str">
        <f t="shared" si="88"/>
        <v>PO/CI-MJK/230116</v>
      </c>
      <c r="B1154" s="18">
        <v>45244.0</v>
      </c>
      <c r="C1154" s="36">
        <v>50.0</v>
      </c>
      <c r="D1154" s="19">
        <f t="shared" si="89"/>
        <v>123</v>
      </c>
      <c r="E1154" s="19"/>
      <c r="F1154" s="10"/>
      <c r="G1154" s="53" t="s">
        <v>3013</v>
      </c>
    </row>
    <row r="1155" ht="15.75" customHeight="1">
      <c r="A1155" s="19" t="str">
        <f t="shared" si="88"/>
        <v>PO/CI-MJK/230116</v>
      </c>
      <c r="B1155" s="18">
        <v>45251.0</v>
      </c>
      <c r="C1155" s="36">
        <v>100.0</v>
      </c>
      <c r="D1155" s="19">
        <f t="shared" si="89"/>
        <v>23</v>
      </c>
      <c r="E1155" s="19"/>
      <c r="F1155" s="10"/>
    </row>
    <row r="1156" ht="15.75" customHeight="1">
      <c r="A1156" s="19" t="str">
        <f t="shared" si="88"/>
        <v>PO/CI-MJK/230116</v>
      </c>
      <c r="B1156" s="18">
        <v>45260.0</v>
      </c>
      <c r="C1156" s="36">
        <v>23.0</v>
      </c>
      <c r="D1156" s="19">
        <f t="shared" si="89"/>
        <v>0</v>
      </c>
      <c r="E1156" s="19"/>
      <c r="F1156" s="10"/>
    </row>
    <row r="1157" ht="15.75" customHeight="1">
      <c r="A1157" s="19" t="str">
        <f t="shared" si="88"/>
        <v>PO/CI-MJK/230116</v>
      </c>
      <c r="B1157" s="18"/>
      <c r="C1157" s="36"/>
      <c r="D1157" s="19">
        <f t="shared" si="89"/>
        <v>0</v>
      </c>
      <c r="E1157" s="19"/>
      <c r="F1157" s="10"/>
      <c r="G1157" s="30"/>
    </row>
    <row r="1158" ht="15.75" customHeight="1">
      <c r="E1158" s="1"/>
      <c r="F1158" s="54" t="s">
        <v>14</v>
      </c>
    </row>
    <row r="1159" ht="15.75" customHeight="1">
      <c r="A1159" s="14" t="s">
        <v>15</v>
      </c>
      <c r="B1159" s="14" t="s">
        <v>16</v>
      </c>
      <c r="C1159" s="2" t="s">
        <v>17</v>
      </c>
      <c r="D1159" s="14" t="s">
        <v>18</v>
      </c>
      <c r="E1159" s="14" t="s">
        <v>19</v>
      </c>
      <c r="F1159" s="34" t="s">
        <v>20</v>
      </c>
      <c r="G1159" s="43">
        <v>400.0</v>
      </c>
    </row>
    <row r="1160" ht="15.75" customHeight="1">
      <c r="A1160" s="19" t="s">
        <v>4827</v>
      </c>
      <c r="B1160" s="18">
        <v>45260.0</v>
      </c>
      <c r="C1160" s="36">
        <v>7.0</v>
      </c>
      <c r="D1160" s="19">
        <f>G1159-C1160</f>
        <v>393</v>
      </c>
      <c r="E1160" s="19"/>
      <c r="F1160" s="10"/>
      <c r="G1160" s="1" t="s">
        <v>4828</v>
      </c>
    </row>
    <row r="1161" ht="15.75" customHeight="1">
      <c r="A1161" s="19" t="str">
        <f t="shared" ref="A1161:A1168" si="90">A1160</f>
        <v>PO/CI-MJK/230134</v>
      </c>
      <c r="B1161" s="18">
        <v>45268.0</v>
      </c>
      <c r="C1161" s="36">
        <v>22.0</v>
      </c>
      <c r="D1161" s="19">
        <f t="shared" ref="D1161:D1168" si="91">D1160-C1161</f>
        <v>371</v>
      </c>
      <c r="E1161" s="19"/>
      <c r="F1161" s="10"/>
      <c r="G1161" s="20" t="s">
        <v>4764</v>
      </c>
    </row>
    <row r="1162" ht="15.75" customHeight="1">
      <c r="A1162" s="19" t="str">
        <f t="shared" si="90"/>
        <v>PO/CI-MJK/230134</v>
      </c>
      <c r="B1162" s="18">
        <v>45295.0</v>
      </c>
      <c r="C1162" s="36">
        <v>51.0</v>
      </c>
      <c r="D1162" s="19">
        <f t="shared" si="91"/>
        <v>320</v>
      </c>
      <c r="E1162" s="19"/>
      <c r="F1162" s="10"/>
      <c r="G1162" s="53"/>
    </row>
    <row r="1163" ht="15.75" customHeight="1">
      <c r="A1163" s="19" t="str">
        <f t="shared" si="90"/>
        <v>PO/CI-MJK/230134</v>
      </c>
      <c r="B1163" s="18">
        <v>45301.0</v>
      </c>
      <c r="C1163" s="36">
        <v>30.0</v>
      </c>
      <c r="D1163" s="19">
        <f t="shared" si="91"/>
        <v>290</v>
      </c>
      <c r="E1163" s="19"/>
      <c r="F1163" s="10"/>
    </row>
    <row r="1164" ht="15.75" customHeight="1">
      <c r="A1164" s="19" t="str">
        <f t="shared" si="90"/>
        <v>PO/CI-MJK/230134</v>
      </c>
      <c r="B1164" s="18">
        <v>45306.0</v>
      </c>
      <c r="C1164" s="36">
        <v>50.0</v>
      </c>
      <c r="D1164" s="19">
        <f t="shared" si="91"/>
        <v>240</v>
      </c>
      <c r="E1164" s="19"/>
      <c r="F1164" s="10"/>
    </row>
    <row r="1165" ht="15.75" customHeight="1">
      <c r="A1165" s="19" t="str">
        <f t="shared" si="90"/>
        <v>PO/CI-MJK/230134</v>
      </c>
      <c r="B1165" s="18">
        <v>45307.0</v>
      </c>
      <c r="C1165" s="36">
        <v>60.0</v>
      </c>
      <c r="D1165" s="19">
        <f t="shared" si="91"/>
        <v>180</v>
      </c>
      <c r="E1165" s="19"/>
      <c r="F1165" s="10"/>
      <c r="G1165" s="30"/>
    </row>
    <row r="1166" ht="15.75" customHeight="1">
      <c r="A1166" s="19" t="str">
        <f t="shared" si="90"/>
        <v>PO/CI-MJK/230134</v>
      </c>
      <c r="B1166" s="9">
        <v>45308.0</v>
      </c>
      <c r="C1166" s="10">
        <v>36.0</v>
      </c>
      <c r="D1166" s="19">
        <f t="shared" si="91"/>
        <v>144</v>
      </c>
      <c r="E1166" s="19"/>
      <c r="F1166" s="10"/>
    </row>
    <row r="1167" ht="15.75" customHeight="1">
      <c r="A1167" s="19" t="str">
        <f t="shared" si="90"/>
        <v>PO/CI-MJK/230134</v>
      </c>
      <c r="B1167" s="9">
        <v>45310.0</v>
      </c>
      <c r="C1167" s="10">
        <v>55.0</v>
      </c>
      <c r="D1167" s="19">
        <f t="shared" si="91"/>
        <v>89</v>
      </c>
      <c r="E1167" s="19"/>
      <c r="F1167" s="10"/>
    </row>
    <row r="1168" ht="15.75" customHeight="1">
      <c r="A1168" s="19" t="str">
        <f t="shared" si="90"/>
        <v>PO/CI-MJK/230134</v>
      </c>
      <c r="B1168" s="9">
        <v>45313.0</v>
      </c>
      <c r="C1168" s="10">
        <v>89.0</v>
      </c>
      <c r="D1168" s="19">
        <f t="shared" si="91"/>
        <v>0</v>
      </c>
      <c r="E1168" s="19"/>
      <c r="F1168" s="10"/>
    </row>
    <row r="1169" ht="15.75" customHeight="1">
      <c r="E1169" s="1"/>
      <c r="F1169" s="54" t="s">
        <v>14</v>
      </c>
    </row>
    <row r="1170" ht="15.75" customHeight="1">
      <c r="E1170" s="1"/>
    </row>
    <row r="1171" ht="15.75" customHeight="1">
      <c r="A1171" s="14" t="s">
        <v>15</v>
      </c>
      <c r="B1171" s="14" t="s">
        <v>16</v>
      </c>
      <c r="C1171" s="2" t="s">
        <v>17</v>
      </c>
      <c r="D1171" s="14" t="s">
        <v>18</v>
      </c>
      <c r="E1171" s="14" t="s">
        <v>19</v>
      </c>
      <c r="F1171" s="34" t="s">
        <v>20</v>
      </c>
      <c r="G1171" s="43">
        <v>200.0</v>
      </c>
    </row>
    <row r="1172" ht="15.75" customHeight="1">
      <c r="A1172" s="19" t="s">
        <v>4825</v>
      </c>
      <c r="B1172" s="18">
        <v>45316.0</v>
      </c>
      <c r="C1172" s="36">
        <v>26.0</v>
      </c>
      <c r="D1172" s="19">
        <f>G1171-C1172</f>
        <v>174</v>
      </c>
      <c r="E1172" s="19"/>
      <c r="F1172" s="10" t="s">
        <v>4829</v>
      </c>
      <c r="G1172" s="1" t="s">
        <v>4830</v>
      </c>
    </row>
    <row r="1173" ht="15.75" customHeight="1">
      <c r="A1173" s="19" t="str">
        <f t="shared" ref="A1173:A1177" si="92">A1172</f>
        <v>PO/CI-MJK/230116</v>
      </c>
      <c r="B1173" s="18">
        <v>45317.0</v>
      </c>
      <c r="C1173" s="36">
        <v>30.0</v>
      </c>
      <c r="D1173" s="19">
        <f t="shared" ref="D1173:D1178" si="93">D1172-C1173</f>
        <v>144</v>
      </c>
      <c r="E1173" s="19"/>
      <c r="F1173" s="10"/>
      <c r="G1173" s="20" t="s">
        <v>4764</v>
      </c>
    </row>
    <row r="1174" ht="15.75" customHeight="1">
      <c r="A1174" s="19" t="str">
        <f t="shared" si="92"/>
        <v>PO/CI-MJK/230116</v>
      </c>
      <c r="B1174" s="18">
        <v>45323.0</v>
      </c>
      <c r="C1174" s="36">
        <v>30.0</v>
      </c>
      <c r="D1174" s="19">
        <f t="shared" si="93"/>
        <v>114</v>
      </c>
      <c r="E1174" s="19"/>
      <c r="F1174" s="10"/>
      <c r="G1174" s="53" t="s">
        <v>3013</v>
      </c>
    </row>
    <row r="1175" ht="15.75" customHeight="1">
      <c r="A1175" s="19" t="str">
        <f t="shared" si="92"/>
        <v>PO/CI-MJK/230116</v>
      </c>
      <c r="B1175" s="18">
        <v>45327.0</v>
      </c>
      <c r="C1175" s="36">
        <v>20.0</v>
      </c>
      <c r="D1175" s="19">
        <f t="shared" si="93"/>
        <v>94</v>
      </c>
      <c r="E1175" s="19"/>
      <c r="F1175" s="10"/>
    </row>
    <row r="1176" ht="15.75" customHeight="1">
      <c r="A1176" s="19" t="str">
        <f t="shared" si="92"/>
        <v>PO/CI-MJK/230116</v>
      </c>
      <c r="B1176" s="18">
        <v>45331.0</v>
      </c>
      <c r="C1176" s="36">
        <v>40.0</v>
      </c>
      <c r="D1176" s="19">
        <f t="shared" si="93"/>
        <v>54</v>
      </c>
      <c r="E1176" s="19"/>
      <c r="F1176" s="10"/>
    </row>
    <row r="1177" ht="15.75" customHeight="1">
      <c r="A1177" s="19" t="str">
        <f t="shared" si="92"/>
        <v>PO/CI-MJK/230116</v>
      </c>
      <c r="B1177" s="18">
        <v>45335.0</v>
      </c>
      <c r="C1177" s="36">
        <v>29.0</v>
      </c>
      <c r="D1177" s="19">
        <f t="shared" si="93"/>
        <v>25</v>
      </c>
      <c r="E1177" s="19"/>
      <c r="F1177" s="10"/>
      <c r="G1177" s="30"/>
    </row>
    <row r="1178" ht="15.75" customHeight="1">
      <c r="B1178" s="56">
        <v>45338.0</v>
      </c>
      <c r="C1178" s="69">
        <v>25.0</v>
      </c>
      <c r="D1178" s="19">
        <f t="shared" si="93"/>
        <v>0</v>
      </c>
      <c r="E1178" s="1"/>
    </row>
    <row r="1179" ht="15.75" customHeight="1">
      <c r="E1179" s="1"/>
      <c r="F1179" s="54" t="s">
        <v>14</v>
      </c>
    </row>
    <row r="1180" ht="15.75" customHeight="1">
      <c r="A1180" s="14" t="s">
        <v>15</v>
      </c>
      <c r="B1180" s="14" t="s">
        <v>16</v>
      </c>
      <c r="C1180" s="2" t="s">
        <v>17</v>
      </c>
      <c r="D1180" s="14" t="s">
        <v>18</v>
      </c>
      <c r="E1180" s="14" t="s">
        <v>19</v>
      </c>
      <c r="F1180" s="34" t="s">
        <v>20</v>
      </c>
      <c r="G1180" s="43">
        <v>300.0</v>
      </c>
    </row>
    <row r="1181" ht="15.75" customHeight="1">
      <c r="A1181" s="19" t="s">
        <v>4831</v>
      </c>
      <c r="B1181" s="18">
        <v>45342.0</v>
      </c>
      <c r="C1181" s="36">
        <v>42.0</v>
      </c>
      <c r="D1181" s="19">
        <f>G1180-C1181</f>
        <v>258</v>
      </c>
      <c r="E1181" s="19"/>
      <c r="F1181" s="10"/>
      <c r="G1181" s="1" t="s">
        <v>4832</v>
      </c>
    </row>
    <row r="1182" ht="15.75" customHeight="1">
      <c r="A1182" s="19" t="str">
        <f t="shared" ref="A1182:A1187" si="94">A1181</f>
        <v>PO/2024/00144</v>
      </c>
      <c r="B1182" s="18">
        <v>45345.0</v>
      </c>
      <c r="C1182" s="36">
        <v>50.0</v>
      </c>
      <c r="D1182" s="19">
        <f t="shared" ref="D1182:D1187" si="95">D1181-C1182</f>
        <v>208</v>
      </c>
      <c r="E1182" s="19"/>
      <c r="F1182" s="10"/>
      <c r="G1182" s="20" t="s">
        <v>4764</v>
      </c>
    </row>
    <row r="1183" ht="15.75" customHeight="1">
      <c r="A1183" s="19" t="str">
        <f t="shared" si="94"/>
        <v>PO/2024/00144</v>
      </c>
      <c r="B1183" s="18">
        <v>45352.0</v>
      </c>
      <c r="C1183" s="36">
        <v>50.0</v>
      </c>
      <c r="D1183" s="19">
        <f t="shared" si="95"/>
        <v>158</v>
      </c>
      <c r="E1183" s="19"/>
      <c r="F1183" s="10"/>
      <c r="G1183" s="53"/>
    </row>
    <row r="1184" ht="15.75" customHeight="1">
      <c r="A1184" s="19" t="str">
        <f t="shared" si="94"/>
        <v>PO/2024/00144</v>
      </c>
      <c r="B1184" s="18">
        <v>45365.0</v>
      </c>
      <c r="C1184" s="36">
        <v>50.0</v>
      </c>
      <c r="D1184" s="19">
        <f t="shared" si="95"/>
        <v>108</v>
      </c>
      <c r="E1184" s="19"/>
      <c r="F1184" s="10"/>
    </row>
    <row r="1185" ht="15.75" customHeight="1">
      <c r="A1185" s="19" t="str">
        <f t="shared" si="94"/>
        <v>PO/2024/00144</v>
      </c>
      <c r="B1185" s="18">
        <v>45373.0</v>
      </c>
      <c r="C1185" s="36">
        <v>40.0</v>
      </c>
      <c r="D1185" s="19">
        <f t="shared" si="95"/>
        <v>68</v>
      </c>
      <c r="E1185" s="19"/>
      <c r="F1185" s="10"/>
    </row>
    <row r="1186" ht="15.75" customHeight="1">
      <c r="A1186" s="19" t="str">
        <f t="shared" si="94"/>
        <v>PO/2024/00144</v>
      </c>
      <c r="B1186" s="18">
        <v>45378.0</v>
      </c>
      <c r="C1186" s="36">
        <v>18.0</v>
      </c>
      <c r="D1186" s="19">
        <f t="shared" si="95"/>
        <v>50</v>
      </c>
      <c r="E1186" s="19"/>
      <c r="F1186" s="10"/>
      <c r="G1186" s="30"/>
    </row>
    <row r="1187" ht="15.75" customHeight="1">
      <c r="A1187" s="19" t="str">
        <f t="shared" si="94"/>
        <v>PO/2024/00144</v>
      </c>
      <c r="B1187" s="9">
        <v>45359.0</v>
      </c>
      <c r="C1187" s="10">
        <v>50.0</v>
      </c>
      <c r="D1187" s="19">
        <f t="shared" si="95"/>
        <v>0</v>
      </c>
      <c r="E1187" s="19"/>
      <c r="F1187" s="10"/>
    </row>
    <row r="1188" ht="15.75" customHeight="1">
      <c r="E1188" s="1"/>
      <c r="F1188" s="54" t="s">
        <v>14</v>
      </c>
    </row>
    <row r="1189" ht="15.75" customHeight="1">
      <c r="A1189" s="14" t="s">
        <v>15</v>
      </c>
      <c r="B1189" s="14" t="s">
        <v>16</v>
      </c>
      <c r="C1189" s="2" t="s">
        <v>17</v>
      </c>
      <c r="D1189" s="14" t="s">
        <v>18</v>
      </c>
      <c r="E1189" s="14" t="s">
        <v>19</v>
      </c>
      <c r="F1189" s="34" t="s">
        <v>20</v>
      </c>
      <c r="G1189" s="43">
        <v>300.0</v>
      </c>
    </row>
    <row r="1190" ht="15.75" customHeight="1">
      <c r="A1190" s="19" t="s">
        <v>4833</v>
      </c>
      <c r="B1190" s="18">
        <v>45385.0</v>
      </c>
      <c r="C1190" s="36">
        <v>50.0</v>
      </c>
      <c r="D1190" s="19">
        <f>G1189-C1190</f>
        <v>250</v>
      </c>
      <c r="E1190" s="19"/>
      <c r="F1190" s="10" t="s">
        <v>3364</v>
      </c>
      <c r="G1190" s="1" t="s">
        <v>4834</v>
      </c>
    </row>
    <row r="1191" ht="15.75" customHeight="1">
      <c r="A1191" s="19" t="str">
        <f t="shared" ref="A1191:A1196" si="96">A1190</f>
        <v>PO/2024/00406</v>
      </c>
      <c r="B1191" s="18">
        <v>45404.0</v>
      </c>
      <c r="C1191" s="36">
        <v>85.0</v>
      </c>
      <c r="D1191" s="19">
        <f t="shared" ref="D1191:D1196" si="97">D1190-C1191</f>
        <v>165</v>
      </c>
      <c r="E1191" s="19"/>
      <c r="F1191" s="10" t="s">
        <v>3366</v>
      </c>
      <c r="G1191" s="20" t="s">
        <v>4764</v>
      </c>
    </row>
    <row r="1192" ht="15.75" customHeight="1">
      <c r="A1192" s="19" t="str">
        <f t="shared" si="96"/>
        <v>PO/2024/00406</v>
      </c>
      <c r="B1192" s="18">
        <v>45426.0</v>
      </c>
      <c r="C1192" s="36">
        <v>30.0</v>
      </c>
      <c r="D1192" s="19">
        <f t="shared" si="97"/>
        <v>135</v>
      </c>
      <c r="E1192" s="19"/>
      <c r="F1192" s="10" t="s">
        <v>3367</v>
      </c>
      <c r="G1192" s="53" t="s">
        <v>3824</v>
      </c>
    </row>
    <row r="1193" ht="15.75" customHeight="1">
      <c r="A1193" s="19" t="str">
        <f t="shared" si="96"/>
        <v>PO/2024/00406</v>
      </c>
      <c r="B1193" s="18">
        <v>45432.0</v>
      </c>
      <c r="C1193" s="36">
        <v>50.0</v>
      </c>
      <c r="D1193" s="19">
        <f t="shared" si="97"/>
        <v>85</v>
      </c>
      <c r="E1193" s="19"/>
      <c r="F1193" s="10" t="s">
        <v>3368</v>
      </c>
    </row>
    <row r="1194" ht="15.75" customHeight="1">
      <c r="A1194" s="19" t="str">
        <f t="shared" si="96"/>
        <v>PO/2024/00406</v>
      </c>
      <c r="B1194" s="18">
        <v>45441.0</v>
      </c>
      <c r="C1194" s="36">
        <v>30.0</v>
      </c>
      <c r="D1194" s="19">
        <f t="shared" si="97"/>
        <v>55</v>
      </c>
      <c r="E1194" s="19"/>
      <c r="F1194" s="10" t="s">
        <v>3369</v>
      </c>
    </row>
    <row r="1195" ht="15.75" customHeight="1">
      <c r="A1195" s="19" t="str">
        <f t="shared" si="96"/>
        <v>PO/2024/00406</v>
      </c>
      <c r="B1195" s="18">
        <v>45448.0</v>
      </c>
      <c r="C1195" s="36">
        <v>30.0</v>
      </c>
      <c r="D1195" s="19">
        <f t="shared" si="97"/>
        <v>25</v>
      </c>
      <c r="E1195" s="19"/>
      <c r="F1195" s="10" t="s">
        <v>3370</v>
      </c>
      <c r="G1195" s="30"/>
    </row>
    <row r="1196" ht="15.75" customHeight="1">
      <c r="A1196" s="19" t="str">
        <f t="shared" si="96"/>
        <v>PO/2024/00406</v>
      </c>
      <c r="B1196" s="9">
        <v>45456.0</v>
      </c>
      <c r="C1196" s="10">
        <v>25.0</v>
      </c>
      <c r="D1196" s="19">
        <f t="shared" si="97"/>
        <v>0</v>
      </c>
      <c r="E1196" s="19"/>
      <c r="F1196" s="10" t="s">
        <v>3373</v>
      </c>
    </row>
    <row r="1197" ht="15.75" customHeight="1">
      <c r="E1197" s="1"/>
      <c r="F1197" s="54" t="s">
        <v>14</v>
      </c>
    </row>
    <row r="1198" ht="15.75" customHeight="1">
      <c r="A1198" s="14" t="s">
        <v>15</v>
      </c>
      <c r="B1198" s="14" t="s">
        <v>16</v>
      </c>
      <c r="C1198" s="2" t="s">
        <v>17</v>
      </c>
      <c r="D1198" s="14" t="s">
        <v>18</v>
      </c>
      <c r="E1198" s="14" t="s">
        <v>19</v>
      </c>
      <c r="F1198" s="34" t="s">
        <v>20</v>
      </c>
      <c r="G1198" s="43">
        <v>200.0</v>
      </c>
    </row>
    <row r="1199" ht="15.75" customHeight="1">
      <c r="A1199" s="19" t="s">
        <v>4835</v>
      </c>
      <c r="B1199" s="18">
        <v>45385.0</v>
      </c>
      <c r="C1199" s="36">
        <v>28.0</v>
      </c>
      <c r="D1199" s="19">
        <f>G1198-C1199</f>
        <v>172</v>
      </c>
      <c r="E1199" s="19"/>
      <c r="F1199" s="10" t="s">
        <v>3364</v>
      </c>
      <c r="G1199" s="1" t="s">
        <v>4836</v>
      </c>
    </row>
    <row r="1200" ht="15.75" customHeight="1">
      <c r="A1200" s="19" t="str">
        <f t="shared" ref="A1200:A1205" si="98">A1199</f>
        <v>PO/2024/00407</v>
      </c>
      <c r="B1200" s="18">
        <v>45404.0</v>
      </c>
      <c r="C1200" s="36">
        <v>66.0</v>
      </c>
      <c r="D1200" s="19">
        <f t="shared" ref="D1200:D1205" si="99">D1199-C1200</f>
        <v>106</v>
      </c>
      <c r="E1200" s="19"/>
      <c r="F1200" s="10" t="s">
        <v>3366</v>
      </c>
      <c r="G1200" s="20" t="s">
        <v>3821</v>
      </c>
    </row>
    <row r="1201" ht="15.75" customHeight="1">
      <c r="A1201" s="19" t="str">
        <f t="shared" si="98"/>
        <v>PO/2024/00407</v>
      </c>
      <c r="B1201" s="18">
        <v>45408.0</v>
      </c>
      <c r="C1201" s="36">
        <v>20.0</v>
      </c>
      <c r="D1201" s="19">
        <f t="shared" si="99"/>
        <v>86</v>
      </c>
      <c r="E1201" s="19"/>
      <c r="F1201" s="10" t="s">
        <v>3367</v>
      </c>
      <c r="G1201" s="53"/>
    </row>
    <row r="1202" ht="15.75" customHeight="1">
      <c r="A1202" s="19" t="str">
        <f t="shared" si="98"/>
        <v>PO/2024/00407</v>
      </c>
      <c r="B1202" s="18">
        <v>45409.0</v>
      </c>
      <c r="C1202" s="36">
        <v>50.0</v>
      </c>
      <c r="D1202" s="19">
        <f t="shared" si="99"/>
        <v>36</v>
      </c>
      <c r="E1202" s="19"/>
      <c r="F1202" s="10" t="s">
        <v>3368</v>
      </c>
    </row>
    <row r="1203" ht="15.75" customHeight="1">
      <c r="A1203" s="19" t="str">
        <f t="shared" si="98"/>
        <v>PO/2024/00407</v>
      </c>
      <c r="B1203" s="18">
        <v>45415.0</v>
      </c>
      <c r="C1203" s="36">
        <v>20.0</v>
      </c>
      <c r="D1203" s="19">
        <f t="shared" si="99"/>
        <v>16</v>
      </c>
      <c r="E1203" s="19"/>
      <c r="F1203" s="10" t="s">
        <v>3369</v>
      </c>
    </row>
    <row r="1204" ht="15.75" customHeight="1">
      <c r="A1204" s="19" t="str">
        <f t="shared" si="98"/>
        <v>PO/2024/00407</v>
      </c>
      <c r="B1204" s="18">
        <v>45416.0</v>
      </c>
      <c r="C1204" s="36">
        <v>13.0</v>
      </c>
      <c r="D1204" s="19">
        <f t="shared" si="99"/>
        <v>3</v>
      </c>
      <c r="E1204" s="19"/>
      <c r="F1204" s="10"/>
      <c r="G1204" s="30"/>
    </row>
    <row r="1205" ht="15.75" customHeight="1">
      <c r="A1205" s="19" t="str">
        <f t="shared" si="98"/>
        <v>PO/2024/00407</v>
      </c>
      <c r="B1205" s="18">
        <v>45416.0</v>
      </c>
      <c r="C1205" s="10">
        <v>3.0</v>
      </c>
      <c r="D1205" s="19">
        <f t="shared" si="99"/>
        <v>0</v>
      </c>
      <c r="E1205" s="19"/>
      <c r="F1205" s="10"/>
    </row>
    <row r="1206" ht="15.75" customHeight="1">
      <c r="E1206" s="1"/>
      <c r="F1206" s="54" t="s">
        <v>14</v>
      </c>
    </row>
    <row r="1207" ht="15.75" customHeight="1">
      <c r="E1207" s="1"/>
    </row>
    <row r="1208" ht="15.75" customHeight="1">
      <c r="A1208" s="14" t="s">
        <v>15</v>
      </c>
      <c r="B1208" s="14" t="s">
        <v>16</v>
      </c>
      <c r="C1208" s="2" t="s">
        <v>17</v>
      </c>
      <c r="D1208" s="14" t="s">
        <v>18</v>
      </c>
      <c r="E1208" s="14" t="s">
        <v>19</v>
      </c>
      <c r="F1208" s="34" t="s">
        <v>20</v>
      </c>
      <c r="G1208" s="43">
        <v>100.0</v>
      </c>
    </row>
    <row r="1209" ht="15.75" customHeight="1">
      <c r="A1209" s="19" t="s">
        <v>4837</v>
      </c>
      <c r="B1209" s="18">
        <v>45427.0</v>
      </c>
      <c r="C1209" s="36">
        <v>20.0</v>
      </c>
      <c r="D1209" s="19">
        <f>G1208-C1209</f>
        <v>80</v>
      </c>
      <c r="E1209" s="19"/>
      <c r="F1209" s="10" t="s">
        <v>3366</v>
      </c>
      <c r="G1209" s="1" t="s">
        <v>4838</v>
      </c>
    </row>
    <row r="1210" ht="15.75" customHeight="1">
      <c r="A1210" s="19" t="str">
        <f t="shared" ref="A1210:A1215" si="100">A1209</f>
        <v>PO/2024/00613</v>
      </c>
      <c r="B1210" s="118">
        <v>45426.0</v>
      </c>
      <c r="C1210" s="119">
        <v>20.0</v>
      </c>
      <c r="D1210" s="19">
        <f t="shared" ref="D1210:D1215" si="101">D1209-C1210</f>
        <v>60</v>
      </c>
      <c r="E1210" s="19"/>
      <c r="F1210" s="10" t="s">
        <v>3364</v>
      </c>
      <c r="G1210" s="20" t="s">
        <v>3821</v>
      </c>
    </row>
    <row r="1211" ht="15.75" customHeight="1">
      <c r="A1211" s="19" t="str">
        <f t="shared" si="100"/>
        <v>PO/2024/00613</v>
      </c>
      <c r="B1211" s="18">
        <v>45432.0</v>
      </c>
      <c r="C1211" s="36">
        <v>20.0</v>
      </c>
      <c r="D1211" s="19">
        <f t="shared" si="101"/>
        <v>40</v>
      </c>
      <c r="E1211" s="19"/>
      <c r="F1211" s="10" t="s">
        <v>3367</v>
      </c>
      <c r="G1211" s="53"/>
    </row>
    <row r="1212" ht="15.75" customHeight="1">
      <c r="A1212" s="19" t="str">
        <f t="shared" si="100"/>
        <v>PO/2024/00613</v>
      </c>
      <c r="B1212" s="18">
        <v>45441.0</v>
      </c>
      <c r="C1212" s="36">
        <v>20.0</v>
      </c>
      <c r="D1212" s="19">
        <f t="shared" si="101"/>
        <v>20</v>
      </c>
      <c r="E1212" s="19"/>
      <c r="F1212" s="10" t="s">
        <v>3368</v>
      </c>
    </row>
    <row r="1213" ht="15.75" customHeight="1">
      <c r="A1213" s="19" t="str">
        <f t="shared" si="100"/>
        <v>PO/2024/00613</v>
      </c>
      <c r="B1213" s="18">
        <v>45447.0</v>
      </c>
      <c r="C1213" s="36">
        <v>20.0</v>
      </c>
      <c r="D1213" s="19">
        <f t="shared" si="101"/>
        <v>0</v>
      </c>
      <c r="E1213" s="19"/>
      <c r="F1213" s="10" t="s">
        <v>3369</v>
      </c>
    </row>
    <row r="1214" ht="15.75" customHeight="1">
      <c r="A1214" s="19" t="str">
        <f t="shared" si="100"/>
        <v>PO/2024/00613</v>
      </c>
      <c r="B1214" s="18"/>
      <c r="C1214" s="36"/>
      <c r="D1214" s="19">
        <f t="shared" si="101"/>
        <v>0</v>
      </c>
      <c r="E1214" s="19"/>
      <c r="F1214" s="10"/>
      <c r="G1214" s="30"/>
    </row>
    <row r="1215" ht="15.75" customHeight="1">
      <c r="A1215" s="19" t="str">
        <f t="shared" si="100"/>
        <v>PO/2024/00613</v>
      </c>
      <c r="B1215" s="18"/>
      <c r="C1215" s="10"/>
      <c r="D1215" s="19">
        <f t="shared" si="101"/>
        <v>0</v>
      </c>
      <c r="E1215" s="19"/>
      <c r="F1215" s="10"/>
    </row>
    <row r="1216" ht="15.75" customHeight="1">
      <c r="E1216" s="1"/>
      <c r="F1216" s="54" t="s">
        <v>14</v>
      </c>
    </row>
    <row r="1217" ht="15.75" customHeight="1">
      <c r="E1217" s="1"/>
    </row>
    <row r="1218" ht="15.75" customHeight="1">
      <c r="A1218" s="14" t="s">
        <v>15</v>
      </c>
      <c r="B1218" s="14" t="s">
        <v>16</v>
      </c>
      <c r="C1218" s="2" t="s">
        <v>17</v>
      </c>
      <c r="D1218" s="14" t="s">
        <v>18</v>
      </c>
      <c r="E1218" s="14" t="s">
        <v>19</v>
      </c>
      <c r="F1218" s="34" t="s">
        <v>20</v>
      </c>
      <c r="G1218" s="43">
        <v>100.0</v>
      </c>
    </row>
    <row r="1219" ht="15.75" customHeight="1">
      <c r="A1219" s="19" t="s">
        <v>4839</v>
      </c>
      <c r="B1219" s="18">
        <v>45456.0</v>
      </c>
      <c r="C1219" s="36">
        <v>20.0</v>
      </c>
      <c r="D1219" s="19">
        <f>G1218-C1219</f>
        <v>80</v>
      </c>
      <c r="E1219" s="19"/>
      <c r="F1219" s="10" t="s">
        <v>3364</v>
      </c>
      <c r="G1219" s="1" t="s">
        <v>4840</v>
      </c>
    </row>
    <row r="1220" ht="15.75" customHeight="1">
      <c r="A1220" s="19" t="str">
        <f t="shared" ref="A1220:A1225" si="102">A1219</f>
        <v>PO/2024/00758</v>
      </c>
      <c r="B1220" s="118">
        <v>45456.0</v>
      </c>
      <c r="C1220" s="119">
        <v>10.0</v>
      </c>
      <c r="D1220" s="19">
        <f t="shared" ref="D1220:D1225" si="103">D1219-C1220</f>
        <v>70</v>
      </c>
      <c r="E1220" s="19"/>
      <c r="F1220" s="10" t="s">
        <v>3366</v>
      </c>
      <c r="G1220" s="20" t="s">
        <v>3821</v>
      </c>
    </row>
    <row r="1221" ht="15.75" customHeight="1">
      <c r="A1221" s="19" t="str">
        <f t="shared" si="102"/>
        <v>PO/2024/00758</v>
      </c>
      <c r="B1221" s="18">
        <v>45463.0</v>
      </c>
      <c r="C1221" s="36">
        <v>21.0</v>
      </c>
      <c r="D1221" s="19">
        <f t="shared" si="103"/>
        <v>49</v>
      </c>
      <c r="E1221" s="19"/>
      <c r="F1221" s="10" t="s">
        <v>3367</v>
      </c>
      <c r="G1221" s="53"/>
    </row>
    <row r="1222" ht="15.75" customHeight="1">
      <c r="A1222" s="19" t="str">
        <f t="shared" si="102"/>
        <v>PO/2024/00758</v>
      </c>
      <c r="B1222" s="18">
        <v>45470.0</v>
      </c>
      <c r="C1222" s="36">
        <v>32.0</v>
      </c>
      <c r="D1222" s="19">
        <f t="shared" si="103"/>
        <v>17</v>
      </c>
      <c r="E1222" s="19"/>
      <c r="F1222" s="10" t="s">
        <v>3368</v>
      </c>
    </row>
    <row r="1223" ht="15.75" customHeight="1">
      <c r="A1223" s="19" t="str">
        <f t="shared" si="102"/>
        <v>PO/2024/00758</v>
      </c>
      <c r="B1223" s="18">
        <v>45488.0</v>
      </c>
      <c r="C1223" s="36">
        <v>17.0</v>
      </c>
      <c r="D1223" s="19">
        <f t="shared" si="103"/>
        <v>0</v>
      </c>
      <c r="E1223" s="19"/>
      <c r="F1223" s="10" t="s">
        <v>3369</v>
      </c>
    </row>
    <row r="1224" ht="15.75" customHeight="1">
      <c r="A1224" s="19" t="str">
        <f t="shared" si="102"/>
        <v>PO/2024/00758</v>
      </c>
      <c r="B1224" s="18"/>
      <c r="C1224" s="36"/>
      <c r="D1224" s="19">
        <f t="shared" si="103"/>
        <v>0</v>
      </c>
      <c r="E1224" s="19"/>
      <c r="F1224" s="10"/>
      <c r="G1224" s="30"/>
    </row>
    <row r="1225" ht="15.75" customHeight="1">
      <c r="A1225" s="19" t="str">
        <f t="shared" si="102"/>
        <v>PO/2024/00758</v>
      </c>
      <c r="B1225" s="18"/>
      <c r="C1225" s="10"/>
      <c r="D1225" s="19">
        <f t="shared" si="103"/>
        <v>0</v>
      </c>
      <c r="E1225" s="19"/>
      <c r="F1225" s="10"/>
    </row>
    <row r="1226" ht="15.75" customHeight="1">
      <c r="E1226" s="1"/>
      <c r="F1226" s="54" t="s">
        <v>14</v>
      </c>
    </row>
    <row r="1227" ht="15.75" customHeight="1">
      <c r="A1227" s="14" t="s">
        <v>15</v>
      </c>
      <c r="B1227" s="14" t="s">
        <v>16</v>
      </c>
      <c r="C1227" s="2" t="s">
        <v>17</v>
      </c>
      <c r="D1227" s="14" t="s">
        <v>18</v>
      </c>
      <c r="E1227" s="14" t="s">
        <v>19</v>
      </c>
      <c r="F1227" s="34" t="s">
        <v>20</v>
      </c>
      <c r="G1227" s="43">
        <v>300.0</v>
      </c>
    </row>
    <row r="1228" ht="15.75" customHeight="1">
      <c r="A1228" s="19" t="s">
        <v>4841</v>
      </c>
      <c r="B1228" s="18">
        <v>45463.0</v>
      </c>
      <c r="C1228" s="36">
        <v>10.0</v>
      </c>
      <c r="D1228" s="19">
        <f>G1227-C1228</f>
        <v>290</v>
      </c>
      <c r="E1228" s="19"/>
      <c r="F1228" s="10" t="s">
        <v>3364</v>
      </c>
      <c r="G1228" s="1" t="s">
        <v>4842</v>
      </c>
    </row>
    <row r="1229" ht="15.75" customHeight="1">
      <c r="A1229" s="19" t="str">
        <f t="shared" ref="A1229:A1234" si="104">A1228</f>
        <v>PO/2024/00828</v>
      </c>
      <c r="B1229" s="18">
        <v>45470.0</v>
      </c>
      <c r="C1229" s="36">
        <v>30.0</v>
      </c>
      <c r="D1229" s="19">
        <f t="shared" ref="D1229:D1236" si="105">D1228-C1229</f>
        <v>260</v>
      </c>
      <c r="E1229" s="19"/>
      <c r="F1229" s="10" t="s">
        <v>3366</v>
      </c>
      <c r="G1229" s="20" t="s">
        <v>4764</v>
      </c>
    </row>
    <row r="1230" ht="15.75" customHeight="1">
      <c r="A1230" s="19" t="str">
        <f t="shared" si="104"/>
        <v>PO/2024/00828</v>
      </c>
      <c r="B1230" s="18">
        <v>45488.0</v>
      </c>
      <c r="C1230" s="36">
        <v>50.0</v>
      </c>
      <c r="D1230" s="19">
        <f t="shared" si="105"/>
        <v>210</v>
      </c>
      <c r="E1230" s="19"/>
      <c r="F1230" s="10" t="s">
        <v>3367</v>
      </c>
      <c r="G1230" s="53" t="s">
        <v>3824</v>
      </c>
    </row>
    <row r="1231" ht="15.75" customHeight="1">
      <c r="A1231" s="19" t="str">
        <f t="shared" si="104"/>
        <v>PO/2024/00828</v>
      </c>
      <c r="B1231" s="18">
        <v>45503.0</v>
      </c>
      <c r="C1231" s="36">
        <v>50.0</v>
      </c>
      <c r="D1231" s="19">
        <f t="shared" si="105"/>
        <v>160</v>
      </c>
      <c r="E1231" s="19"/>
      <c r="F1231" s="10" t="s">
        <v>3368</v>
      </c>
    </row>
    <row r="1232" ht="15.75" customHeight="1">
      <c r="A1232" s="19" t="str">
        <f t="shared" si="104"/>
        <v>PO/2024/00828</v>
      </c>
      <c r="B1232" s="18">
        <v>45516.0</v>
      </c>
      <c r="C1232" s="36">
        <v>50.0</v>
      </c>
      <c r="D1232" s="19">
        <f t="shared" si="105"/>
        <v>110</v>
      </c>
      <c r="E1232" s="19"/>
      <c r="F1232" s="10" t="s">
        <v>3369</v>
      </c>
    </row>
    <row r="1233" ht="15.75" customHeight="1">
      <c r="A1233" s="19" t="str">
        <f t="shared" si="104"/>
        <v>PO/2024/00828</v>
      </c>
      <c r="B1233" s="18">
        <v>45530.0</v>
      </c>
      <c r="C1233" s="36">
        <v>22.0</v>
      </c>
      <c r="D1233" s="19">
        <f t="shared" si="105"/>
        <v>88</v>
      </c>
      <c r="E1233" s="19"/>
      <c r="F1233" s="10" t="s">
        <v>3370</v>
      </c>
      <c r="G1233" s="30"/>
    </row>
    <row r="1234" ht="15.75" customHeight="1">
      <c r="A1234" s="19" t="str">
        <f t="shared" si="104"/>
        <v>PO/2024/00828</v>
      </c>
      <c r="B1234" s="9">
        <v>45534.0</v>
      </c>
      <c r="C1234" s="10">
        <v>8.0</v>
      </c>
      <c r="D1234" s="19">
        <f t="shared" si="105"/>
        <v>80</v>
      </c>
      <c r="E1234" s="19"/>
      <c r="F1234" s="10" t="s">
        <v>3373</v>
      </c>
    </row>
    <row r="1235" ht="15.75" customHeight="1">
      <c r="B1235" s="56">
        <v>45548.0</v>
      </c>
      <c r="C1235" s="69">
        <v>50.0</v>
      </c>
      <c r="D1235" s="19">
        <f t="shared" si="105"/>
        <v>30</v>
      </c>
      <c r="E1235" s="1"/>
      <c r="F1235" s="60" t="s">
        <v>3374</v>
      </c>
    </row>
    <row r="1236" ht="15.75" customHeight="1">
      <c r="B1236" s="56">
        <v>45554.0</v>
      </c>
      <c r="C1236" s="69">
        <v>30.0</v>
      </c>
      <c r="D1236" s="19">
        <f t="shared" si="105"/>
        <v>0</v>
      </c>
      <c r="E1236" s="1"/>
      <c r="F1236" s="60" t="s">
        <v>3379</v>
      </c>
    </row>
    <row r="1237" ht="15.75" customHeight="1">
      <c r="C1237" s="69"/>
      <c r="D1237" s="19"/>
      <c r="E1237" s="1"/>
    </row>
    <row r="1238" ht="15.75" customHeight="1">
      <c r="A1238" s="14" t="s">
        <v>15</v>
      </c>
      <c r="B1238" s="14" t="s">
        <v>16</v>
      </c>
      <c r="C1238" s="2" t="s">
        <v>17</v>
      </c>
      <c r="D1238" s="14" t="s">
        <v>18</v>
      </c>
      <c r="E1238" s="14" t="s">
        <v>19</v>
      </c>
      <c r="F1238" s="34" t="s">
        <v>20</v>
      </c>
      <c r="G1238" s="43">
        <v>150.0</v>
      </c>
    </row>
    <row r="1239" ht="15.75" customHeight="1">
      <c r="A1239" s="19" t="s">
        <v>4843</v>
      </c>
      <c r="B1239" s="18">
        <v>45503.0</v>
      </c>
      <c r="C1239" s="36">
        <v>40.0</v>
      </c>
      <c r="D1239" s="19">
        <f>G1238-C1239</f>
        <v>110</v>
      </c>
      <c r="E1239" s="19"/>
      <c r="F1239" s="10" t="s">
        <v>3364</v>
      </c>
      <c r="G1239" s="1" t="s">
        <v>4844</v>
      </c>
    </row>
    <row r="1240" ht="15.75" customHeight="1">
      <c r="A1240" s="19" t="str">
        <f t="shared" ref="A1240:A1244" si="106">A1239</f>
        <v>PO/2024/01033</v>
      </c>
      <c r="B1240" s="18">
        <v>45516.0</v>
      </c>
      <c r="C1240" s="36">
        <v>30.0</v>
      </c>
      <c r="D1240" s="19">
        <f t="shared" ref="D1240:D1244" si="107">D1239-C1240</f>
        <v>80</v>
      </c>
      <c r="E1240" s="19"/>
      <c r="F1240" s="10" t="s">
        <v>3366</v>
      </c>
      <c r="G1240" s="20" t="s">
        <v>3821</v>
      </c>
    </row>
    <row r="1241" ht="15.75" customHeight="1">
      <c r="A1241" s="19" t="str">
        <f t="shared" si="106"/>
        <v>PO/2024/01033</v>
      </c>
      <c r="B1241" s="18">
        <v>45524.0</v>
      </c>
      <c r="C1241" s="36">
        <v>42.0</v>
      </c>
      <c r="D1241" s="19">
        <f t="shared" si="107"/>
        <v>38</v>
      </c>
      <c r="E1241" s="19"/>
      <c r="F1241" s="10" t="s">
        <v>3367</v>
      </c>
      <c r="G1241" s="53"/>
    </row>
    <row r="1242" ht="15.75" customHeight="1">
      <c r="A1242" s="19" t="str">
        <f t="shared" si="106"/>
        <v>PO/2024/01033</v>
      </c>
      <c r="B1242" s="18">
        <v>45534.0</v>
      </c>
      <c r="C1242" s="36">
        <v>38.0</v>
      </c>
      <c r="D1242" s="19">
        <f t="shared" si="107"/>
        <v>0</v>
      </c>
      <c r="E1242" s="19"/>
      <c r="F1242" s="10" t="s">
        <v>3368</v>
      </c>
    </row>
    <row r="1243" ht="15.75" customHeight="1">
      <c r="A1243" s="19" t="str">
        <f t="shared" si="106"/>
        <v>PO/2024/01033</v>
      </c>
      <c r="B1243" s="18"/>
      <c r="C1243" s="36"/>
      <c r="D1243" s="19">
        <f t="shared" si="107"/>
        <v>0</v>
      </c>
      <c r="E1243" s="19"/>
      <c r="F1243" s="10" t="s">
        <v>3369</v>
      </c>
    </row>
    <row r="1244" ht="15.75" customHeight="1">
      <c r="A1244" s="19" t="str">
        <f t="shared" si="106"/>
        <v>PO/2024/01033</v>
      </c>
      <c r="B1244" s="18"/>
      <c r="C1244" s="36"/>
      <c r="D1244" s="19">
        <f t="shared" si="107"/>
        <v>0</v>
      </c>
      <c r="E1244" s="19"/>
      <c r="F1244" s="10"/>
      <c r="G1244" s="30"/>
    </row>
    <row r="1245" ht="15.75" customHeight="1">
      <c r="E1245" s="1"/>
      <c r="F1245" s="54" t="s">
        <v>14</v>
      </c>
    </row>
    <row r="1246" ht="15.75" customHeight="1">
      <c r="A1246" s="14" t="s">
        <v>15</v>
      </c>
      <c r="B1246" s="14" t="s">
        <v>16</v>
      </c>
      <c r="C1246" s="2" t="s">
        <v>17</v>
      </c>
      <c r="D1246" s="14" t="s">
        <v>18</v>
      </c>
      <c r="E1246" s="14" t="s">
        <v>19</v>
      </c>
      <c r="F1246" s="34" t="s">
        <v>20</v>
      </c>
      <c r="G1246" s="43">
        <v>25.0</v>
      </c>
    </row>
    <row r="1247" ht="15.75" customHeight="1">
      <c r="A1247" s="19" t="s">
        <v>4845</v>
      </c>
      <c r="B1247" s="18">
        <v>45524.0</v>
      </c>
      <c r="C1247" s="36">
        <v>2.0</v>
      </c>
      <c r="D1247" s="19">
        <f>G1246-C1247</f>
        <v>23</v>
      </c>
      <c r="E1247" s="19"/>
      <c r="F1247" s="10" t="s">
        <v>3364</v>
      </c>
      <c r="G1247" s="1" t="s">
        <v>4846</v>
      </c>
    </row>
    <row r="1248" ht="15.75" customHeight="1">
      <c r="A1248" s="19" t="str">
        <f t="shared" ref="A1248:A1249" si="108">A1247</f>
        <v>PO/2024/01216</v>
      </c>
      <c r="B1248" s="18">
        <v>45530.0</v>
      </c>
      <c r="C1248" s="36">
        <v>23.0</v>
      </c>
      <c r="D1248" s="19">
        <f t="shared" ref="D1248:D1249" si="109">D1247-C1248</f>
        <v>0</v>
      </c>
      <c r="E1248" s="19"/>
      <c r="F1248" s="10" t="s">
        <v>3366</v>
      </c>
      <c r="G1248" s="20" t="s">
        <v>4847</v>
      </c>
    </row>
    <row r="1249" ht="15.75" customHeight="1">
      <c r="A1249" s="19" t="str">
        <f t="shared" si="108"/>
        <v>PO/2024/01216</v>
      </c>
      <c r="B1249" s="18"/>
      <c r="C1249" s="36"/>
      <c r="D1249" s="19">
        <f t="shared" si="109"/>
        <v>0</v>
      </c>
      <c r="E1249" s="19"/>
      <c r="F1249" s="10" t="s">
        <v>3367</v>
      </c>
      <c r="G1249" s="53"/>
    </row>
    <row r="1250" ht="15.75" customHeight="1">
      <c r="E1250" s="1"/>
      <c r="F1250" s="54" t="s">
        <v>14</v>
      </c>
    </row>
    <row r="1251" ht="15.75" customHeight="1">
      <c r="A1251" s="14" t="s">
        <v>15</v>
      </c>
      <c r="B1251" s="14" t="s">
        <v>16</v>
      </c>
      <c r="C1251" s="2" t="s">
        <v>17</v>
      </c>
      <c r="D1251" s="14" t="s">
        <v>18</v>
      </c>
      <c r="E1251" s="14" t="s">
        <v>19</v>
      </c>
      <c r="F1251" s="34" t="s">
        <v>20</v>
      </c>
      <c r="G1251" s="43">
        <v>300.0</v>
      </c>
    </row>
    <row r="1252" ht="15.75" customHeight="1">
      <c r="A1252" s="19" t="s">
        <v>4848</v>
      </c>
      <c r="B1252" s="18">
        <v>45554.0</v>
      </c>
      <c r="C1252" s="36">
        <v>40.0</v>
      </c>
      <c r="D1252" s="19">
        <f>G1251-C1252</f>
        <v>260</v>
      </c>
      <c r="E1252" s="19"/>
      <c r="F1252" s="10" t="s">
        <v>3364</v>
      </c>
      <c r="G1252" s="1" t="s">
        <v>4849</v>
      </c>
    </row>
    <row r="1253" ht="15.75" customHeight="1">
      <c r="A1253" s="19" t="str">
        <f t="shared" ref="A1253:A1258" si="110">A1252</f>
        <v>PO/2024/01349</v>
      </c>
      <c r="B1253" s="18">
        <v>45565.0</v>
      </c>
      <c r="C1253" s="36">
        <v>25.0</v>
      </c>
      <c r="D1253" s="19">
        <f t="shared" ref="D1253:D1265" si="111">D1252-C1253</f>
        <v>235</v>
      </c>
      <c r="E1253" s="19"/>
      <c r="F1253" s="10" t="s">
        <v>3366</v>
      </c>
      <c r="G1253" s="20" t="s">
        <v>4764</v>
      </c>
    </row>
    <row r="1254" ht="15.75" customHeight="1">
      <c r="A1254" s="19" t="str">
        <f t="shared" si="110"/>
        <v>PO/2024/01349</v>
      </c>
      <c r="B1254" s="18">
        <v>45575.0</v>
      </c>
      <c r="C1254" s="36">
        <v>25.0</v>
      </c>
      <c r="D1254" s="19">
        <f t="shared" si="111"/>
        <v>210</v>
      </c>
      <c r="E1254" s="19"/>
      <c r="F1254" s="10" t="s">
        <v>3367</v>
      </c>
      <c r="G1254" s="53" t="s">
        <v>3824</v>
      </c>
    </row>
    <row r="1255" ht="15.75" customHeight="1">
      <c r="A1255" s="19" t="str">
        <f t="shared" si="110"/>
        <v>PO/2024/01349</v>
      </c>
      <c r="B1255" s="18">
        <v>45588.0</v>
      </c>
      <c r="C1255" s="36">
        <v>47.0</v>
      </c>
      <c r="D1255" s="19">
        <f t="shared" si="111"/>
        <v>163</v>
      </c>
      <c r="E1255" s="19"/>
      <c r="F1255" s="10" t="s">
        <v>3368</v>
      </c>
    </row>
    <row r="1256" ht="15.75" customHeight="1">
      <c r="A1256" s="19" t="str">
        <f t="shared" si="110"/>
        <v>PO/2024/01349</v>
      </c>
      <c r="B1256" s="18">
        <v>45600.0</v>
      </c>
      <c r="C1256" s="36">
        <v>10.0</v>
      </c>
      <c r="D1256" s="19">
        <f t="shared" si="111"/>
        <v>153</v>
      </c>
      <c r="E1256" s="19"/>
      <c r="F1256" s="10" t="s">
        <v>3369</v>
      </c>
    </row>
    <row r="1257" ht="15.75" customHeight="1">
      <c r="A1257" s="19" t="str">
        <f t="shared" si="110"/>
        <v>PO/2024/01349</v>
      </c>
      <c r="B1257" s="18">
        <v>45621.0</v>
      </c>
      <c r="C1257" s="36">
        <v>10.0</v>
      </c>
      <c r="D1257" s="19">
        <f t="shared" si="111"/>
        <v>143</v>
      </c>
      <c r="E1257" s="19"/>
      <c r="F1257" s="10" t="s">
        <v>3370</v>
      </c>
      <c r="G1257" s="30"/>
    </row>
    <row r="1258" ht="15.75" customHeight="1">
      <c r="A1258" s="19" t="str">
        <f t="shared" si="110"/>
        <v>PO/2024/01349</v>
      </c>
      <c r="B1258" s="9">
        <v>45624.0</v>
      </c>
      <c r="C1258" s="10">
        <v>20.0</v>
      </c>
      <c r="D1258" s="19">
        <f t="shared" si="111"/>
        <v>123</v>
      </c>
      <c r="E1258" s="19"/>
      <c r="F1258" s="10" t="s">
        <v>3373</v>
      </c>
    </row>
    <row r="1259" ht="15.75" customHeight="1">
      <c r="B1259" s="56">
        <v>45632.0</v>
      </c>
      <c r="C1259" s="69">
        <v>10.0</v>
      </c>
      <c r="D1259" s="19">
        <f t="shared" si="111"/>
        <v>113</v>
      </c>
      <c r="E1259" s="1"/>
      <c r="F1259" s="60" t="s">
        <v>3374</v>
      </c>
    </row>
    <row r="1260" ht="15.75" customHeight="1">
      <c r="B1260" s="56">
        <v>45638.0</v>
      </c>
      <c r="C1260" s="69">
        <v>10.0</v>
      </c>
      <c r="D1260" s="19">
        <f t="shared" si="111"/>
        <v>103</v>
      </c>
      <c r="E1260" s="1"/>
      <c r="F1260" s="60" t="s">
        <v>3379</v>
      </c>
    </row>
    <row r="1261" ht="15.75" customHeight="1">
      <c r="B1261" s="56">
        <v>45660.0</v>
      </c>
      <c r="C1261" s="69">
        <v>10.0</v>
      </c>
      <c r="D1261" s="19">
        <f t="shared" si="111"/>
        <v>93</v>
      </c>
      <c r="E1261" s="1"/>
      <c r="F1261" s="60" t="s">
        <v>3382</v>
      </c>
    </row>
    <row r="1262" ht="15.75" customHeight="1">
      <c r="B1262" s="56">
        <v>45671.0</v>
      </c>
      <c r="C1262" s="69">
        <v>50.0</v>
      </c>
      <c r="D1262" s="19">
        <f t="shared" si="111"/>
        <v>43</v>
      </c>
      <c r="E1262" s="1"/>
      <c r="F1262" s="60" t="s">
        <v>3383</v>
      </c>
    </row>
    <row r="1263" ht="15.75" customHeight="1">
      <c r="B1263" s="56">
        <v>45674.0</v>
      </c>
      <c r="C1263" s="69">
        <v>12.0</v>
      </c>
      <c r="D1263" s="19">
        <f t="shared" si="111"/>
        <v>31</v>
      </c>
      <c r="E1263" s="1"/>
      <c r="F1263" s="60" t="s">
        <v>3393</v>
      </c>
    </row>
    <row r="1264" ht="15.75" customHeight="1">
      <c r="B1264" s="56">
        <v>45691.0</v>
      </c>
      <c r="C1264" s="69">
        <v>31.0</v>
      </c>
      <c r="D1264" s="19">
        <f t="shared" si="111"/>
        <v>0</v>
      </c>
      <c r="E1264" s="1"/>
      <c r="F1264" s="253" t="s">
        <v>3394</v>
      </c>
    </row>
    <row r="1265" ht="15.75" customHeight="1">
      <c r="B1265" s="56"/>
      <c r="C1265" s="69"/>
      <c r="D1265" s="19">
        <f t="shared" si="111"/>
        <v>0</v>
      </c>
      <c r="E1265" s="1"/>
      <c r="F1265" s="253"/>
    </row>
    <row r="1266" ht="15.75" customHeight="1">
      <c r="B1266" s="56"/>
      <c r="C1266" s="69"/>
      <c r="D1266" s="19"/>
      <c r="E1266" s="1"/>
      <c r="F1266" s="253"/>
    </row>
    <row r="1267" ht="15.75" customHeight="1">
      <c r="A1267" s="14" t="s">
        <v>15</v>
      </c>
      <c r="B1267" s="14" t="s">
        <v>16</v>
      </c>
      <c r="C1267" s="2" t="s">
        <v>17</v>
      </c>
      <c r="D1267" s="14" t="s">
        <v>18</v>
      </c>
      <c r="E1267" s="14" t="s">
        <v>19</v>
      </c>
      <c r="F1267" s="34" t="s">
        <v>20</v>
      </c>
      <c r="G1267" s="43">
        <v>150.0</v>
      </c>
    </row>
    <row r="1268" ht="15.75" customHeight="1">
      <c r="A1268" s="19" t="s">
        <v>4850</v>
      </c>
      <c r="B1268" s="18">
        <v>45548.0</v>
      </c>
      <c r="C1268" s="36">
        <v>40.0</v>
      </c>
      <c r="D1268" s="19">
        <f>G1267-C1268</f>
        <v>110</v>
      </c>
      <c r="E1268" s="19"/>
      <c r="F1268" s="10" t="s">
        <v>3364</v>
      </c>
      <c r="G1268" s="1" t="s">
        <v>4851</v>
      </c>
    </row>
    <row r="1269" ht="15.75" customHeight="1">
      <c r="A1269" s="19" t="str">
        <f t="shared" ref="A1269:A1272" si="112">A1268</f>
        <v>PO/2024/01350</v>
      </c>
      <c r="B1269" s="18">
        <v>45562.0</v>
      </c>
      <c r="C1269" s="36">
        <v>60.0</v>
      </c>
      <c r="D1269" s="19">
        <f t="shared" ref="D1269:D1272" si="113">D1268-C1269</f>
        <v>50</v>
      </c>
      <c r="E1269" s="19"/>
      <c r="F1269" s="10" t="s">
        <v>3366</v>
      </c>
      <c r="G1269" s="20" t="s">
        <v>3821</v>
      </c>
    </row>
    <row r="1270" ht="15.75" customHeight="1">
      <c r="A1270" s="19" t="str">
        <f t="shared" si="112"/>
        <v>PO/2024/01350</v>
      </c>
      <c r="B1270" s="18">
        <v>45565.0</v>
      </c>
      <c r="C1270" s="36">
        <v>40.0</v>
      </c>
      <c r="D1270" s="19">
        <f t="shared" si="113"/>
        <v>10</v>
      </c>
      <c r="E1270" s="19"/>
      <c r="F1270" s="10" t="s">
        <v>3367</v>
      </c>
      <c r="G1270" s="53"/>
    </row>
    <row r="1271" ht="15.75" customHeight="1">
      <c r="A1271" s="19" t="str">
        <f t="shared" si="112"/>
        <v>PO/2024/01350</v>
      </c>
      <c r="B1271" s="18">
        <v>45575.0</v>
      </c>
      <c r="C1271" s="36">
        <v>10.0</v>
      </c>
      <c r="D1271" s="19">
        <f t="shared" si="113"/>
        <v>0</v>
      </c>
      <c r="E1271" s="19"/>
      <c r="F1271" s="10" t="s">
        <v>3368</v>
      </c>
    </row>
    <row r="1272" ht="15.75" customHeight="1">
      <c r="A1272" s="19" t="str">
        <f t="shared" si="112"/>
        <v>PO/2024/01350</v>
      </c>
      <c r="B1272" s="18"/>
      <c r="C1272" s="36"/>
      <c r="D1272" s="19">
        <f t="shared" si="113"/>
        <v>0</v>
      </c>
      <c r="E1272" s="19"/>
      <c r="F1272" s="10" t="s">
        <v>3369</v>
      </c>
    </row>
    <row r="1273" ht="15.75" customHeight="1">
      <c r="E1273" s="1"/>
      <c r="F1273" s="54" t="s">
        <v>14</v>
      </c>
    </row>
    <row r="1274" ht="15.75" customHeight="1">
      <c r="A1274" s="14" t="s">
        <v>15</v>
      </c>
      <c r="B1274" s="14" t="s">
        <v>16</v>
      </c>
      <c r="C1274" s="2" t="s">
        <v>17</v>
      </c>
      <c r="D1274" s="14" t="s">
        <v>18</v>
      </c>
      <c r="E1274" s="14" t="s">
        <v>19</v>
      </c>
      <c r="F1274" s="34" t="s">
        <v>20</v>
      </c>
      <c r="G1274" s="43">
        <v>150.0</v>
      </c>
    </row>
    <row r="1275" ht="15.75" customHeight="1">
      <c r="A1275" s="19" t="s">
        <v>4852</v>
      </c>
      <c r="B1275" s="18">
        <v>45575.0</v>
      </c>
      <c r="C1275" s="36">
        <v>40.0</v>
      </c>
      <c r="D1275" s="19">
        <f>G1274-C1275</f>
        <v>110</v>
      </c>
      <c r="E1275" s="19"/>
      <c r="F1275" s="10" t="s">
        <v>3364</v>
      </c>
      <c r="G1275" s="1" t="s">
        <v>4853</v>
      </c>
    </row>
    <row r="1276" ht="15.75" customHeight="1">
      <c r="A1276" s="19" t="str">
        <f t="shared" ref="A1276:A1279" si="114">A1275</f>
        <v>PO/2024/01454</v>
      </c>
      <c r="B1276" s="18">
        <v>45593.0</v>
      </c>
      <c r="C1276" s="36">
        <v>50.0</v>
      </c>
      <c r="D1276" s="19">
        <f t="shared" ref="D1276:D1279" si="115">D1275-C1276</f>
        <v>60</v>
      </c>
      <c r="E1276" s="19"/>
      <c r="F1276" s="10" t="s">
        <v>3366</v>
      </c>
      <c r="G1276" s="20" t="s">
        <v>3821</v>
      </c>
    </row>
    <row r="1277" ht="15.75" customHeight="1">
      <c r="A1277" s="19" t="str">
        <f t="shared" si="114"/>
        <v>PO/2024/01454</v>
      </c>
      <c r="B1277" s="18">
        <v>45596.0</v>
      </c>
      <c r="C1277" s="36">
        <v>41.0</v>
      </c>
      <c r="D1277" s="19">
        <f t="shared" si="115"/>
        <v>19</v>
      </c>
      <c r="E1277" s="19"/>
      <c r="F1277" s="10" t="s">
        <v>3367</v>
      </c>
      <c r="G1277" s="53"/>
    </row>
    <row r="1278" ht="15.75" customHeight="1">
      <c r="A1278" s="19" t="str">
        <f t="shared" si="114"/>
        <v>PO/2024/01454</v>
      </c>
      <c r="B1278" s="18">
        <v>45600.0</v>
      </c>
      <c r="C1278" s="36">
        <v>18.0</v>
      </c>
      <c r="D1278" s="19">
        <f t="shared" si="115"/>
        <v>1</v>
      </c>
      <c r="E1278" s="19"/>
      <c r="F1278" s="10" t="s">
        <v>3368</v>
      </c>
    </row>
    <row r="1279" ht="15.75" customHeight="1">
      <c r="A1279" s="19" t="str">
        <f t="shared" si="114"/>
        <v>PO/2024/01454</v>
      </c>
      <c r="B1279" s="18">
        <v>45605.0</v>
      </c>
      <c r="C1279" s="36">
        <v>1.0</v>
      </c>
      <c r="D1279" s="19">
        <f t="shared" si="115"/>
        <v>0</v>
      </c>
      <c r="E1279" s="19"/>
      <c r="F1279" s="10" t="s">
        <v>3369</v>
      </c>
    </row>
    <row r="1280" ht="15.75" customHeight="1">
      <c r="E1280" s="1"/>
      <c r="F1280" s="54" t="s">
        <v>14</v>
      </c>
    </row>
    <row r="1281" ht="15.75" customHeight="1">
      <c r="A1281" s="14" t="s">
        <v>15</v>
      </c>
      <c r="B1281" s="14" t="s">
        <v>16</v>
      </c>
      <c r="C1281" s="2" t="s">
        <v>17</v>
      </c>
      <c r="D1281" s="14" t="s">
        <v>18</v>
      </c>
      <c r="E1281" s="14" t="s">
        <v>19</v>
      </c>
      <c r="F1281" s="34" t="s">
        <v>20</v>
      </c>
      <c r="G1281" s="43">
        <v>150.0</v>
      </c>
    </row>
    <row r="1282" ht="15.75" customHeight="1">
      <c r="A1282" s="19" t="s">
        <v>4854</v>
      </c>
      <c r="B1282" s="18">
        <v>45605.0</v>
      </c>
      <c r="C1282" s="36">
        <v>30.0</v>
      </c>
      <c r="D1282" s="19">
        <f>G1281-C1282</f>
        <v>120</v>
      </c>
      <c r="E1282" s="19"/>
      <c r="F1282" s="10" t="s">
        <v>3364</v>
      </c>
      <c r="G1282" s="1" t="s">
        <v>4855</v>
      </c>
    </row>
    <row r="1283" ht="15.75" customHeight="1">
      <c r="A1283" s="19" t="str">
        <f t="shared" ref="A1283:A1286" si="116">A1282</f>
        <v>PO/2024/01649</v>
      </c>
      <c r="B1283" s="18">
        <v>45608.0</v>
      </c>
      <c r="C1283" s="36">
        <v>57.0</v>
      </c>
      <c r="D1283" s="19">
        <f t="shared" ref="D1283:D1286" si="117">D1282-C1283</f>
        <v>63</v>
      </c>
      <c r="E1283" s="19"/>
      <c r="F1283" s="10" t="s">
        <v>3366</v>
      </c>
      <c r="G1283" s="20" t="s">
        <v>3821</v>
      </c>
    </row>
    <row r="1284" ht="15.75" customHeight="1">
      <c r="A1284" s="19" t="str">
        <f t="shared" si="116"/>
        <v>PO/2024/01649</v>
      </c>
      <c r="B1284" s="18">
        <v>45621.0</v>
      </c>
      <c r="C1284" s="36">
        <v>50.0</v>
      </c>
      <c r="D1284" s="19">
        <f t="shared" si="117"/>
        <v>13</v>
      </c>
      <c r="E1284" s="19"/>
      <c r="F1284" s="10" t="s">
        <v>3367</v>
      </c>
      <c r="G1284" s="53"/>
    </row>
    <row r="1285" ht="15.75" customHeight="1">
      <c r="A1285" s="19" t="str">
        <f t="shared" si="116"/>
        <v>PO/2024/01649</v>
      </c>
      <c r="B1285" s="18">
        <v>45624.0</v>
      </c>
      <c r="C1285" s="36">
        <v>13.0</v>
      </c>
      <c r="D1285" s="19">
        <f t="shared" si="117"/>
        <v>0</v>
      </c>
      <c r="E1285" s="19"/>
      <c r="F1285" s="10" t="s">
        <v>3368</v>
      </c>
    </row>
    <row r="1286" ht="15.75" customHeight="1">
      <c r="A1286" s="19" t="str">
        <f t="shared" si="116"/>
        <v>PO/2024/01649</v>
      </c>
      <c r="B1286" s="18"/>
      <c r="C1286" s="36"/>
      <c r="D1286" s="19">
        <f t="shared" si="117"/>
        <v>0</v>
      </c>
      <c r="E1286" s="19"/>
      <c r="F1286" s="10" t="s">
        <v>3369</v>
      </c>
    </row>
    <row r="1287" ht="15.75" customHeight="1">
      <c r="E1287" s="1"/>
      <c r="F1287" s="68" t="s">
        <v>14</v>
      </c>
    </row>
    <row r="1288" ht="15.75" customHeight="1">
      <c r="A1288" s="14" t="s">
        <v>15</v>
      </c>
      <c r="B1288" s="14" t="s">
        <v>16</v>
      </c>
      <c r="C1288" s="2" t="s">
        <v>17</v>
      </c>
      <c r="D1288" s="14" t="s">
        <v>18</v>
      </c>
      <c r="E1288" s="14" t="s">
        <v>19</v>
      </c>
      <c r="F1288" s="34" t="s">
        <v>20</v>
      </c>
      <c r="G1288" s="43">
        <v>150.0</v>
      </c>
    </row>
    <row r="1289" ht="15.75" customHeight="1">
      <c r="A1289" s="19" t="s">
        <v>4856</v>
      </c>
      <c r="B1289" s="18">
        <v>45632.0</v>
      </c>
      <c r="C1289" s="36">
        <v>54.0</v>
      </c>
      <c r="D1289" s="19">
        <f>G1288-C1289</f>
        <v>96</v>
      </c>
      <c r="E1289" s="19"/>
      <c r="F1289" s="10" t="s">
        <v>3364</v>
      </c>
      <c r="G1289" s="1" t="s">
        <v>4857</v>
      </c>
    </row>
    <row r="1290" ht="15.75" customHeight="1">
      <c r="A1290" s="19" t="str">
        <f t="shared" ref="A1290:A1293" si="118">A1289</f>
        <v>PO/2024/01712</v>
      </c>
      <c r="B1290" s="18">
        <v>45638.0</v>
      </c>
      <c r="C1290" s="36">
        <v>50.0</v>
      </c>
      <c r="D1290" s="19">
        <f t="shared" ref="D1290:D1293" si="119">D1289-C1290</f>
        <v>46</v>
      </c>
      <c r="E1290" s="19"/>
      <c r="F1290" s="10" t="s">
        <v>3366</v>
      </c>
      <c r="G1290" s="20" t="s">
        <v>3821</v>
      </c>
    </row>
    <row r="1291" ht="15.75" customHeight="1">
      <c r="A1291" s="19" t="str">
        <f t="shared" si="118"/>
        <v>PO/2024/01712</v>
      </c>
      <c r="B1291" s="118">
        <v>45660.0</v>
      </c>
      <c r="C1291" s="119">
        <v>46.0</v>
      </c>
      <c r="D1291" s="19">
        <f t="shared" si="119"/>
        <v>0</v>
      </c>
      <c r="E1291" s="19"/>
      <c r="F1291" s="10" t="s">
        <v>3367</v>
      </c>
      <c r="G1291" s="53"/>
    </row>
    <row r="1292" ht="15.75" customHeight="1">
      <c r="A1292" s="19" t="str">
        <f t="shared" si="118"/>
        <v>PO/2024/01712</v>
      </c>
      <c r="B1292" s="18"/>
      <c r="C1292" s="36"/>
      <c r="D1292" s="19">
        <f t="shared" si="119"/>
        <v>0</v>
      </c>
      <c r="E1292" s="19"/>
      <c r="F1292" s="10" t="s">
        <v>3368</v>
      </c>
    </row>
    <row r="1293" ht="15.75" customHeight="1">
      <c r="A1293" s="19" t="str">
        <f t="shared" si="118"/>
        <v>PO/2024/01712</v>
      </c>
      <c r="B1293" s="18"/>
      <c r="C1293" s="36"/>
      <c r="D1293" s="19">
        <f t="shared" si="119"/>
        <v>0</v>
      </c>
      <c r="E1293" s="19"/>
      <c r="F1293" s="10" t="s">
        <v>3369</v>
      </c>
    </row>
    <row r="1294" ht="15.75" customHeight="1">
      <c r="D1294" s="68" t="s">
        <v>14</v>
      </c>
      <c r="E1294" s="1"/>
    </row>
    <row r="1295" ht="15.75" customHeight="1">
      <c r="E1295" s="1"/>
    </row>
    <row r="1296" ht="15.75" customHeight="1">
      <c r="A1296" s="2" t="s">
        <v>0</v>
      </c>
      <c r="B1296" s="2" t="s">
        <v>1</v>
      </c>
      <c r="C1296" s="3" t="s">
        <v>2</v>
      </c>
      <c r="D1296" s="3" t="s">
        <v>3</v>
      </c>
      <c r="E1296" s="3" t="s">
        <v>4</v>
      </c>
      <c r="F1296" s="3" t="s">
        <v>5</v>
      </c>
      <c r="G1296" s="3" t="s">
        <v>6</v>
      </c>
      <c r="H1296" s="3" t="s">
        <v>7</v>
      </c>
      <c r="I1296" s="3" t="s">
        <v>8</v>
      </c>
    </row>
    <row r="1297" ht="15.75" customHeight="1">
      <c r="A1297" s="4" t="s">
        <v>4858</v>
      </c>
      <c r="B1297" s="5" t="s">
        <v>4859</v>
      </c>
      <c r="C1297" s="6">
        <v>45671.0</v>
      </c>
      <c r="D1297" s="7">
        <v>200.0</v>
      </c>
      <c r="E1297" s="8" t="s">
        <v>3197</v>
      </c>
      <c r="F1297" s="9">
        <v>45671.0</v>
      </c>
      <c r="G1297" s="10">
        <v>72.0</v>
      </c>
      <c r="H1297" s="8">
        <f>D1297-G1297</f>
        <v>128</v>
      </c>
      <c r="I1297" s="10"/>
    </row>
    <row r="1298" ht="15.75" customHeight="1">
      <c r="A1298" s="11"/>
      <c r="B1298" s="11"/>
      <c r="C1298" s="11"/>
      <c r="D1298" s="11"/>
      <c r="E1298" s="8" t="s">
        <v>3198</v>
      </c>
      <c r="F1298" s="9">
        <v>45674.0</v>
      </c>
      <c r="G1298" s="10">
        <v>13.0</v>
      </c>
      <c r="H1298" s="8">
        <f t="shared" ref="H1298:H1302" si="120">H1297-G1298</f>
        <v>115</v>
      </c>
      <c r="I1298" s="10"/>
    </row>
    <row r="1299" ht="15.75" customHeight="1">
      <c r="A1299" s="11"/>
      <c r="B1299" s="11"/>
      <c r="C1299" s="11"/>
      <c r="D1299" s="11"/>
      <c r="E1299" s="8" t="s">
        <v>3199</v>
      </c>
      <c r="F1299" s="9">
        <v>45700.0</v>
      </c>
      <c r="G1299" s="10">
        <v>41.0</v>
      </c>
      <c r="H1299" s="8">
        <f t="shared" si="120"/>
        <v>74</v>
      </c>
      <c r="I1299" s="10"/>
    </row>
    <row r="1300" ht="15.75" customHeight="1">
      <c r="A1300" s="11"/>
      <c r="B1300" s="11"/>
      <c r="C1300" s="11"/>
      <c r="D1300" s="11"/>
      <c r="E1300" s="8" t="s">
        <v>4860</v>
      </c>
      <c r="F1300" s="57">
        <v>45715.0</v>
      </c>
      <c r="G1300" s="10">
        <v>25.0</v>
      </c>
      <c r="H1300" s="8">
        <f t="shared" si="120"/>
        <v>49</v>
      </c>
      <c r="I1300" s="10"/>
    </row>
    <row r="1301" ht="15.75" customHeight="1">
      <c r="A1301" s="11"/>
      <c r="B1301" s="11"/>
      <c r="C1301" s="11"/>
      <c r="D1301" s="11"/>
      <c r="E1301" s="8" t="s">
        <v>4861</v>
      </c>
      <c r="F1301" s="57">
        <v>45727.0</v>
      </c>
      <c r="G1301" s="10">
        <v>49.0</v>
      </c>
      <c r="H1301" s="8">
        <f t="shared" si="120"/>
        <v>0</v>
      </c>
      <c r="I1301" s="10"/>
    </row>
    <row r="1302" ht="15.75" customHeight="1">
      <c r="A1302" s="12"/>
      <c r="B1302" s="12"/>
      <c r="C1302" s="12"/>
      <c r="D1302" s="12"/>
      <c r="E1302" s="8" t="s">
        <v>4862</v>
      </c>
      <c r="F1302" s="10"/>
      <c r="G1302" s="10"/>
      <c r="H1302" s="8">
        <f t="shared" si="120"/>
        <v>0</v>
      </c>
      <c r="I1302" s="10"/>
    </row>
    <row r="1303" ht="15.75" customHeight="1">
      <c r="E1303" s="1"/>
      <c r="H1303" s="68" t="s">
        <v>14</v>
      </c>
    </row>
    <row r="1304" ht="15.75" customHeight="1">
      <c r="A1304" s="2" t="s">
        <v>0</v>
      </c>
      <c r="B1304" s="2" t="s">
        <v>1</v>
      </c>
      <c r="C1304" s="3" t="s">
        <v>2</v>
      </c>
      <c r="D1304" s="3" t="s">
        <v>3</v>
      </c>
      <c r="E1304" s="3" t="s">
        <v>4</v>
      </c>
      <c r="F1304" s="3" t="s">
        <v>5</v>
      </c>
      <c r="G1304" s="3" t="s">
        <v>6</v>
      </c>
      <c r="H1304" s="3" t="s">
        <v>7</v>
      </c>
      <c r="I1304" s="3" t="s">
        <v>8</v>
      </c>
    </row>
    <row r="1305" ht="15.75" customHeight="1">
      <c r="A1305" s="4" t="s">
        <v>4863</v>
      </c>
      <c r="B1305" s="5" t="s">
        <v>4864</v>
      </c>
      <c r="C1305" s="6">
        <v>45674.0</v>
      </c>
      <c r="D1305" s="7">
        <v>50.0</v>
      </c>
      <c r="E1305" s="8" t="s">
        <v>1924</v>
      </c>
      <c r="F1305" s="9">
        <v>45674.0</v>
      </c>
      <c r="G1305" s="10">
        <v>40.0</v>
      </c>
      <c r="H1305" s="8">
        <f>D1305-G1305</f>
        <v>10</v>
      </c>
      <c r="I1305" s="10"/>
    </row>
    <row r="1306" ht="15.75" customHeight="1">
      <c r="A1306" s="11"/>
      <c r="B1306" s="11"/>
      <c r="C1306" s="11"/>
      <c r="D1306" s="11"/>
      <c r="E1306" s="8" t="s">
        <v>1925</v>
      </c>
      <c r="F1306" s="9">
        <v>45700.0</v>
      </c>
      <c r="G1306" s="10">
        <v>10.0</v>
      </c>
      <c r="H1306" s="8">
        <f t="shared" ref="H1306:H1307" si="121">H1305-G1306</f>
        <v>0</v>
      </c>
      <c r="I1306" s="10"/>
    </row>
    <row r="1307" ht="15.75" customHeight="1">
      <c r="A1307" s="11"/>
      <c r="B1307" s="11"/>
      <c r="C1307" s="11"/>
      <c r="D1307" s="11"/>
      <c r="E1307" s="8" t="s">
        <v>1926</v>
      </c>
      <c r="F1307" s="10"/>
      <c r="G1307" s="10"/>
      <c r="H1307" s="8">
        <f t="shared" si="121"/>
        <v>0</v>
      </c>
      <c r="I1307" s="10"/>
    </row>
    <row r="1308" ht="15.75" customHeight="1">
      <c r="E1308" s="1"/>
      <c r="H1308" s="68" t="s">
        <v>14</v>
      </c>
    </row>
    <row r="1309" ht="15.75" customHeight="1">
      <c r="A1309" s="2" t="s">
        <v>0</v>
      </c>
      <c r="B1309" s="2" t="s">
        <v>1</v>
      </c>
      <c r="C1309" s="3" t="s">
        <v>2</v>
      </c>
      <c r="D1309" s="3" t="s">
        <v>3</v>
      </c>
      <c r="E1309" s="3" t="s">
        <v>4</v>
      </c>
      <c r="F1309" s="3" t="s">
        <v>5</v>
      </c>
      <c r="G1309" s="3" t="s">
        <v>6</v>
      </c>
      <c r="H1309" s="3" t="s">
        <v>7</v>
      </c>
      <c r="I1309" s="3" t="s">
        <v>8</v>
      </c>
    </row>
    <row r="1310" ht="15.75" customHeight="1">
      <c r="A1310" s="4" t="s">
        <v>4865</v>
      </c>
      <c r="B1310" s="5" t="s">
        <v>4866</v>
      </c>
      <c r="C1310" s="6">
        <v>45681.0</v>
      </c>
      <c r="D1310" s="7">
        <v>300.0</v>
      </c>
      <c r="E1310" s="8" t="s">
        <v>3520</v>
      </c>
      <c r="F1310" s="9">
        <v>45691.0</v>
      </c>
      <c r="G1310" s="10">
        <v>19.0</v>
      </c>
      <c r="H1310" s="8">
        <f>D1310-G1310</f>
        <v>281</v>
      </c>
      <c r="I1310" s="10"/>
    </row>
    <row r="1311" ht="15.75" customHeight="1">
      <c r="A1311" s="11"/>
      <c r="B1311" s="11"/>
      <c r="C1311" s="11"/>
      <c r="D1311" s="11"/>
      <c r="E1311" s="8" t="s">
        <v>3521</v>
      </c>
      <c r="F1311" s="9">
        <v>45692.0</v>
      </c>
      <c r="G1311" s="10">
        <v>31.0</v>
      </c>
      <c r="H1311" s="8">
        <f t="shared" ref="H1311:H1316" si="122">H1310-G1311</f>
        <v>250</v>
      </c>
      <c r="I1311" s="10"/>
    </row>
    <row r="1312" ht="15.75" customHeight="1">
      <c r="A1312" s="11"/>
      <c r="B1312" s="11"/>
      <c r="C1312" s="11"/>
      <c r="D1312" s="11"/>
      <c r="E1312" s="8" t="s">
        <v>3522</v>
      </c>
      <c r="F1312" s="9">
        <v>45693.0</v>
      </c>
      <c r="G1312" s="10">
        <v>50.0</v>
      </c>
      <c r="H1312" s="8">
        <f t="shared" si="122"/>
        <v>200</v>
      </c>
      <c r="I1312" s="10"/>
    </row>
    <row r="1313" ht="15.75" customHeight="1">
      <c r="A1313" s="11"/>
      <c r="B1313" s="11"/>
      <c r="C1313" s="11"/>
      <c r="D1313" s="11"/>
      <c r="E1313" s="8" t="s">
        <v>4867</v>
      </c>
      <c r="F1313" s="9">
        <v>45694.0</v>
      </c>
      <c r="G1313" s="10">
        <v>60.0</v>
      </c>
      <c r="H1313" s="8">
        <f t="shared" si="122"/>
        <v>140</v>
      </c>
      <c r="I1313" s="10"/>
      <c r="L1313" s="58"/>
    </row>
    <row r="1314" ht="15.75" customHeight="1">
      <c r="A1314" s="11"/>
      <c r="B1314" s="11"/>
      <c r="C1314" s="11"/>
      <c r="D1314" s="11"/>
      <c r="E1314" s="8" t="s">
        <v>4868</v>
      </c>
      <c r="F1314" s="9">
        <v>45695.0</v>
      </c>
      <c r="G1314" s="10">
        <v>50.0</v>
      </c>
      <c r="H1314" s="8">
        <f t="shared" si="122"/>
        <v>90</v>
      </c>
      <c r="I1314" s="10"/>
    </row>
    <row r="1315" ht="15.75" customHeight="1">
      <c r="A1315" s="12"/>
      <c r="B1315" s="12"/>
      <c r="C1315" s="12"/>
      <c r="D1315" s="12"/>
      <c r="E1315" s="8" t="s">
        <v>4869</v>
      </c>
      <c r="F1315" s="9">
        <v>45700.0</v>
      </c>
      <c r="G1315" s="10">
        <v>78.0</v>
      </c>
      <c r="H1315" s="8">
        <f t="shared" si="122"/>
        <v>12</v>
      </c>
      <c r="I1315" s="10"/>
    </row>
    <row r="1316" ht="15.75" customHeight="1">
      <c r="A1316" s="10"/>
      <c r="B1316" s="10"/>
      <c r="C1316" s="10"/>
      <c r="D1316" s="10"/>
      <c r="E1316" s="8" t="s">
        <v>4870</v>
      </c>
      <c r="F1316" s="9">
        <v>45715.0</v>
      </c>
      <c r="G1316" s="10">
        <v>12.0</v>
      </c>
      <c r="H1316" s="8">
        <f t="shared" si="122"/>
        <v>0</v>
      </c>
      <c r="I1316" s="10"/>
    </row>
    <row r="1317" ht="15.75" customHeight="1">
      <c r="E1317" s="1"/>
      <c r="H1317" s="68" t="s">
        <v>14</v>
      </c>
    </row>
    <row r="1318" ht="15.75" customHeight="1">
      <c r="E1318" s="1"/>
    </row>
    <row r="1319" ht="15.75" customHeight="1">
      <c r="A1319" s="2" t="s">
        <v>0</v>
      </c>
      <c r="B1319" s="2" t="s">
        <v>1</v>
      </c>
      <c r="C1319" s="3" t="s">
        <v>2</v>
      </c>
      <c r="D1319" s="3" t="s">
        <v>3</v>
      </c>
      <c r="E1319" s="3" t="s">
        <v>4</v>
      </c>
      <c r="F1319" s="3" t="s">
        <v>5</v>
      </c>
      <c r="G1319" s="3" t="s">
        <v>6</v>
      </c>
      <c r="H1319" s="3" t="s">
        <v>7</v>
      </c>
      <c r="I1319" s="3" t="s">
        <v>8</v>
      </c>
    </row>
    <row r="1320" ht="15.75" customHeight="1">
      <c r="A1320" s="4" t="s">
        <v>4865</v>
      </c>
      <c r="B1320" s="5" t="s">
        <v>4871</v>
      </c>
      <c r="C1320" s="6"/>
      <c r="D1320" s="7">
        <v>300.0</v>
      </c>
      <c r="E1320" s="8" t="s">
        <v>1935</v>
      </c>
      <c r="F1320" s="9">
        <v>45715.0</v>
      </c>
      <c r="G1320" s="10">
        <v>13.0</v>
      </c>
      <c r="H1320" s="8">
        <f>D1320-G1320</f>
        <v>287</v>
      </c>
      <c r="I1320" s="10"/>
    </row>
    <row r="1321" ht="15.75" customHeight="1">
      <c r="A1321" s="11"/>
      <c r="B1321" s="11"/>
      <c r="C1321" s="11"/>
      <c r="D1321" s="11"/>
      <c r="E1321" s="8" t="s">
        <v>1936</v>
      </c>
      <c r="F1321" s="9">
        <v>45741.0</v>
      </c>
      <c r="G1321" s="10">
        <v>50.0</v>
      </c>
      <c r="H1321" s="8">
        <f t="shared" ref="H1321:H1326" si="123">H1320-G1321</f>
        <v>237</v>
      </c>
      <c r="I1321" s="10"/>
    </row>
    <row r="1322" ht="15.75" customHeight="1">
      <c r="A1322" s="11"/>
      <c r="B1322" s="11"/>
      <c r="C1322" s="11"/>
      <c r="D1322" s="11"/>
      <c r="E1322" s="8" t="s">
        <v>4872</v>
      </c>
      <c r="F1322" s="9">
        <v>45768.0</v>
      </c>
      <c r="G1322" s="10">
        <v>100.0</v>
      </c>
      <c r="H1322" s="8">
        <f t="shared" si="123"/>
        <v>137</v>
      </c>
      <c r="I1322" s="10"/>
      <c r="K1322" s="53"/>
    </row>
    <row r="1323" ht="15.75" customHeight="1">
      <c r="A1323" s="11"/>
      <c r="B1323" s="11"/>
      <c r="C1323" s="11"/>
      <c r="D1323" s="11"/>
      <c r="E1323" s="8" t="s">
        <v>4873</v>
      </c>
      <c r="F1323" s="9">
        <v>45785.0</v>
      </c>
      <c r="G1323" s="10">
        <v>25.0</v>
      </c>
      <c r="H1323" s="8">
        <f t="shared" si="123"/>
        <v>112</v>
      </c>
      <c r="I1323" s="10"/>
    </row>
    <row r="1324" ht="15.75" customHeight="1">
      <c r="A1324" s="11"/>
      <c r="B1324" s="11"/>
      <c r="C1324" s="11"/>
      <c r="D1324" s="11"/>
      <c r="E1324" s="8" t="s">
        <v>4874</v>
      </c>
      <c r="F1324" s="9">
        <v>45796.0</v>
      </c>
      <c r="G1324" s="10">
        <v>60.0</v>
      </c>
      <c r="H1324" s="8">
        <f t="shared" si="123"/>
        <v>52</v>
      </c>
      <c r="I1324" s="10"/>
    </row>
    <row r="1325" ht="15.75" customHeight="1">
      <c r="A1325" s="12"/>
      <c r="B1325" s="12"/>
      <c r="C1325" s="12"/>
      <c r="D1325" s="12"/>
      <c r="E1325" s="8" t="s">
        <v>4875</v>
      </c>
      <c r="F1325" s="9">
        <v>45799.0</v>
      </c>
      <c r="G1325" s="10">
        <v>36.0</v>
      </c>
      <c r="H1325" s="8">
        <f t="shared" si="123"/>
        <v>16</v>
      </c>
      <c r="I1325" s="10"/>
    </row>
    <row r="1326" ht="15.75" customHeight="1">
      <c r="A1326" s="10"/>
      <c r="B1326" s="10"/>
      <c r="C1326" s="10"/>
      <c r="D1326" s="10"/>
      <c r="E1326" s="8" t="s">
        <v>4876</v>
      </c>
      <c r="F1326" s="57">
        <v>45805.0</v>
      </c>
      <c r="G1326" s="10">
        <v>16.0</v>
      </c>
      <c r="H1326" s="8">
        <f t="shared" si="123"/>
        <v>0</v>
      </c>
      <c r="I1326" s="10"/>
    </row>
    <row r="1327" ht="15.75" customHeight="1">
      <c r="E1327" s="1"/>
      <c r="H1327" s="62" t="s">
        <v>14</v>
      </c>
    </row>
    <row r="1328" ht="15.75" customHeight="1">
      <c r="A1328" s="2" t="s">
        <v>0</v>
      </c>
      <c r="B1328" s="2" t="s">
        <v>1</v>
      </c>
      <c r="C1328" s="3" t="s">
        <v>2</v>
      </c>
      <c r="D1328" s="3" t="s">
        <v>3</v>
      </c>
      <c r="E1328" s="3" t="s">
        <v>4</v>
      </c>
      <c r="F1328" s="3" t="s">
        <v>5</v>
      </c>
      <c r="G1328" s="3" t="s">
        <v>6</v>
      </c>
      <c r="H1328" s="3" t="s">
        <v>7</v>
      </c>
      <c r="I1328" s="3" t="s">
        <v>8</v>
      </c>
    </row>
    <row r="1329" ht="15.75" customHeight="1">
      <c r="A1329" s="4" t="s">
        <v>4865</v>
      </c>
      <c r="B1329" s="5" t="s">
        <v>4877</v>
      </c>
      <c r="C1329" s="6"/>
      <c r="D1329" s="7">
        <v>300.0</v>
      </c>
      <c r="E1329" s="8" t="s">
        <v>3533</v>
      </c>
      <c r="F1329" s="9">
        <v>45806.0</v>
      </c>
      <c r="G1329" s="10">
        <v>40.0</v>
      </c>
      <c r="H1329" s="8">
        <f>D1329-G1329</f>
        <v>260</v>
      </c>
      <c r="I1329" s="10"/>
    </row>
    <row r="1330" ht="15.75" customHeight="1">
      <c r="A1330" s="11"/>
      <c r="B1330" s="11"/>
      <c r="C1330" s="11"/>
      <c r="D1330" s="11"/>
      <c r="E1330" s="8" t="s">
        <v>3534</v>
      </c>
      <c r="F1330" s="9">
        <v>45810.0</v>
      </c>
      <c r="G1330" s="10">
        <v>75.0</v>
      </c>
      <c r="H1330" s="8">
        <f t="shared" ref="H1330:H1334" si="124">H1329-G1330</f>
        <v>185</v>
      </c>
      <c r="I1330" s="10"/>
    </row>
    <row r="1331" ht="15.75" customHeight="1">
      <c r="A1331" s="11"/>
      <c r="B1331" s="11"/>
      <c r="C1331" s="11"/>
      <c r="D1331" s="11"/>
      <c r="E1331" s="8" t="s">
        <v>3535</v>
      </c>
      <c r="F1331" s="9">
        <v>45817.0</v>
      </c>
      <c r="G1331" s="10">
        <v>120.0</v>
      </c>
      <c r="H1331" s="8">
        <f t="shared" si="124"/>
        <v>65</v>
      </c>
      <c r="I1331" s="10"/>
    </row>
    <row r="1332" ht="15.75" customHeight="1">
      <c r="A1332" s="11"/>
      <c r="B1332" s="11"/>
      <c r="C1332" s="11"/>
      <c r="D1332" s="11"/>
      <c r="E1332" s="8" t="s">
        <v>4878</v>
      </c>
      <c r="F1332" s="9">
        <v>45824.0</v>
      </c>
      <c r="G1332" s="10">
        <v>65.0</v>
      </c>
      <c r="H1332" s="8">
        <f t="shared" si="124"/>
        <v>0</v>
      </c>
      <c r="I1332" s="10"/>
    </row>
    <row r="1333" ht="15.75" customHeight="1">
      <c r="A1333" s="11"/>
      <c r="B1333" s="11"/>
      <c r="C1333" s="11"/>
      <c r="D1333" s="11"/>
      <c r="E1333" s="8" t="s">
        <v>4879</v>
      </c>
      <c r="F1333" s="9"/>
      <c r="G1333" s="10"/>
      <c r="H1333" s="8">
        <f t="shared" si="124"/>
        <v>0</v>
      </c>
      <c r="I1333" s="10"/>
    </row>
    <row r="1334" ht="15.75" customHeight="1">
      <c r="A1334" s="12"/>
      <c r="B1334" s="12"/>
      <c r="C1334" s="12"/>
      <c r="D1334" s="12"/>
      <c r="E1334" s="8" t="s">
        <v>4880</v>
      </c>
      <c r="F1334" s="9"/>
      <c r="G1334" s="10"/>
      <c r="H1334" s="8">
        <f t="shared" si="124"/>
        <v>0</v>
      </c>
      <c r="I1334" s="10"/>
    </row>
    <row r="1335" ht="15.75" customHeight="1">
      <c r="E1335" s="1"/>
      <c r="H1335" s="62" t="s">
        <v>14</v>
      </c>
    </row>
    <row r="1336" ht="15.75" customHeight="1">
      <c r="A1336" s="2" t="s">
        <v>0</v>
      </c>
      <c r="B1336" s="2" t="s">
        <v>1</v>
      </c>
      <c r="C1336" s="3" t="s">
        <v>2</v>
      </c>
      <c r="D1336" s="3" t="s">
        <v>3</v>
      </c>
      <c r="E1336" s="3" t="s">
        <v>4</v>
      </c>
      <c r="F1336" s="3" t="s">
        <v>5</v>
      </c>
      <c r="G1336" s="3" t="s">
        <v>6</v>
      </c>
      <c r="H1336" s="3" t="s">
        <v>7</v>
      </c>
      <c r="I1336" s="3" t="s">
        <v>8</v>
      </c>
    </row>
    <row r="1337" ht="15.75" customHeight="1">
      <c r="A1337" s="4" t="s">
        <v>4881</v>
      </c>
      <c r="B1337" s="5" t="s">
        <v>4882</v>
      </c>
      <c r="C1337" s="6"/>
      <c r="D1337" s="7">
        <v>100.0</v>
      </c>
      <c r="E1337" s="8" t="s">
        <v>4883</v>
      </c>
      <c r="F1337" s="9">
        <v>45741.0</v>
      </c>
      <c r="G1337" s="10">
        <v>15.0</v>
      </c>
      <c r="H1337" s="8">
        <f>D1337-G1337</f>
        <v>85</v>
      </c>
      <c r="I1337" s="10"/>
    </row>
    <row r="1338" ht="15.75" customHeight="1">
      <c r="A1338" s="11"/>
      <c r="B1338" s="11"/>
      <c r="C1338" s="11"/>
      <c r="D1338" s="11"/>
      <c r="E1338" s="8" t="s">
        <v>4884</v>
      </c>
      <c r="F1338" s="9">
        <v>45768.0</v>
      </c>
      <c r="G1338" s="10">
        <v>30.0</v>
      </c>
      <c r="H1338" s="8">
        <f t="shared" ref="H1338:H1342" si="125">H1337-G1338</f>
        <v>55</v>
      </c>
      <c r="I1338" s="10"/>
    </row>
    <row r="1339" ht="15.75" customHeight="1">
      <c r="A1339" s="11"/>
      <c r="B1339" s="11"/>
      <c r="C1339" s="11"/>
      <c r="D1339" s="11"/>
      <c r="E1339" s="8" t="s">
        <v>4885</v>
      </c>
      <c r="F1339" s="9">
        <v>45769.0</v>
      </c>
      <c r="G1339" s="10">
        <v>20.0</v>
      </c>
      <c r="H1339" s="8">
        <f t="shared" si="125"/>
        <v>35</v>
      </c>
      <c r="I1339" s="10"/>
      <c r="K1339" s="58">
        <v>45810.0</v>
      </c>
    </row>
    <row r="1340" ht="15.75" customHeight="1">
      <c r="A1340" s="11"/>
      <c r="B1340" s="11"/>
      <c r="C1340" s="11"/>
      <c r="D1340" s="11"/>
      <c r="E1340" s="8" t="s">
        <v>4886</v>
      </c>
      <c r="F1340" s="9">
        <v>45785.0</v>
      </c>
      <c r="G1340" s="10">
        <v>35.0</v>
      </c>
      <c r="H1340" s="8">
        <f t="shared" si="125"/>
        <v>0</v>
      </c>
      <c r="I1340" s="10"/>
      <c r="K1340" s="58">
        <v>45891.0</v>
      </c>
    </row>
    <row r="1341" ht="15.75" customHeight="1">
      <c r="A1341" s="11"/>
      <c r="B1341" s="11"/>
      <c r="C1341" s="11"/>
      <c r="D1341" s="11"/>
      <c r="E1341" s="8" t="s">
        <v>4887</v>
      </c>
      <c r="F1341" s="9"/>
      <c r="G1341" s="10"/>
      <c r="H1341" s="8">
        <f t="shared" si="125"/>
        <v>0</v>
      </c>
      <c r="I1341" s="10"/>
    </row>
    <row r="1342" ht="15.75" customHeight="1">
      <c r="A1342" s="12"/>
      <c r="B1342" s="12"/>
      <c r="C1342" s="12"/>
      <c r="D1342" s="12"/>
      <c r="E1342" s="8" t="s">
        <v>4888</v>
      </c>
      <c r="F1342" s="9"/>
      <c r="G1342" s="10"/>
      <c r="H1342" s="8">
        <f t="shared" si="125"/>
        <v>0</v>
      </c>
      <c r="I1342" s="10"/>
    </row>
    <row r="1343" ht="15.75" customHeight="1">
      <c r="E1343" s="1"/>
      <c r="H1343" s="62" t="s">
        <v>14</v>
      </c>
    </row>
    <row r="1344" ht="15.75" customHeight="1">
      <c r="A1344" s="2" t="s">
        <v>0</v>
      </c>
      <c r="B1344" s="2" t="s">
        <v>1</v>
      </c>
      <c r="C1344" s="3" t="s">
        <v>2</v>
      </c>
      <c r="D1344" s="3" t="s">
        <v>3</v>
      </c>
      <c r="E1344" s="3" t="s">
        <v>4</v>
      </c>
      <c r="F1344" s="3" t="s">
        <v>5</v>
      </c>
      <c r="G1344" s="3" t="s">
        <v>6</v>
      </c>
      <c r="H1344" s="3" t="s">
        <v>7</v>
      </c>
      <c r="I1344" s="3" t="s">
        <v>8</v>
      </c>
    </row>
    <row r="1345" ht="15.75" customHeight="1">
      <c r="A1345" s="4" t="s">
        <v>4881</v>
      </c>
      <c r="B1345" s="5" t="s">
        <v>4889</v>
      </c>
      <c r="C1345" s="6"/>
      <c r="D1345" s="7">
        <v>150.0</v>
      </c>
      <c r="E1345" s="8" t="s">
        <v>4890</v>
      </c>
      <c r="F1345" s="9">
        <v>45796.0</v>
      </c>
      <c r="G1345" s="10">
        <v>40.0</v>
      </c>
      <c r="H1345" s="8">
        <f>D1345-G1345</f>
        <v>110</v>
      </c>
      <c r="I1345" s="10"/>
    </row>
    <row r="1346" ht="15.75" customHeight="1">
      <c r="A1346" s="11"/>
      <c r="B1346" s="11"/>
      <c r="C1346" s="11"/>
      <c r="D1346" s="11"/>
      <c r="E1346" s="8" t="s">
        <v>4891</v>
      </c>
      <c r="F1346" s="9">
        <v>45824.0</v>
      </c>
      <c r="G1346" s="10">
        <v>40.0</v>
      </c>
      <c r="H1346" s="8">
        <f t="shared" ref="H1346:H1350" si="126">H1345-G1346</f>
        <v>70</v>
      </c>
      <c r="I1346" s="10"/>
    </row>
    <row r="1347" ht="15.75" customHeight="1">
      <c r="A1347" s="11"/>
      <c r="B1347" s="11"/>
      <c r="C1347" s="11"/>
      <c r="D1347" s="11"/>
      <c r="E1347" s="8" t="s">
        <v>4892</v>
      </c>
      <c r="F1347" s="9">
        <v>45831.0</v>
      </c>
      <c r="G1347" s="10">
        <v>15.0</v>
      </c>
      <c r="H1347" s="8">
        <f t="shared" si="126"/>
        <v>55</v>
      </c>
      <c r="I1347" s="10"/>
    </row>
    <row r="1348" ht="15.75" customHeight="1">
      <c r="A1348" s="11"/>
      <c r="B1348" s="11"/>
      <c r="C1348" s="11"/>
      <c r="D1348" s="11"/>
      <c r="E1348" s="8" t="s">
        <v>4893</v>
      </c>
      <c r="F1348" s="9">
        <v>45866.0</v>
      </c>
      <c r="G1348" s="10">
        <v>54.0</v>
      </c>
      <c r="H1348" s="8">
        <f t="shared" si="126"/>
        <v>1</v>
      </c>
      <c r="I1348" s="10"/>
    </row>
    <row r="1349" ht="15.75" customHeight="1">
      <c r="A1349" s="11"/>
      <c r="B1349" s="11"/>
      <c r="C1349" s="11"/>
      <c r="D1349" s="11"/>
      <c r="E1349" s="8" t="s">
        <v>4894</v>
      </c>
      <c r="F1349" s="9">
        <v>45897.0</v>
      </c>
      <c r="G1349" s="10">
        <v>1.0</v>
      </c>
      <c r="H1349" s="8">
        <f t="shared" si="126"/>
        <v>0</v>
      </c>
      <c r="I1349" s="10"/>
    </row>
    <row r="1350" ht="15.75" customHeight="1">
      <c r="A1350" s="12"/>
      <c r="B1350" s="12"/>
      <c r="C1350" s="12"/>
      <c r="D1350" s="12"/>
      <c r="E1350" s="8"/>
      <c r="F1350" s="9"/>
      <c r="G1350" s="10"/>
      <c r="H1350" s="8">
        <f t="shared" si="126"/>
        <v>0</v>
      </c>
      <c r="I1350" s="10"/>
    </row>
    <row r="1351" ht="15.75" customHeight="1">
      <c r="E1351" s="1"/>
      <c r="H1351" s="62" t="s">
        <v>14</v>
      </c>
    </row>
    <row r="1352" ht="15.75" customHeight="1">
      <c r="A1352" s="2" t="s">
        <v>0</v>
      </c>
      <c r="B1352" s="2" t="s">
        <v>1</v>
      </c>
      <c r="C1352" s="3" t="s">
        <v>2</v>
      </c>
      <c r="D1352" s="3" t="s">
        <v>3</v>
      </c>
      <c r="E1352" s="3" t="s">
        <v>4</v>
      </c>
      <c r="F1352" s="3" t="s">
        <v>5</v>
      </c>
      <c r="G1352" s="3" t="s">
        <v>6</v>
      </c>
      <c r="H1352" s="3" t="s">
        <v>7</v>
      </c>
      <c r="I1352" s="3" t="s">
        <v>8</v>
      </c>
    </row>
    <row r="1353" ht="15.75" customHeight="1">
      <c r="A1353" s="4" t="s">
        <v>4865</v>
      </c>
      <c r="B1353" s="5" t="s">
        <v>4895</v>
      </c>
      <c r="C1353" s="6"/>
      <c r="D1353" s="7">
        <v>300.0</v>
      </c>
      <c r="E1353" s="8" t="s">
        <v>4268</v>
      </c>
      <c r="F1353" s="9">
        <v>45824.0</v>
      </c>
      <c r="G1353" s="10">
        <v>5.0</v>
      </c>
      <c r="H1353" s="8">
        <f>D1353-G1353</f>
        <v>295</v>
      </c>
      <c r="I1353" s="10"/>
    </row>
    <row r="1354" ht="15.75" customHeight="1">
      <c r="A1354" s="11"/>
      <c r="B1354" s="11"/>
      <c r="C1354" s="11"/>
      <c r="D1354" s="11"/>
      <c r="E1354" s="8" t="s">
        <v>4896</v>
      </c>
      <c r="F1354" s="9">
        <v>45831.0</v>
      </c>
      <c r="G1354" s="10">
        <v>100.0</v>
      </c>
      <c r="H1354" s="8">
        <f t="shared" ref="H1354:H1358" si="127">H1353-G1354</f>
        <v>195</v>
      </c>
      <c r="I1354" s="10"/>
    </row>
    <row r="1355" ht="15.75" customHeight="1">
      <c r="A1355" s="11"/>
      <c r="B1355" s="11"/>
      <c r="C1355" s="11"/>
      <c r="D1355" s="11"/>
      <c r="E1355" s="8" t="s">
        <v>4897</v>
      </c>
      <c r="F1355" s="9">
        <v>45845.0</v>
      </c>
      <c r="G1355" s="10">
        <v>100.0</v>
      </c>
      <c r="H1355" s="8">
        <f t="shared" si="127"/>
        <v>95</v>
      </c>
      <c r="I1355" s="10"/>
    </row>
    <row r="1356" ht="15.75" customHeight="1">
      <c r="A1356" s="11"/>
      <c r="B1356" s="11"/>
      <c r="C1356" s="11"/>
      <c r="D1356" s="11"/>
      <c r="E1356" s="8" t="s">
        <v>4898</v>
      </c>
      <c r="F1356" s="9">
        <v>45855.0</v>
      </c>
      <c r="G1356" s="10">
        <v>95.0</v>
      </c>
      <c r="H1356" s="8">
        <f t="shared" si="127"/>
        <v>0</v>
      </c>
      <c r="I1356" s="10"/>
    </row>
    <row r="1357" ht="15.75" customHeight="1">
      <c r="A1357" s="11"/>
      <c r="B1357" s="11"/>
      <c r="C1357" s="11"/>
      <c r="D1357" s="11"/>
      <c r="E1357" s="8"/>
      <c r="F1357" s="9"/>
      <c r="G1357" s="10"/>
      <c r="H1357" s="8">
        <f t="shared" si="127"/>
        <v>0</v>
      </c>
      <c r="I1357" s="10"/>
    </row>
    <row r="1358" ht="15.75" customHeight="1">
      <c r="A1358" s="12"/>
      <c r="B1358" s="12"/>
      <c r="C1358" s="12"/>
      <c r="D1358" s="12"/>
      <c r="E1358" s="8"/>
      <c r="F1358" s="9"/>
      <c r="G1358" s="10"/>
      <c r="H1358" s="8">
        <f t="shared" si="127"/>
        <v>0</v>
      </c>
      <c r="I1358" s="10"/>
    </row>
    <row r="1359" ht="15.75" customHeight="1">
      <c r="E1359" s="1"/>
      <c r="H1359" s="62" t="s">
        <v>14</v>
      </c>
    </row>
    <row r="1360" ht="15.75" customHeight="1">
      <c r="A1360" s="2" t="s">
        <v>0</v>
      </c>
      <c r="B1360" s="2" t="s">
        <v>1</v>
      </c>
      <c r="C1360" s="3" t="s">
        <v>2</v>
      </c>
      <c r="D1360" s="3" t="s">
        <v>3</v>
      </c>
      <c r="E1360" s="3" t="s">
        <v>4</v>
      </c>
      <c r="F1360" s="3" t="s">
        <v>5</v>
      </c>
      <c r="G1360" s="3" t="s">
        <v>6</v>
      </c>
      <c r="H1360" s="3" t="s">
        <v>7</v>
      </c>
      <c r="I1360" s="3" t="s">
        <v>8</v>
      </c>
    </row>
    <row r="1361" ht="15.75" customHeight="1">
      <c r="A1361" s="4" t="s">
        <v>4899</v>
      </c>
      <c r="B1361" s="5" t="s">
        <v>4895</v>
      </c>
      <c r="C1361" s="6"/>
      <c r="D1361" s="7">
        <v>50.0</v>
      </c>
      <c r="E1361" s="8" t="s">
        <v>4268</v>
      </c>
      <c r="F1361" s="9">
        <v>45824.0</v>
      </c>
      <c r="G1361" s="10">
        <v>30.0</v>
      </c>
      <c r="H1361" s="8">
        <f>D1361-G1361</f>
        <v>20</v>
      </c>
      <c r="I1361" s="10"/>
    </row>
    <row r="1362" ht="15.75" customHeight="1">
      <c r="A1362" s="11"/>
      <c r="B1362" s="11"/>
      <c r="C1362" s="11"/>
      <c r="D1362" s="11"/>
      <c r="E1362" s="204" t="s">
        <v>4900</v>
      </c>
      <c r="F1362" s="9">
        <v>45891.0</v>
      </c>
      <c r="G1362" s="10">
        <v>20.0</v>
      </c>
      <c r="H1362" s="8">
        <f t="shared" ref="H1362:H1366" si="128">H1361-G1362</f>
        <v>0</v>
      </c>
      <c r="I1362" s="10"/>
    </row>
    <row r="1363" ht="15.75" customHeight="1">
      <c r="A1363" s="11"/>
      <c r="B1363" s="11"/>
      <c r="C1363" s="11"/>
      <c r="D1363" s="11"/>
      <c r="E1363" s="8"/>
      <c r="F1363" s="9"/>
      <c r="G1363" s="10"/>
      <c r="H1363" s="8">
        <f t="shared" si="128"/>
        <v>0</v>
      </c>
      <c r="I1363" s="10"/>
      <c r="K1363" s="58"/>
    </row>
    <row r="1364" ht="15.75" customHeight="1">
      <c r="A1364" s="11"/>
      <c r="B1364" s="11"/>
      <c r="C1364" s="11"/>
      <c r="D1364" s="11"/>
      <c r="E1364" s="8"/>
      <c r="F1364" s="9"/>
      <c r="G1364" s="10"/>
      <c r="H1364" s="8">
        <f t="shared" si="128"/>
        <v>0</v>
      </c>
      <c r="I1364" s="10"/>
      <c r="K1364" s="58"/>
    </row>
    <row r="1365" ht="15.75" customHeight="1">
      <c r="A1365" s="11"/>
      <c r="B1365" s="11"/>
      <c r="C1365" s="11"/>
      <c r="D1365" s="11"/>
      <c r="E1365" s="8"/>
      <c r="F1365" s="9"/>
      <c r="G1365" s="10"/>
      <c r="H1365" s="8">
        <f t="shared" si="128"/>
        <v>0</v>
      </c>
      <c r="I1365" s="10"/>
    </row>
    <row r="1366" ht="15.75" customHeight="1">
      <c r="A1366" s="12"/>
      <c r="B1366" s="12"/>
      <c r="C1366" s="12"/>
      <c r="D1366" s="12"/>
      <c r="E1366" s="8"/>
      <c r="F1366" s="9"/>
      <c r="G1366" s="10"/>
      <c r="H1366" s="8">
        <f t="shared" si="128"/>
        <v>0</v>
      </c>
      <c r="I1366" s="10"/>
    </row>
    <row r="1367" ht="15.75" customHeight="1">
      <c r="E1367" s="1"/>
      <c r="H1367" s="62" t="s">
        <v>14</v>
      </c>
    </row>
    <row r="1368" ht="15.75" customHeight="1">
      <c r="A1368" s="2" t="s">
        <v>0</v>
      </c>
      <c r="B1368" s="2" t="s">
        <v>1</v>
      </c>
      <c r="C1368" s="3" t="s">
        <v>2</v>
      </c>
      <c r="D1368" s="3" t="s">
        <v>3</v>
      </c>
      <c r="E1368" s="3" t="s">
        <v>4</v>
      </c>
      <c r="F1368" s="3" t="s">
        <v>5</v>
      </c>
      <c r="G1368" s="3" t="s">
        <v>6</v>
      </c>
      <c r="H1368" s="3" t="s">
        <v>7</v>
      </c>
      <c r="I1368" s="3" t="s">
        <v>8</v>
      </c>
    </row>
    <row r="1369" ht="15.75" customHeight="1">
      <c r="A1369" s="4" t="s">
        <v>4881</v>
      </c>
      <c r="B1369" s="5" t="s">
        <v>4901</v>
      </c>
      <c r="C1369" s="6"/>
      <c r="D1369" s="7">
        <v>150.0</v>
      </c>
      <c r="E1369" s="8" t="s">
        <v>4902</v>
      </c>
      <c r="F1369" s="9">
        <v>45897.0</v>
      </c>
      <c r="G1369" s="10">
        <v>24.0</v>
      </c>
      <c r="H1369" s="8">
        <f>D1369-G1369</f>
        <v>126</v>
      </c>
      <c r="I1369" s="10"/>
    </row>
    <row r="1370" ht="15.75" customHeight="1">
      <c r="A1370" s="11"/>
      <c r="B1370" s="11"/>
      <c r="C1370" s="11"/>
      <c r="D1370" s="11"/>
      <c r="E1370" s="8" t="s">
        <v>4903</v>
      </c>
      <c r="F1370" s="9">
        <v>45933.0</v>
      </c>
      <c r="G1370" s="10">
        <v>23.0</v>
      </c>
      <c r="H1370" s="8">
        <f t="shared" ref="H1370:H1374" si="129">H1369-G1370</f>
        <v>103</v>
      </c>
      <c r="I1370" s="10"/>
    </row>
    <row r="1371" ht="15.75" customHeight="1">
      <c r="A1371" s="11"/>
      <c r="B1371" s="11"/>
      <c r="C1371" s="11"/>
      <c r="D1371" s="11"/>
      <c r="E1371" s="8" t="s">
        <v>4904</v>
      </c>
      <c r="F1371" s="9">
        <v>45938.0</v>
      </c>
      <c r="G1371" s="10">
        <v>30.0</v>
      </c>
      <c r="H1371" s="8">
        <f t="shared" si="129"/>
        <v>73</v>
      </c>
      <c r="I1371" s="10"/>
    </row>
    <row r="1372" ht="15.75" customHeight="1">
      <c r="A1372" s="11"/>
      <c r="B1372" s="11"/>
      <c r="C1372" s="11"/>
      <c r="D1372" s="11"/>
      <c r="E1372" s="8" t="s">
        <v>4905</v>
      </c>
      <c r="F1372" s="9">
        <v>45945.0</v>
      </c>
      <c r="G1372" s="10">
        <v>30.0</v>
      </c>
      <c r="H1372" s="8">
        <f t="shared" si="129"/>
        <v>43</v>
      </c>
      <c r="I1372" s="10"/>
    </row>
    <row r="1373" ht="15.75" customHeight="1">
      <c r="A1373" s="11"/>
      <c r="B1373" s="11"/>
      <c r="C1373" s="11"/>
      <c r="D1373" s="11"/>
      <c r="E1373" s="8" t="s">
        <v>4906</v>
      </c>
      <c r="F1373" s="9">
        <v>45961.0</v>
      </c>
      <c r="G1373" s="10">
        <v>26.0</v>
      </c>
      <c r="H1373" s="8">
        <f t="shared" si="129"/>
        <v>17</v>
      </c>
      <c r="I1373" s="10"/>
    </row>
    <row r="1374" ht="15.75" customHeight="1">
      <c r="A1374" s="12"/>
      <c r="B1374" s="12"/>
      <c r="C1374" s="12"/>
      <c r="D1374" s="12"/>
      <c r="E1374" s="8" t="s">
        <v>4907</v>
      </c>
      <c r="F1374" s="9">
        <v>45981.0</v>
      </c>
      <c r="G1374" s="10">
        <v>17.0</v>
      </c>
      <c r="H1374" s="8">
        <f t="shared" si="129"/>
        <v>0</v>
      </c>
      <c r="I1374" s="10"/>
    </row>
    <row r="1375" ht="15.75" customHeight="1">
      <c r="E1375" s="1"/>
      <c r="H1375" s="46" t="s">
        <v>14</v>
      </c>
    </row>
    <row r="1376" ht="15.75" customHeight="1">
      <c r="A1376" s="2" t="s">
        <v>0</v>
      </c>
      <c r="B1376" s="2" t="s">
        <v>1</v>
      </c>
      <c r="C1376" s="3" t="s">
        <v>2</v>
      </c>
      <c r="D1376" s="3" t="s">
        <v>3</v>
      </c>
      <c r="E1376" s="3" t="s">
        <v>4</v>
      </c>
      <c r="F1376" s="3" t="s">
        <v>5</v>
      </c>
      <c r="G1376" s="3" t="s">
        <v>6</v>
      </c>
      <c r="H1376" s="3" t="s">
        <v>7</v>
      </c>
      <c r="I1376" s="3" t="s">
        <v>8</v>
      </c>
    </row>
    <row r="1377" ht="15.75" customHeight="1">
      <c r="A1377" s="4" t="s">
        <v>4865</v>
      </c>
      <c r="B1377" s="5" t="s">
        <v>4908</v>
      </c>
      <c r="C1377" s="6"/>
      <c r="D1377" s="7">
        <v>300.0</v>
      </c>
      <c r="E1377" s="8" t="s">
        <v>4909</v>
      </c>
      <c r="F1377" s="9">
        <v>45855.0</v>
      </c>
      <c r="G1377" s="10">
        <v>5.0</v>
      </c>
      <c r="H1377" s="8">
        <f>D1377-G1377</f>
        <v>295</v>
      </c>
      <c r="I1377" s="10"/>
    </row>
    <row r="1378" ht="15.75" customHeight="1">
      <c r="A1378" s="11"/>
      <c r="B1378" s="11"/>
      <c r="C1378" s="11"/>
      <c r="D1378" s="11"/>
      <c r="E1378" s="8" t="s">
        <v>4910</v>
      </c>
      <c r="F1378" s="9">
        <v>45866.0</v>
      </c>
      <c r="G1378" s="10">
        <v>50.0</v>
      </c>
      <c r="H1378" s="8">
        <f t="shared" ref="H1378:H1382" si="130">H1377-G1378</f>
        <v>245</v>
      </c>
      <c r="I1378" s="10"/>
    </row>
    <row r="1379" ht="15.75" customHeight="1">
      <c r="A1379" s="11"/>
      <c r="B1379" s="11"/>
      <c r="C1379" s="11"/>
      <c r="D1379" s="11"/>
      <c r="E1379" s="8" t="s">
        <v>4911</v>
      </c>
      <c r="F1379" s="9">
        <v>45878.0</v>
      </c>
      <c r="G1379" s="10">
        <v>100.0</v>
      </c>
      <c r="H1379" s="8">
        <f t="shared" si="130"/>
        <v>145</v>
      </c>
      <c r="I1379" s="10"/>
    </row>
    <row r="1380" ht="15.75" customHeight="1">
      <c r="A1380" s="11"/>
      <c r="B1380" s="11"/>
      <c r="C1380" s="11"/>
      <c r="D1380" s="11"/>
      <c r="E1380" s="8" t="s">
        <v>4912</v>
      </c>
      <c r="F1380" s="9">
        <v>45891.0</v>
      </c>
      <c r="G1380" s="10">
        <v>100.0</v>
      </c>
      <c r="H1380" s="8">
        <f t="shared" si="130"/>
        <v>45</v>
      </c>
      <c r="I1380" s="10"/>
    </row>
    <row r="1381" ht="15.75" customHeight="1">
      <c r="A1381" s="11"/>
      <c r="B1381" s="11"/>
      <c r="C1381" s="11"/>
      <c r="D1381" s="11"/>
      <c r="E1381" s="8" t="s">
        <v>4913</v>
      </c>
      <c r="F1381" s="9">
        <v>45897.0</v>
      </c>
      <c r="G1381" s="10">
        <v>20.0</v>
      </c>
      <c r="H1381" s="8">
        <f t="shared" si="130"/>
        <v>25</v>
      </c>
      <c r="I1381" s="10"/>
    </row>
    <row r="1382" ht="15.75" customHeight="1">
      <c r="A1382" s="12"/>
      <c r="B1382" s="12"/>
      <c r="C1382" s="12"/>
      <c r="D1382" s="12"/>
      <c r="E1382" s="8" t="s">
        <v>4914</v>
      </c>
      <c r="F1382" s="9">
        <v>45903.0</v>
      </c>
      <c r="G1382" s="10">
        <v>25.0</v>
      </c>
      <c r="H1382" s="8">
        <f t="shared" si="130"/>
        <v>0</v>
      </c>
      <c r="I1382" s="10"/>
    </row>
    <row r="1383" ht="15.75" customHeight="1">
      <c r="E1383" s="1"/>
      <c r="H1383" s="62" t="s">
        <v>14</v>
      </c>
    </row>
    <row r="1384" ht="15.75" customHeight="1">
      <c r="A1384" s="2" t="s">
        <v>0</v>
      </c>
      <c r="B1384" s="2" t="s">
        <v>1</v>
      </c>
      <c r="C1384" s="3" t="s">
        <v>2</v>
      </c>
      <c r="D1384" s="3" t="s">
        <v>3</v>
      </c>
      <c r="E1384" s="3" t="s">
        <v>4</v>
      </c>
      <c r="F1384" s="3" t="s">
        <v>5</v>
      </c>
      <c r="G1384" s="3" t="s">
        <v>6</v>
      </c>
      <c r="H1384" s="3" t="s">
        <v>7</v>
      </c>
      <c r="I1384" s="3" t="s">
        <v>8</v>
      </c>
    </row>
    <row r="1385" ht="15.75" customHeight="1">
      <c r="A1385" s="4" t="s">
        <v>4865</v>
      </c>
      <c r="B1385" s="5" t="s">
        <v>4915</v>
      </c>
      <c r="C1385" s="6"/>
      <c r="D1385" s="7">
        <v>300.0</v>
      </c>
      <c r="E1385" s="8" t="s">
        <v>4916</v>
      </c>
      <c r="F1385" s="9">
        <v>45904.0</v>
      </c>
      <c r="G1385" s="10">
        <v>62.0</v>
      </c>
      <c r="H1385" s="8">
        <f>D1385-G1385</f>
        <v>238</v>
      </c>
      <c r="I1385" s="10"/>
    </row>
    <row r="1386" ht="15.75" customHeight="1">
      <c r="A1386" s="11"/>
      <c r="B1386" s="11"/>
      <c r="C1386" s="11"/>
      <c r="D1386" s="11"/>
      <c r="E1386" s="8" t="s">
        <v>4917</v>
      </c>
      <c r="F1386" s="9">
        <v>45910.0</v>
      </c>
      <c r="G1386" s="10">
        <v>42.0</v>
      </c>
      <c r="H1386" s="8">
        <f t="shared" ref="H1386:H1390" si="131">H1385-G1386</f>
        <v>196</v>
      </c>
      <c r="I1386" s="10"/>
    </row>
    <row r="1387" ht="15.75" customHeight="1">
      <c r="A1387" s="11"/>
      <c r="B1387" s="11"/>
      <c r="C1387" s="11"/>
      <c r="D1387" s="11"/>
      <c r="E1387" s="8" t="s">
        <v>4918</v>
      </c>
      <c r="F1387" s="9">
        <v>45912.0</v>
      </c>
      <c r="G1387" s="10">
        <v>50.0</v>
      </c>
      <c r="H1387" s="8">
        <f t="shared" si="131"/>
        <v>146</v>
      </c>
      <c r="I1387" s="10"/>
    </row>
    <row r="1388" ht="15.75" customHeight="1">
      <c r="A1388" s="11"/>
      <c r="B1388" s="11"/>
      <c r="C1388" s="11"/>
      <c r="D1388" s="11"/>
      <c r="E1388" s="8" t="s">
        <v>4919</v>
      </c>
      <c r="F1388" s="9">
        <v>45919.0</v>
      </c>
      <c r="G1388" s="10">
        <v>74.0</v>
      </c>
      <c r="H1388" s="8">
        <f t="shared" si="131"/>
        <v>72</v>
      </c>
      <c r="I1388" s="10"/>
    </row>
    <row r="1389" ht="15.75" customHeight="1">
      <c r="A1389" s="11"/>
      <c r="B1389" s="11"/>
      <c r="C1389" s="11"/>
      <c r="D1389" s="11"/>
      <c r="E1389" s="8" t="s">
        <v>4920</v>
      </c>
      <c r="F1389" s="9">
        <v>45924.0</v>
      </c>
      <c r="G1389" s="10">
        <v>60.0</v>
      </c>
      <c r="H1389" s="8">
        <f t="shared" si="131"/>
        <v>12</v>
      </c>
      <c r="I1389" s="10"/>
    </row>
    <row r="1390" ht="15.75" customHeight="1">
      <c r="A1390" s="12"/>
      <c r="B1390" s="12"/>
      <c r="C1390" s="12"/>
      <c r="D1390" s="12"/>
      <c r="E1390" s="8" t="s">
        <v>4921</v>
      </c>
      <c r="F1390" s="9">
        <v>45926.0</v>
      </c>
      <c r="G1390" s="10">
        <v>12.0</v>
      </c>
      <c r="H1390" s="8">
        <f t="shared" si="131"/>
        <v>0</v>
      </c>
      <c r="I1390" s="10"/>
    </row>
    <row r="1391" ht="15.75" customHeight="1">
      <c r="E1391" s="1"/>
      <c r="H1391" s="62" t="s">
        <v>14</v>
      </c>
    </row>
    <row r="1392" ht="15.75" customHeight="1">
      <c r="A1392" s="2" t="s">
        <v>0</v>
      </c>
      <c r="B1392" s="2" t="s">
        <v>1</v>
      </c>
      <c r="C1392" s="3" t="s">
        <v>2</v>
      </c>
      <c r="D1392" s="3" t="s">
        <v>3</v>
      </c>
      <c r="E1392" s="3" t="s">
        <v>4</v>
      </c>
      <c r="F1392" s="3" t="s">
        <v>5</v>
      </c>
      <c r="G1392" s="3" t="s">
        <v>6</v>
      </c>
      <c r="H1392" s="3" t="s">
        <v>7</v>
      </c>
      <c r="I1392" s="3" t="s">
        <v>8</v>
      </c>
    </row>
    <row r="1393" ht="15.75" customHeight="1">
      <c r="A1393" s="4" t="s">
        <v>4865</v>
      </c>
      <c r="B1393" s="5" t="s">
        <v>4922</v>
      </c>
      <c r="C1393" s="6">
        <v>45915.0</v>
      </c>
      <c r="D1393" s="7">
        <v>300.0</v>
      </c>
      <c r="E1393" s="8" t="s">
        <v>4923</v>
      </c>
      <c r="F1393" s="9">
        <v>45926.0</v>
      </c>
      <c r="G1393" s="10">
        <v>24.0</v>
      </c>
      <c r="H1393" s="8">
        <f>D1393-G1393</f>
        <v>276</v>
      </c>
      <c r="I1393" s="10"/>
    </row>
    <row r="1394" ht="15.75" customHeight="1">
      <c r="A1394" s="11"/>
      <c r="B1394" s="11"/>
      <c r="C1394" s="11"/>
      <c r="D1394" s="11"/>
      <c r="E1394" s="8" t="s">
        <v>4924</v>
      </c>
      <c r="F1394" s="9">
        <v>45930.0</v>
      </c>
      <c r="G1394" s="10">
        <v>51.0</v>
      </c>
      <c r="H1394" s="8">
        <f t="shared" ref="H1394:H1399" si="132">H1393-G1394</f>
        <v>225</v>
      </c>
      <c r="I1394" s="10"/>
    </row>
    <row r="1395" ht="15.75" customHeight="1">
      <c r="A1395" s="11"/>
      <c r="B1395" s="11"/>
      <c r="C1395" s="11"/>
      <c r="D1395" s="11"/>
      <c r="E1395" s="8" t="s">
        <v>4925</v>
      </c>
      <c r="F1395" s="9">
        <v>45933.0</v>
      </c>
      <c r="G1395" s="10">
        <v>22.0</v>
      </c>
      <c r="H1395" s="8">
        <f t="shared" si="132"/>
        <v>203</v>
      </c>
      <c r="I1395" s="10"/>
    </row>
    <row r="1396" ht="15.75" customHeight="1">
      <c r="A1396" s="11"/>
      <c r="B1396" s="11"/>
      <c r="C1396" s="11"/>
      <c r="D1396" s="11"/>
      <c r="E1396" s="8" t="s">
        <v>4926</v>
      </c>
      <c r="F1396" s="9">
        <v>45938.0</v>
      </c>
      <c r="G1396" s="10">
        <v>10.0</v>
      </c>
      <c r="H1396" s="8">
        <f t="shared" si="132"/>
        <v>193</v>
      </c>
      <c r="I1396" s="10"/>
    </row>
    <row r="1397" ht="15.75" customHeight="1">
      <c r="A1397" s="11"/>
      <c r="B1397" s="11"/>
      <c r="C1397" s="11"/>
      <c r="D1397" s="11"/>
      <c r="E1397" s="8" t="s">
        <v>4927</v>
      </c>
      <c r="F1397" s="9">
        <v>45939.0</v>
      </c>
      <c r="G1397" s="10">
        <v>99.0</v>
      </c>
      <c r="H1397" s="8">
        <f t="shared" si="132"/>
        <v>94</v>
      </c>
      <c r="I1397" s="10"/>
    </row>
    <row r="1398" ht="15.75" customHeight="1">
      <c r="A1398" s="12"/>
      <c r="B1398" s="12"/>
      <c r="C1398" s="12"/>
      <c r="D1398" s="12"/>
      <c r="E1398" s="8" t="s">
        <v>4928</v>
      </c>
      <c r="F1398" s="9">
        <v>45944.0</v>
      </c>
      <c r="G1398" s="10">
        <v>45.0</v>
      </c>
      <c r="H1398" s="8">
        <f t="shared" si="132"/>
        <v>49</v>
      </c>
      <c r="I1398" s="10"/>
    </row>
    <row r="1399" ht="15.75" customHeight="1">
      <c r="A1399" s="238"/>
      <c r="B1399" s="239"/>
      <c r="C1399" s="240"/>
      <c r="D1399" s="241"/>
      <c r="E1399" s="53" t="s">
        <v>4929</v>
      </c>
      <c r="F1399" s="56">
        <v>45945.0</v>
      </c>
      <c r="G1399" s="60">
        <v>49.0</v>
      </c>
      <c r="H1399" s="53">
        <f t="shared" si="132"/>
        <v>0</v>
      </c>
      <c r="I1399" s="30"/>
    </row>
    <row r="1400" ht="15.75" customHeight="1">
      <c r="E1400" s="1"/>
      <c r="H1400" s="62" t="s">
        <v>14</v>
      </c>
    </row>
    <row r="1401" ht="15.75" customHeight="1">
      <c r="A1401" s="2" t="s">
        <v>0</v>
      </c>
      <c r="B1401" s="2" t="s">
        <v>1</v>
      </c>
      <c r="C1401" s="3" t="s">
        <v>2</v>
      </c>
      <c r="D1401" s="3" t="s">
        <v>3</v>
      </c>
      <c r="E1401" s="3" t="s">
        <v>4</v>
      </c>
      <c r="F1401" s="3" t="s">
        <v>5</v>
      </c>
      <c r="G1401" s="3" t="s">
        <v>6</v>
      </c>
      <c r="H1401" s="3" t="s">
        <v>7</v>
      </c>
      <c r="I1401" s="3" t="s">
        <v>8</v>
      </c>
    </row>
    <row r="1402" ht="15.75" customHeight="1">
      <c r="A1402" s="4" t="s">
        <v>4865</v>
      </c>
      <c r="B1402" s="5" t="s">
        <v>4930</v>
      </c>
      <c r="C1402" s="6">
        <v>45931.0</v>
      </c>
      <c r="D1402" s="7">
        <v>500.0</v>
      </c>
      <c r="E1402" s="8" t="s">
        <v>4931</v>
      </c>
      <c r="F1402" s="9">
        <v>45945.0</v>
      </c>
      <c r="G1402" s="10">
        <v>10.0</v>
      </c>
      <c r="H1402" s="8">
        <f>D1402-G1402</f>
        <v>490</v>
      </c>
      <c r="I1402" s="10"/>
    </row>
    <row r="1403" ht="15.75" customHeight="1">
      <c r="A1403" s="11"/>
      <c r="B1403" s="11"/>
      <c r="C1403" s="11"/>
      <c r="D1403" s="11"/>
      <c r="E1403" s="8" t="s">
        <v>4932</v>
      </c>
      <c r="F1403" s="9">
        <v>45953.0</v>
      </c>
      <c r="G1403" s="10">
        <v>100.0</v>
      </c>
      <c r="H1403" s="8">
        <f t="shared" ref="H1403:H1408" si="133">H1402-G1403</f>
        <v>390</v>
      </c>
      <c r="I1403" s="10"/>
    </row>
    <row r="1404" ht="15.75" customHeight="1">
      <c r="A1404" s="11"/>
      <c r="B1404" s="11"/>
      <c r="C1404" s="11"/>
      <c r="D1404" s="11"/>
      <c r="E1404" s="8" t="s">
        <v>4933</v>
      </c>
      <c r="F1404" s="9">
        <v>45961.0</v>
      </c>
      <c r="G1404" s="10">
        <v>100.0</v>
      </c>
      <c r="H1404" s="8">
        <f t="shared" si="133"/>
        <v>290</v>
      </c>
      <c r="I1404" s="10"/>
    </row>
    <row r="1405" ht="15.75" customHeight="1">
      <c r="A1405" s="11"/>
      <c r="B1405" s="11"/>
      <c r="C1405" s="11"/>
      <c r="D1405" s="11"/>
      <c r="E1405" s="8" t="s">
        <v>4934</v>
      </c>
      <c r="F1405" s="9">
        <v>45972.0</v>
      </c>
      <c r="G1405" s="10">
        <v>97.0</v>
      </c>
      <c r="H1405" s="8">
        <f t="shared" si="133"/>
        <v>193</v>
      </c>
      <c r="I1405" s="10"/>
    </row>
    <row r="1406" ht="15.75" customHeight="1">
      <c r="A1406" s="11"/>
      <c r="B1406" s="11"/>
      <c r="C1406" s="11"/>
      <c r="D1406" s="11"/>
      <c r="E1406" s="8" t="s">
        <v>4935</v>
      </c>
      <c r="F1406" s="9">
        <v>45981.0</v>
      </c>
      <c r="G1406" s="10">
        <v>80.0</v>
      </c>
      <c r="H1406" s="8">
        <f t="shared" si="133"/>
        <v>113</v>
      </c>
      <c r="I1406" s="10"/>
    </row>
    <row r="1407" ht="15.75" customHeight="1">
      <c r="A1407" s="12"/>
      <c r="B1407" s="12"/>
      <c r="C1407" s="12"/>
      <c r="D1407" s="12"/>
      <c r="E1407" s="8" t="s">
        <v>4936</v>
      </c>
      <c r="F1407" s="9">
        <v>45989.0</v>
      </c>
      <c r="G1407" s="10">
        <v>105.0</v>
      </c>
      <c r="H1407" s="8">
        <f t="shared" si="133"/>
        <v>8</v>
      </c>
      <c r="I1407" s="10"/>
    </row>
    <row r="1408" ht="15.75" customHeight="1">
      <c r="E1408" s="8" t="s">
        <v>4937</v>
      </c>
      <c r="F1408" s="58">
        <v>45999.0</v>
      </c>
      <c r="G1408" s="60">
        <v>8.0</v>
      </c>
      <c r="H1408" s="8">
        <f t="shared" si="133"/>
        <v>0</v>
      </c>
    </row>
    <row r="1409" ht="15.75" customHeight="1">
      <c r="E1409" s="1"/>
      <c r="H1409" s="62" t="s">
        <v>14</v>
      </c>
    </row>
    <row r="1410" ht="15.75" customHeight="1">
      <c r="A1410" s="2" t="s">
        <v>0</v>
      </c>
      <c r="B1410" s="2" t="s">
        <v>1</v>
      </c>
      <c r="C1410" s="3" t="s">
        <v>2</v>
      </c>
      <c r="D1410" s="3" t="s">
        <v>3</v>
      </c>
      <c r="E1410" s="3" t="s">
        <v>4</v>
      </c>
      <c r="F1410" s="3" t="s">
        <v>5</v>
      </c>
      <c r="G1410" s="3" t="s">
        <v>6</v>
      </c>
      <c r="H1410" s="3" t="s">
        <v>7</v>
      </c>
      <c r="I1410" s="3" t="s">
        <v>8</v>
      </c>
    </row>
    <row r="1411" ht="15.75" customHeight="1">
      <c r="A1411" s="4" t="s">
        <v>4865</v>
      </c>
      <c r="B1411" s="5" t="s">
        <v>4938</v>
      </c>
      <c r="C1411" s="6">
        <v>45971.0</v>
      </c>
      <c r="D1411" s="7">
        <v>500.0</v>
      </c>
      <c r="E1411" s="8" t="s">
        <v>4939</v>
      </c>
      <c r="F1411" s="9">
        <v>45999.0</v>
      </c>
      <c r="G1411" s="10">
        <v>92.0</v>
      </c>
      <c r="H1411" s="8">
        <f>D1411-G1411</f>
        <v>408</v>
      </c>
      <c r="I1411" s="10"/>
    </row>
    <row r="1412" ht="15.75" customHeight="1">
      <c r="A1412" s="11"/>
      <c r="B1412" s="11"/>
      <c r="C1412" s="11"/>
      <c r="D1412" s="11"/>
      <c r="E1412" s="8" t="s">
        <v>4940</v>
      </c>
      <c r="F1412" s="9">
        <v>46029.0</v>
      </c>
      <c r="G1412" s="10">
        <v>100.0</v>
      </c>
      <c r="H1412" s="8">
        <f t="shared" ref="H1412:H1417" si="134">H1411-G1412</f>
        <v>308</v>
      </c>
      <c r="I1412" s="10"/>
    </row>
    <row r="1413" ht="15.75" customHeight="1">
      <c r="A1413" s="11"/>
      <c r="B1413" s="11"/>
      <c r="C1413" s="11"/>
      <c r="D1413" s="11"/>
      <c r="E1413" s="8" t="s">
        <v>4941</v>
      </c>
      <c r="F1413" s="9">
        <v>46041.0</v>
      </c>
      <c r="G1413" s="10">
        <v>100.0</v>
      </c>
      <c r="H1413" s="8">
        <f t="shared" si="134"/>
        <v>208</v>
      </c>
      <c r="I1413" s="10"/>
    </row>
    <row r="1414" ht="15.75" customHeight="1">
      <c r="A1414" s="11"/>
      <c r="B1414" s="11"/>
      <c r="C1414" s="11"/>
      <c r="D1414" s="11"/>
      <c r="E1414" s="8" t="s">
        <v>4942</v>
      </c>
      <c r="F1414" s="9">
        <v>46048.0</v>
      </c>
      <c r="G1414" s="10">
        <v>45.0</v>
      </c>
      <c r="H1414" s="8">
        <f t="shared" si="134"/>
        <v>163</v>
      </c>
      <c r="I1414" s="10"/>
    </row>
    <row r="1415" ht="15.75" customHeight="1">
      <c r="A1415" s="11"/>
      <c r="B1415" s="11"/>
      <c r="C1415" s="11"/>
      <c r="D1415" s="11"/>
      <c r="E1415" s="8" t="s">
        <v>4943</v>
      </c>
      <c r="F1415" s="9">
        <v>46055.0</v>
      </c>
      <c r="G1415" s="10">
        <v>45.0</v>
      </c>
      <c r="H1415" s="8">
        <f t="shared" si="134"/>
        <v>118</v>
      </c>
      <c r="I1415" s="10"/>
    </row>
    <row r="1416" ht="15.75" customHeight="1">
      <c r="A1416" s="12"/>
      <c r="B1416" s="12"/>
      <c r="C1416" s="12"/>
      <c r="D1416" s="12"/>
      <c r="E1416" s="8" t="s">
        <v>4944</v>
      </c>
      <c r="F1416" s="9">
        <v>46062.0</v>
      </c>
      <c r="G1416" s="10">
        <v>25.0</v>
      </c>
      <c r="H1416" s="8">
        <f t="shared" si="134"/>
        <v>93</v>
      </c>
      <c r="I1416" s="10"/>
    </row>
    <row r="1417" ht="15.75" customHeight="1">
      <c r="E1417" s="8" t="s">
        <v>4945</v>
      </c>
      <c r="F1417" s="58">
        <v>46066.0</v>
      </c>
      <c r="G1417" s="60">
        <v>93.0</v>
      </c>
      <c r="H1417" s="8">
        <f t="shared" si="134"/>
        <v>0</v>
      </c>
    </row>
    <row r="1418" ht="15.75" customHeight="1">
      <c r="E1418" s="1"/>
      <c r="H1418" s="249" t="s">
        <v>14</v>
      </c>
    </row>
    <row r="1419" ht="15.75" customHeight="1">
      <c r="E1419" s="1"/>
    </row>
    <row r="1420" ht="15.75" customHeight="1">
      <c r="A1420" s="2" t="s">
        <v>0</v>
      </c>
      <c r="B1420" s="2" t="s">
        <v>1</v>
      </c>
      <c r="C1420" s="3" t="s">
        <v>2</v>
      </c>
      <c r="D1420" s="3" t="s">
        <v>3</v>
      </c>
      <c r="E1420" s="3" t="s">
        <v>4</v>
      </c>
      <c r="F1420" s="3" t="s">
        <v>5</v>
      </c>
      <c r="G1420" s="3" t="s">
        <v>6</v>
      </c>
      <c r="H1420" s="3" t="s">
        <v>7</v>
      </c>
      <c r="I1420" s="3" t="s">
        <v>8</v>
      </c>
    </row>
    <row r="1421" ht="15.0" customHeight="1">
      <c r="A1421" s="4" t="s">
        <v>4881</v>
      </c>
      <c r="B1421" s="5" t="s">
        <v>4946</v>
      </c>
      <c r="C1421" s="6">
        <v>45971.0</v>
      </c>
      <c r="D1421" s="7">
        <v>150.0</v>
      </c>
      <c r="E1421" s="8" t="s">
        <v>4947</v>
      </c>
      <c r="F1421" s="9">
        <v>45981.0</v>
      </c>
      <c r="G1421" s="10">
        <v>38.0</v>
      </c>
      <c r="H1421" s="8">
        <f>D1421-G1421</f>
        <v>112</v>
      </c>
      <c r="I1421" s="10"/>
    </row>
    <row r="1422" ht="15.75" customHeight="1">
      <c r="A1422" s="11"/>
      <c r="B1422" s="11"/>
      <c r="C1422" s="11"/>
      <c r="D1422" s="11"/>
      <c r="E1422" s="8" t="s">
        <v>4948</v>
      </c>
      <c r="F1422" s="9">
        <v>46001.0</v>
      </c>
      <c r="G1422" s="10">
        <v>22.0</v>
      </c>
      <c r="H1422" s="8">
        <f t="shared" ref="H1422:H1426" si="135">H1421-G1422</f>
        <v>90</v>
      </c>
      <c r="I1422" s="10"/>
    </row>
    <row r="1423" ht="15.75" customHeight="1">
      <c r="A1423" s="11"/>
      <c r="B1423" s="11"/>
      <c r="C1423" s="11"/>
      <c r="D1423" s="11"/>
      <c r="E1423" s="8" t="s">
        <v>4949</v>
      </c>
      <c r="F1423" s="9">
        <v>46029.0</v>
      </c>
      <c r="G1423" s="10">
        <v>30.0</v>
      </c>
      <c r="H1423" s="8">
        <f t="shared" si="135"/>
        <v>60</v>
      </c>
      <c r="I1423" s="10"/>
    </row>
    <row r="1424" ht="15.75" customHeight="1">
      <c r="A1424" s="11"/>
      <c r="B1424" s="11"/>
      <c r="C1424" s="11"/>
      <c r="D1424" s="11"/>
      <c r="E1424" s="8" t="s">
        <v>4950</v>
      </c>
      <c r="F1424" s="9">
        <v>46057.0</v>
      </c>
      <c r="G1424" s="10">
        <v>20.0</v>
      </c>
      <c r="H1424" s="8">
        <f t="shared" si="135"/>
        <v>40</v>
      </c>
      <c r="I1424" s="10"/>
    </row>
    <row r="1425" ht="15.75" customHeight="1">
      <c r="A1425" s="11"/>
      <c r="B1425" s="11"/>
      <c r="C1425" s="11"/>
      <c r="D1425" s="11"/>
      <c r="E1425" s="8" t="s">
        <v>4951</v>
      </c>
      <c r="F1425" s="9">
        <v>46069.0</v>
      </c>
      <c r="G1425" s="10">
        <v>20.0</v>
      </c>
      <c r="H1425" s="8">
        <f t="shared" si="135"/>
        <v>20</v>
      </c>
      <c r="I1425" s="10"/>
    </row>
    <row r="1426" ht="15.75" customHeight="1">
      <c r="A1426" s="12"/>
      <c r="B1426" s="12"/>
      <c r="C1426" s="12"/>
      <c r="D1426" s="12"/>
      <c r="E1426" s="8"/>
      <c r="F1426" s="9"/>
      <c r="G1426" s="10"/>
      <c r="H1426" s="8">
        <f t="shared" si="135"/>
        <v>20</v>
      </c>
      <c r="I1426" s="10"/>
    </row>
    <row r="1427" ht="15.75" customHeight="1">
      <c r="E1427" s="1"/>
    </row>
    <row r="1428" ht="15.75" customHeight="1">
      <c r="A1428" s="2" t="s">
        <v>0</v>
      </c>
      <c r="B1428" s="2" t="s">
        <v>1</v>
      </c>
      <c r="C1428" s="3" t="s">
        <v>2</v>
      </c>
      <c r="D1428" s="3" t="s">
        <v>3</v>
      </c>
      <c r="E1428" s="3" t="s">
        <v>4</v>
      </c>
      <c r="F1428" s="3" t="s">
        <v>5</v>
      </c>
      <c r="G1428" s="3" t="s">
        <v>6</v>
      </c>
      <c r="H1428" s="3" t="s">
        <v>7</v>
      </c>
      <c r="I1428" s="3" t="s">
        <v>8</v>
      </c>
    </row>
    <row r="1429" ht="15.75" customHeight="1">
      <c r="A1429" s="4" t="s">
        <v>4881</v>
      </c>
      <c r="B1429" s="5" t="s">
        <v>4952</v>
      </c>
      <c r="C1429" s="6">
        <v>46052.0</v>
      </c>
      <c r="D1429" s="7">
        <v>150.0</v>
      </c>
      <c r="E1429" s="8" t="s">
        <v>2387</v>
      </c>
      <c r="F1429" s="9">
        <v>46069.0</v>
      </c>
      <c r="G1429" s="10">
        <v>20.0</v>
      </c>
      <c r="H1429" s="8">
        <f>D1429-G1429</f>
        <v>130</v>
      </c>
      <c r="I1429" s="10"/>
    </row>
    <row r="1430" ht="15.75" customHeight="1">
      <c r="A1430" s="11"/>
      <c r="B1430" s="11"/>
      <c r="C1430" s="11"/>
      <c r="D1430" s="11"/>
      <c r="E1430" s="8" t="s">
        <v>2388</v>
      </c>
      <c r="F1430" s="9">
        <v>46080.0</v>
      </c>
      <c r="G1430" s="10">
        <v>22.0</v>
      </c>
      <c r="H1430" s="8">
        <f t="shared" ref="H1430:H1436" si="136">H1429-G1430</f>
        <v>108</v>
      </c>
      <c r="I1430" s="10"/>
    </row>
    <row r="1431" ht="15.75" customHeight="1">
      <c r="A1431" s="11"/>
      <c r="B1431" s="11"/>
      <c r="C1431" s="11"/>
      <c r="D1431" s="11"/>
      <c r="E1431" s="8" t="s">
        <v>2389</v>
      </c>
      <c r="F1431" s="9"/>
      <c r="G1431" s="10"/>
      <c r="H1431" s="8">
        <f t="shared" si="136"/>
        <v>108</v>
      </c>
      <c r="I1431" s="10"/>
    </row>
    <row r="1432" ht="15.75" customHeight="1">
      <c r="A1432" s="11"/>
      <c r="B1432" s="11"/>
      <c r="C1432" s="11"/>
      <c r="D1432" s="11"/>
      <c r="E1432" s="8" t="s">
        <v>2390</v>
      </c>
      <c r="F1432" s="9">
        <v>46111.0</v>
      </c>
      <c r="G1432" s="10">
        <v>17.0</v>
      </c>
      <c r="H1432" s="8">
        <f t="shared" si="136"/>
        <v>91</v>
      </c>
      <c r="I1432" s="10"/>
    </row>
    <row r="1433" ht="15.75" customHeight="1">
      <c r="A1433" s="11"/>
      <c r="B1433" s="11"/>
      <c r="C1433" s="11"/>
      <c r="D1433" s="11"/>
      <c r="E1433" s="8" t="s">
        <v>4953</v>
      </c>
      <c r="F1433" s="9">
        <v>46122.0</v>
      </c>
      <c r="G1433" s="10">
        <v>35.0</v>
      </c>
      <c r="H1433" s="8">
        <f t="shared" si="136"/>
        <v>56</v>
      </c>
      <c r="I1433" s="10"/>
    </row>
    <row r="1434" ht="15.75" customHeight="1">
      <c r="A1434" s="12"/>
      <c r="B1434" s="12"/>
      <c r="C1434" s="12"/>
      <c r="D1434" s="12"/>
      <c r="E1434" s="8" t="s">
        <v>4954</v>
      </c>
      <c r="F1434" s="9">
        <v>46140.0</v>
      </c>
      <c r="G1434" s="10">
        <v>29.0</v>
      </c>
      <c r="H1434" s="8">
        <f t="shared" si="136"/>
        <v>27</v>
      </c>
      <c r="I1434" s="10"/>
    </row>
    <row r="1435" ht="15.75" customHeight="1">
      <c r="E1435" s="1" t="s">
        <v>4954</v>
      </c>
      <c r="F1435" s="59">
        <v>46167.0</v>
      </c>
      <c r="G1435" s="60">
        <v>2.0</v>
      </c>
      <c r="H1435" s="8">
        <f t="shared" si="136"/>
        <v>25</v>
      </c>
    </row>
    <row r="1436" ht="15.75" customHeight="1">
      <c r="E1436" s="1"/>
      <c r="F1436" s="59"/>
      <c r="G1436" s="60"/>
      <c r="H1436" s="8">
        <f t="shared" si="136"/>
        <v>25</v>
      </c>
    </row>
    <row r="1437" ht="15.75" customHeight="1">
      <c r="A1437" s="2" t="s">
        <v>0</v>
      </c>
      <c r="B1437" s="2" t="s">
        <v>1</v>
      </c>
      <c r="C1437" s="3" t="s">
        <v>2</v>
      </c>
      <c r="D1437" s="3" t="s">
        <v>3</v>
      </c>
      <c r="E1437" s="3" t="s">
        <v>4</v>
      </c>
      <c r="F1437" s="3" t="s">
        <v>5</v>
      </c>
      <c r="G1437" s="3" t="s">
        <v>6</v>
      </c>
      <c r="H1437" s="3" t="s">
        <v>7</v>
      </c>
      <c r="I1437" s="3" t="s">
        <v>8</v>
      </c>
    </row>
    <row r="1438" ht="15.75" customHeight="1">
      <c r="A1438" s="4" t="s">
        <v>4865</v>
      </c>
      <c r="B1438" s="5" t="s">
        <v>4955</v>
      </c>
      <c r="C1438" s="6">
        <v>46052.0</v>
      </c>
      <c r="D1438" s="7">
        <v>500.0</v>
      </c>
      <c r="E1438" s="8" t="s">
        <v>4956</v>
      </c>
      <c r="F1438" s="9">
        <v>46066.0</v>
      </c>
      <c r="G1438" s="10">
        <v>7.0</v>
      </c>
      <c r="H1438" s="8">
        <f>D1438-G1438</f>
        <v>493</v>
      </c>
      <c r="I1438" s="10"/>
    </row>
    <row r="1439" ht="15.75" customHeight="1">
      <c r="A1439" s="11"/>
      <c r="B1439" s="11"/>
      <c r="C1439" s="11"/>
      <c r="D1439" s="11"/>
      <c r="E1439" s="8" t="s">
        <v>4957</v>
      </c>
      <c r="F1439" s="9">
        <v>46069.0</v>
      </c>
      <c r="G1439" s="10">
        <v>60.0</v>
      </c>
      <c r="H1439" s="8">
        <f t="shared" ref="H1439:H1449" si="137">H1438-G1439</f>
        <v>433</v>
      </c>
      <c r="I1439" s="10"/>
    </row>
    <row r="1440" ht="15.75" customHeight="1">
      <c r="A1440" s="11"/>
      <c r="B1440" s="11"/>
      <c r="C1440" s="11"/>
      <c r="D1440" s="11"/>
      <c r="E1440" s="8" t="s">
        <v>4958</v>
      </c>
      <c r="F1440" s="9">
        <v>46078.0</v>
      </c>
      <c r="G1440" s="10">
        <v>100.0</v>
      </c>
      <c r="H1440" s="8">
        <f t="shared" si="137"/>
        <v>333</v>
      </c>
      <c r="I1440" s="10"/>
    </row>
    <row r="1441" ht="15.75" customHeight="1">
      <c r="A1441" s="11"/>
      <c r="B1441" s="11"/>
      <c r="C1441" s="11"/>
      <c r="D1441" s="11"/>
      <c r="E1441" s="8" t="s">
        <v>4959</v>
      </c>
      <c r="F1441" s="9"/>
      <c r="G1441" s="10"/>
      <c r="H1441" s="8">
        <f t="shared" si="137"/>
        <v>333</v>
      </c>
      <c r="I1441" s="10"/>
    </row>
    <row r="1442" ht="15.75" customHeight="1">
      <c r="A1442" s="11"/>
      <c r="B1442" s="11"/>
      <c r="C1442" s="11"/>
      <c r="D1442" s="11"/>
      <c r="E1442" s="8" t="s">
        <v>4960</v>
      </c>
      <c r="F1442" s="9">
        <v>46094.0</v>
      </c>
      <c r="G1442" s="10">
        <v>65.0</v>
      </c>
      <c r="H1442" s="8">
        <f t="shared" si="137"/>
        <v>268</v>
      </c>
      <c r="I1442" s="10"/>
    </row>
    <row r="1443" ht="15.75" customHeight="1">
      <c r="A1443" s="12"/>
      <c r="B1443" s="12"/>
      <c r="C1443" s="12"/>
      <c r="D1443" s="12"/>
      <c r="E1443" s="8" t="s">
        <v>4960</v>
      </c>
      <c r="F1443" s="9">
        <v>46109.0</v>
      </c>
      <c r="G1443" s="10">
        <v>80.0</v>
      </c>
      <c r="H1443" s="8">
        <f t="shared" si="137"/>
        <v>188</v>
      </c>
      <c r="I1443" s="10"/>
    </row>
    <row r="1444" ht="15.75" customHeight="1">
      <c r="E1444" s="1" t="s">
        <v>4961</v>
      </c>
      <c r="F1444" s="59">
        <v>46122.0</v>
      </c>
      <c r="G1444" s="60">
        <v>10.0</v>
      </c>
      <c r="H1444" s="8">
        <f t="shared" si="137"/>
        <v>178</v>
      </c>
    </row>
    <row r="1445" ht="15.75" customHeight="1">
      <c r="E1445" s="1" t="s">
        <v>4962</v>
      </c>
      <c r="F1445" s="59">
        <v>46140.0</v>
      </c>
      <c r="G1445" s="60">
        <v>20.0</v>
      </c>
      <c r="H1445" s="8">
        <f t="shared" si="137"/>
        <v>158</v>
      </c>
    </row>
    <row r="1446" ht="15.75" customHeight="1">
      <c r="E1446" s="1" t="s">
        <v>4963</v>
      </c>
      <c r="F1446" s="59">
        <v>46164.0</v>
      </c>
      <c r="G1446" s="60">
        <v>40.0</v>
      </c>
      <c r="H1446" s="8">
        <f t="shared" si="137"/>
        <v>118</v>
      </c>
      <c r="K1446" s="1"/>
      <c r="L1446" s="59"/>
      <c r="M1446" s="60"/>
    </row>
    <row r="1447" ht="15.75" customHeight="1">
      <c r="E1447" s="1" t="s">
        <v>4964</v>
      </c>
      <c r="F1447" s="59">
        <v>46167.0</v>
      </c>
      <c r="G1447" s="60">
        <v>38.0</v>
      </c>
      <c r="H1447" s="8">
        <f t="shared" si="137"/>
        <v>80</v>
      </c>
    </row>
    <row r="1448" ht="15.75" customHeight="1">
      <c r="E1448" s="1"/>
      <c r="F1448" s="59"/>
      <c r="G1448" s="60"/>
      <c r="H1448" s="8">
        <f t="shared" si="137"/>
        <v>80</v>
      </c>
    </row>
    <row r="1449" ht="15.75" customHeight="1">
      <c r="E1449" s="1"/>
      <c r="F1449" s="59"/>
      <c r="G1449" s="60"/>
      <c r="H1449" s="8">
        <f t="shared" si="137"/>
        <v>80</v>
      </c>
    </row>
    <row r="1450" ht="15.75" customHeight="1">
      <c r="E1450" s="1"/>
      <c r="F1450" s="59"/>
      <c r="G1450" s="60"/>
      <c r="H1450" s="8"/>
    </row>
    <row r="1451" ht="15.75" customHeight="1">
      <c r="A1451" s="2" t="s">
        <v>0</v>
      </c>
      <c r="B1451" s="2" t="s">
        <v>1</v>
      </c>
      <c r="C1451" s="3" t="s">
        <v>2</v>
      </c>
      <c r="D1451" s="3" t="s">
        <v>3</v>
      </c>
      <c r="E1451" s="3" t="s">
        <v>4</v>
      </c>
      <c r="F1451" s="3" t="s">
        <v>5</v>
      </c>
      <c r="G1451" s="3" t="s">
        <v>6</v>
      </c>
      <c r="H1451" s="3" t="s">
        <v>7</v>
      </c>
      <c r="I1451" s="3" t="s">
        <v>8</v>
      </c>
    </row>
    <row r="1452" ht="15.75" customHeight="1">
      <c r="A1452" s="4" t="s">
        <v>4881</v>
      </c>
      <c r="B1452" s="5" t="s">
        <v>4965</v>
      </c>
      <c r="C1452" s="6">
        <v>46113.0</v>
      </c>
      <c r="D1452" s="7">
        <v>50.0</v>
      </c>
      <c r="E1452" s="8" t="s">
        <v>4966</v>
      </c>
      <c r="F1452" s="9">
        <v>46167.0</v>
      </c>
      <c r="G1452" s="10">
        <v>12.0</v>
      </c>
      <c r="H1452" s="8">
        <f>D1452-G1452</f>
        <v>38</v>
      </c>
      <c r="I1452" s="10"/>
    </row>
    <row r="1453" ht="15.75" customHeight="1">
      <c r="A1453" s="11"/>
      <c r="B1453" s="11"/>
      <c r="C1453" s="11"/>
      <c r="D1453" s="11"/>
      <c r="E1453" s="8" t="s">
        <v>4967</v>
      </c>
      <c r="F1453" s="9">
        <v>46171.0</v>
      </c>
      <c r="G1453" s="10">
        <v>38.0</v>
      </c>
      <c r="H1453" s="8">
        <f t="shared" ref="H1453:H1457" si="138">H1452-G1453</f>
        <v>0</v>
      </c>
      <c r="I1453" s="10"/>
    </row>
    <row r="1454" ht="15.75" customHeight="1">
      <c r="A1454" s="11"/>
      <c r="B1454" s="11"/>
      <c r="C1454" s="11"/>
      <c r="D1454" s="11"/>
      <c r="E1454" s="8"/>
      <c r="F1454" s="9"/>
      <c r="G1454" s="10"/>
      <c r="H1454" s="8">
        <f t="shared" si="138"/>
        <v>0</v>
      </c>
      <c r="I1454" s="10"/>
    </row>
    <row r="1455" ht="15.75" customHeight="1">
      <c r="A1455" s="11"/>
      <c r="B1455" s="11"/>
      <c r="C1455" s="11"/>
      <c r="D1455" s="11"/>
      <c r="E1455" s="8"/>
      <c r="F1455" s="9"/>
      <c r="G1455" s="10"/>
      <c r="H1455" s="8">
        <f t="shared" si="138"/>
        <v>0</v>
      </c>
      <c r="I1455" s="10"/>
    </row>
    <row r="1456" ht="15.75" customHeight="1">
      <c r="A1456" s="11"/>
      <c r="B1456" s="11"/>
      <c r="C1456" s="11"/>
      <c r="D1456" s="11"/>
      <c r="E1456" s="8"/>
      <c r="F1456" s="9"/>
      <c r="G1456" s="10"/>
      <c r="H1456" s="8">
        <f t="shared" si="138"/>
        <v>0</v>
      </c>
      <c r="I1456" s="10"/>
    </row>
    <row r="1457" ht="15.75" customHeight="1">
      <c r="A1457" s="12"/>
      <c r="B1457" s="12"/>
      <c r="C1457" s="12"/>
      <c r="D1457" s="12"/>
      <c r="E1457" s="8"/>
      <c r="F1457" s="9"/>
      <c r="G1457" s="10"/>
      <c r="H1457" s="8">
        <f t="shared" si="138"/>
        <v>0</v>
      </c>
      <c r="I1457" s="10"/>
    </row>
    <row r="1458" ht="15.75" customHeight="1">
      <c r="E1458" s="1"/>
      <c r="H1458" s="25" t="s">
        <v>14</v>
      </c>
    </row>
    <row r="1459" ht="15.75" customHeight="1">
      <c r="A1459" s="2" t="s">
        <v>0</v>
      </c>
      <c r="B1459" s="2" t="s">
        <v>1</v>
      </c>
      <c r="C1459" s="3" t="s">
        <v>2</v>
      </c>
      <c r="D1459" s="3" t="s">
        <v>3</v>
      </c>
      <c r="E1459" s="3" t="s">
        <v>4</v>
      </c>
      <c r="F1459" s="3" t="s">
        <v>5</v>
      </c>
      <c r="G1459" s="3" t="s">
        <v>6</v>
      </c>
      <c r="H1459" s="3" t="s">
        <v>7</v>
      </c>
      <c r="I1459" s="3" t="s">
        <v>8</v>
      </c>
    </row>
    <row r="1460" ht="15.75" customHeight="1">
      <c r="A1460" s="4" t="s">
        <v>4865</v>
      </c>
      <c r="B1460" s="5" t="s">
        <v>4968</v>
      </c>
      <c r="C1460" s="6">
        <v>46113.0</v>
      </c>
      <c r="D1460" s="7">
        <v>500.0</v>
      </c>
      <c r="E1460" s="8" t="s">
        <v>4969</v>
      </c>
      <c r="F1460" s="9">
        <v>46167.0</v>
      </c>
      <c r="G1460" s="10">
        <v>22.0</v>
      </c>
      <c r="H1460" s="8">
        <f>D1460-G1460</f>
        <v>478</v>
      </c>
      <c r="I1460" s="10"/>
    </row>
    <row r="1461" ht="15.75" customHeight="1">
      <c r="A1461" s="11"/>
      <c r="B1461" s="11"/>
      <c r="C1461" s="11"/>
      <c r="D1461" s="11"/>
      <c r="E1461" s="8" t="s">
        <v>4970</v>
      </c>
      <c r="F1461" s="9">
        <v>46171.0</v>
      </c>
      <c r="G1461" s="10">
        <v>25.0</v>
      </c>
      <c r="H1461" s="8">
        <f t="shared" ref="H1461:H1465" si="139">H1460-G1461</f>
        <v>453</v>
      </c>
      <c r="I1461" s="10"/>
    </row>
    <row r="1462" ht="15.75" customHeight="1">
      <c r="A1462" s="11"/>
      <c r="B1462" s="11"/>
      <c r="C1462" s="11"/>
      <c r="D1462" s="11"/>
      <c r="E1462" s="8" t="s">
        <v>4971</v>
      </c>
      <c r="F1462" s="9">
        <v>46182.0</v>
      </c>
      <c r="G1462" s="10">
        <v>50.0</v>
      </c>
      <c r="H1462" s="8">
        <f t="shared" si="139"/>
        <v>403</v>
      </c>
      <c r="I1462" s="10"/>
    </row>
    <row r="1463" ht="15.75" customHeight="1">
      <c r="A1463" s="11"/>
      <c r="B1463" s="11"/>
      <c r="C1463" s="11"/>
      <c r="D1463" s="11"/>
      <c r="E1463" s="8" t="s">
        <v>4972</v>
      </c>
      <c r="F1463" s="9">
        <v>46184.0</v>
      </c>
      <c r="G1463" s="10">
        <v>50.0</v>
      </c>
      <c r="H1463" s="8">
        <f t="shared" si="139"/>
        <v>353</v>
      </c>
      <c r="I1463" s="10"/>
    </row>
    <row r="1464" ht="15.75" customHeight="1">
      <c r="A1464" s="11"/>
      <c r="B1464" s="11"/>
      <c r="C1464" s="11"/>
      <c r="D1464" s="11"/>
      <c r="E1464" s="8"/>
      <c r="F1464" s="9"/>
      <c r="G1464" s="10"/>
      <c r="H1464" s="8">
        <f t="shared" si="139"/>
        <v>353</v>
      </c>
      <c r="I1464" s="10"/>
    </row>
    <row r="1465" ht="15.75" customHeight="1">
      <c r="A1465" s="12"/>
      <c r="B1465" s="12"/>
      <c r="C1465" s="12"/>
      <c r="D1465" s="12"/>
      <c r="E1465" s="8"/>
      <c r="F1465" s="9"/>
      <c r="G1465" s="10"/>
      <c r="H1465" s="8">
        <f t="shared" si="139"/>
        <v>353</v>
      </c>
      <c r="I1465" s="10"/>
    </row>
    <row r="1466" ht="15.75" customHeight="1">
      <c r="E1466" s="1"/>
    </row>
    <row r="1467" ht="15.75" customHeight="1">
      <c r="A1467" s="2" t="s">
        <v>0</v>
      </c>
      <c r="B1467" s="2" t="s">
        <v>1</v>
      </c>
      <c r="C1467" s="3" t="s">
        <v>2</v>
      </c>
      <c r="D1467" s="3" t="s">
        <v>3</v>
      </c>
      <c r="E1467" s="3" t="s">
        <v>4</v>
      </c>
      <c r="F1467" s="3" t="s">
        <v>5</v>
      </c>
      <c r="G1467" s="3" t="s">
        <v>6</v>
      </c>
      <c r="H1467" s="3" t="s">
        <v>7</v>
      </c>
      <c r="I1467" s="3" t="s">
        <v>8</v>
      </c>
    </row>
    <row r="1468" ht="15.75" customHeight="1">
      <c r="A1468" s="4" t="s">
        <v>4881</v>
      </c>
      <c r="B1468" s="5" t="s">
        <v>4973</v>
      </c>
      <c r="C1468" s="6">
        <v>46141.0</v>
      </c>
      <c r="D1468" s="7">
        <v>50.0</v>
      </c>
      <c r="E1468" s="8" t="s">
        <v>1568</v>
      </c>
      <c r="F1468" s="9">
        <v>46164.0</v>
      </c>
      <c r="G1468" s="10">
        <v>20.0</v>
      </c>
      <c r="H1468" s="8">
        <f>D1468-G1468</f>
        <v>30</v>
      </c>
      <c r="I1468" s="10"/>
    </row>
    <row r="1469" ht="15.75" customHeight="1">
      <c r="A1469" s="11"/>
      <c r="B1469" s="11"/>
      <c r="C1469" s="11"/>
      <c r="D1469" s="11"/>
      <c r="E1469" s="8" t="s">
        <v>1569</v>
      </c>
      <c r="F1469" s="9">
        <v>46171.0</v>
      </c>
      <c r="G1469" s="10">
        <v>30.0</v>
      </c>
      <c r="H1469" s="8">
        <f t="shared" ref="H1469:H1473" si="140">H1468-G1469</f>
        <v>0</v>
      </c>
      <c r="I1469" s="10"/>
    </row>
    <row r="1470" ht="15.75" customHeight="1">
      <c r="A1470" s="11"/>
      <c r="B1470" s="11"/>
      <c r="C1470" s="11"/>
      <c r="D1470" s="11"/>
      <c r="E1470" s="8"/>
      <c r="F1470" s="9"/>
      <c r="G1470" s="10"/>
      <c r="H1470" s="8">
        <f t="shared" si="140"/>
        <v>0</v>
      </c>
      <c r="I1470" s="10"/>
    </row>
    <row r="1471" ht="15.75" customHeight="1">
      <c r="A1471" s="11"/>
      <c r="B1471" s="11"/>
      <c r="C1471" s="11"/>
      <c r="D1471" s="11"/>
      <c r="E1471" s="8"/>
      <c r="F1471" s="9"/>
      <c r="G1471" s="10"/>
      <c r="H1471" s="8">
        <f t="shared" si="140"/>
        <v>0</v>
      </c>
      <c r="I1471" s="10"/>
    </row>
    <row r="1472" ht="15.75" customHeight="1">
      <c r="A1472" s="11"/>
      <c r="B1472" s="11"/>
      <c r="C1472" s="11"/>
      <c r="D1472" s="11"/>
      <c r="E1472" s="8"/>
      <c r="F1472" s="9"/>
      <c r="G1472" s="10"/>
      <c r="H1472" s="8">
        <f t="shared" si="140"/>
        <v>0</v>
      </c>
      <c r="I1472" s="10"/>
    </row>
    <row r="1473" ht="15.75" customHeight="1">
      <c r="A1473" s="12"/>
      <c r="B1473" s="12"/>
      <c r="C1473" s="12"/>
      <c r="D1473" s="12"/>
      <c r="E1473" s="8"/>
      <c r="F1473" s="9"/>
      <c r="G1473" s="10"/>
      <c r="H1473" s="8">
        <f t="shared" si="140"/>
        <v>0</v>
      </c>
      <c r="I1473" s="10"/>
    </row>
    <row r="1474" ht="15.75" customHeight="1">
      <c r="E1474" s="1"/>
      <c r="H1474" s="25" t="s">
        <v>14</v>
      </c>
    </row>
    <row r="1475" ht="15.75" customHeight="1">
      <c r="A1475" s="2" t="s">
        <v>0</v>
      </c>
      <c r="B1475" s="2" t="s">
        <v>1</v>
      </c>
      <c r="C1475" s="3" t="s">
        <v>2</v>
      </c>
      <c r="D1475" s="3" t="s">
        <v>3</v>
      </c>
      <c r="E1475" s="3" t="s">
        <v>4</v>
      </c>
      <c r="F1475" s="3" t="s">
        <v>5</v>
      </c>
      <c r="G1475" s="3" t="s">
        <v>6</v>
      </c>
      <c r="H1475" s="3" t="s">
        <v>7</v>
      </c>
      <c r="I1475" s="3" t="s">
        <v>8</v>
      </c>
    </row>
    <row r="1476" ht="15.75" customHeight="1">
      <c r="A1476" s="4" t="s">
        <v>4881</v>
      </c>
      <c r="B1476" s="5" t="s">
        <v>4974</v>
      </c>
      <c r="C1476" s="6">
        <v>46188.0</v>
      </c>
      <c r="D1476" s="7">
        <v>50.0</v>
      </c>
      <c r="E1476" s="8" t="s">
        <v>3086</v>
      </c>
      <c r="F1476" s="9"/>
      <c r="G1476" s="10"/>
      <c r="H1476" s="8">
        <f>D1476-G1476</f>
        <v>50</v>
      </c>
      <c r="I1476" s="10"/>
    </row>
    <row r="1477" ht="15.75" customHeight="1">
      <c r="A1477" s="11"/>
      <c r="B1477" s="11"/>
      <c r="C1477" s="11"/>
      <c r="D1477" s="11"/>
      <c r="E1477" s="8"/>
      <c r="F1477" s="9"/>
      <c r="G1477" s="10"/>
      <c r="H1477" s="8">
        <f t="shared" ref="H1477:H1481" si="141">H1476-G1477</f>
        <v>50</v>
      </c>
      <c r="I1477" s="10"/>
    </row>
    <row r="1478" ht="15.75" customHeight="1">
      <c r="A1478" s="11"/>
      <c r="B1478" s="11"/>
      <c r="C1478" s="11"/>
      <c r="D1478" s="11"/>
      <c r="E1478" s="8"/>
      <c r="F1478" s="9"/>
      <c r="G1478" s="10"/>
      <c r="H1478" s="8">
        <f t="shared" si="141"/>
        <v>50</v>
      </c>
      <c r="I1478" s="10"/>
    </row>
    <row r="1479" ht="15.75" customHeight="1">
      <c r="A1479" s="11"/>
      <c r="B1479" s="11"/>
      <c r="C1479" s="11"/>
      <c r="D1479" s="11"/>
      <c r="E1479" s="8"/>
      <c r="F1479" s="9"/>
      <c r="G1479" s="10"/>
      <c r="H1479" s="8">
        <f t="shared" si="141"/>
        <v>50</v>
      </c>
      <c r="I1479" s="10"/>
    </row>
    <row r="1480" ht="15.75" customHeight="1">
      <c r="A1480" s="11"/>
      <c r="B1480" s="11"/>
      <c r="C1480" s="11"/>
      <c r="D1480" s="11"/>
      <c r="E1480" s="8"/>
      <c r="F1480" s="9"/>
      <c r="G1480" s="10"/>
      <c r="H1480" s="8">
        <f t="shared" si="141"/>
        <v>50</v>
      </c>
      <c r="I1480" s="10"/>
    </row>
    <row r="1481" ht="15.75" customHeight="1">
      <c r="A1481" s="12"/>
      <c r="B1481" s="12"/>
      <c r="C1481" s="12"/>
      <c r="D1481" s="12"/>
      <c r="E1481" s="8"/>
      <c r="F1481" s="9"/>
      <c r="G1481" s="10"/>
      <c r="H1481" s="8">
        <f t="shared" si="141"/>
        <v>50</v>
      </c>
      <c r="I1481" s="10"/>
    </row>
  </sheetData>
  <mergeCells count="97">
    <mergeCell ref="B1369:B1374"/>
    <mergeCell ref="C1369:C1374"/>
    <mergeCell ref="A1377:A1382"/>
    <mergeCell ref="B1377:B1382"/>
    <mergeCell ref="C1377:C1382"/>
    <mergeCell ref="D1377:D1382"/>
    <mergeCell ref="A1385:A1390"/>
    <mergeCell ref="D1385:D1390"/>
    <mergeCell ref="B1385:B1390"/>
    <mergeCell ref="C1385:C1390"/>
    <mergeCell ref="A1393:A1398"/>
    <mergeCell ref="B1393:B1398"/>
    <mergeCell ref="C1393:C1398"/>
    <mergeCell ref="D1393:D1398"/>
    <mergeCell ref="D1402:D1407"/>
    <mergeCell ref="C1421:C1426"/>
    <mergeCell ref="D1421:D1426"/>
    <mergeCell ref="A1402:A1407"/>
    <mergeCell ref="A1411:A1416"/>
    <mergeCell ref="B1411:B1416"/>
    <mergeCell ref="C1411:C1416"/>
    <mergeCell ref="D1411:D1416"/>
    <mergeCell ref="A1421:A1426"/>
    <mergeCell ref="B1421:B1426"/>
    <mergeCell ref="A1429:A1434"/>
    <mergeCell ref="B1429:B1434"/>
    <mergeCell ref="C1429:C1434"/>
    <mergeCell ref="D1429:D1434"/>
    <mergeCell ref="B1438:B1443"/>
    <mergeCell ref="C1438:C1443"/>
    <mergeCell ref="D1438:D1443"/>
    <mergeCell ref="C1460:C1465"/>
    <mergeCell ref="D1460:D1465"/>
    <mergeCell ref="A1468:A1473"/>
    <mergeCell ref="B1468:B1473"/>
    <mergeCell ref="C1468:C1473"/>
    <mergeCell ref="D1468:D1473"/>
    <mergeCell ref="A1476:A1481"/>
    <mergeCell ref="B1476:B1481"/>
    <mergeCell ref="C1476:C1481"/>
    <mergeCell ref="D1476:D1481"/>
    <mergeCell ref="A1438:A1443"/>
    <mergeCell ref="A1452:A1457"/>
    <mergeCell ref="B1452:B1457"/>
    <mergeCell ref="C1452:C1457"/>
    <mergeCell ref="D1452:D1457"/>
    <mergeCell ref="A1460:A1465"/>
    <mergeCell ref="B1460:B1465"/>
    <mergeCell ref="G38:H38"/>
    <mergeCell ref="G41:H41"/>
    <mergeCell ref="A791:G791"/>
    <mergeCell ref="A813:G813"/>
    <mergeCell ref="A835:G835"/>
    <mergeCell ref="A857:G857"/>
    <mergeCell ref="A879:G879"/>
    <mergeCell ref="A901:G901"/>
    <mergeCell ref="A922:G922"/>
    <mergeCell ref="A1297:A1302"/>
    <mergeCell ref="B1297:B1302"/>
    <mergeCell ref="C1297:C1302"/>
    <mergeCell ref="D1297:D1302"/>
    <mergeCell ref="A1305:A1307"/>
    <mergeCell ref="D1305:D1307"/>
    <mergeCell ref="B1305:B1307"/>
    <mergeCell ref="C1305:C1307"/>
    <mergeCell ref="A1310:A1315"/>
    <mergeCell ref="B1310:B1315"/>
    <mergeCell ref="C1310:C1315"/>
    <mergeCell ref="D1310:D1315"/>
    <mergeCell ref="A1320:A1325"/>
    <mergeCell ref="D1320:D1325"/>
    <mergeCell ref="B1320:B1325"/>
    <mergeCell ref="C1320:C1325"/>
    <mergeCell ref="A1329:A1334"/>
    <mergeCell ref="B1329:B1334"/>
    <mergeCell ref="C1329:C1334"/>
    <mergeCell ref="D1329:D1334"/>
    <mergeCell ref="A1337:A1342"/>
    <mergeCell ref="D1337:D1342"/>
    <mergeCell ref="B1337:B1342"/>
    <mergeCell ref="C1337:C1342"/>
    <mergeCell ref="A1345:A1350"/>
    <mergeCell ref="B1345:B1350"/>
    <mergeCell ref="C1345:C1350"/>
    <mergeCell ref="D1345:D1350"/>
    <mergeCell ref="A1353:A1358"/>
    <mergeCell ref="D1353:D1358"/>
    <mergeCell ref="B1353:B1358"/>
    <mergeCell ref="C1353:C1358"/>
    <mergeCell ref="A1361:A1366"/>
    <mergeCell ref="B1361:B1366"/>
    <mergeCell ref="C1361:C1366"/>
    <mergeCell ref="D1361:D1366"/>
    <mergeCell ref="A1369:A1374"/>
    <mergeCell ref="D1369:D1374"/>
    <mergeCell ref="B1402:B1407"/>
    <mergeCell ref="C1402:C1407"/>
  </mergeCells>
  <printOptions/>
  <pageMargins bottom="0.58" footer="0.0" header="0.0" left="0.7" right="0.7" top="0.47"/>
  <pageSetup paperSize="5" scale="175" orientation="portrait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0.86"/>
    <col customWidth="1" min="3" max="3" width="11.14"/>
    <col customWidth="1" min="4" max="4" width="9.71"/>
    <col customWidth="1" min="5" max="5" width="12.43"/>
    <col customWidth="1" min="6" max="6" width="15.0"/>
    <col customWidth="1" min="7" max="7" width="12.57"/>
    <col customWidth="1" min="8" max="10" width="8.71"/>
    <col customWidth="1" min="11" max="11" width="10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2409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/>
    <row r="793" ht="15.75" customHeight="1">
      <c r="A793" s="2" t="s">
        <v>0</v>
      </c>
      <c r="B793" s="2" t="s">
        <v>1</v>
      </c>
      <c r="C793" s="3" t="s">
        <v>2</v>
      </c>
      <c r="D793" s="3" t="s">
        <v>3</v>
      </c>
      <c r="E793" s="3" t="s">
        <v>4</v>
      </c>
      <c r="F793" s="3" t="s">
        <v>5</v>
      </c>
      <c r="G793" s="3" t="s">
        <v>6</v>
      </c>
      <c r="H793" s="3" t="s">
        <v>7</v>
      </c>
      <c r="I793" s="3" t="s">
        <v>8</v>
      </c>
    </row>
    <row r="794" ht="15.75" customHeight="1">
      <c r="A794" s="4" t="s">
        <v>4567</v>
      </c>
      <c r="B794" s="5" t="s">
        <v>4975</v>
      </c>
      <c r="C794" s="6">
        <v>46125.0</v>
      </c>
      <c r="D794" s="7">
        <v>200.0</v>
      </c>
      <c r="E794" s="8" t="s">
        <v>3236</v>
      </c>
      <c r="F794" s="9">
        <v>46142.0</v>
      </c>
      <c r="G794" s="10">
        <v>50.0</v>
      </c>
      <c r="H794" s="8">
        <f>D794-G794</f>
        <v>150</v>
      </c>
      <c r="I794" s="10"/>
    </row>
    <row r="795" ht="15.75" customHeight="1">
      <c r="A795" s="11"/>
      <c r="B795" s="11"/>
      <c r="C795" s="11"/>
      <c r="D795" s="11"/>
      <c r="E795" s="8" t="s">
        <v>3237</v>
      </c>
      <c r="F795" s="9">
        <v>46150.0</v>
      </c>
      <c r="G795" s="10">
        <v>25.0</v>
      </c>
      <c r="H795" s="8">
        <f t="shared" ref="H795:H799" si="40">H794-G795</f>
        <v>125</v>
      </c>
      <c r="I795" s="10"/>
    </row>
    <row r="796" ht="15.75" customHeight="1">
      <c r="A796" s="11"/>
      <c r="B796" s="11"/>
      <c r="C796" s="11"/>
      <c r="D796" s="11"/>
      <c r="E796" s="8" t="s">
        <v>3238</v>
      </c>
      <c r="F796" s="9">
        <v>46153.0</v>
      </c>
      <c r="G796" s="10">
        <v>30.0</v>
      </c>
      <c r="H796" s="8">
        <f t="shared" si="40"/>
        <v>95</v>
      </c>
      <c r="I796" s="10"/>
    </row>
    <row r="797" ht="15.75" customHeight="1">
      <c r="A797" s="11"/>
      <c r="B797" s="11"/>
      <c r="C797" s="11"/>
      <c r="D797" s="11"/>
      <c r="E797" s="8" t="s">
        <v>4976</v>
      </c>
      <c r="F797" s="9">
        <v>46160.0</v>
      </c>
      <c r="G797" s="10">
        <v>42.0</v>
      </c>
      <c r="H797" s="8">
        <f t="shared" si="40"/>
        <v>53</v>
      </c>
      <c r="I797" s="10"/>
    </row>
    <row r="798" ht="15.75" customHeight="1">
      <c r="A798" s="11"/>
      <c r="B798" s="11"/>
      <c r="C798" s="11"/>
      <c r="D798" s="11"/>
      <c r="E798" s="8" t="s">
        <v>4977</v>
      </c>
      <c r="F798" s="9">
        <v>46168.0</v>
      </c>
      <c r="G798" s="10">
        <v>25.0</v>
      </c>
      <c r="H798" s="8">
        <f t="shared" si="40"/>
        <v>28</v>
      </c>
      <c r="I798" s="10"/>
    </row>
    <row r="799" ht="15.75" customHeight="1">
      <c r="A799" s="12"/>
      <c r="B799" s="12"/>
      <c r="C799" s="12"/>
      <c r="D799" s="12"/>
      <c r="E799" s="8" t="s">
        <v>4978</v>
      </c>
      <c r="F799" s="9">
        <v>46172.0</v>
      </c>
      <c r="G799" s="10">
        <v>28.0</v>
      </c>
      <c r="H799" s="8">
        <f t="shared" si="40"/>
        <v>0</v>
      </c>
      <c r="I799" s="10"/>
    </row>
    <row r="800" ht="15.75" customHeight="1">
      <c r="H800" s="25" t="s">
        <v>14</v>
      </c>
    </row>
    <row r="801" ht="15.75" customHeight="1">
      <c r="A801" s="2" t="s">
        <v>0</v>
      </c>
      <c r="B801" s="2" t="s">
        <v>1</v>
      </c>
      <c r="C801" s="3" t="s">
        <v>2</v>
      </c>
      <c r="D801" s="3" t="s">
        <v>3</v>
      </c>
      <c r="E801" s="3" t="s">
        <v>4</v>
      </c>
      <c r="F801" s="3" t="s">
        <v>5</v>
      </c>
      <c r="G801" s="3" t="s">
        <v>6</v>
      </c>
      <c r="H801" s="3" t="s">
        <v>7</v>
      </c>
      <c r="I801" s="3" t="s">
        <v>8</v>
      </c>
    </row>
    <row r="802" ht="15.75" customHeight="1">
      <c r="A802" s="4" t="s">
        <v>4567</v>
      </c>
      <c r="B802" s="5" t="s">
        <v>4979</v>
      </c>
      <c r="C802" s="6">
        <v>46125.0</v>
      </c>
      <c r="D802" s="7">
        <v>200.0</v>
      </c>
      <c r="E802" s="8" t="s">
        <v>784</v>
      </c>
      <c r="F802" s="9">
        <v>46178.0</v>
      </c>
      <c r="G802" s="10">
        <v>15.0</v>
      </c>
      <c r="H802" s="8">
        <f>D802-G802</f>
        <v>185</v>
      </c>
      <c r="I802" s="10"/>
    </row>
    <row r="803" ht="15.75" customHeight="1">
      <c r="A803" s="11"/>
      <c r="B803" s="11"/>
      <c r="C803" s="11"/>
      <c r="D803" s="11"/>
      <c r="E803" s="8" t="s">
        <v>785</v>
      </c>
      <c r="F803" s="9">
        <v>46182.0</v>
      </c>
      <c r="G803" s="10">
        <v>37.0</v>
      </c>
      <c r="H803" s="8">
        <f t="shared" ref="H803:H807" si="41">H802-G803</f>
        <v>148</v>
      </c>
      <c r="I803" s="10"/>
    </row>
    <row r="804" ht="15.75" customHeight="1">
      <c r="A804" s="11"/>
      <c r="B804" s="11"/>
      <c r="C804" s="11"/>
      <c r="D804" s="11"/>
      <c r="E804" s="8"/>
      <c r="F804" s="9"/>
      <c r="G804" s="10"/>
      <c r="H804" s="8">
        <f t="shared" si="41"/>
        <v>148</v>
      </c>
      <c r="I804" s="10"/>
    </row>
    <row r="805" ht="15.75" customHeight="1">
      <c r="A805" s="11"/>
      <c r="B805" s="11"/>
      <c r="C805" s="11"/>
      <c r="D805" s="11"/>
      <c r="E805" s="8"/>
      <c r="F805" s="9"/>
      <c r="G805" s="10"/>
      <c r="H805" s="8">
        <f t="shared" si="41"/>
        <v>148</v>
      </c>
      <c r="I805" s="10"/>
    </row>
    <row r="806" ht="15.75" customHeight="1">
      <c r="A806" s="11"/>
      <c r="B806" s="11"/>
      <c r="C806" s="11"/>
      <c r="D806" s="11"/>
      <c r="E806" s="8"/>
      <c r="F806" s="9"/>
      <c r="G806" s="10"/>
      <c r="H806" s="8">
        <f t="shared" si="41"/>
        <v>148</v>
      </c>
      <c r="I806" s="10"/>
    </row>
    <row r="807" ht="15.75" customHeight="1">
      <c r="A807" s="12"/>
      <c r="B807" s="12"/>
      <c r="C807" s="12"/>
      <c r="D807" s="12"/>
      <c r="E807" s="8"/>
      <c r="F807" s="9"/>
      <c r="G807" s="10"/>
      <c r="H807" s="8">
        <f t="shared" si="41"/>
        <v>148</v>
      </c>
      <c r="I807" s="10"/>
    </row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>
      <c r="B1313" s="58"/>
    </row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>
      <c r="A1322" s="53"/>
    </row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>
      <c r="A1339" s="58">
        <v>45810.0</v>
      </c>
    </row>
    <row r="1340" ht="15.75" customHeight="1">
      <c r="A1340" s="58">
        <v>45891.0</v>
      </c>
    </row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>
      <c r="A1363" s="58"/>
    </row>
    <row r="1364" ht="15.75" customHeight="1">
      <c r="A1364" s="58"/>
    </row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0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>
      <c r="E1453" s="1"/>
    </row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</sheetData>
  <mergeCells count="11">
    <mergeCell ref="A802:A807"/>
    <mergeCell ref="B802:B807"/>
    <mergeCell ref="C802:C807"/>
    <mergeCell ref="D802:D807"/>
    <mergeCell ref="G38:H38"/>
    <mergeCell ref="G41:H41"/>
    <mergeCell ref="A791:G791"/>
    <mergeCell ref="A794:A799"/>
    <mergeCell ref="B794:B799"/>
    <mergeCell ref="C794:C799"/>
    <mergeCell ref="D794:D799"/>
  </mergeCells>
  <printOptions/>
  <pageMargins bottom="0.58" footer="0.0" header="0.0" left="0.7" right="0.7" top="0.47"/>
  <pageSetup paperSize="5" scale="175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6.71"/>
    <col customWidth="1" min="3" max="3" width="9.71"/>
    <col customWidth="1" min="4" max="5" width="13.43"/>
    <col customWidth="1" min="6" max="6" width="12.14"/>
    <col customWidth="1" min="7" max="7" width="10.14"/>
    <col customWidth="1" min="8" max="26" width="8.71"/>
  </cols>
  <sheetData>
    <row r="1">
      <c r="A1" s="50" t="s">
        <v>811</v>
      </c>
      <c r="B1" s="51"/>
      <c r="C1" s="51"/>
      <c r="D1" s="51"/>
      <c r="E1" s="51"/>
      <c r="F1" s="51"/>
      <c r="G1" s="52"/>
    </row>
    <row r="2">
      <c r="A2" s="254" t="s">
        <v>15</v>
      </c>
      <c r="B2" s="254" t="s">
        <v>16</v>
      </c>
      <c r="C2" s="5" t="s">
        <v>17</v>
      </c>
      <c r="D2" s="254" t="s">
        <v>18</v>
      </c>
      <c r="E2" s="254" t="s">
        <v>19</v>
      </c>
      <c r="F2" s="255" t="s">
        <v>20</v>
      </c>
      <c r="G2" s="256">
        <v>50.0</v>
      </c>
      <c r="H2" s="63"/>
    </row>
    <row r="3">
      <c r="A3" s="10" t="s">
        <v>4980</v>
      </c>
      <c r="B3" s="9">
        <v>45166.0</v>
      </c>
      <c r="C3" s="10">
        <v>50.0</v>
      </c>
      <c r="D3" s="10">
        <f>G2</f>
        <v>50</v>
      </c>
      <c r="E3" s="10"/>
      <c r="F3" s="10"/>
      <c r="G3" s="30" t="s">
        <v>4981</v>
      </c>
    </row>
    <row r="4">
      <c r="A4" s="10" t="str">
        <f t="shared" ref="A4:A10" si="1">A3</f>
        <v>PO/2308-0081</v>
      </c>
      <c r="B4" s="10"/>
      <c r="C4" s="10"/>
      <c r="D4" s="10">
        <f t="shared" ref="D4:D8" si="2">D3-C3</f>
        <v>0</v>
      </c>
      <c r="E4" s="10"/>
      <c r="F4" s="10"/>
      <c r="G4" s="30" t="s">
        <v>4982</v>
      </c>
    </row>
    <row r="5">
      <c r="A5" s="10" t="str">
        <f t="shared" si="1"/>
        <v>PO/2308-0081</v>
      </c>
      <c r="B5" s="10"/>
      <c r="C5" s="10"/>
      <c r="D5" s="10">
        <f t="shared" si="2"/>
        <v>0</v>
      </c>
      <c r="E5" s="10"/>
      <c r="F5" s="10"/>
      <c r="G5" s="30"/>
    </row>
    <row r="6">
      <c r="A6" s="10" t="str">
        <f t="shared" si="1"/>
        <v>PO/2308-0081</v>
      </c>
      <c r="B6" s="10"/>
      <c r="C6" s="10"/>
      <c r="D6" s="10">
        <f t="shared" si="2"/>
        <v>0</v>
      </c>
      <c r="E6" s="10"/>
      <c r="F6" s="10"/>
      <c r="G6" s="30"/>
    </row>
    <row r="7">
      <c r="A7" s="10" t="str">
        <f t="shared" si="1"/>
        <v>PO/2308-0081</v>
      </c>
      <c r="B7" s="10"/>
      <c r="C7" s="10"/>
      <c r="D7" s="10">
        <f t="shared" si="2"/>
        <v>0</v>
      </c>
      <c r="E7" s="10"/>
      <c r="F7" s="10"/>
      <c r="G7" s="30"/>
    </row>
    <row r="8">
      <c r="A8" s="10" t="str">
        <f t="shared" si="1"/>
        <v>PO/2308-0081</v>
      </c>
      <c r="B8" s="10"/>
      <c r="C8" s="10"/>
      <c r="D8" s="10">
        <f t="shared" si="2"/>
        <v>0</v>
      </c>
      <c r="E8" s="10"/>
      <c r="F8" s="10"/>
      <c r="G8" s="30"/>
    </row>
    <row r="9">
      <c r="A9" s="10" t="str">
        <f t="shared" si="1"/>
        <v>PO/2308-0081</v>
      </c>
      <c r="B9" s="10"/>
      <c r="C9" s="10"/>
      <c r="D9" s="10"/>
      <c r="E9" s="10"/>
      <c r="F9" s="10"/>
      <c r="G9" s="30"/>
    </row>
    <row r="10">
      <c r="A10" s="10" t="str">
        <f t="shared" si="1"/>
        <v>PO/2308-0081</v>
      </c>
      <c r="B10" s="10"/>
      <c r="C10" s="10"/>
      <c r="D10" s="10"/>
      <c r="E10" s="10"/>
      <c r="F10" s="10"/>
      <c r="G10" s="30"/>
    </row>
    <row r="11">
      <c r="G11" s="30"/>
    </row>
    <row r="14">
      <c r="A14" s="254" t="s">
        <v>15</v>
      </c>
      <c r="B14" s="254" t="s">
        <v>16</v>
      </c>
      <c r="C14" s="5" t="s">
        <v>17</v>
      </c>
      <c r="D14" s="254" t="s">
        <v>18</v>
      </c>
      <c r="E14" s="254" t="s">
        <v>19</v>
      </c>
      <c r="F14" s="255" t="s">
        <v>20</v>
      </c>
      <c r="G14" s="256">
        <v>50.0</v>
      </c>
    </row>
    <row r="15">
      <c r="A15" s="10" t="s">
        <v>4983</v>
      </c>
      <c r="B15" s="9">
        <v>45195.0</v>
      </c>
      <c r="C15" s="10">
        <v>50.0</v>
      </c>
      <c r="D15" s="10">
        <f>G14</f>
        <v>50</v>
      </c>
      <c r="E15" s="10"/>
      <c r="F15" s="10"/>
      <c r="G15" s="30" t="s">
        <v>4984</v>
      </c>
    </row>
    <row r="16">
      <c r="A16" s="10" t="str">
        <f>A15</f>
        <v>PO/2309-0023</v>
      </c>
      <c r="B16" s="10"/>
      <c r="C16" s="10"/>
      <c r="D16" s="10">
        <f>D15-C15</f>
        <v>0</v>
      </c>
      <c r="E16" s="10"/>
      <c r="F16" s="10"/>
      <c r="G16" s="30" t="s">
        <v>4982</v>
      </c>
    </row>
    <row r="18">
      <c r="A18" s="254" t="s">
        <v>15</v>
      </c>
      <c r="B18" s="254" t="s">
        <v>16</v>
      </c>
      <c r="C18" s="5" t="s">
        <v>17</v>
      </c>
      <c r="D18" s="254" t="s">
        <v>18</v>
      </c>
      <c r="E18" s="254" t="s">
        <v>19</v>
      </c>
      <c r="F18" s="255" t="s">
        <v>20</v>
      </c>
      <c r="G18" s="256">
        <v>50.0</v>
      </c>
    </row>
    <row r="19">
      <c r="A19" s="10" t="s">
        <v>4985</v>
      </c>
      <c r="B19" s="9">
        <v>45208.0</v>
      </c>
      <c r="C19" s="10">
        <v>50.0</v>
      </c>
      <c r="D19" s="10">
        <f>G18</f>
        <v>50</v>
      </c>
      <c r="E19" s="10"/>
      <c r="F19" s="10"/>
      <c r="G19" s="30" t="s">
        <v>4986</v>
      </c>
    </row>
    <row r="20">
      <c r="A20" s="10" t="s">
        <v>4985</v>
      </c>
      <c r="B20" s="10"/>
      <c r="C20" s="10"/>
      <c r="D20" s="10">
        <f>D19-C19</f>
        <v>0</v>
      </c>
      <c r="E20" s="10"/>
      <c r="F20" s="10"/>
      <c r="G20" s="30" t="s">
        <v>4982</v>
      </c>
    </row>
    <row r="21" ht="15.75" customHeight="1"/>
    <row r="22" ht="15.75" customHeight="1"/>
    <row r="23" ht="15.75" customHeight="1">
      <c r="A23" s="254" t="s">
        <v>15</v>
      </c>
      <c r="B23" s="254" t="s">
        <v>16</v>
      </c>
      <c r="C23" s="5" t="s">
        <v>17</v>
      </c>
      <c r="D23" s="254" t="s">
        <v>18</v>
      </c>
      <c r="E23" s="254" t="s">
        <v>19</v>
      </c>
      <c r="F23" s="255" t="s">
        <v>20</v>
      </c>
      <c r="G23" s="256">
        <v>50.0</v>
      </c>
    </row>
    <row r="24" ht="15.75" customHeight="1">
      <c r="A24" s="10" t="s">
        <v>4987</v>
      </c>
      <c r="B24" s="9">
        <v>45345.0</v>
      </c>
      <c r="C24" s="10">
        <v>50.0</v>
      </c>
      <c r="D24" s="10">
        <f>G23</f>
        <v>50</v>
      </c>
      <c r="E24" s="10"/>
      <c r="F24" s="10"/>
      <c r="G24" s="30" t="s">
        <v>4988</v>
      </c>
    </row>
    <row r="25" ht="15.75" customHeight="1">
      <c r="A25" s="10" t="str">
        <f>A24</f>
        <v>PO/2402-0026</v>
      </c>
      <c r="B25" s="10"/>
      <c r="C25" s="10"/>
      <c r="D25" s="10">
        <f>D24-C24</f>
        <v>0</v>
      </c>
      <c r="E25" s="10"/>
      <c r="F25" s="10"/>
      <c r="G25" s="30" t="s">
        <v>4982</v>
      </c>
    </row>
    <row r="26" ht="15.75" customHeight="1"/>
    <row r="27" ht="15.75" customHeight="1">
      <c r="A27" s="254" t="s">
        <v>15</v>
      </c>
      <c r="B27" s="254" t="s">
        <v>16</v>
      </c>
      <c r="C27" s="5" t="s">
        <v>17</v>
      </c>
      <c r="D27" s="254" t="s">
        <v>18</v>
      </c>
      <c r="E27" s="254" t="s">
        <v>19</v>
      </c>
      <c r="F27" s="255" t="s">
        <v>20</v>
      </c>
      <c r="G27" s="256">
        <v>50.0</v>
      </c>
    </row>
    <row r="28" ht="15.75" customHeight="1">
      <c r="A28" s="10" t="s">
        <v>4989</v>
      </c>
      <c r="B28" s="9">
        <v>45369.0</v>
      </c>
      <c r="C28" s="10">
        <v>50.0</v>
      </c>
      <c r="D28" s="10">
        <f>G27</f>
        <v>50</v>
      </c>
      <c r="E28" s="10"/>
      <c r="F28" s="10"/>
      <c r="G28" s="30" t="s">
        <v>4990</v>
      </c>
    </row>
    <row r="29" ht="15.75" customHeight="1">
      <c r="A29" s="10" t="str">
        <f>A28</f>
        <v>PO/2402-0085</v>
      </c>
      <c r="B29" s="10"/>
      <c r="C29" s="10"/>
      <c r="D29" s="10">
        <f>D28-C28</f>
        <v>0</v>
      </c>
      <c r="E29" s="10"/>
      <c r="F29" s="10"/>
      <c r="G29" s="30" t="s">
        <v>4982</v>
      </c>
    </row>
    <row r="30" ht="15.75" customHeight="1"/>
    <row r="31" ht="15.75" customHeight="1">
      <c r="A31" s="254" t="s">
        <v>15</v>
      </c>
      <c r="B31" s="254" t="s">
        <v>16</v>
      </c>
      <c r="C31" s="5" t="s">
        <v>17</v>
      </c>
      <c r="D31" s="254" t="s">
        <v>18</v>
      </c>
      <c r="E31" s="254" t="s">
        <v>19</v>
      </c>
      <c r="F31" s="255" t="s">
        <v>20</v>
      </c>
      <c r="G31" s="256">
        <v>50.0</v>
      </c>
    </row>
    <row r="32" ht="15.75" customHeight="1">
      <c r="A32" s="10" t="s">
        <v>4991</v>
      </c>
      <c r="B32" s="9">
        <v>45425.0</v>
      </c>
      <c r="C32" s="10">
        <v>50.0</v>
      </c>
      <c r="D32" s="10">
        <f>G31</f>
        <v>50</v>
      </c>
      <c r="E32" s="10"/>
      <c r="F32" s="10"/>
      <c r="G32" s="30" t="s">
        <v>4992</v>
      </c>
    </row>
    <row r="33" ht="15.75" customHeight="1">
      <c r="A33" s="10" t="str">
        <f>A32</f>
        <v>PO/2404-0107</v>
      </c>
      <c r="B33" s="10"/>
      <c r="C33" s="10"/>
      <c r="D33" s="10">
        <f>D32-C32</f>
        <v>0</v>
      </c>
      <c r="E33" s="10"/>
      <c r="F33" s="10"/>
      <c r="G33" s="30" t="s">
        <v>4982</v>
      </c>
    </row>
    <row r="34" ht="15.75" customHeight="1"/>
    <row r="35" ht="15.75" customHeight="1">
      <c r="A35" s="254" t="s">
        <v>15</v>
      </c>
      <c r="B35" s="254" t="s">
        <v>16</v>
      </c>
      <c r="C35" s="5" t="s">
        <v>17</v>
      </c>
      <c r="D35" s="254" t="s">
        <v>18</v>
      </c>
      <c r="E35" s="254" t="s">
        <v>19</v>
      </c>
      <c r="F35" s="255" t="s">
        <v>20</v>
      </c>
      <c r="G35" s="256">
        <v>50.0</v>
      </c>
    </row>
    <row r="36" ht="15.75" customHeight="1">
      <c r="A36" s="10" t="s">
        <v>4993</v>
      </c>
      <c r="B36" s="9">
        <v>45524.0</v>
      </c>
      <c r="C36" s="10">
        <v>50.0</v>
      </c>
      <c r="D36" s="10">
        <f>G35</f>
        <v>50</v>
      </c>
      <c r="E36" s="10"/>
      <c r="F36" s="10"/>
      <c r="G36" s="30" t="s">
        <v>4994</v>
      </c>
    </row>
    <row r="37" ht="15.75" customHeight="1">
      <c r="A37" s="10" t="str">
        <f>A36</f>
        <v>PO/2408-0052</v>
      </c>
      <c r="B37" s="10"/>
      <c r="C37" s="10"/>
      <c r="D37" s="10">
        <f>D36-C36</f>
        <v>0</v>
      </c>
      <c r="E37" s="10"/>
      <c r="F37" s="10"/>
      <c r="G37" s="30" t="s">
        <v>4982</v>
      </c>
    </row>
    <row r="38" ht="15.75" customHeight="1"/>
    <row r="39" ht="15.75" customHeight="1">
      <c r="A39" s="254" t="s">
        <v>15</v>
      </c>
      <c r="B39" s="254" t="s">
        <v>16</v>
      </c>
      <c r="C39" s="5" t="s">
        <v>17</v>
      </c>
      <c r="D39" s="254" t="s">
        <v>18</v>
      </c>
      <c r="E39" s="254" t="s">
        <v>19</v>
      </c>
      <c r="F39" s="255" t="s">
        <v>20</v>
      </c>
      <c r="G39" s="256">
        <v>50.0</v>
      </c>
    </row>
    <row r="40" ht="15.75" customHeight="1">
      <c r="A40" s="10" t="s">
        <v>4995</v>
      </c>
      <c r="B40" s="9">
        <v>45575.0</v>
      </c>
      <c r="C40" s="10">
        <v>50.0</v>
      </c>
      <c r="D40" s="10">
        <f>G39</f>
        <v>50</v>
      </c>
      <c r="E40" s="10"/>
      <c r="F40" s="10"/>
      <c r="G40" s="30" t="s">
        <v>4996</v>
      </c>
    </row>
    <row r="41" ht="15.75" customHeight="1">
      <c r="A41" s="10" t="str">
        <f>A40</f>
        <v>PO/2409-0047</v>
      </c>
      <c r="B41" s="10"/>
      <c r="C41" s="10"/>
      <c r="D41" s="10">
        <f>D40-C40</f>
        <v>0</v>
      </c>
      <c r="E41" s="10"/>
      <c r="F41" s="10"/>
      <c r="G41" s="30" t="s">
        <v>4982</v>
      </c>
    </row>
    <row r="42" ht="15.75" customHeight="1"/>
    <row r="43" ht="15.75" customHeight="1">
      <c r="A43" s="254" t="s">
        <v>15</v>
      </c>
      <c r="B43" s="254" t="s">
        <v>16</v>
      </c>
      <c r="C43" s="5" t="s">
        <v>17</v>
      </c>
      <c r="D43" s="254" t="s">
        <v>18</v>
      </c>
      <c r="E43" s="254" t="s">
        <v>19</v>
      </c>
      <c r="F43" s="255" t="s">
        <v>20</v>
      </c>
      <c r="G43" s="256">
        <v>50.0</v>
      </c>
    </row>
    <row r="44" ht="15.75" customHeight="1">
      <c r="A44" s="10" t="s">
        <v>4997</v>
      </c>
      <c r="B44" s="9">
        <v>45621.0</v>
      </c>
      <c r="C44" s="10">
        <v>20.0</v>
      </c>
      <c r="D44" s="10">
        <f>G43</f>
        <v>50</v>
      </c>
      <c r="E44" s="10"/>
      <c r="F44" s="10"/>
      <c r="G44" s="30" t="s">
        <v>4998</v>
      </c>
    </row>
    <row r="45" ht="15.75" customHeight="1">
      <c r="A45" s="10" t="str">
        <f>A44</f>
        <v>PO/2411-0019</v>
      </c>
      <c r="B45" s="9">
        <v>45630.0</v>
      </c>
      <c r="C45" s="10">
        <v>30.0</v>
      </c>
      <c r="D45" s="10">
        <f>D44-C44</f>
        <v>30</v>
      </c>
      <c r="E45" s="10"/>
      <c r="F45" s="10"/>
      <c r="G45" s="30" t="s">
        <v>4982</v>
      </c>
    </row>
    <row r="46" ht="15.75" customHeight="1"/>
    <row r="47" ht="15.75" customHeight="1"/>
    <row r="48" ht="15.75" customHeight="1">
      <c r="A48" s="2" t="s">
        <v>0</v>
      </c>
      <c r="B48" s="2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</row>
    <row r="49" ht="15.75" customHeight="1">
      <c r="A49" s="4" t="s">
        <v>4982</v>
      </c>
      <c r="B49" s="5" t="s">
        <v>4999</v>
      </c>
      <c r="C49" s="6">
        <v>45668.0</v>
      </c>
      <c r="D49" s="7">
        <v>50.0</v>
      </c>
      <c r="E49" s="8" t="s">
        <v>5000</v>
      </c>
      <c r="F49" s="9">
        <v>45709.0</v>
      </c>
      <c r="G49" s="10">
        <v>25.0</v>
      </c>
      <c r="H49" s="8">
        <f>D49-G49</f>
        <v>25</v>
      </c>
      <c r="I49" s="10"/>
    </row>
    <row r="50" ht="15.75" customHeight="1">
      <c r="A50" s="11"/>
      <c r="B50" s="11"/>
      <c r="C50" s="11"/>
      <c r="D50" s="11"/>
      <c r="E50" s="8" t="s">
        <v>5001</v>
      </c>
      <c r="F50" s="9">
        <v>45713.0</v>
      </c>
      <c r="G50" s="10">
        <v>25.0</v>
      </c>
      <c r="H50" s="8">
        <f t="shared" ref="H50:H51" si="3">H49-G50</f>
        <v>0</v>
      </c>
      <c r="I50" s="10"/>
    </row>
    <row r="51" ht="15.75" customHeight="1">
      <c r="A51" s="11"/>
      <c r="B51" s="11"/>
      <c r="C51" s="11"/>
      <c r="D51" s="11"/>
      <c r="E51" s="8" t="s">
        <v>5002</v>
      </c>
      <c r="F51" s="10"/>
      <c r="G51" s="10"/>
      <c r="H51" s="8">
        <f t="shared" si="3"/>
        <v>0</v>
      </c>
      <c r="I51" s="10"/>
    </row>
    <row r="52" ht="15.75" customHeight="1"/>
    <row r="53" ht="15.75" customHeight="1">
      <c r="A53" s="2" t="s">
        <v>0</v>
      </c>
      <c r="B53" s="2" t="s">
        <v>1</v>
      </c>
      <c r="C53" s="3" t="s">
        <v>2</v>
      </c>
      <c r="D53" s="3" t="s">
        <v>3</v>
      </c>
      <c r="E53" s="3" t="s">
        <v>4</v>
      </c>
      <c r="F53" s="3" t="s">
        <v>5</v>
      </c>
      <c r="G53" s="3" t="s">
        <v>6</v>
      </c>
      <c r="H53" s="3" t="s">
        <v>7</v>
      </c>
      <c r="I53" s="3" t="s">
        <v>8</v>
      </c>
    </row>
    <row r="54" ht="15.75" customHeight="1">
      <c r="A54" s="4" t="s">
        <v>4982</v>
      </c>
      <c r="B54" s="5" t="s">
        <v>5003</v>
      </c>
      <c r="C54" s="6"/>
      <c r="D54" s="7">
        <v>50.0</v>
      </c>
      <c r="E54" s="8" t="s">
        <v>1021</v>
      </c>
      <c r="F54" s="9">
        <v>45740.0</v>
      </c>
      <c r="G54" s="10">
        <v>50.0</v>
      </c>
      <c r="H54" s="8">
        <f>D54-G54</f>
        <v>0</v>
      </c>
      <c r="I54" s="10"/>
    </row>
    <row r="55" ht="15.75" customHeight="1">
      <c r="A55" s="11"/>
      <c r="B55" s="11"/>
      <c r="C55" s="11"/>
      <c r="D55" s="11"/>
      <c r="E55" s="8" t="s">
        <v>5004</v>
      </c>
      <c r="F55" s="9"/>
      <c r="G55" s="10"/>
      <c r="H55" s="8">
        <f t="shared" ref="H55:H56" si="4">H54-G55</f>
        <v>0</v>
      </c>
      <c r="I55" s="10"/>
    </row>
    <row r="56" ht="15.75" customHeight="1">
      <c r="A56" s="11"/>
      <c r="B56" s="11"/>
      <c r="C56" s="11"/>
      <c r="D56" s="11"/>
      <c r="E56" s="8" t="s">
        <v>5005</v>
      </c>
      <c r="F56" s="10"/>
      <c r="G56" s="10"/>
      <c r="H56" s="8">
        <f t="shared" si="4"/>
        <v>0</v>
      </c>
      <c r="I56" s="10"/>
    </row>
    <row r="57" ht="15.75" customHeight="1">
      <c r="H57" s="46" t="s">
        <v>14</v>
      </c>
    </row>
    <row r="58" ht="15.75" customHeight="1">
      <c r="A58" s="2" t="s">
        <v>0</v>
      </c>
      <c r="B58" s="2" t="s">
        <v>1</v>
      </c>
      <c r="C58" s="3" t="s">
        <v>2</v>
      </c>
      <c r="D58" s="3" t="s">
        <v>3</v>
      </c>
      <c r="E58" s="3" t="s">
        <v>4</v>
      </c>
      <c r="F58" s="3" t="s">
        <v>5</v>
      </c>
      <c r="G58" s="3" t="s">
        <v>6</v>
      </c>
      <c r="H58" s="3" t="s">
        <v>7</v>
      </c>
      <c r="I58" s="3" t="s">
        <v>8</v>
      </c>
    </row>
    <row r="59" ht="15.75" customHeight="1">
      <c r="A59" s="4" t="s">
        <v>4982</v>
      </c>
      <c r="B59" s="5" t="s">
        <v>5006</v>
      </c>
      <c r="C59" s="6"/>
      <c r="D59" s="7">
        <v>50.0</v>
      </c>
      <c r="E59" s="8" t="s">
        <v>5007</v>
      </c>
      <c r="F59" s="9">
        <v>45791.0</v>
      </c>
      <c r="G59" s="10">
        <v>50.0</v>
      </c>
      <c r="H59" s="8">
        <f>D59-G59</f>
        <v>0</v>
      </c>
      <c r="I59" s="10"/>
    </row>
    <row r="60" ht="15.75" customHeight="1">
      <c r="A60" s="11"/>
      <c r="B60" s="11"/>
      <c r="C60" s="11"/>
      <c r="D60" s="11"/>
      <c r="E60" s="8" t="s">
        <v>5008</v>
      </c>
      <c r="F60" s="9"/>
      <c r="G60" s="10"/>
      <c r="H60" s="8">
        <f t="shared" ref="H60:H61" si="5">H59-G60</f>
        <v>0</v>
      </c>
      <c r="I60" s="10"/>
    </row>
    <row r="61" ht="15.75" customHeight="1">
      <c r="A61" s="11"/>
      <c r="B61" s="11"/>
      <c r="C61" s="11"/>
      <c r="D61" s="11"/>
      <c r="E61" s="8" t="s">
        <v>5009</v>
      </c>
      <c r="F61" s="10"/>
      <c r="G61" s="10"/>
      <c r="H61" s="8">
        <f t="shared" si="5"/>
        <v>0</v>
      </c>
      <c r="I61" s="10"/>
    </row>
    <row r="62" ht="15.75" customHeight="1">
      <c r="H62" s="46" t="s">
        <v>14</v>
      </c>
    </row>
    <row r="63" ht="15.75" customHeight="1"/>
    <row r="64" ht="15.75" customHeight="1">
      <c r="A64" s="2" t="s">
        <v>0</v>
      </c>
      <c r="B64" s="2" t="s">
        <v>1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  <c r="H64" s="3" t="s">
        <v>7</v>
      </c>
      <c r="I64" s="3" t="s">
        <v>8</v>
      </c>
    </row>
    <row r="65" ht="15.75" customHeight="1">
      <c r="A65" s="4" t="s">
        <v>4982</v>
      </c>
      <c r="B65" s="5" t="s">
        <v>5010</v>
      </c>
      <c r="C65" s="6"/>
      <c r="D65" s="7">
        <v>50.0</v>
      </c>
      <c r="E65" s="8" t="s">
        <v>5011</v>
      </c>
      <c r="F65" s="9"/>
      <c r="G65" s="10"/>
      <c r="H65" s="8">
        <f>D65-G65</f>
        <v>50</v>
      </c>
      <c r="I65" s="10"/>
    </row>
    <row r="66" ht="15.75" customHeight="1">
      <c r="A66" s="11"/>
      <c r="B66" s="11"/>
      <c r="C66" s="11"/>
      <c r="D66" s="11"/>
      <c r="E66" s="8" t="s">
        <v>5012</v>
      </c>
      <c r="F66" s="9"/>
      <c r="G66" s="10"/>
      <c r="H66" s="8">
        <f t="shared" ref="H66:H67" si="6">H65-G66</f>
        <v>50</v>
      </c>
      <c r="I66" s="10"/>
    </row>
    <row r="67" ht="15.75" customHeight="1">
      <c r="A67" s="11"/>
      <c r="B67" s="11"/>
      <c r="C67" s="11"/>
      <c r="D67" s="11"/>
      <c r="E67" s="8" t="s">
        <v>5013</v>
      </c>
      <c r="F67" s="10"/>
      <c r="G67" s="10"/>
      <c r="H67" s="8">
        <f t="shared" si="6"/>
        <v>50</v>
      </c>
      <c r="I67" s="10"/>
    </row>
    <row r="68" ht="15.75" customHeight="1"/>
    <row r="69" ht="15.75" customHeight="1">
      <c r="A69" s="2" t="s">
        <v>0</v>
      </c>
      <c r="B69" s="2" t="s">
        <v>1</v>
      </c>
      <c r="C69" s="3" t="s">
        <v>2</v>
      </c>
      <c r="D69" s="3" t="s">
        <v>3</v>
      </c>
      <c r="E69" s="3" t="s">
        <v>4</v>
      </c>
      <c r="F69" s="3" t="s">
        <v>5</v>
      </c>
      <c r="G69" s="3" t="s">
        <v>6</v>
      </c>
      <c r="H69" s="3" t="s">
        <v>7</v>
      </c>
      <c r="I69" s="3" t="s">
        <v>8</v>
      </c>
    </row>
    <row r="70" ht="15.75" customHeight="1">
      <c r="A70" s="4" t="s">
        <v>4982</v>
      </c>
      <c r="B70" s="5" t="s">
        <v>5014</v>
      </c>
      <c r="C70" s="6"/>
      <c r="D70" s="7">
        <v>50.0</v>
      </c>
      <c r="E70" s="8" t="s">
        <v>5015</v>
      </c>
      <c r="F70" s="9">
        <v>45896.0</v>
      </c>
      <c r="G70" s="10">
        <v>50.0</v>
      </c>
      <c r="H70" s="8">
        <f>D70-G70</f>
        <v>0</v>
      </c>
      <c r="I70" s="10"/>
    </row>
    <row r="71" ht="15.75" customHeight="1">
      <c r="A71" s="11"/>
      <c r="B71" s="11"/>
      <c r="C71" s="11"/>
      <c r="D71" s="11"/>
      <c r="E71" s="8" t="s">
        <v>5016</v>
      </c>
      <c r="F71" s="9"/>
      <c r="G71" s="10"/>
      <c r="H71" s="8">
        <f t="shared" ref="H71:H72" si="7">H70-G71</f>
        <v>0</v>
      </c>
      <c r="I71" s="10"/>
    </row>
    <row r="72" ht="15.75" customHeight="1">
      <c r="A72" s="12"/>
      <c r="B72" s="12"/>
      <c r="C72" s="12"/>
      <c r="D72" s="12"/>
      <c r="E72" s="8" t="s">
        <v>5017</v>
      </c>
      <c r="F72" s="10"/>
      <c r="G72" s="10"/>
      <c r="H72" s="8">
        <f t="shared" si="7"/>
        <v>0</v>
      </c>
      <c r="I72" s="10"/>
    </row>
    <row r="73" ht="15.75" customHeight="1">
      <c r="H73" s="46" t="s">
        <v>14</v>
      </c>
    </row>
    <row r="74" ht="15.75" customHeight="1">
      <c r="A74" s="2" t="s">
        <v>0</v>
      </c>
      <c r="B74" s="2" t="s">
        <v>1</v>
      </c>
      <c r="C74" s="3" t="s">
        <v>2</v>
      </c>
      <c r="D74" s="3" t="s">
        <v>3</v>
      </c>
      <c r="E74" s="3" t="s">
        <v>4</v>
      </c>
      <c r="F74" s="3" t="s">
        <v>5</v>
      </c>
      <c r="G74" s="3" t="s">
        <v>6</v>
      </c>
      <c r="H74" s="3" t="s">
        <v>7</v>
      </c>
      <c r="I74" s="3" t="s">
        <v>8</v>
      </c>
    </row>
    <row r="75" ht="15.75" customHeight="1">
      <c r="A75" s="4" t="s">
        <v>4982</v>
      </c>
      <c r="B75" s="5" t="s">
        <v>5018</v>
      </c>
      <c r="C75" s="6">
        <v>46013.0</v>
      </c>
      <c r="D75" s="7">
        <v>50.0</v>
      </c>
      <c r="E75" s="8" t="s">
        <v>3928</v>
      </c>
      <c r="F75" s="9">
        <v>46034.0</v>
      </c>
      <c r="G75" s="10">
        <v>38.0</v>
      </c>
      <c r="H75" s="8">
        <f>D75-G75</f>
        <v>12</v>
      </c>
      <c r="I75" s="10"/>
    </row>
    <row r="76" ht="15.75" customHeight="1">
      <c r="A76" s="11"/>
      <c r="B76" s="11"/>
      <c r="C76" s="11"/>
      <c r="D76" s="11"/>
      <c r="E76" s="8" t="s">
        <v>3929</v>
      </c>
      <c r="F76" s="9">
        <v>46036.0</v>
      </c>
      <c r="G76" s="10">
        <v>12.0</v>
      </c>
      <c r="H76" s="8">
        <f t="shared" ref="H76:H77" si="8">H75-G76</f>
        <v>0</v>
      </c>
      <c r="I76" s="10"/>
    </row>
    <row r="77" ht="15.75" customHeight="1">
      <c r="A77" s="12"/>
      <c r="B77" s="12"/>
      <c r="C77" s="12"/>
      <c r="D77" s="12"/>
      <c r="E77" s="8" t="s">
        <v>3930</v>
      </c>
      <c r="F77" s="10"/>
      <c r="G77" s="10"/>
      <c r="H77" s="8">
        <f t="shared" si="8"/>
        <v>0</v>
      </c>
      <c r="I77" s="10"/>
    </row>
    <row r="78" ht="15.75" customHeight="1">
      <c r="H78" s="46" t="s">
        <v>14</v>
      </c>
    </row>
    <row r="79" ht="15.75" customHeight="1">
      <c r="A79" s="2" t="s">
        <v>0</v>
      </c>
      <c r="B79" s="2" t="s">
        <v>1</v>
      </c>
      <c r="C79" s="3" t="s">
        <v>2</v>
      </c>
      <c r="D79" s="3" t="s">
        <v>3</v>
      </c>
      <c r="E79" s="3" t="s">
        <v>4</v>
      </c>
      <c r="F79" s="3" t="s">
        <v>5</v>
      </c>
      <c r="G79" s="3" t="s">
        <v>6</v>
      </c>
      <c r="H79" s="3" t="s">
        <v>7</v>
      </c>
      <c r="I79" s="3" t="s">
        <v>8</v>
      </c>
    </row>
    <row r="80" ht="15.75" customHeight="1">
      <c r="A80" s="4" t="s">
        <v>4982</v>
      </c>
      <c r="B80" s="5" t="s">
        <v>5019</v>
      </c>
      <c r="C80" s="6">
        <v>46069.0</v>
      </c>
      <c r="D80" s="7">
        <v>50.0</v>
      </c>
      <c r="E80" s="8" t="s">
        <v>5020</v>
      </c>
      <c r="F80" s="9">
        <v>46086.0</v>
      </c>
      <c r="G80" s="10">
        <v>49.0</v>
      </c>
      <c r="H80" s="8">
        <f>D80-G80</f>
        <v>1</v>
      </c>
      <c r="I80" s="10"/>
    </row>
    <row r="81" ht="15.75" customHeight="1">
      <c r="A81" s="11"/>
      <c r="B81" s="11"/>
      <c r="C81" s="11"/>
      <c r="D81" s="11"/>
      <c r="E81" s="8" t="s">
        <v>5021</v>
      </c>
      <c r="F81" s="9"/>
      <c r="G81" s="10"/>
      <c r="H81" s="8">
        <f t="shared" ref="H81:H82" si="9">H80-G81</f>
        <v>1</v>
      </c>
      <c r="I81" s="10"/>
    </row>
    <row r="82" ht="15.75" customHeight="1">
      <c r="A82" s="12"/>
      <c r="B82" s="12"/>
      <c r="C82" s="12"/>
      <c r="D82" s="12"/>
      <c r="E82" s="8" t="s">
        <v>5022</v>
      </c>
      <c r="F82" s="10"/>
      <c r="G82" s="10"/>
      <c r="H82" s="8">
        <f t="shared" si="9"/>
        <v>1</v>
      </c>
      <c r="I82" s="1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G1"/>
    <mergeCell ref="A49:A51"/>
    <mergeCell ref="B49:B51"/>
    <mergeCell ref="C49:C51"/>
    <mergeCell ref="D49:D51"/>
    <mergeCell ref="A54:A56"/>
    <mergeCell ref="B54:B56"/>
    <mergeCell ref="C54:C56"/>
    <mergeCell ref="D54:D56"/>
    <mergeCell ref="A59:A61"/>
    <mergeCell ref="B59:B61"/>
    <mergeCell ref="C59:C61"/>
    <mergeCell ref="D59:D61"/>
    <mergeCell ref="A65:A67"/>
    <mergeCell ref="D65:D67"/>
    <mergeCell ref="B75:B77"/>
    <mergeCell ref="C75:C77"/>
    <mergeCell ref="A80:A82"/>
    <mergeCell ref="B80:B82"/>
    <mergeCell ref="C80:C82"/>
    <mergeCell ref="D80:D82"/>
    <mergeCell ref="B65:B67"/>
    <mergeCell ref="C65:C67"/>
    <mergeCell ref="A70:A72"/>
    <mergeCell ref="B70:B72"/>
    <mergeCell ref="C70:C72"/>
    <mergeCell ref="D70:D72"/>
    <mergeCell ref="A75:A77"/>
    <mergeCell ref="D75:D77"/>
  </mergeCells>
  <printOptions/>
  <pageMargins bottom="0.75" footer="0.0" header="0.0" left="0.7" right="0.7" top="0.75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1.0"/>
    <col customWidth="1" min="3" max="3" width="10.29"/>
    <col customWidth="1" min="4" max="4" width="8.71"/>
    <col customWidth="1" min="5" max="5" width="12.71"/>
    <col customWidth="1" min="6" max="6" width="11.86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1716</v>
      </c>
      <c r="B3" s="5" t="s">
        <v>5023</v>
      </c>
      <c r="C3" s="6"/>
      <c r="D3" s="7">
        <v>50.0</v>
      </c>
      <c r="E3" s="8" t="s">
        <v>5024</v>
      </c>
      <c r="F3" s="9">
        <v>45810.0</v>
      </c>
      <c r="G3" s="10">
        <v>50.0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5025</v>
      </c>
      <c r="F4" s="9"/>
      <c r="G4" s="10"/>
      <c r="H4" s="8">
        <f t="shared" ref="H4:H5" si="1">H3-G4</f>
        <v>0</v>
      </c>
      <c r="I4" s="10"/>
    </row>
    <row r="5">
      <c r="A5" s="11"/>
      <c r="B5" s="11"/>
      <c r="C5" s="11"/>
      <c r="D5" s="11"/>
      <c r="E5" s="8" t="s">
        <v>5026</v>
      </c>
      <c r="F5" s="10"/>
      <c r="G5" s="10"/>
      <c r="H5" s="8">
        <f t="shared" si="1"/>
        <v>0</v>
      </c>
      <c r="I5" s="10"/>
    </row>
    <row r="7">
      <c r="A7" s="2" t="s">
        <v>0</v>
      </c>
      <c r="B7" s="2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</row>
    <row r="8">
      <c r="A8" s="4" t="s">
        <v>969</v>
      </c>
      <c r="B8" s="5" t="s">
        <v>5023</v>
      </c>
      <c r="C8" s="6"/>
      <c r="D8" s="7">
        <v>13.0</v>
      </c>
      <c r="E8" s="8" t="s">
        <v>5024</v>
      </c>
      <c r="F8" s="9">
        <v>45810.0</v>
      </c>
      <c r="G8" s="10">
        <v>13.0</v>
      </c>
      <c r="H8" s="8">
        <f>D8-G8</f>
        <v>0</v>
      </c>
      <c r="I8" s="10"/>
    </row>
    <row r="9">
      <c r="A9" s="11"/>
      <c r="B9" s="11"/>
      <c r="C9" s="11"/>
      <c r="D9" s="11"/>
      <c r="E9" s="8" t="s">
        <v>5025</v>
      </c>
      <c r="F9" s="9"/>
      <c r="G9" s="10"/>
      <c r="H9" s="8">
        <f t="shared" ref="H9:H10" si="2">H8-G9</f>
        <v>0</v>
      </c>
      <c r="I9" s="10"/>
    </row>
    <row r="10">
      <c r="A10" s="11"/>
      <c r="B10" s="11"/>
      <c r="C10" s="11"/>
      <c r="D10" s="11"/>
      <c r="E10" s="8" t="s">
        <v>5026</v>
      </c>
      <c r="F10" s="10"/>
      <c r="G10" s="10"/>
      <c r="H10" s="8">
        <f t="shared" si="2"/>
        <v>0</v>
      </c>
      <c r="I10" s="10"/>
    </row>
    <row r="12">
      <c r="A12" s="2" t="s">
        <v>0</v>
      </c>
      <c r="B12" s="2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</row>
    <row r="13">
      <c r="A13" s="4" t="s">
        <v>969</v>
      </c>
      <c r="B13" s="5" t="s">
        <v>5027</v>
      </c>
      <c r="C13" s="6"/>
      <c r="D13" s="7">
        <v>50.0</v>
      </c>
      <c r="E13" s="8" t="s">
        <v>1949</v>
      </c>
      <c r="F13" s="9">
        <v>45824.0</v>
      </c>
      <c r="G13" s="10">
        <v>50.0</v>
      </c>
      <c r="H13" s="8">
        <f>D13-G13</f>
        <v>0</v>
      </c>
      <c r="I13" s="10"/>
    </row>
    <row r="14">
      <c r="A14" s="11"/>
      <c r="B14" s="11"/>
      <c r="C14" s="11"/>
      <c r="D14" s="11"/>
      <c r="E14" s="8" t="s">
        <v>5028</v>
      </c>
      <c r="F14" s="9"/>
      <c r="G14" s="10"/>
      <c r="H14" s="8">
        <f t="shared" ref="H14:H15" si="3">H13-G14</f>
        <v>0</v>
      </c>
      <c r="I14" s="10"/>
    </row>
    <row r="15">
      <c r="A15" s="11"/>
      <c r="B15" s="11"/>
      <c r="C15" s="11"/>
      <c r="D15" s="11"/>
      <c r="E15" s="8" t="s">
        <v>5029</v>
      </c>
      <c r="F15" s="10"/>
      <c r="G15" s="10"/>
      <c r="H15" s="8">
        <f t="shared" si="3"/>
        <v>0</v>
      </c>
      <c r="I15" s="10"/>
    </row>
    <row r="16">
      <c r="H16" s="46" t="s">
        <v>14</v>
      </c>
    </row>
    <row r="17">
      <c r="A17" s="2" t="s">
        <v>0</v>
      </c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</row>
    <row r="18">
      <c r="A18" s="4" t="s">
        <v>969</v>
      </c>
      <c r="B18" s="5" t="s">
        <v>5030</v>
      </c>
      <c r="C18" s="6"/>
      <c r="D18" s="7">
        <v>130.0</v>
      </c>
      <c r="E18" s="8" t="s">
        <v>5031</v>
      </c>
      <c r="F18" s="9">
        <v>45889.0</v>
      </c>
      <c r="G18" s="10">
        <v>50.0</v>
      </c>
      <c r="H18" s="8">
        <f>D18-G18</f>
        <v>80</v>
      </c>
      <c r="I18" s="10"/>
    </row>
    <row r="19">
      <c r="A19" s="11"/>
      <c r="B19" s="11"/>
      <c r="C19" s="11"/>
      <c r="D19" s="11"/>
      <c r="E19" s="8" t="s">
        <v>5032</v>
      </c>
      <c r="F19" s="9">
        <v>45896.0</v>
      </c>
      <c r="G19" s="10">
        <v>80.0</v>
      </c>
      <c r="H19" s="8">
        <f t="shared" ref="H19:H20" si="4">H18-G19</f>
        <v>0</v>
      </c>
      <c r="I19" s="10"/>
    </row>
    <row r="20">
      <c r="A20" s="11"/>
      <c r="B20" s="11"/>
      <c r="C20" s="11"/>
      <c r="D20" s="11"/>
      <c r="E20" s="8"/>
      <c r="F20" s="10"/>
      <c r="G20" s="10"/>
      <c r="H20" s="8">
        <f t="shared" si="4"/>
        <v>0</v>
      </c>
      <c r="I20" s="10"/>
    </row>
    <row r="21" ht="15.75" customHeight="1">
      <c r="H21" s="46" t="s">
        <v>14</v>
      </c>
    </row>
    <row r="22" ht="15.75" customHeight="1">
      <c r="A22" s="2" t="s">
        <v>0</v>
      </c>
      <c r="B22" s="2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</row>
    <row r="23" ht="15.75" customHeight="1">
      <c r="A23" s="4" t="s">
        <v>5033</v>
      </c>
      <c r="B23" s="5" t="s">
        <v>5034</v>
      </c>
      <c r="C23" s="6">
        <v>45975.0</v>
      </c>
      <c r="D23" s="7">
        <v>10.0</v>
      </c>
      <c r="E23" s="8" t="s">
        <v>5035</v>
      </c>
      <c r="F23" s="9">
        <v>45990.0</v>
      </c>
      <c r="G23" s="10">
        <v>10.0</v>
      </c>
      <c r="H23" s="8">
        <f>D23-G23</f>
        <v>0</v>
      </c>
      <c r="I23" s="10"/>
    </row>
    <row r="24" ht="15.75" customHeight="1">
      <c r="A24" s="11"/>
      <c r="B24" s="11"/>
      <c r="C24" s="11"/>
      <c r="D24" s="11"/>
      <c r="E24" s="8" t="s">
        <v>5036</v>
      </c>
      <c r="F24" s="9"/>
      <c r="G24" s="10"/>
      <c r="H24" s="8">
        <f t="shared" ref="H24:H25" si="5">H23-G24</f>
        <v>0</v>
      </c>
      <c r="I24" s="10"/>
    </row>
    <row r="25" ht="15.75" customHeight="1">
      <c r="A25" s="11"/>
      <c r="B25" s="11"/>
      <c r="C25" s="11"/>
      <c r="D25" s="11"/>
      <c r="E25" s="8"/>
      <c r="F25" s="10"/>
      <c r="G25" s="10"/>
      <c r="H25" s="8">
        <f t="shared" si="5"/>
        <v>0</v>
      </c>
      <c r="I25" s="10"/>
    </row>
    <row r="26" ht="15.75" customHeight="1">
      <c r="H26" s="46" t="s">
        <v>14</v>
      </c>
    </row>
    <row r="27" ht="15.75" customHeight="1">
      <c r="A27" s="2" t="s">
        <v>0</v>
      </c>
      <c r="B27" s="2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</row>
    <row r="28" ht="15.75" customHeight="1">
      <c r="A28" s="4" t="s">
        <v>966</v>
      </c>
      <c r="B28" s="5" t="s">
        <v>5037</v>
      </c>
      <c r="C28" s="6">
        <v>45985.0</v>
      </c>
      <c r="D28" s="7">
        <v>188.0</v>
      </c>
      <c r="E28" s="8" t="s">
        <v>5038</v>
      </c>
      <c r="F28" s="9">
        <v>45990.0</v>
      </c>
      <c r="G28" s="10">
        <v>88.0</v>
      </c>
      <c r="H28" s="8">
        <f>D28-G28</f>
        <v>100</v>
      </c>
      <c r="I28" s="10"/>
    </row>
    <row r="29" ht="15.75" customHeight="1">
      <c r="A29" s="11"/>
      <c r="B29" s="11"/>
      <c r="C29" s="11"/>
      <c r="D29" s="11"/>
      <c r="E29" s="8" t="s">
        <v>5039</v>
      </c>
      <c r="F29" s="9">
        <v>46007.0</v>
      </c>
      <c r="G29" s="10">
        <v>100.0</v>
      </c>
      <c r="H29" s="8">
        <f t="shared" ref="H29:H30" si="6">H28-G29</f>
        <v>0</v>
      </c>
      <c r="I29" s="10"/>
    </row>
    <row r="30" ht="15.75" customHeight="1">
      <c r="A30" s="11"/>
      <c r="B30" s="11"/>
      <c r="C30" s="11"/>
      <c r="D30" s="11"/>
      <c r="E30" s="8"/>
      <c r="F30" s="10"/>
      <c r="G30" s="10"/>
      <c r="H30" s="8">
        <f t="shared" si="6"/>
        <v>0</v>
      </c>
      <c r="I30" s="10"/>
    </row>
    <row r="31" ht="15.75" customHeight="1">
      <c r="H31" s="46" t="s">
        <v>14</v>
      </c>
    </row>
    <row r="32" ht="15.75" customHeight="1">
      <c r="A32" s="2" t="s">
        <v>0</v>
      </c>
      <c r="B32" s="2" t="s">
        <v>1</v>
      </c>
      <c r="C32" s="3" t="s">
        <v>2</v>
      </c>
      <c r="D32" s="3" t="s">
        <v>3</v>
      </c>
      <c r="E32" s="3" t="s">
        <v>4</v>
      </c>
      <c r="F32" s="3" t="s">
        <v>5</v>
      </c>
      <c r="G32" s="3" t="s">
        <v>6</v>
      </c>
      <c r="H32" s="3" t="s">
        <v>7</v>
      </c>
      <c r="I32" s="3" t="s">
        <v>8</v>
      </c>
    </row>
    <row r="33" ht="15.75" customHeight="1">
      <c r="A33" s="4" t="s">
        <v>746</v>
      </c>
      <c r="B33" s="5" t="s">
        <v>5040</v>
      </c>
      <c r="C33" s="6">
        <v>46039.0</v>
      </c>
      <c r="D33" s="7">
        <v>20.0</v>
      </c>
      <c r="E33" s="8" t="s">
        <v>5041</v>
      </c>
      <c r="F33" s="9">
        <v>46107.0</v>
      </c>
      <c r="G33" s="10">
        <v>19.0</v>
      </c>
      <c r="H33" s="8">
        <f>D33-G33</f>
        <v>1</v>
      </c>
      <c r="I33" s="10"/>
    </row>
    <row r="34" ht="15.75" customHeight="1">
      <c r="A34" s="11"/>
      <c r="B34" s="11"/>
      <c r="C34" s="11"/>
      <c r="D34" s="11"/>
      <c r="E34" s="8" t="s">
        <v>5042</v>
      </c>
      <c r="F34" s="9"/>
      <c r="G34" s="10"/>
      <c r="H34" s="8">
        <f t="shared" ref="H34:H35" si="7">H33-G34</f>
        <v>1</v>
      </c>
      <c r="I34" s="10"/>
    </row>
    <row r="35" ht="15.75" customHeight="1">
      <c r="A35" s="11"/>
      <c r="B35" s="11"/>
      <c r="C35" s="11"/>
      <c r="D35" s="11"/>
      <c r="E35" s="8"/>
      <c r="F35" s="10"/>
      <c r="G35" s="10"/>
      <c r="H35" s="8">
        <f t="shared" si="7"/>
        <v>1</v>
      </c>
      <c r="I35" s="10"/>
    </row>
    <row r="36" ht="15.75" customHeight="1"/>
    <row r="37" ht="15.75" customHeight="1">
      <c r="A37" s="2" t="s">
        <v>0</v>
      </c>
      <c r="B37" s="2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</row>
    <row r="38" ht="15.75" customHeight="1">
      <c r="A38" s="4" t="s">
        <v>746</v>
      </c>
      <c r="B38" s="5" t="s">
        <v>5043</v>
      </c>
      <c r="C38" s="6">
        <v>46167.0</v>
      </c>
      <c r="D38" s="7">
        <v>32.0</v>
      </c>
      <c r="E38" s="8" t="s">
        <v>5044</v>
      </c>
      <c r="F38" s="9">
        <v>46185.0</v>
      </c>
      <c r="G38" s="10">
        <v>32.0</v>
      </c>
      <c r="H38" s="8">
        <f>D38-G38</f>
        <v>0</v>
      </c>
      <c r="I38" s="10"/>
    </row>
    <row r="39" ht="15.75" customHeight="1">
      <c r="A39" s="11"/>
      <c r="B39" s="11"/>
      <c r="C39" s="11"/>
      <c r="D39" s="11"/>
      <c r="E39" s="8"/>
      <c r="F39" s="9"/>
      <c r="G39" s="10"/>
      <c r="H39" s="8">
        <f t="shared" ref="H39:H40" si="8">H38-G39</f>
        <v>0</v>
      </c>
      <c r="I39" s="10"/>
    </row>
    <row r="40" ht="15.75" customHeight="1">
      <c r="A40" s="11"/>
      <c r="B40" s="11"/>
      <c r="C40" s="11"/>
      <c r="D40" s="11"/>
      <c r="E40" s="8"/>
      <c r="F40" s="10"/>
      <c r="G40" s="10"/>
      <c r="H40" s="8">
        <f t="shared" si="8"/>
        <v>0</v>
      </c>
      <c r="I40" s="10"/>
    </row>
    <row r="41" ht="15.75" customHeight="1">
      <c r="H41" s="62" t="s">
        <v>14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3:A5"/>
    <mergeCell ref="B3:B5"/>
    <mergeCell ref="C3:C5"/>
    <mergeCell ref="D3:D5"/>
    <mergeCell ref="B8:B10"/>
    <mergeCell ref="C8:C10"/>
    <mergeCell ref="D8:D10"/>
    <mergeCell ref="C18:C20"/>
    <mergeCell ref="D18:D20"/>
    <mergeCell ref="A8:A10"/>
    <mergeCell ref="A13:A15"/>
    <mergeCell ref="B13:B15"/>
    <mergeCell ref="C13:C15"/>
    <mergeCell ref="D13:D15"/>
    <mergeCell ref="A18:A20"/>
    <mergeCell ref="B18:B20"/>
    <mergeCell ref="A23:A25"/>
    <mergeCell ref="B23:B25"/>
    <mergeCell ref="C23:C25"/>
    <mergeCell ref="D23:D25"/>
    <mergeCell ref="B28:B30"/>
    <mergeCell ref="C28:C30"/>
    <mergeCell ref="D28:D30"/>
    <mergeCell ref="C38:C40"/>
    <mergeCell ref="D38:D40"/>
    <mergeCell ref="A28:A30"/>
    <mergeCell ref="A33:A35"/>
    <mergeCell ref="B33:B35"/>
    <mergeCell ref="C33:C35"/>
    <mergeCell ref="D33:D35"/>
    <mergeCell ref="A38:A40"/>
    <mergeCell ref="B38:B40"/>
  </mergeCells>
  <printOptions/>
  <pageMargins bottom="0.75" footer="0.0" header="0.0" left="0.7" right="0.7" top="0.75"/>
  <pageSetup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86"/>
    <col customWidth="1" min="3" max="3" width="9.71"/>
    <col customWidth="1" min="4" max="4" width="8.71"/>
    <col customWidth="1" min="5" max="5" width="12.71"/>
    <col customWidth="1" min="6" max="6" width="12.14"/>
    <col customWidth="1" min="7" max="7" width="10.71"/>
    <col customWidth="1" min="8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5045</v>
      </c>
      <c r="B3" s="5" t="s">
        <v>5046</v>
      </c>
      <c r="C3" s="6">
        <v>45915.0</v>
      </c>
      <c r="D3" s="7">
        <v>8.0</v>
      </c>
      <c r="E3" s="8" t="s">
        <v>5047</v>
      </c>
      <c r="F3" s="9">
        <v>45922.0</v>
      </c>
      <c r="G3" s="10">
        <v>8.0</v>
      </c>
      <c r="H3" s="8">
        <f>D3-G3</f>
        <v>0</v>
      </c>
      <c r="I3" s="10"/>
    </row>
    <row r="4">
      <c r="A4" s="11"/>
      <c r="B4" s="11"/>
      <c r="C4" s="11"/>
      <c r="D4" s="11"/>
      <c r="E4" s="8" t="s">
        <v>5048</v>
      </c>
      <c r="F4" s="9"/>
      <c r="G4" s="10"/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5049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E9" s="1"/>
      <c r="H9" s="46" t="s">
        <v>14</v>
      </c>
    </row>
    <row r="10">
      <c r="A10" s="2" t="s">
        <v>0</v>
      </c>
      <c r="B10" s="2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>
      <c r="A11" s="4" t="s">
        <v>5045</v>
      </c>
      <c r="B11" s="5" t="s">
        <v>5050</v>
      </c>
      <c r="C11" s="6">
        <v>45941.0</v>
      </c>
      <c r="D11" s="7">
        <v>15.0</v>
      </c>
      <c r="E11" s="8" t="s">
        <v>5051</v>
      </c>
      <c r="F11" s="9">
        <v>45955.0</v>
      </c>
      <c r="G11" s="10">
        <v>15.0</v>
      </c>
      <c r="H11" s="8">
        <f>D11-G11</f>
        <v>0</v>
      </c>
      <c r="I11" s="10"/>
    </row>
    <row r="12">
      <c r="A12" s="11"/>
      <c r="B12" s="11"/>
      <c r="C12" s="11"/>
      <c r="D12" s="11"/>
      <c r="E12" s="8" t="s">
        <v>5052</v>
      </c>
      <c r="F12" s="9"/>
      <c r="G12" s="10"/>
      <c r="H12" s="8">
        <f t="shared" ref="H12:H16" si="2">H11-G12</f>
        <v>0</v>
      </c>
      <c r="I12" s="10"/>
    </row>
    <row r="13">
      <c r="A13" s="11"/>
      <c r="B13" s="11"/>
      <c r="C13" s="11"/>
      <c r="D13" s="11"/>
      <c r="E13" s="8" t="s">
        <v>5053</v>
      </c>
      <c r="F13" s="10"/>
      <c r="G13" s="10"/>
      <c r="H13" s="8">
        <f t="shared" si="2"/>
        <v>0</v>
      </c>
      <c r="I13" s="10"/>
    </row>
    <row r="14">
      <c r="A14" s="11"/>
      <c r="B14" s="11"/>
      <c r="C14" s="11"/>
      <c r="D14" s="11"/>
      <c r="E14" s="8"/>
      <c r="F14" s="10"/>
      <c r="G14" s="10"/>
      <c r="H14" s="8">
        <f t="shared" si="2"/>
        <v>0</v>
      </c>
      <c r="I14" s="10"/>
    </row>
    <row r="15">
      <c r="A15" s="11"/>
      <c r="B15" s="11"/>
      <c r="C15" s="11"/>
      <c r="D15" s="11"/>
      <c r="E15" s="10"/>
      <c r="F15" s="10"/>
      <c r="G15" s="10"/>
      <c r="H15" s="8">
        <f t="shared" si="2"/>
        <v>0</v>
      </c>
      <c r="I15" s="10"/>
    </row>
    <row r="16">
      <c r="A16" s="12"/>
      <c r="B16" s="12"/>
      <c r="C16" s="12"/>
      <c r="D16" s="12"/>
      <c r="E16" s="10"/>
      <c r="F16" s="10"/>
      <c r="G16" s="10"/>
      <c r="H16" s="8">
        <f t="shared" si="2"/>
        <v>0</v>
      </c>
      <c r="I16" s="10"/>
    </row>
    <row r="17">
      <c r="E17" s="1"/>
      <c r="G17" s="58"/>
      <c r="H17" s="46" t="s">
        <v>14</v>
      </c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8">
    <mergeCell ref="A3:A8"/>
    <mergeCell ref="B3:B8"/>
    <mergeCell ref="C3:C8"/>
    <mergeCell ref="D3:D8"/>
    <mergeCell ref="A11:A16"/>
    <mergeCell ref="B11:B16"/>
    <mergeCell ref="C11:C16"/>
    <mergeCell ref="D11:D16"/>
  </mergeCells>
  <printOptions/>
  <pageMargins bottom="0.58" footer="0.0" header="0.0" left="0.7" right="0.7" top="0.47"/>
  <pageSetup scale="65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1.71"/>
    <col customWidth="1" min="3" max="3" width="8.71"/>
    <col customWidth="1" min="4" max="4" width="20.43"/>
    <col customWidth="1" min="5" max="5" width="10.71"/>
    <col customWidth="1" min="6" max="6" width="14.86"/>
    <col customWidth="1" min="7" max="7" width="11.14"/>
    <col customWidth="1" min="8" max="26" width="8.71"/>
  </cols>
  <sheetData>
    <row r="1">
      <c r="A1" s="50" t="s">
        <v>703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1268.0</v>
      </c>
    </row>
    <row r="3">
      <c r="A3" s="19">
        <v>4.200248762E9</v>
      </c>
      <c r="B3" s="18">
        <v>45516.0</v>
      </c>
      <c r="C3" s="36">
        <v>75.0</v>
      </c>
      <c r="D3" s="19">
        <f>G2-C3</f>
        <v>1193</v>
      </c>
      <c r="E3" s="19"/>
      <c r="F3" s="40"/>
      <c r="G3" s="30" t="s">
        <v>5054</v>
      </c>
      <c r="H3" s="30"/>
    </row>
    <row r="4">
      <c r="A4" s="19">
        <f t="shared" ref="A4:A20" si="1">A3</f>
        <v>4200248762</v>
      </c>
      <c r="B4" s="18">
        <v>45518.0</v>
      </c>
      <c r="C4" s="36">
        <v>100.0</v>
      </c>
      <c r="D4" s="19">
        <f t="shared" ref="D4:D20" si="2">D3-C4</f>
        <v>1093</v>
      </c>
      <c r="E4" s="19"/>
      <c r="F4" s="40"/>
      <c r="G4" s="53" t="s">
        <v>5055</v>
      </c>
      <c r="H4" s="30"/>
    </row>
    <row r="5">
      <c r="A5" s="19">
        <f t="shared" si="1"/>
        <v>4200248762</v>
      </c>
      <c r="B5" s="18">
        <v>45523.0</v>
      </c>
      <c r="C5" s="36">
        <v>150.0</v>
      </c>
      <c r="D5" s="19">
        <f t="shared" si="2"/>
        <v>943</v>
      </c>
      <c r="E5" s="19"/>
      <c r="F5" s="10"/>
      <c r="G5" s="30"/>
      <c r="H5" s="30"/>
    </row>
    <row r="6">
      <c r="A6" s="19">
        <f t="shared" si="1"/>
        <v>4200248762</v>
      </c>
      <c r="B6" s="18">
        <v>45527.0</v>
      </c>
      <c r="C6" s="36">
        <v>60.0</v>
      </c>
      <c r="D6" s="19">
        <f t="shared" si="2"/>
        <v>883</v>
      </c>
      <c r="E6" s="19"/>
      <c r="F6" s="10"/>
      <c r="G6" s="53"/>
    </row>
    <row r="7">
      <c r="A7" s="19">
        <f t="shared" si="1"/>
        <v>4200248762</v>
      </c>
      <c r="B7" s="18">
        <v>45530.0</v>
      </c>
      <c r="C7" s="36">
        <v>68.0</v>
      </c>
      <c r="D7" s="19">
        <f t="shared" si="2"/>
        <v>815</v>
      </c>
      <c r="E7" s="19"/>
      <c r="F7" s="10"/>
      <c r="G7" s="30"/>
    </row>
    <row r="8">
      <c r="A8" s="19">
        <f t="shared" si="1"/>
        <v>4200248762</v>
      </c>
      <c r="B8" s="18">
        <v>45534.0</v>
      </c>
      <c r="C8" s="36">
        <v>150.0</v>
      </c>
      <c r="D8" s="19">
        <f t="shared" si="2"/>
        <v>665</v>
      </c>
      <c r="E8" s="19"/>
      <c r="F8" s="10"/>
      <c r="G8" s="30"/>
    </row>
    <row r="9">
      <c r="A9" s="19">
        <f t="shared" si="1"/>
        <v>4200248762</v>
      </c>
      <c r="B9" s="18">
        <v>45537.0</v>
      </c>
      <c r="C9" s="36">
        <v>150.0</v>
      </c>
      <c r="D9" s="19">
        <f t="shared" si="2"/>
        <v>515</v>
      </c>
      <c r="E9" s="19"/>
      <c r="F9" s="10"/>
      <c r="G9" s="30"/>
    </row>
    <row r="10">
      <c r="A10" s="19">
        <f t="shared" si="1"/>
        <v>4200248762</v>
      </c>
      <c r="B10" s="18">
        <v>45538.0</v>
      </c>
      <c r="C10" s="36">
        <v>100.0</v>
      </c>
      <c r="D10" s="19">
        <f t="shared" si="2"/>
        <v>415</v>
      </c>
      <c r="E10" s="19"/>
      <c r="F10" s="10"/>
      <c r="G10" s="30"/>
    </row>
    <row r="11">
      <c r="A11" s="19">
        <f t="shared" si="1"/>
        <v>4200248762</v>
      </c>
      <c r="B11" s="18">
        <v>45540.0</v>
      </c>
      <c r="C11" s="36">
        <v>100.0</v>
      </c>
      <c r="D11" s="19">
        <f t="shared" si="2"/>
        <v>315</v>
      </c>
      <c r="E11" s="19"/>
      <c r="F11" s="10"/>
    </row>
    <row r="12">
      <c r="A12" s="19">
        <f t="shared" si="1"/>
        <v>4200248762</v>
      </c>
      <c r="B12" s="18">
        <v>45545.0</v>
      </c>
      <c r="C12" s="36">
        <v>150.0</v>
      </c>
      <c r="D12" s="19">
        <f t="shared" si="2"/>
        <v>165</v>
      </c>
      <c r="E12" s="19"/>
      <c r="F12" s="10"/>
    </row>
    <row r="13">
      <c r="A13" s="19">
        <f t="shared" si="1"/>
        <v>4200248762</v>
      </c>
      <c r="B13" s="18">
        <v>45548.0</v>
      </c>
      <c r="C13" s="36">
        <v>165.0</v>
      </c>
      <c r="D13" s="19">
        <f t="shared" si="2"/>
        <v>0</v>
      </c>
      <c r="E13" s="19"/>
      <c r="F13" s="10"/>
    </row>
    <row r="14">
      <c r="A14" s="19">
        <f t="shared" si="1"/>
        <v>4200248762</v>
      </c>
      <c r="B14" s="18"/>
      <c r="C14" s="36"/>
      <c r="D14" s="19">
        <f t="shared" si="2"/>
        <v>0</v>
      </c>
      <c r="E14" s="19"/>
      <c r="F14" s="10"/>
    </row>
    <row r="15">
      <c r="A15" s="19">
        <f t="shared" si="1"/>
        <v>4200248762</v>
      </c>
      <c r="B15" s="18"/>
      <c r="C15" s="36"/>
      <c r="D15" s="19">
        <f t="shared" si="2"/>
        <v>0</v>
      </c>
      <c r="E15" s="19"/>
      <c r="F15" s="10"/>
    </row>
    <row r="16">
      <c r="A16" s="19">
        <f t="shared" si="1"/>
        <v>4200248762</v>
      </c>
      <c r="B16" s="18"/>
      <c r="C16" s="36"/>
      <c r="D16" s="19">
        <f t="shared" si="2"/>
        <v>0</v>
      </c>
      <c r="E16" s="19"/>
      <c r="F16" s="10"/>
    </row>
    <row r="17">
      <c r="A17" s="19">
        <f t="shared" si="1"/>
        <v>4200248762</v>
      </c>
      <c r="B17" s="18"/>
      <c r="C17" s="36"/>
      <c r="D17" s="19">
        <f t="shared" si="2"/>
        <v>0</v>
      </c>
      <c r="E17" s="19"/>
      <c r="F17" s="10"/>
    </row>
    <row r="18">
      <c r="A18" s="19">
        <f t="shared" si="1"/>
        <v>4200248762</v>
      </c>
      <c r="B18" s="18"/>
      <c r="C18" s="36"/>
      <c r="D18" s="19">
        <f t="shared" si="2"/>
        <v>0</v>
      </c>
      <c r="E18" s="19"/>
      <c r="F18" s="10"/>
    </row>
    <row r="19">
      <c r="A19" s="19">
        <f t="shared" si="1"/>
        <v>4200248762</v>
      </c>
      <c r="B19" s="18"/>
      <c r="C19" s="36"/>
      <c r="D19" s="19">
        <f t="shared" si="2"/>
        <v>0</v>
      </c>
      <c r="E19" s="19"/>
      <c r="F19" s="10"/>
    </row>
    <row r="20">
      <c r="A20" s="19">
        <f t="shared" si="1"/>
        <v>4200248762</v>
      </c>
      <c r="B20" s="19"/>
      <c r="C20" s="10"/>
      <c r="D20" s="19">
        <f t="shared" si="2"/>
        <v>0</v>
      </c>
      <c r="E20" s="19"/>
      <c r="F20" s="10"/>
    </row>
    <row r="21" ht="15.75" customHeight="1">
      <c r="F21" s="46" t="s">
        <v>775</v>
      </c>
    </row>
    <row r="22" ht="15.75" customHeight="1"/>
    <row r="23" ht="15.75" customHeight="1"/>
    <row r="24" ht="15.75" customHeight="1"/>
    <row r="25" ht="14.2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>
      <c r="D1494" s="20">
        <v>200.0</v>
      </c>
    </row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29"/>
    <col customWidth="1" min="3" max="3" width="13.43"/>
    <col customWidth="1" min="4" max="4" width="10.14"/>
    <col customWidth="1" min="5" max="5" width="15.86"/>
    <col customWidth="1" min="6" max="6" width="15.0"/>
    <col customWidth="1" min="7" max="7" width="14.57"/>
    <col customWidth="1" min="8" max="8" width="8.71"/>
    <col customWidth="1" min="9" max="9" width="10.14"/>
    <col customWidth="1" min="10" max="10" width="7.86"/>
    <col customWidth="1" min="11" max="11" width="15.0"/>
    <col customWidth="1" min="12" max="12" width="12.29"/>
    <col customWidth="1" min="13" max="14" width="8.71"/>
    <col customWidth="1" min="15" max="17" width="10.71"/>
    <col customWidth="1" min="18" max="20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customHeight="1">
      <c r="A88" s="257"/>
      <c r="B88" s="82"/>
      <c r="C88" s="1"/>
      <c r="D88" s="1"/>
      <c r="E88" s="1"/>
      <c r="F88" s="1"/>
      <c r="G88" s="117"/>
    </row>
    <row r="89" ht="15.75" customHeight="1">
      <c r="A89" s="19" t="s">
        <v>5056</v>
      </c>
      <c r="B89" s="18">
        <v>45250.0</v>
      </c>
      <c r="C89" s="36">
        <v>20.0</v>
      </c>
      <c r="D89" s="19" t="str">
        <f>#REF!-C89</f>
        <v>#REF!</v>
      </c>
      <c r="E89" s="19"/>
      <c r="F89" s="10"/>
      <c r="G89" s="1" t="s">
        <v>4104</v>
      </c>
    </row>
    <row r="90" ht="15.75" customHeight="1">
      <c r="A90" s="19" t="str">
        <f t="shared" ref="A90:A91" si="6">A89</f>
        <v>PO2311057</v>
      </c>
      <c r="B90" s="18"/>
      <c r="C90" s="36"/>
      <c r="D90" s="19" t="str">
        <f>D89-C90</f>
        <v>#REF!</v>
      </c>
      <c r="E90" s="19"/>
      <c r="F90" s="10"/>
      <c r="G90" s="20" t="s">
        <v>5057</v>
      </c>
    </row>
    <row r="91" ht="15.75" customHeight="1">
      <c r="A91" s="19" t="str">
        <f t="shared" si="6"/>
        <v>PO2311057</v>
      </c>
      <c r="B91" s="18"/>
      <c r="C91" s="36"/>
      <c r="D91" s="19"/>
      <c r="E91" s="19"/>
      <c r="F91" s="10"/>
    </row>
    <row r="92" ht="15.75" customHeight="1">
      <c r="E92" s="1"/>
      <c r="F92" s="54" t="s">
        <v>738</v>
      </c>
    </row>
    <row r="93" ht="15.75" customHeight="1">
      <c r="A93" s="14" t="s">
        <v>15</v>
      </c>
      <c r="B93" s="14" t="s">
        <v>16</v>
      </c>
      <c r="C93" s="2" t="s">
        <v>17</v>
      </c>
      <c r="D93" s="14" t="s">
        <v>18</v>
      </c>
      <c r="E93" s="14" t="s">
        <v>19</v>
      </c>
      <c r="F93" s="34" t="s">
        <v>20</v>
      </c>
      <c r="G93" s="43">
        <v>20.0</v>
      </c>
    </row>
    <row r="94" ht="15.75" customHeight="1">
      <c r="A94" s="19" t="s">
        <v>5058</v>
      </c>
      <c r="B94" s="18">
        <v>45287.0</v>
      </c>
      <c r="C94" s="36">
        <v>20.0</v>
      </c>
      <c r="D94" s="19">
        <f>G93-C94</f>
        <v>0</v>
      </c>
      <c r="E94" s="19"/>
      <c r="F94" s="10"/>
      <c r="G94" s="1" t="s">
        <v>4104</v>
      </c>
    </row>
    <row r="95" ht="15.75" customHeight="1">
      <c r="A95" s="19" t="str">
        <f t="shared" ref="A95:A96" si="7">A94</f>
        <v>PO2312014</v>
      </c>
      <c r="B95" s="18"/>
      <c r="C95" s="36"/>
      <c r="D95" s="19">
        <f>D94-C95</f>
        <v>0</v>
      </c>
      <c r="E95" s="19"/>
      <c r="F95" s="10"/>
      <c r="G95" s="20" t="s">
        <v>5059</v>
      </c>
    </row>
    <row r="96" ht="15.75" customHeight="1">
      <c r="A96" s="19" t="str">
        <f t="shared" si="7"/>
        <v>PO2312014</v>
      </c>
      <c r="B96" s="18"/>
      <c r="C96" s="36"/>
      <c r="D96" s="19"/>
      <c r="E96" s="19"/>
      <c r="F96" s="10"/>
      <c r="G96" s="20" t="s">
        <v>2908</v>
      </c>
    </row>
    <row r="97" ht="15.75" customHeight="1">
      <c r="E97" s="1"/>
      <c r="F97" s="54" t="s">
        <v>738</v>
      </c>
    </row>
    <row r="98" ht="15.75" customHeight="1">
      <c r="A98" s="14" t="s">
        <v>15</v>
      </c>
      <c r="B98" s="14" t="s">
        <v>16</v>
      </c>
      <c r="C98" s="2" t="s">
        <v>17</v>
      </c>
      <c r="D98" s="14" t="s">
        <v>18</v>
      </c>
      <c r="E98" s="14" t="s">
        <v>19</v>
      </c>
      <c r="F98" s="34" t="s">
        <v>20</v>
      </c>
      <c r="G98" s="43">
        <v>100.0</v>
      </c>
    </row>
    <row r="99" ht="15.75" customHeight="1">
      <c r="A99" s="19" t="s">
        <v>5058</v>
      </c>
      <c r="B99" s="18">
        <v>45287.0</v>
      </c>
      <c r="C99" s="36">
        <v>100.0</v>
      </c>
      <c r="D99" s="19">
        <f>G98-C99</f>
        <v>0</v>
      </c>
      <c r="E99" s="19"/>
      <c r="F99" s="10"/>
      <c r="G99" s="1" t="s">
        <v>4104</v>
      </c>
    </row>
    <row r="100" ht="15.75" customHeight="1">
      <c r="A100" s="19" t="str">
        <f t="shared" ref="A100:A101" si="8">A99</f>
        <v>PO2312014</v>
      </c>
      <c r="B100" s="18"/>
      <c r="C100" s="36"/>
      <c r="D100" s="19">
        <f>D99-C100</f>
        <v>0</v>
      </c>
      <c r="E100" s="19"/>
      <c r="F100" s="10"/>
      <c r="G100" s="20" t="s">
        <v>5057</v>
      </c>
    </row>
    <row r="101" ht="15.75" customHeight="1">
      <c r="A101" s="19" t="str">
        <f t="shared" si="8"/>
        <v>PO2312014</v>
      </c>
      <c r="B101" s="18"/>
      <c r="C101" s="36"/>
      <c r="D101" s="19"/>
      <c r="E101" s="19"/>
      <c r="F101" s="10"/>
      <c r="G101" s="20" t="s">
        <v>1314</v>
      </c>
    </row>
    <row r="102" ht="15.75" customHeight="1">
      <c r="E102" s="1"/>
      <c r="F102" s="54" t="s">
        <v>738</v>
      </c>
    </row>
    <row r="103" ht="15.75" customHeight="1">
      <c r="E103" s="1"/>
    </row>
    <row r="104" ht="15.75" customHeight="1">
      <c r="A104" s="14" t="s">
        <v>15</v>
      </c>
      <c r="B104" s="14" t="s">
        <v>16</v>
      </c>
      <c r="C104" s="2" t="s">
        <v>17</v>
      </c>
      <c r="D104" s="14" t="s">
        <v>18</v>
      </c>
      <c r="E104" s="14" t="s">
        <v>19</v>
      </c>
      <c r="F104" s="34" t="s">
        <v>20</v>
      </c>
      <c r="G104" s="43">
        <v>20.0</v>
      </c>
    </row>
    <row r="105" ht="15.75" customHeight="1">
      <c r="A105" s="19" t="s">
        <v>5060</v>
      </c>
      <c r="B105" s="18">
        <v>45313.0</v>
      </c>
      <c r="C105" s="36">
        <v>20.0</v>
      </c>
      <c r="D105" s="19">
        <f>G104-C105</f>
        <v>0</v>
      </c>
      <c r="E105" s="19"/>
      <c r="F105" s="10"/>
      <c r="G105" s="1" t="s">
        <v>1267</v>
      </c>
    </row>
    <row r="106" ht="15.75" customHeight="1">
      <c r="A106" s="19" t="str">
        <f t="shared" ref="A106:A107" si="9">A105</f>
        <v>PO2401040</v>
      </c>
      <c r="B106" s="18"/>
      <c r="C106" s="36"/>
      <c r="D106" s="19">
        <f>D105-C106</f>
        <v>0</v>
      </c>
      <c r="E106" s="19"/>
      <c r="F106" s="10"/>
      <c r="G106" s="20" t="s">
        <v>5061</v>
      </c>
    </row>
    <row r="107" ht="15.75" customHeight="1">
      <c r="A107" s="19" t="str">
        <f t="shared" si="9"/>
        <v>PO2401040</v>
      </c>
      <c r="B107" s="18"/>
      <c r="C107" s="36"/>
      <c r="D107" s="19"/>
      <c r="E107" s="19"/>
      <c r="F107" s="10"/>
      <c r="G107" s="20" t="s">
        <v>5062</v>
      </c>
    </row>
    <row r="108" ht="15.75" customHeight="1">
      <c r="E108" s="1"/>
      <c r="F108" s="54" t="s">
        <v>738</v>
      </c>
    </row>
    <row r="109" ht="15.75" customHeight="1">
      <c r="E109" s="1"/>
    </row>
    <row r="110" ht="15.75" customHeight="1">
      <c r="A110" s="14" t="s">
        <v>15</v>
      </c>
      <c r="B110" s="14" t="s">
        <v>16</v>
      </c>
      <c r="C110" s="2" t="s">
        <v>17</v>
      </c>
      <c r="D110" s="14" t="s">
        <v>18</v>
      </c>
      <c r="E110" s="14" t="s">
        <v>19</v>
      </c>
      <c r="F110" s="34" t="s">
        <v>20</v>
      </c>
      <c r="G110" s="43">
        <v>60.0</v>
      </c>
    </row>
    <row r="111" ht="15.75" customHeight="1">
      <c r="A111" s="19" t="s">
        <v>5063</v>
      </c>
      <c r="B111" s="18">
        <v>45322.0</v>
      </c>
      <c r="C111" s="36">
        <v>36.0</v>
      </c>
      <c r="D111" s="19">
        <f>G110-C111</f>
        <v>24</v>
      </c>
      <c r="E111" s="19"/>
      <c r="F111" s="10"/>
      <c r="G111" s="1" t="s">
        <v>5064</v>
      </c>
    </row>
    <row r="112" ht="15.75" customHeight="1">
      <c r="A112" s="19" t="str">
        <f t="shared" ref="A112:A113" si="10">A111</f>
        <v>PO2401077</v>
      </c>
      <c r="B112" s="18">
        <v>45327.0</v>
      </c>
      <c r="C112" s="36">
        <v>24.0</v>
      </c>
      <c r="D112" s="19">
        <f>D111-C112</f>
        <v>0</v>
      </c>
      <c r="E112" s="19"/>
      <c r="F112" s="10"/>
      <c r="G112" s="20" t="s">
        <v>5065</v>
      </c>
    </row>
    <row r="113" ht="15.75" customHeight="1">
      <c r="A113" s="19" t="str">
        <f t="shared" si="10"/>
        <v>PO2401077</v>
      </c>
      <c r="B113" s="18"/>
      <c r="C113" s="36"/>
      <c r="D113" s="19"/>
      <c r="E113" s="19"/>
      <c r="F113" s="10"/>
      <c r="G113" s="20" t="s">
        <v>5062</v>
      </c>
    </row>
    <row r="114" ht="15.75" customHeight="1">
      <c r="E114" s="1"/>
      <c r="F114" s="54" t="s">
        <v>738</v>
      </c>
    </row>
    <row r="115" ht="15.75" customHeight="1">
      <c r="E115" s="1"/>
    </row>
    <row r="116" ht="15.75" customHeight="1">
      <c r="A116" s="14" t="s">
        <v>15</v>
      </c>
      <c r="B116" s="14" t="s">
        <v>16</v>
      </c>
      <c r="C116" s="2" t="s">
        <v>17</v>
      </c>
      <c r="D116" s="14" t="s">
        <v>18</v>
      </c>
      <c r="E116" s="14" t="s">
        <v>19</v>
      </c>
      <c r="F116" s="34" t="s">
        <v>20</v>
      </c>
      <c r="G116" s="43">
        <v>270.0</v>
      </c>
    </row>
    <row r="117" ht="15.75" customHeight="1">
      <c r="A117" s="19" t="s">
        <v>5066</v>
      </c>
      <c r="B117" s="18">
        <v>45334.0</v>
      </c>
      <c r="C117" s="36">
        <v>12.0</v>
      </c>
      <c r="D117" s="19">
        <f>G116-C117</f>
        <v>258</v>
      </c>
      <c r="E117" s="19"/>
      <c r="F117" s="10"/>
      <c r="G117" s="1" t="s">
        <v>5064</v>
      </c>
    </row>
    <row r="118" ht="15.75" customHeight="1">
      <c r="A118" s="19" t="str">
        <f t="shared" ref="A118:A124" si="11">A117</f>
        <v>PO2401105</v>
      </c>
      <c r="B118" s="18">
        <v>45337.0</v>
      </c>
      <c r="C118" s="36">
        <v>30.0</v>
      </c>
      <c r="D118" s="19">
        <f t="shared" ref="D118:D125" si="12">D117-C118</f>
        <v>228</v>
      </c>
      <c r="E118" s="19"/>
      <c r="F118" s="10"/>
      <c r="G118" s="20" t="s">
        <v>5067</v>
      </c>
    </row>
    <row r="119" ht="15.75" customHeight="1">
      <c r="A119" s="19" t="str">
        <f t="shared" si="11"/>
        <v>PO2401105</v>
      </c>
      <c r="B119" s="18">
        <v>45338.0</v>
      </c>
      <c r="C119" s="36">
        <v>60.0</v>
      </c>
      <c r="D119" s="19">
        <f t="shared" si="12"/>
        <v>168</v>
      </c>
      <c r="E119" s="19"/>
      <c r="F119" s="10"/>
    </row>
    <row r="120" ht="15.75" customHeight="1">
      <c r="A120" s="19" t="str">
        <f t="shared" si="11"/>
        <v>PO2401105</v>
      </c>
      <c r="B120" s="18">
        <v>45341.0</v>
      </c>
      <c r="C120" s="36">
        <v>50.0</v>
      </c>
      <c r="D120" s="19">
        <f t="shared" si="12"/>
        <v>118</v>
      </c>
      <c r="E120" s="19"/>
      <c r="F120" s="10"/>
    </row>
    <row r="121" ht="15.75" customHeight="1">
      <c r="A121" s="19" t="str">
        <f t="shared" si="11"/>
        <v>PO2401105</v>
      </c>
      <c r="B121" s="18">
        <v>45343.0</v>
      </c>
      <c r="C121" s="36">
        <v>50.0</v>
      </c>
      <c r="D121" s="19">
        <f t="shared" si="12"/>
        <v>68</v>
      </c>
      <c r="E121" s="19"/>
      <c r="F121" s="10"/>
    </row>
    <row r="122" ht="15.75" customHeight="1">
      <c r="A122" s="19" t="str">
        <f t="shared" si="11"/>
        <v>PO2401105</v>
      </c>
      <c r="B122" s="18">
        <v>45349.0</v>
      </c>
      <c r="C122" s="36">
        <v>37.0</v>
      </c>
      <c r="D122" s="19">
        <f t="shared" si="12"/>
        <v>31</v>
      </c>
      <c r="E122" s="19"/>
      <c r="F122" s="10"/>
    </row>
    <row r="123" ht="15.75" customHeight="1">
      <c r="A123" s="19" t="str">
        <f t="shared" si="11"/>
        <v>PO2401105</v>
      </c>
      <c r="B123" s="18">
        <v>45345.0</v>
      </c>
      <c r="C123" s="36">
        <v>29.0</v>
      </c>
      <c r="D123" s="19">
        <f t="shared" si="12"/>
        <v>2</v>
      </c>
      <c r="E123" s="19"/>
      <c r="F123" s="10"/>
    </row>
    <row r="124" ht="15.75" customHeight="1">
      <c r="A124" s="19" t="str">
        <f t="shared" si="11"/>
        <v>PO2401105</v>
      </c>
      <c r="B124" s="18">
        <v>45355.0</v>
      </c>
      <c r="C124" s="36">
        <v>2.0</v>
      </c>
      <c r="D124" s="19">
        <f t="shared" si="12"/>
        <v>0</v>
      </c>
      <c r="E124" s="19"/>
      <c r="F124" s="10"/>
    </row>
    <row r="125" ht="15.75" customHeight="1">
      <c r="A125" s="19" t="str">
        <f>A118</f>
        <v>PO2401105</v>
      </c>
      <c r="B125" s="18"/>
      <c r="C125" s="36"/>
      <c r="D125" s="19">
        <f t="shared" si="12"/>
        <v>0</v>
      </c>
      <c r="E125" s="19"/>
      <c r="F125" s="10"/>
      <c r="G125" s="20" t="s">
        <v>5062</v>
      </c>
    </row>
    <row r="126" ht="15.75" customHeight="1">
      <c r="E126" s="1"/>
    </row>
    <row r="127" ht="15.75" customHeight="1">
      <c r="A127" s="14" t="s">
        <v>15</v>
      </c>
      <c r="B127" s="14" t="s">
        <v>16</v>
      </c>
      <c r="C127" s="2" t="s">
        <v>17</v>
      </c>
      <c r="D127" s="14" t="s">
        <v>18</v>
      </c>
      <c r="E127" s="14" t="s">
        <v>19</v>
      </c>
      <c r="F127" s="34" t="s">
        <v>20</v>
      </c>
      <c r="G127" s="43">
        <v>230.0</v>
      </c>
    </row>
    <row r="128" ht="15.75" customHeight="1">
      <c r="A128" s="19" t="s">
        <v>5066</v>
      </c>
      <c r="B128" s="18">
        <v>45324.0</v>
      </c>
      <c r="C128" s="36">
        <v>100.0</v>
      </c>
      <c r="D128" s="19">
        <f>G127-C128</f>
        <v>130</v>
      </c>
      <c r="E128" s="19"/>
      <c r="F128" s="10"/>
      <c r="G128" s="1" t="s">
        <v>5064</v>
      </c>
    </row>
    <row r="129" ht="15.75" customHeight="1">
      <c r="A129" s="19" t="str">
        <f t="shared" ref="A129:A130" si="13">A128</f>
        <v>PO2401105</v>
      </c>
      <c r="B129" s="18">
        <v>45327.0</v>
      </c>
      <c r="C129" s="36">
        <v>30.0</v>
      </c>
      <c r="D129" s="19">
        <f t="shared" ref="D129:D131" si="14">D128-C129</f>
        <v>100</v>
      </c>
      <c r="E129" s="19"/>
      <c r="F129" s="10"/>
      <c r="G129" s="20" t="s">
        <v>5067</v>
      </c>
    </row>
    <row r="130" ht="15.75" customHeight="1">
      <c r="A130" s="19" t="str">
        <f t="shared" si="13"/>
        <v>PO2401105</v>
      </c>
      <c r="B130" s="18">
        <v>45334.0</v>
      </c>
      <c r="C130" s="36">
        <v>50.0</v>
      </c>
      <c r="D130" s="19">
        <f t="shared" si="14"/>
        <v>50</v>
      </c>
      <c r="E130" s="19"/>
      <c r="F130" s="10"/>
      <c r="G130" s="20" t="s">
        <v>1314</v>
      </c>
    </row>
    <row r="131" ht="15.75" customHeight="1">
      <c r="B131" s="56">
        <v>45338.0</v>
      </c>
      <c r="C131" s="83">
        <v>50.0</v>
      </c>
      <c r="D131" s="19">
        <f t="shared" si="14"/>
        <v>0</v>
      </c>
      <c r="E131" s="1"/>
      <c r="F131" s="54" t="s">
        <v>738</v>
      </c>
    </row>
    <row r="132" ht="15.75" customHeight="1">
      <c r="E132" s="1"/>
    </row>
    <row r="133" ht="15.75" customHeight="1">
      <c r="A133" s="14" t="s">
        <v>15</v>
      </c>
      <c r="B133" s="14" t="s">
        <v>16</v>
      </c>
      <c r="C133" s="2" t="s">
        <v>17</v>
      </c>
      <c r="D133" s="14" t="s">
        <v>18</v>
      </c>
      <c r="E133" s="14" t="s">
        <v>19</v>
      </c>
      <c r="F133" s="34" t="s">
        <v>20</v>
      </c>
      <c r="G133" s="43">
        <v>20.0</v>
      </c>
    </row>
    <row r="134" ht="15.75" customHeight="1">
      <c r="A134" s="19" t="s">
        <v>5068</v>
      </c>
      <c r="B134" s="18">
        <v>45327.0</v>
      </c>
      <c r="C134" s="36">
        <v>2.0</v>
      </c>
      <c r="D134" s="19">
        <f>G133-C134</f>
        <v>18</v>
      </c>
      <c r="E134" s="19"/>
      <c r="F134" s="10"/>
      <c r="G134" s="1" t="s">
        <v>5064</v>
      </c>
    </row>
    <row r="135" ht="15.75" customHeight="1">
      <c r="A135" s="19" t="str">
        <f t="shared" ref="A135:A136" si="15">A134</f>
        <v>PO2401143</v>
      </c>
      <c r="B135" s="18">
        <v>45334.0</v>
      </c>
      <c r="C135" s="36">
        <v>18.0</v>
      </c>
      <c r="D135" s="19">
        <f>D134-C135</f>
        <v>0</v>
      </c>
      <c r="E135" s="19"/>
      <c r="F135" s="10"/>
      <c r="G135" s="20" t="s">
        <v>5069</v>
      </c>
    </row>
    <row r="136" ht="15.75" customHeight="1">
      <c r="A136" s="19" t="str">
        <f t="shared" si="15"/>
        <v>PO2401143</v>
      </c>
      <c r="B136" s="18"/>
      <c r="C136" s="36"/>
      <c r="D136" s="19"/>
      <c r="E136" s="19"/>
      <c r="F136" s="10"/>
      <c r="G136" s="20" t="s">
        <v>2920</v>
      </c>
    </row>
    <row r="137" ht="15.75" customHeight="1">
      <c r="E137" s="1"/>
      <c r="F137" s="54" t="s">
        <v>738</v>
      </c>
    </row>
    <row r="138" ht="15.75" customHeight="1">
      <c r="A138" s="14" t="s">
        <v>15</v>
      </c>
      <c r="B138" s="14" t="s">
        <v>16</v>
      </c>
      <c r="C138" s="2" t="s">
        <v>17</v>
      </c>
      <c r="D138" s="14" t="s">
        <v>18</v>
      </c>
      <c r="E138" s="14" t="s">
        <v>19</v>
      </c>
      <c r="F138" s="34" t="s">
        <v>20</v>
      </c>
      <c r="G138" s="43">
        <v>20.0</v>
      </c>
    </row>
    <row r="139" ht="15.75" customHeight="1">
      <c r="A139" s="19" t="s">
        <v>5068</v>
      </c>
      <c r="B139" s="18">
        <v>45338.0</v>
      </c>
      <c r="C139" s="36">
        <v>20.0</v>
      </c>
      <c r="D139" s="19">
        <f>G138-C139</f>
        <v>0</v>
      </c>
      <c r="E139" s="19"/>
      <c r="F139" s="10"/>
      <c r="G139" s="1" t="s">
        <v>5064</v>
      </c>
      <c r="J139" s="20" t="s">
        <v>2610</v>
      </c>
    </row>
    <row r="140" ht="15.75" customHeight="1">
      <c r="A140" s="19" t="str">
        <f t="shared" ref="A140:A141" si="16">A139</f>
        <v>PO2401143</v>
      </c>
      <c r="B140" s="18"/>
      <c r="C140" s="36"/>
      <c r="D140" s="19">
        <f>D139-C140</f>
        <v>0</v>
      </c>
      <c r="E140" s="19"/>
      <c r="F140" s="10"/>
      <c r="G140" s="20" t="s">
        <v>5069</v>
      </c>
      <c r="J140" s="20">
        <f>220</f>
        <v>220</v>
      </c>
      <c r="K140" s="20">
        <v>180.0</v>
      </c>
      <c r="L140" s="20" t="s">
        <v>5070</v>
      </c>
    </row>
    <row r="141" ht="15.75" customHeight="1">
      <c r="A141" s="19" t="str">
        <f t="shared" si="16"/>
        <v>PO2401143</v>
      </c>
      <c r="B141" s="18"/>
      <c r="C141" s="36"/>
      <c r="D141" s="19"/>
      <c r="E141" s="19"/>
      <c r="F141" s="10"/>
      <c r="G141" s="20" t="s">
        <v>1314</v>
      </c>
      <c r="K141" s="20">
        <f>J140-K140</f>
        <v>40</v>
      </c>
    </row>
    <row r="142" ht="15.75" customHeight="1">
      <c r="E142" s="1"/>
      <c r="F142" s="54" t="s">
        <v>738</v>
      </c>
      <c r="K142" s="20">
        <f>80</f>
        <v>80</v>
      </c>
    </row>
    <row r="143" ht="15.75" customHeight="1">
      <c r="A143" s="14" t="s">
        <v>15</v>
      </c>
      <c r="B143" s="14" t="s">
        <v>16</v>
      </c>
      <c r="C143" s="2" t="s">
        <v>17</v>
      </c>
      <c r="D143" s="14" t="s">
        <v>18</v>
      </c>
      <c r="E143" s="14" t="s">
        <v>19</v>
      </c>
      <c r="F143" s="34" t="s">
        <v>20</v>
      </c>
      <c r="G143" s="43">
        <v>20.0</v>
      </c>
      <c r="K143" s="20">
        <f>K142+K141</f>
        <v>120</v>
      </c>
      <c r="L143" s="20" t="s">
        <v>5071</v>
      </c>
    </row>
    <row r="144" ht="15.75" customHeight="1">
      <c r="A144" s="19" t="s">
        <v>5072</v>
      </c>
      <c r="B144" s="18">
        <v>45349.0</v>
      </c>
      <c r="C144" s="36">
        <v>18.0</v>
      </c>
      <c r="D144" s="19">
        <f>G143-C144</f>
        <v>2</v>
      </c>
      <c r="E144" s="19">
        <v>2.0</v>
      </c>
      <c r="F144" s="10"/>
      <c r="G144" s="1" t="s">
        <v>1720</v>
      </c>
    </row>
    <row r="145" ht="15.75" customHeight="1">
      <c r="A145" s="19" t="str">
        <f t="shared" ref="A145:A146" si="17">A144</f>
        <v>PO2401136</v>
      </c>
      <c r="B145" s="18">
        <v>45359.0</v>
      </c>
      <c r="C145" s="36">
        <v>2.0</v>
      </c>
      <c r="D145" s="19">
        <f>D144-C145</f>
        <v>0</v>
      </c>
      <c r="E145" s="19"/>
      <c r="F145" s="10"/>
      <c r="G145" s="20" t="s">
        <v>5073</v>
      </c>
    </row>
    <row r="146" ht="15.75" customHeight="1">
      <c r="A146" s="19" t="str">
        <f t="shared" si="17"/>
        <v>PO2401136</v>
      </c>
      <c r="B146" s="18"/>
      <c r="C146" s="36"/>
      <c r="D146" s="19"/>
      <c r="E146" s="19"/>
      <c r="F146" s="10"/>
      <c r="G146" s="20" t="s">
        <v>2920</v>
      </c>
    </row>
    <row r="147" ht="15.75" customHeight="1">
      <c r="E147" s="1"/>
      <c r="F147" s="54" t="s">
        <v>738</v>
      </c>
    </row>
    <row r="148" ht="15.75" customHeight="1">
      <c r="A148" s="14" t="s">
        <v>15</v>
      </c>
      <c r="B148" s="14" t="s">
        <v>16</v>
      </c>
      <c r="C148" s="2" t="s">
        <v>17</v>
      </c>
      <c r="D148" s="14" t="s">
        <v>18</v>
      </c>
      <c r="E148" s="14" t="s">
        <v>19</v>
      </c>
      <c r="F148" s="34" t="s">
        <v>20</v>
      </c>
      <c r="G148" s="43">
        <v>20.0</v>
      </c>
    </row>
    <row r="149" ht="15.75" customHeight="1">
      <c r="A149" s="19" t="s">
        <v>5074</v>
      </c>
      <c r="B149" s="18">
        <v>45350.0</v>
      </c>
      <c r="C149" s="36">
        <v>20.0</v>
      </c>
      <c r="D149" s="19">
        <f>G148-C149</f>
        <v>0</v>
      </c>
      <c r="E149" s="19"/>
      <c r="F149" s="10"/>
      <c r="G149" s="1" t="s">
        <v>4104</v>
      </c>
    </row>
    <row r="150" ht="15.75" customHeight="1">
      <c r="A150" s="19" t="str">
        <f t="shared" ref="A150:A151" si="18">A149</f>
        <v>PO2401168</v>
      </c>
      <c r="B150" s="18"/>
      <c r="C150" s="36"/>
      <c r="D150" s="19">
        <f>D149-C150</f>
        <v>0</v>
      </c>
      <c r="E150" s="19"/>
      <c r="F150" s="10"/>
      <c r="G150" s="20" t="s">
        <v>5075</v>
      </c>
    </row>
    <row r="151" ht="15.75" customHeight="1">
      <c r="A151" s="19" t="str">
        <f t="shared" si="18"/>
        <v>PO2401168</v>
      </c>
      <c r="B151" s="18"/>
      <c r="C151" s="36"/>
      <c r="D151" s="19"/>
      <c r="E151" s="19"/>
      <c r="F151" s="10"/>
      <c r="G151" s="20" t="s">
        <v>2920</v>
      </c>
    </row>
    <row r="152" ht="15.75" customHeight="1">
      <c r="E152" s="1"/>
      <c r="F152" s="54" t="s">
        <v>738</v>
      </c>
    </row>
    <row r="153" ht="15.75" customHeight="1">
      <c r="A153" s="14" t="s">
        <v>15</v>
      </c>
      <c r="B153" s="14" t="s">
        <v>16</v>
      </c>
      <c r="C153" s="2" t="s">
        <v>17</v>
      </c>
      <c r="D153" s="14" t="s">
        <v>18</v>
      </c>
      <c r="E153" s="14" t="s">
        <v>19</v>
      </c>
      <c r="F153" s="34" t="s">
        <v>20</v>
      </c>
      <c r="G153" s="43">
        <v>50.0</v>
      </c>
    </row>
    <row r="154" ht="15.75" customHeight="1">
      <c r="A154" s="19" t="s">
        <v>5074</v>
      </c>
      <c r="B154" s="18">
        <v>45338.0</v>
      </c>
      <c r="C154" s="36">
        <v>10.0</v>
      </c>
      <c r="D154" s="19">
        <f>G153-C154</f>
        <v>40</v>
      </c>
      <c r="E154" s="19"/>
      <c r="F154" s="10"/>
      <c r="G154" s="1" t="s">
        <v>4104</v>
      </c>
    </row>
    <row r="155" ht="15.75" customHeight="1">
      <c r="A155" s="19" t="str">
        <f t="shared" ref="A155:A156" si="19">A154</f>
        <v>PO2401168</v>
      </c>
      <c r="B155" s="18">
        <v>45341.0</v>
      </c>
      <c r="C155" s="36">
        <v>40.0</v>
      </c>
      <c r="D155" s="19">
        <f>D154-C155</f>
        <v>0</v>
      </c>
      <c r="E155" s="19"/>
      <c r="F155" s="10"/>
      <c r="G155" s="20" t="s">
        <v>5075</v>
      </c>
    </row>
    <row r="156" ht="15.75" customHeight="1">
      <c r="A156" s="19" t="str">
        <f t="shared" si="19"/>
        <v>PO2401168</v>
      </c>
      <c r="B156" s="18"/>
      <c r="C156" s="36"/>
      <c r="D156" s="19"/>
      <c r="E156" s="19"/>
      <c r="F156" s="10"/>
      <c r="G156" s="20" t="s">
        <v>1314</v>
      </c>
    </row>
    <row r="157" ht="15.75" customHeight="1">
      <c r="E157" s="1"/>
      <c r="F157" s="54" t="s">
        <v>738</v>
      </c>
    </row>
    <row r="158" ht="15.75" customHeight="1">
      <c r="E158" s="1"/>
    </row>
    <row r="159" ht="15.75" customHeight="1">
      <c r="A159" s="14" t="s">
        <v>15</v>
      </c>
      <c r="B159" s="14" t="s">
        <v>16</v>
      </c>
      <c r="C159" s="2" t="s">
        <v>17</v>
      </c>
      <c r="D159" s="14" t="s">
        <v>18</v>
      </c>
      <c r="E159" s="14" t="s">
        <v>19</v>
      </c>
      <c r="F159" s="34" t="s">
        <v>20</v>
      </c>
      <c r="G159" s="43">
        <v>40.0</v>
      </c>
    </row>
    <row r="160" ht="15.75" customHeight="1">
      <c r="A160" s="19" t="s">
        <v>5076</v>
      </c>
      <c r="B160" s="18">
        <v>45350.0</v>
      </c>
      <c r="C160" s="36">
        <v>30.0</v>
      </c>
      <c r="D160" s="19">
        <f>G159-C160</f>
        <v>10</v>
      </c>
      <c r="E160" s="19"/>
      <c r="F160" s="10"/>
      <c r="G160" s="1" t="s">
        <v>4104</v>
      </c>
    </row>
    <row r="161" ht="15.75" customHeight="1">
      <c r="A161" s="19" t="str">
        <f t="shared" ref="A161:A162" si="20">A160</f>
        <v>PO2402041</v>
      </c>
      <c r="B161" s="18">
        <v>45359.0</v>
      </c>
      <c r="C161" s="36">
        <v>10.0</v>
      </c>
      <c r="D161" s="19">
        <f>D160-C161</f>
        <v>0</v>
      </c>
      <c r="E161" s="19"/>
      <c r="F161" s="10"/>
      <c r="G161" s="20" t="s">
        <v>5077</v>
      </c>
    </row>
    <row r="162" ht="15.75" customHeight="1">
      <c r="A162" s="19" t="str">
        <f t="shared" si="20"/>
        <v>PO2402041</v>
      </c>
      <c r="B162" s="18"/>
      <c r="C162" s="36"/>
      <c r="D162" s="19"/>
      <c r="E162" s="19"/>
      <c r="F162" s="10"/>
      <c r="G162" s="20" t="s">
        <v>2920</v>
      </c>
    </row>
    <row r="163" ht="15.75" customHeight="1">
      <c r="E163" s="1"/>
      <c r="F163" s="54" t="s">
        <v>738</v>
      </c>
    </row>
    <row r="164" ht="15.75" customHeight="1">
      <c r="A164" s="14" t="s">
        <v>15</v>
      </c>
      <c r="B164" s="14" t="s">
        <v>16</v>
      </c>
      <c r="C164" s="2" t="s">
        <v>17</v>
      </c>
      <c r="D164" s="14" t="s">
        <v>18</v>
      </c>
      <c r="E164" s="14" t="s">
        <v>19</v>
      </c>
      <c r="F164" s="34" t="s">
        <v>20</v>
      </c>
      <c r="G164" s="43">
        <v>100.0</v>
      </c>
    </row>
    <row r="165" ht="15.75" customHeight="1">
      <c r="A165" s="19" t="s">
        <v>5076</v>
      </c>
      <c r="B165" s="18">
        <v>45345.0</v>
      </c>
      <c r="C165" s="36">
        <v>100.0</v>
      </c>
      <c r="D165" s="19">
        <f>G164-C165</f>
        <v>0</v>
      </c>
      <c r="E165" s="19"/>
      <c r="F165" s="10"/>
      <c r="G165" s="1" t="s">
        <v>4104</v>
      </c>
    </row>
    <row r="166" ht="15.75" customHeight="1">
      <c r="A166" s="19" t="str">
        <f t="shared" ref="A166:A167" si="21">A165</f>
        <v>PO2402041</v>
      </c>
      <c r="B166" s="18"/>
      <c r="C166" s="36"/>
      <c r="D166" s="19">
        <f>D165-C166</f>
        <v>0</v>
      </c>
      <c r="E166" s="19"/>
      <c r="F166" s="10"/>
      <c r="G166" s="20" t="s">
        <v>5077</v>
      </c>
    </row>
    <row r="167" ht="15.75" customHeight="1">
      <c r="A167" s="19" t="str">
        <f t="shared" si="21"/>
        <v>PO2402041</v>
      </c>
      <c r="B167" s="18"/>
      <c r="C167" s="36"/>
      <c r="D167" s="19"/>
      <c r="E167" s="19"/>
      <c r="F167" s="10"/>
      <c r="G167" s="20" t="s">
        <v>1314</v>
      </c>
    </row>
    <row r="168" ht="15.75" customHeight="1">
      <c r="E168" s="1"/>
      <c r="F168" s="54" t="s">
        <v>738</v>
      </c>
    </row>
    <row r="169" ht="15.75" customHeight="1">
      <c r="A169" s="14" t="s">
        <v>15</v>
      </c>
      <c r="B169" s="14" t="s">
        <v>16</v>
      </c>
      <c r="C169" s="2" t="s">
        <v>17</v>
      </c>
      <c r="D169" s="14" t="s">
        <v>18</v>
      </c>
      <c r="E169" s="14" t="s">
        <v>19</v>
      </c>
      <c r="F169" s="34" t="s">
        <v>20</v>
      </c>
      <c r="G169" s="43">
        <v>100.0</v>
      </c>
    </row>
    <row r="170" ht="15.75" customHeight="1">
      <c r="A170" s="19" t="s">
        <v>5078</v>
      </c>
      <c r="B170" s="18">
        <v>45355.0</v>
      </c>
      <c r="C170" s="36">
        <v>89.0</v>
      </c>
      <c r="D170" s="19">
        <f>G169-C170</f>
        <v>11</v>
      </c>
      <c r="E170" s="19"/>
      <c r="F170" s="10"/>
      <c r="G170" s="1" t="s">
        <v>4104</v>
      </c>
    </row>
    <row r="171" ht="15.75" customHeight="1">
      <c r="A171" s="19" t="str">
        <f t="shared" ref="A171:A172" si="22">A170</f>
        <v>PO2402101</v>
      </c>
      <c r="B171" s="56">
        <v>45359.0</v>
      </c>
      <c r="C171" s="36">
        <v>11.0</v>
      </c>
      <c r="D171" s="19">
        <f>D170-C171</f>
        <v>0</v>
      </c>
      <c r="E171" s="19"/>
      <c r="F171" s="10"/>
      <c r="G171" s="20" t="s">
        <v>5079</v>
      </c>
    </row>
    <row r="172" ht="15.75" customHeight="1">
      <c r="A172" s="19" t="str">
        <f t="shared" si="22"/>
        <v>PO2402101</v>
      </c>
      <c r="B172" s="18"/>
      <c r="C172" s="36"/>
      <c r="D172" s="19"/>
      <c r="E172" s="19"/>
      <c r="F172" s="10"/>
      <c r="G172" s="20" t="s">
        <v>2920</v>
      </c>
    </row>
    <row r="173" ht="15.75" customHeight="1">
      <c r="E173" s="1"/>
      <c r="F173" s="54" t="s">
        <v>738</v>
      </c>
    </row>
    <row r="174" ht="15.75" customHeight="1">
      <c r="A174" s="14" t="s">
        <v>15</v>
      </c>
      <c r="B174" s="14" t="s">
        <v>16</v>
      </c>
      <c r="C174" s="2" t="s">
        <v>17</v>
      </c>
      <c r="D174" s="14" t="s">
        <v>18</v>
      </c>
      <c r="E174" s="14" t="s">
        <v>19</v>
      </c>
      <c r="F174" s="34" t="s">
        <v>20</v>
      </c>
      <c r="G174" s="43">
        <v>100.0</v>
      </c>
    </row>
    <row r="175" ht="15.75" customHeight="1">
      <c r="A175" s="19" t="s">
        <v>5078</v>
      </c>
      <c r="B175" s="18">
        <v>45355.0</v>
      </c>
      <c r="C175" s="36">
        <v>97.0</v>
      </c>
      <c r="D175" s="19">
        <f>G174-C175</f>
        <v>3</v>
      </c>
      <c r="E175" s="19"/>
      <c r="F175" s="10"/>
      <c r="G175" s="1" t="s">
        <v>4104</v>
      </c>
    </row>
    <row r="176" ht="15.75" customHeight="1">
      <c r="A176" s="19" t="str">
        <f t="shared" ref="A176:A177" si="23">A175</f>
        <v>PO2402101</v>
      </c>
      <c r="B176" s="18">
        <v>45359.0</v>
      </c>
      <c r="C176" s="36">
        <v>3.0</v>
      </c>
      <c r="D176" s="19">
        <f>D175-C176</f>
        <v>0</v>
      </c>
      <c r="E176" s="19"/>
      <c r="F176" s="10"/>
      <c r="G176" s="20" t="s">
        <v>5079</v>
      </c>
    </row>
    <row r="177" ht="15.75" customHeight="1">
      <c r="A177" s="19" t="str">
        <f t="shared" si="23"/>
        <v>PO2402101</v>
      </c>
      <c r="B177" s="18"/>
      <c r="C177" s="36"/>
      <c r="D177" s="19"/>
      <c r="E177" s="19"/>
      <c r="F177" s="10"/>
      <c r="G177" s="20" t="s">
        <v>1314</v>
      </c>
    </row>
    <row r="178" ht="15.75" customHeight="1">
      <c r="E178" s="1"/>
      <c r="F178" s="54" t="s">
        <v>738</v>
      </c>
    </row>
    <row r="179" ht="15.75" customHeight="1">
      <c r="A179" s="14" t="s">
        <v>15</v>
      </c>
      <c r="B179" s="14" t="s">
        <v>16</v>
      </c>
      <c r="C179" s="2" t="s">
        <v>17</v>
      </c>
      <c r="D179" s="14" t="s">
        <v>18</v>
      </c>
      <c r="E179" s="14" t="s">
        <v>19</v>
      </c>
      <c r="F179" s="34" t="s">
        <v>20</v>
      </c>
      <c r="G179" s="43">
        <v>500.0</v>
      </c>
    </row>
    <row r="180" ht="15.75" customHeight="1">
      <c r="A180" s="19" t="s">
        <v>5080</v>
      </c>
      <c r="B180" s="18">
        <v>45359.0</v>
      </c>
      <c r="C180" s="36">
        <v>19.0</v>
      </c>
      <c r="D180" s="19">
        <f>G179-C180</f>
        <v>481</v>
      </c>
      <c r="E180" s="19"/>
      <c r="F180" s="10"/>
      <c r="G180" s="1" t="s">
        <v>5064</v>
      </c>
    </row>
    <row r="181" ht="15.75" customHeight="1">
      <c r="A181" s="19" t="str">
        <f t="shared" ref="A181:A187" si="24">A180</f>
        <v>PO2402138</v>
      </c>
      <c r="B181" s="18">
        <v>45369.0</v>
      </c>
      <c r="C181" s="36">
        <v>60.0</v>
      </c>
      <c r="D181" s="19">
        <f t="shared" ref="D181:D192" si="25">D180-C181</f>
        <v>421</v>
      </c>
      <c r="E181" s="19"/>
      <c r="F181" s="10"/>
      <c r="G181" s="20" t="s">
        <v>5081</v>
      </c>
    </row>
    <row r="182" ht="15.75" customHeight="1">
      <c r="A182" s="19" t="str">
        <f t="shared" si="24"/>
        <v>PO2402138</v>
      </c>
      <c r="B182" s="18">
        <v>45369.0</v>
      </c>
      <c r="C182" s="36">
        <v>27.0</v>
      </c>
      <c r="D182" s="19">
        <f t="shared" si="25"/>
        <v>394</v>
      </c>
      <c r="E182" s="19">
        <v>3.0</v>
      </c>
      <c r="F182" s="10"/>
      <c r="G182" s="20" t="s">
        <v>5062</v>
      </c>
    </row>
    <row r="183" ht="15.75" customHeight="1">
      <c r="A183" s="19" t="str">
        <f t="shared" si="24"/>
        <v>PO2402138</v>
      </c>
      <c r="B183" s="18">
        <v>45365.0</v>
      </c>
      <c r="C183" s="36">
        <v>41.0</v>
      </c>
      <c r="D183" s="19">
        <f t="shared" si="25"/>
        <v>353</v>
      </c>
      <c r="E183" s="19"/>
      <c r="F183" s="10"/>
    </row>
    <row r="184" ht="15.75" customHeight="1">
      <c r="A184" s="19" t="str">
        <f t="shared" si="24"/>
        <v>PO2402138</v>
      </c>
      <c r="B184" s="18">
        <v>45373.0</v>
      </c>
      <c r="C184" s="36">
        <v>50.0</v>
      </c>
      <c r="D184" s="19">
        <f t="shared" si="25"/>
        <v>303</v>
      </c>
      <c r="E184" s="19"/>
      <c r="F184" s="10"/>
    </row>
    <row r="185" ht="15.75" customHeight="1">
      <c r="A185" s="19" t="str">
        <f t="shared" si="24"/>
        <v>PO2402138</v>
      </c>
      <c r="B185" s="18">
        <v>45376.0</v>
      </c>
      <c r="C185" s="36">
        <v>40.0</v>
      </c>
      <c r="D185" s="19">
        <f t="shared" si="25"/>
        <v>263</v>
      </c>
      <c r="E185" s="19"/>
      <c r="F185" s="10"/>
    </row>
    <row r="186" ht="15.75" customHeight="1">
      <c r="A186" s="19" t="str">
        <f t="shared" si="24"/>
        <v>PO2402138</v>
      </c>
      <c r="B186" s="18">
        <v>45378.0</v>
      </c>
      <c r="C186" s="36">
        <v>44.0</v>
      </c>
      <c r="D186" s="19">
        <f t="shared" si="25"/>
        <v>219</v>
      </c>
      <c r="E186" s="19"/>
      <c r="F186" s="10"/>
    </row>
    <row r="187" ht="15.75" customHeight="1">
      <c r="A187" s="19" t="str">
        <f t="shared" si="24"/>
        <v>PO2402138</v>
      </c>
      <c r="B187" s="18">
        <v>45379.0</v>
      </c>
      <c r="C187" s="36">
        <v>11.0</v>
      </c>
      <c r="D187" s="19">
        <f t="shared" si="25"/>
        <v>208</v>
      </c>
      <c r="E187" s="19"/>
      <c r="F187" s="10"/>
    </row>
    <row r="188" ht="15.75" customHeight="1">
      <c r="A188" s="19" t="str">
        <f t="shared" ref="A188:A191" si="26">A181</f>
        <v>PO2402138</v>
      </c>
      <c r="B188" s="18">
        <v>45387.0</v>
      </c>
      <c r="C188" s="36">
        <v>60.0</v>
      </c>
      <c r="D188" s="19">
        <f t="shared" si="25"/>
        <v>148</v>
      </c>
      <c r="E188" s="19"/>
      <c r="F188" s="10"/>
    </row>
    <row r="189" ht="15.75" customHeight="1">
      <c r="A189" s="19" t="str">
        <f t="shared" si="26"/>
        <v>PO2402138</v>
      </c>
      <c r="B189" s="9">
        <v>45400.0</v>
      </c>
      <c r="C189" s="10">
        <v>41.0</v>
      </c>
      <c r="D189" s="19">
        <f t="shared" si="25"/>
        <v>107</v>
      </c>
      <c r="E189" s="19"/>
      <c r="F189" s="10"/>
    </row>
    <row r="190" ht="15.75" customHeight="1">
      <c r="A190" s="19" t="str">
        <f t="shared" si="26"/>
        <v>PO2402138</v>
      </c>
      <c r="B190" s="9">
        <v>45401.0</v>
      </c>
      <c r="C190" s="10">
        <v>25.0</v>
      </c>
      <c r="D190" s="19">
        <f t="shared" si="25"/>
        <v>82</v>
      </c>
      <c r="E190" s="19"/>
      <c r="F190" s="10"/>
    </row>
    <row r="191" ht="15.75" customHeight="1">
      <c r="A191" s="19" t="str">
        <f t="shared" si="26"/>
        <v>PO2402138</v>
      </c>
      <c r="B191" s="9">
        <v>45406.0</v>
      </c>
      <c r="C191" s="10">
        <v>50.0</v>
      </c>
      <c r="D191" s="19">
        <f t="shared" si="25"/>
        <v>32</v>
      </c>
      <c r="E191" s="19"/>
      <c r="F191" s="10"/>
    </row>
    <row r="192" ht="15.75" customHeight="1">
      <c r="B192" s="56">
        <v>45408.0</v>
      </c>
      <c r="C192" s="60">
        <v>32.0</v>
      </c>
      <c r="D192" s="19">
        <f t="shared" si="25"/>
        <v>0</v>
      </c>
      <c r="E192" s="1"/>
    </row>
    <row r="193" ht="15.75" customHeight="1">
      <c r="E193" s="1"/>
      <c r="F193" s="54" t="s">
        <v>738</v>
      </c>
    </row>
    <row r="194" ht="15.75" customHeight="1">
      <c r="A194" s="14" t="s">
        <v>15</v>
      </c>
      <c r="B194" s="14" t="s">
        <v>16</v>
      </c>
      <c r="C194" s="2" t="s">
        <v>17</v>
      </c>
      <c r="D194" s="14" t="s">
        <v>18</v>
      </c>
      <c r="E194" s="14" t="s">
        <v>19</v>
      </c>
      <c r="F194" s="34" t="s">
        <v>20</v>
      </c>
      <c r="G194" s="43">
        <v>450.0</v>
      </c>
      <c r="I194" s="14" t="s">
        <v>1314</v>
      </c>
      <c r="J194" s="10"/>
      <c r="K194" s="10" t="s">
        <v>5082</v>
      </c>
      <c r="L194" s="10" t="s">
        <v>5070</v>
      </c>
      <c r="M194" s="10" t="s">
        <v>2610</v>
      </c>
      <c r="N194" s="10" t="s">
        <v>18</v>
      </c>
      <c r="O194" s="10"/>
      <c r="P194" s="10" t="s">
        <v>5083</v>
      </c>
      <c r="Q194" s="10"/>
    </row>
    <row r="195" ht="15.75" customHeight="1">
      <c r="A195" s="19" t="s">
        <v>5080</v>
      </c>
      <c r="B195" s="18">
        <v>45359.0</v>
      </c>
      <c r="C195" s="36">
        <v>110.0</v>
      </c>
      <c r="D195" s="19">
        <f>G194-C195</f>
        <v>340</v>
      </c>
      <c r="E195" s="19"/>
      <c r="F195" s="10"/>
      <c r="G195" s="1" t="s">
        <v>5064</v>
      </c>
      <c r="I195" s="10" t="s">
        <v>5084</v>
      </c>
      <c r="J195" s="10">
        <v>225.0</v>
      </c>
      <c r="K195" s="10">
        <f t="shared" ref="K195:K200" si="27">J195*2</f>
        <v>450</v>
      </c>
      <c r="L195" s="10">
        <f>SUM(C195:C202)</f>
        <v>450</v>
      </c>
      <c r="M195" s="10">
        <f t="shared" ref="M195:M196" si="28">K195-L195</f>
        <v>0</v>
      </c>
      <c r="N195" s="10">
        <f>D202</f>
        <v>0</v>
      </c>
      <c r="O195" s="10"/>
      <c r="P195" s="10">
        <f t="shared" ref="P195:P196" si="29">M195-N195</f>
        <v>0</v>
      </c>
      <c r="Q195" s="10"/>
    </row>
    <row r="196" ht="15.75" customHeight="1">
      <c r="A196" s="19" t="str">
        <f t="shared" ref="A196:A201" si="30">A195</f>
        <v>PO2402138</v>
      </c>
      <c r="B196" s="18">
        <v>45369.0</v>
      </c>
      <c r="C196" s="36">
        <v>50.0</v>
      </c>
      <c r="D196" s="19">
        <f t="shared" ref="D196:D202" si="31">D195-C196</f>
        <v>290</v>
      </c>
      <c r="E196" s="19"/>
      <c r="F196" s="10"/>
      <c r="G196" s="20" t="s">
        <v>5081</v>
      </c>
      <c r="I196" s="10" t="s">
        <v>5085</v>
      </c>
      <c r="J196" s="10">
        <v>40.0</v>
      </c>
      <c r="K196" s="10">
        <f t="shared" si="27"/>
        <v>80</v>
      </c>
      <c r="L196" s="10">
        <f>C236+C226+C253</f>
        <v>80</v>
      </c>
      <c r="M196" s="10">
        <f t="shared" si="28"/>
        <v>0</v>
      </c>
      <c r="N196" s="10">
        <f>D212</f>
        <v>0</v>
      </c>
      <c r="O196" s="10"/>
      <c r="P196" s="29">
        <f t="shared" si="29"/>
        <v>0</v>
      </c>
      <c r="Q196" s="10"/>
    </row>
    <row r="197" ht="15.75" customHeight="1">
      <c r="A197" s="19" t="str">
        <f t="shared" si="30"/>
        <v>PO2402138</v>
      </c>
      <c r="B197" s="18">
        <v>45369.0</v>
      </c>
      <c r="C197" s="36">
        <v>40.0</v>
      </c>
      <c r="D197" s="19">
        <f t="shared" si="31"/>
        <v>250</v>
      </c>
      <c r="E197" s="19"/>
      <c r="F197" s="10"/>
      <c r="G197" s="20" t="s">
        <v>1314</v>
      </c>
      <c r="I197" s="10" t="s">
        <v>5085</v>
      </c>
      <c r="J197" s="10">
        <v>20.0</v>
      </c>
      <c r="K197" s="10">
        <f t="shared" si="27"/>
        <v>40</v>
      </c>
      <c r="L197" s="10">
        <f>C254-10</f>
        <v>40</v>
      </c>
      <c r="M197" s="10"/>
      <c r="N197" s="10"/>
      <c r="O197" s="10"/>
      <c r="P197" s="10">
        <f t="shared" ref="P197:P199" si="32">K197-L197</f>
        <v>0</v>
      </c>
      <c r="Q197" s="10"/>
    </row>
    <row r="198" ht="15.75" customHeight="1">
      <c r="A198" s="19" t="str">
        <f t="shared" si="30"/>
        <v>PO2402138</v>
      </c>
      <c r="B198" s="18">
        <v>45365.0</v>
      </c>
      <c r="C198" s="36">
        <v>50.0</v>
      </c>
      <c r="D198" s="19">
        <f t="shared" si="31"/>
        <v>200</v>
      </c>
      <c r="E198" s="19"/>
      <c r="F198" s="10"/>
      <c r="I198" s="10" t="s">
        <v>5085</v>
      </c>
      <c r="J198" s="10">
        <v>100.0</v>
      </c>
      <c r="K198" s="10">
        <f t="shared" si="27"/>
        <v>200</v>
      </c>
      <c r="L198" s="10">
        <f>C255+10+C256+C257+C267+2</f>
        <v>200</v>
      </c>
      <c r="M198" s="10"/>
      <c r="N198" s="10">
        <f>D257+D270+G272</f>
        <v>465</v>
      </c>
      <c r="O198" s="10"/>
      <c r="P198" s="10">
        <f t="shared" si="32"/>
        <v>0</v>
      </c>
      <c r="Q198" s="10"/>
    </row>
    <row r="199" ht="15.75" customHeight="1">
      <c r="A199" s="19" t="str">
        <f t="shared" si="30"/>
        <v>PO2402138</v>
      </c>
      <c r="B199" s="9">
        <v>45372.0</v>
      </c>
      <c r="C199" s="10">
        <v>70.0</v>
      </c>
      <c r="D199" s="19">
        <f t="shared" si="31"/>
        <v>130</v>
      </c>
      <c r="E199" s="19"/>
      <c r="F199" s="10"/>
      <c r="I199" s="10" t="s">
        <v>5085</v>
      </c>
      <c r="J199" s="10">
        <v>70.0</v>
      </c>
      <c r="K199" s="10">
        <f t="shared" si="27"/>
        <v>140</v>
      </c>
      <c r="L199" s="10">
        <f>80</f>
        <v>80</v>
      </c>
      <c r="M199" s="10"/>
      <c r="N199" s="10">
        <f t="shared" ref="N199:N200" si="33">N198</f>
        <v>465</v>
      </c>
      <c r="O199" s="10"/>
      <c r="P199" s="10">
        <f t="shared" si="32"/>
        <v>60</v>
      </c>
      <c r="Q199" s="10"/>
    </row>
    <row r="200" ht="15.75" customHeight="1">
      <c r="A200" s="19" t="str">
        <f t="shared" si="30"/>
        <v>PO2402138</v>
      </c>
      <c r="B200" s="9">
        <v>45373.0</v>
      </c>
      <c r="C200" s="10">
        <v>70.0</v>
      </c>
      <c r="D200" s="19">
        <f t="shared" si="31"/>
        <v>60</v>
      </c>
      <c r="E200" s="19"/>
      <c r="F200" s="10"/>
      <c r="I200" s="60" t="s">
        <v>5086</v>
      </c>
      <c r="J200" s="60">
        <v>232.0</v>
      </c>
      <c r="K200" s="60">
        <f t="shared" si="27"/>
        <v>464</v>
      </c>
      <c r="N200" s="20">
        <f t="shared" si="33"/>
        <v>465</v>
      </c>
      <c r="P200" s="20">
        <f>SUM(P198:P199)</f>
        <v>60</v>
      </c>
      <c r="Q200" s="20">
        <f>D256+D267</f>
        <v>122</v>
      </c>
      <c r="R200" s="25">
        <f>P200-Q200</f>
        <v>-62</v>
      </c>
      <c r="S200" s="20">
        <v>465.0</v>
      </c>
      <c r="T200" s="20">
        <f>S200/2</f>
        <v>232.5</v>
      </c>
    </row>
    <row r="201" ht="15.75" customHeight="1">
      <c r="A201" s="19" t="str">
        <f t="shared" si="30"/>
        <v>PO2402138</v>
      </c>
      <c r="B201" s="9">
        <v>45376.0</v>
      </c>
      <c r="C201" s="10">
        <v>49.0</v>
      </c>
      <c r="D201" s="19">
        <f t="shared" si="31"/>
        <v>11</v>
      </c>
      <c r="E201" s="19"/>
      <c r="F201" s="10"/>
      <c r="R201" s="20">
        <f>R200-1</f>
        <v>-63</v>
      </c>
      <c r="T201" s="20">
        <f>232*2+1</f>
        <v>465</v>
      </c>
    </row>
    <row r="202" ht="15.75" customHeight="1">
      <c r="B202" s="56">
        <v>45378.0</v>
      </c>
      <c r="C202" s="60">
        <v>11.0</v>
      </c>
      <c r="D202" s="19">
        <f t="shared" si="31"/>
        <v>0</v>
      </c>
      <c r="E202" s="1"/>
    </row>
    <row r="203" ht="15.75" customHeight="1">
      <c r="E203" s="1"/>
      <c r="F203" s="54" t="s">
        <v>738</v>
      </c>
    </row>
    <row r="204" ht="15.75" customHeight="1">
      <c r="A204" s="14" t="s">
        <v>15</v>
      </c>
      <c r="B204" s="14" t="s">
        <v>16</v>
      </c>
      <c r="C204" s="2" t="s">
        <v>17</v>
      </c>
      <c r="D204" s="14" t="s">
        <v>18</v>
      </c>
      <c r="E204" s="14" t="s">
        <v>19</v>
      </c>
      <c r="F204" s="34" t="s">
        <v>20</v>
      </c>
      <c r="G204" s="43">
        <v>30.0</v>
      </c>
    </row>
    <row r="205" ht="15.75" customHeight="1">
      <c r="A205" s="19" t="s">
        <v>5087</v>
      </c>
      <c r="B205" s="18">
        <v>45415.0</v>
      </c>
      <c r="C205" s="36">
        <v>30.0</v>
      </c>
      <c r="D205" s="19">
        <f>G204-C205</f>
        <v>0</v>
      </c>
      <c r="E205" s="19"/>
      <c r="F205" s="10"/>
      <c r="G205" s="1" t="s">
        <v>4104</v>
      </c>
    </row>
    <row r="206" ht="15.75" customHeight="1">
      <c r="A206" s="19" t="str">
        <f t="shared" ref="A206:A207" si="34">A205</f>
        <v>PO2403025</v>
      </c>
      <c r="B206" s="18"/>
      <c r="C206" s="36"/>
      <c r="D206" s="19">
        <f t="shared" ref="D206:D207" si="35">D205-C206</f>
        <v>0</v>
      </c>
      <c r="E206" s="19"/>
      <c r="F206" s="10"/>
      <c r="G206" s="20" t="s">
        <v>5088</v>
      </c>
    </row>
    <row r="207" ht="15.75" customHeight="1">
      <c r="A207" s="19" t="str">
        <f t="shared" si="34"/>
        <v>PO2403025</v>
      </c>
      <c r="B207" s="18"/>
      <c r="C207" s="36"/>
      <c r="D207" s="19">
        <f t="shared" si="35"/>
        <v>0</v>
      </c>
      <c r="E207" s="19"/>
      <c r="F207" s="10"/>
      <c r="G207" s="20" t="s">
        <v>2920</v>
      </c>
    </row>
    <row r="208" ht="15.75" customHeight="1">
      <c r="E208" s="1"/>
      <c r="F208" s="54" t="s">
        <v>738</v>
      </c>
    </row>
    <row r="209" ht="15.75" customHeight="1">
      <c r="A209" s="14" t="s">
        <v>15</v>
      </c>
      <c r="B209" s="14" t="s">
        <v>16</v>
      </c>
      <c r="C209" s="2" t="s">
        <v>17</v>
      </c>
      <c r="D209" s="14" t="s">
        <v>18</v>
      </c>
      <c r="E209" s="14" t="s">
        <v>19</v>
      </c>
      <c r="F209" s="34" t="s">
        <v>20</v>
      </c>
      <c r="G209" s="43">
        <v>20.0</v>
      </c>
    </row>
    <row r="210" ht="15.75" customHeight="1">
      <c r="A210" s="19" t="s">
        <v>5087</v>
      </c>
      <c r="B210" s="18">
        <v>45378.0</v>
      </c>
      <c r="C210" s="36">
        <v>20.0</v>
      </c>
      <c r="D210" s="19">
        <f>G209-C210</f>
        <v>0</v>
      </c>
      <c r="E210" s="19"/>
      <c r="F210" s="10"/>
      <c r="G210" s="1" t="s">
        <v>4104</v>
      </c>
    </row>
    <row r="211" ht="15.75" customHeight="1">
      <c r="A211" s="19" t="str">
        <f t="shared" ref="A211:A212" si="36">A210</f>
        <v>PO2403025</v>
      </c>
      <c r="B211" s="18"/>
      <c r="C211" s="36"/>
      <c r="D211" s="19">
        <f t="shared" ref="D211:D212" si="37">D210-C211</f>
        <v>0</v>
      </c>
      <c r="E211" s="19"/>
      <c r="F211" s="10"/>
      <c r="G211" s="20" t="s">
        <v>5088</v>
      </c>
    </row>
    <row r="212" ht="15.75" customHeight="1">
      <c r="A212" s="19" t="str">
        <f t="shared" si="36"/>
        <v>PO2403025</v>
      </c>
      <c r="B212" s="18"/>
      <c r="C212" s="36"/>
      <c r="D212" s="19">
        <f t="shared" si="37"/>
        <v>0</v>
      </c>
      <c r="E212" s="19"/>
      <c r="F212" s="10"/>
      <c r="G212" s="20" t="s">
        <v>1314</v>
      </c>
      <c r="P212" s="25">
        <f>Q212*2</f>
        <v>240</v>
      </c>
      <c r="Q212" s="25">
        <f>120</f>
        <v>120</v>
      </c>
      <c r="R212" s="25" t="s">
        <v>5089</v>
      </c>
      <c r="S212" s="25"/>
    </row>
    <row r="213" ht="15.75" customHeight="1">
      <c r="E213" s="1"/>
      <c r="F213" s="54" t="s">
        <v>738</v>
      </c>
      <c r="P213" s="145">
        <f>P212+Q213</f>
        <v>270</v>
      </c>
      <c r="Q213" s="25">
        <v>30.0</v>
      </c>
      <c r="R213" s="25" t="s">
        <v>5090</v>
      </c>
      <c r="S213" s="25"/>
    </row>
    <row r="214" ht="15.75" customHeight="1">
      <c r="E214" s="1"/>
      <c r="P214" s="258"/>
      <c r="Q214" s="20">
        <v>220.0</v>
      </c>
    </row>
    <row r="215" ht="15.75" customHeight="1">
      <c r="A215" s="14" t="s">
        <v>15</v>
      </c>
      <c r="B215" s="14" t="s">
        <v>16</v>
      </c>
      <c r="C215" s="2" t="s">
        <v>17</v>
      </c>
      <c r="D215" s="14" t="s">
        <v>18</v>
      </c>
      <c r="E215" s="14" t="s">
        <v>19</v>
      </c>
      <c r="F215" s="34" t="s">
        <v>20</v>
      </c>
      <c r="G215" s="43">
        <v>20.0</v>
      </c>
      <c r="Q215" s="258" t="s">
        <v>5091</v>
      </c>
    </row>
    <row r="216" ht="15.75" customHeight="1">
      <c r="A216" s="19" t="s">
        <v>5080</v>
      </c>
      <c r="B216" s="18">
        <v>45378.0</v>
      </c>
      <c r="C216" s="36">
        <v>10.0</v>
      </c>
      <c r="D216" s="19">
        <f>G215-C216</f>
        <v>10</v>
      </c>
      <c r="E216" s="19"/>
      <c r="F216" s="10"/>
      <c r="G216" s="1" t="s">
        <v>5092</v>
      </c>
    </row>
    <row r="217" ht="15.75" customHeight="1">
      <c r="A217" s="19" t="str">
        <f t="shared" ref="A217:A218" si="38">A216</f>
        <v>PO2402138</v>
      </c>
      <c r="B217" s="18">
        <v>45387.0</v>
      </c>
      <c r="C217" s="36">
        <v>10.0</v>
      </c>
      <c r="D217" s="19">
        <f t="shared" ref="D217:D218" si="39">D216-C217</f>
        <v>0</v>
      </c>
      <c r="E217" s="19"/>
      <c r="F217" s="10"/>
      <c r="G217" s="20" t="s">
        <v>5081</v>
      </c>
    </row>
    <row r="218" ht="15.75" customHeight="1">
      <c r="A218" s="19" t="str">
        <f t="shared" si="38"/>
        <v>PO2402138</v>
      </c>
      <c r="B218" s="18"/>
      <c r="C218" s="36"/>
      <c r="D218" s="19">
        <f t="shared" si="39"/>
        <v>0</v>
      </c>
      <c r="E218" s="19"/>
      <c r="F218" s="10"/>
      <c r="G218" s="20" t="s">
        <v>2920</v>
      </c>
    </row>
    <row r="219" ht="15.75" customHeight="1">
      <c r="E219" s="1"/>
    </row>
    <row r="220" ht="15.75" customHeight="1">
      <c r="A220" s="14" t="s">
        <v>15</v>
      </c>
      <c r="B220" s="14" t="s">
        <v>16</v>
      </c>
      <c r="C220" s="2" t="s">
        <v>17</v>
      </c>
      <c r="D220" s="14" t="s">
        <v>18</v>
      </c>
      <c r="E220" s="14" t="s">
        <v>19</v>
      </c>
      <c r="F220" s="34" t="s">
        <v>20</v>
      </c>
      <c r="G220" s="43">
        <v>10.0</v>
      </c>
    </row>
    <row r="221" ht="15.75" customHeight="1">
      <c r="A221" s="19" t="s">
        <v>5093</v>
      </c>
      <c r="B221" s="18">
        <v>45387.0</v>
      </c>
      <c r="C221" s="36">
        <v>10.0</v>
      </c>
      <c r="D221" s="19">
        <f>G220-C221</f>
        <v>0</v>
      </c>
      <c r="E221" s="19"/>
      <c r="F221" s="10"/>
      <c r="G221" s="1" t="s">
        <v>5092</v>
      </c>
    </row>
    <row r="222" ht="15.75" customHeight="1">
      <c r="A222" s="19" t="str">
        <f t="shared" ref="A222:A223" si="40">A221</f>
        <v>PO2403009</v>
      </c>
      <c r="B222" s="18"/>
      <c r="C222" s="36"/>
      <c r="D222" s="19">
        <f t="shared" ref="D222:D223" si="41">D221-C222</f>
        <v>0</v>
      </c>
      <c r="E222" s="19"/>
      <c r="F222" s="10"/>
      <c r="G222" s="20" t="s">
        <v>5094</v>
      </c>
    </row>
    <row r="223" ht="15.75" customHeight="1">
      <c r="A223" s="19" t="str">
        <f t="shared" si="40"/>
        <v>PO2403009</v>
      </c>
      <c r="B223" s="18"/>
      <c r="C223" s="36"/>
      <c r="D223" s="19">
        <f t="shared" si="41"/>
        <v>0</v>
      </c>
      <c r="E223" s="19"/>
      <c r="F223" s="10"/>
      <c r="G223" s="20" t="s">
        <v>2920</v>
      </c>
    </row>
    <row r="224" ht="15.75" customHeight="1">
      <c r="E224" s="1"/>
    </row>
    <row r="225" ht="15.75" customHeight="1">
      <c r="A225" s="14" t="s">
        <v>15</v>
      </c>
      <c r="B225" s="14" t="s">
        <v>16</v>
      </c>
      <c r="C225" s="2" t="s">
        <v>17</v>
      </c>
      <c r="D225" s="14" t="s">
        <v>18</v>
      </c>
      <c r="E225" s="14" t="s">
        <v>19</v>
      </c>
      <c r="F225" s="34" t="s">
        <v>20</v>
      </c>
      <c r="G225" s="43">
        <v>20.0</v>
      </c>
    </row>
    <row r="226" ht="15.75" customHeight="1">
      <c r="A226" s="19" t="s">
        <v>5095</v>
      </c>
      <c r="B226" s="18">
        <v>45387.0</v>
      </c>
      <c r="C226" s="36">
        <v>20.0</v>
      </c>
      <c r="D226" s="19">
        <f>G225-C226</f>
        <v>0</v>
      </c>
      <c r="E226" s="19"/>
      <c r="F226" s="10"/>
      <c r="G226" s="1" t="s">
        <v>1267</v>
      </c>
    </row>
    <row r="227" ht="15.75" customHeight="1">
      <c r="A227" s="19" t="str">
        <f t="shared" ref="A227:A228" si="42">A226</f>
        <v>PO2403087</v>
      </c>
      <c r="B227" s="18"/>
      <c r="C227" s="36"/>
      <c r="D227" s="19">
        <f t="shared" ref="D227:D228" si="43">D226-C227</f>
        <v>0</v>
      </c>
      <c r="E227" s="19"/>
      <c r="F227" s="10"/>
      <c r="G227" s="20" t="s">
        <v>5096</v>
      </c>
    </row>
    <row r="228" ht="15.75" customHeight="1">
      <c r="A228" s="19" t="str">
        <f t="shared" si="42"/>
        <v>PO2403087</v>
      </c>
      <c r="B228" s="18"/>
      <c r="C228" s="36"/>
      <c r="D228" s="19">
        <f t="shared" si="43"/>
        <v>0</v>
      </c>
      <c r="E228" s="19"/>
      <c r="F228" s="10"/>
      <c r="G228" s="20" t="s">
        <v>2920</v>
      </c>
    </row>
    <row r="229" ht="15.75" customHeight="1">
      <c r="E229" s="1"/>
    </row>
    <row r="230" ht="15.75" customHeight="1">
      <c r="A230" s="14" t="s">
        <v>15</v>
      </c>
      <c r="B230" s="14" t="s">
        <v>16</v>
      </c>
      <c r="C230" s="2" t="s">
        <v>17</v>
      </c>
      <c r="D230" s="14" t="s">
        <v>18</v>
      </c>
      <c r="E230" s="14" t="s">
        <v>19</v>
      </c>
      <c r="F230" s="34" t="s">
        <v>20</v>
      </c>
      <c r="G230" s="43">
        <v>30.0</v>
      </c>
    </row>
    <row r="231" ht="15.75" customHeight="1">
      <c r="A231" s="19" t="s">
        <v>5097</v>
      </c>
      <c r="B231" s="18">
        <v>45376.0</v>
      </c>
      <c r="C231" s="36">
        <v>30.0</v>
      </c>
      <c r="D231" s="19">
        <f>G230-C231</f>
        <v>0</v>
      </c>
      <c r="E231" s="19"/>
      <c r="F231" s="10"/>
      <c r="G231" s="1" t="s">
        <v>991</v>
      </c>
    </row>
    <row r="232" ht="15.75" customHeight="1">
      <c r="A232" s="19" t="str">
        <f t="shared" ref="A232:A233" si="44">A231</f>
        <v>PO2403106</v>
      </c>
      <c r="B232" s="18"/>
      <c r="C232" s="36"/>
      <c r="D232" s="19">
        <f t="shared" ref="D232:D233" si="45">D231-C232</f>
        <v>0</v>
      </c>
      <c r="E232" s="19"/>
      <c r="F232" s="10"/>
      <c r="G232" s="20" t="s">
        <v>5098</v>
      </c>
    </row>
    <row r="233" ht="15.75" customHeight="1">
      <c r="A233" s="19" t="str">
        <f t="shared" si="44"/>
        <v>PO2403106</v>
      </c>
      <c r="B233" s="18"/>
      <c r="C233" s="36"/>
      <c r="D233" s="19">
        <f t="shared" si="45"/>
        <v>0</v>
      </c>
      <c r="E233" s="19"/>
      <c r="F233" s="10"/>
      <c r="G233" s="20" t="s">
        <v>2920</v>
      </c>
    </row>
    <row r="234" ht="15.75" customHeight="1">
      <c r="E234" s="1"/>
      <c r="F234" s="54" t="s">
        <v>738</v>
      </c>
    </row>
    <row r="235" ht="15.75" customHeight="1">
      <c r="A235" s="14" t="s">
        <v>15</v>
      </c>
      <c r="B235" s="14" t="s">
        <v>16</v>
      </c>
      <c r="C235" s="2" t="s">
        <v>17</v>
      </c>
      <c r="D235" s="14" t="s">
        <v>18</v>
      </c>
      <c r="E235" s="14" t="s">
        <v>19</v>
      </c>
      <c r="F235" s="34" t="s">
        <v>20</v>
      </c>
      <c r="G235" s="43">
        <v>30.0</v>
      </c>
    </row>
    <row r="236" ht="15.75" customHeight="1">
      <c r="A236" s="19" t="s">
        <v>5097</v>
      </c>
      <c r="B236" s="18">
        <v>45376.0</v>
      </c>
      <c r="C236" s="36">
        <v>30.0</v>
      </c>
      <c r="D236" s="19">
        <f>G235-C236</f>
        <v>0</v>
      </c>
      <c r="E236" s="19"/>
      <c r="F236" s="10"/>
      <c r="G236" s="1" t="s">
        <v>991</v>
      </c>
    </row>
    <row r="237" ht="15.75" customHeight="1">
      <c r="A237" s="19" t="str">
        <f t="shared" ref="A237:A238" si="46">A236</f>
        <v>PO2403106</v>
      </c>
      <c r="B237" s="18"/>
      <c r="C237" s="36"/>
      <c r="D237" s="19">
        <f t="shared" ref="D237:D238" si="47">D236-C237</f>
        <v>0</v>
      </c>
      <c r="E237" s="19"/>
      <c r="F237" s="10"/>
      <c r="G237" s="20" t="s">
        <v>5098</v>
      </c>
    </row>
    <row r="238" ht="15.75" customHeight="1">
      <c r="A238" s="19" t="str">
        <f t="shared" si="46"/>
        <v>PO2403106</v>
      </c>
      <c r="B238" s="18"/>
      <c r="C238" s="36"/>
      <c r="D238" s="19">
        <f t="shared" si="47"/>
        <v>0</v>
      </c>
      <c r="E238" s="19"/>
      <c r="F238" s="10"/>
      <c r="G238" s="20" t="s">
        <v>1314</v>
      </c>
    </row>
    <row r="239" ht="15.75" customHeight="1">
      <c r="E239" s="1"/>
      <c r="F239" s="54" t="s">
        <v>738</v>
      </c>
    </row>
    <row r="240" ht="15.75" customHeight="1">
      <c r="E240" s="1"/>
    </row>
    <row r="241" ht="15.75" customHeight="1">
      <c r="A241" s="14" t="s">
        <v>15</v>
      </c>
      <c r="B241" s="14" t="s">
        <v>16</v>
      </c>
      <c r="C241" s="2" t="s">
        <v>17</v>
      </c>
      <c r="D241" s="14" t="s">
        <v>18</v>
      </c>
      <c r="E241" s="14" t="s">
        <v>19</v>
      </c>
      <c r="F241" s="34" t="s">
        <v>20</v>
      </c>
      <c r="G241" s="43">
        <v>240.0</v>
      </c>
    </row>
    <row r="242" ht="15.75" customHeight="1">
      <c r="A242" s="19" t="s">
        <v>5099</v>
      </c>
      <c r="B242" s="18">
        <v>45415.0</v>
      </c>
      <c r="C242" s="36">
        <v>20.0</v>
      </c>
      <c r="D242" s="19">
        <f>G241-C242</f>
        <v>220</v>
      </c>
      <c r="E242" s="19"/>
      <c r="F242" s="10"/>
      <c r="G242" s="1" t="s">
        <v>5064</v>
      </c>
    </row>
    <row r="243" ht="15.75" customHeight="1">
      <c r="A243" s="19" t="str">
        <f t="shared" ref="A243:A249" si="48">A242</f>
        <v>PO2404042</v>
      </c>
      <c r="B243" s="18">
        <v>45423.0</v>
      </c>
      <c r="C243" s="36">
        <v>40.0</v>
      </c>
      <c r="D243" s="19">
        <f t="shared" ref="D243:D250" si="49">D242-C243</f>
        <v>180</v>
      </c>
      <c r="E243" s="19"/>
      <c r="F243" s="10"/>
      <c r="G243" s="20" t="s">
        <v>5100</v>
      </c>
    </row>
    <row r="244" ht="15.75" customHeight="1">
      <c r="A244" s="19" t="str">
        <f t="shared" si="48"/>
        <v>PO2404042</v>
      </c>
      <c r="B244" s="18" t="s">
        <v>5101</v>
      </c>
      <c r="C244" s="36">
        <v>45.0</v>
      </c>
      <c r="D244" s="19">
        <f t="shared" si="49"/>
        <v>135</v>
      </c>
      <c r="E244" s="19"/>
      <c r="F244" s="10"/>
      <c r="G244" s="20" t="s">
        <v>5062</v>
      </c>
    </row>
    <row r="245" ht="15.75" customHeight="1">
      <c r="A245" s="19" t="str">
        <f t="shared" si="48"/>
        <v>PO2404042</v>
      </c>
      <c r="B245" s="18">
        <v>45419.0</v>
      </c>
      <c r="C245" s="36">
        <v>30.0</v>
      </c>
      <c r="D245" s="19">
        <f t="shared" si="49"/>
        <v>105</v>
      </c>
      <c r="E245" s="19"/>
      <c r="F245" s="10"/>
    </row>
    <row r="246" ht="15.75" customHeight="1">
      <c r="A246" s="19" t="str">
        <f t="shared" si="48"/>
        <v>PO2404042</v>
      </c>
      <c r="B246" s="18">
        <v>45426.0</v>
      </c>
      <c r="C246" s="36">
        <v>25.0</v>
      </c>
      <c r="D246" s="19">
        <f t="shared" si="49"/>
        <v>80</v>
      </c>
      <c r="E246" s="19"/>
      <c r="F246" s="10"/>
    </row>
    <row r="247" ht="15.75" customHeight="1">
      <c r="A247" s="19" t="str">
        <f t="shared" si="48"/>
        <v>PO2404042</v>
      </c>
      <c r="B247" s="18" t="s">
        <v>2381</v>
      </c>
      <c r="C247" s="36">
        <v>48.0</v>
      </c>
      <c r="D247" s="19">
        <f t="shared" si="49"/>
        <v>32</v>
      </c>
      <c r="E247" s="19"/>
      <c r="F247" s="10"/>
    </row>
    <row r="248" ht="15.75" customHeight="1">
      <c r="A248" s="19" t="str">
        <f t="shared" si="48"/>
        <v>PO2404042</v>
      </c>
      <c r="B248" s="18">
        <v>45430.0</v>
      </c>
      <c r="C248" s="36">
        <v>32.0</v>
      </c>
      <c r="D248" s="19">
        <f t="shared" si="49"/>
        <v>0</v>
      </c>
      <c r="E248" s="19"/>
      <c r="F248" s="10"/>
    </row>
    <row r="249" ht="15.75" customHeight="1">
      <c r="A249" s="19" t="str">
        <f t="shared" si="48"/>
        <v>PO2404042</v>
      </c>
      <c r="B249" s="18"/>
      <c r="C249" s="36"/>
      <c r="D249" s="19">
        <f t="shared" si="49"/>
        <v>0</v>
      </c>
      <c r="E249" s="19"/>
      <c r="F249" s="10"/>
    </row>
    <row r="250" ht="15.75" customHeight="1">
      <c r="A250" s="19" t="str">
        <f>A243</f>
        <v>PO2404042</v>
      </c>
      <c r="B250" s="18"/>
      <c r="C250" s="36"/>
      <c r="D250" s="19">
        <f t="shared" si="49"/>
        <v>0</v>
      </c>
      <c r="E250" s="19"/>
      <c r="F250" s="10"/>
    </row>
    <row r="251" ht="15.75" customHeight="1">
      <c r="E251" s="1"/>
      <c r="F251" s="54" t="s">
        <v>738</v>
      </c>
    </row>
    <row r="252" ht="15.75" customHeight="1">
      <c r="A252" s="14" t="s">
        <v>15</v>
      </c>
      <c r="B252" s="14" t="s">
        <v>16</v>
      </c>
      <c r="C252" s="2" t="s">
        <v>17</v>
      </c>
      <c r="D252" s="14" t="s">
        <v>18</v>
      </c>
      <c r="E252" s="14" t="s">
        <v>19</v>
      </c>
      <c r="F252" s="34" t="s">
        <v>20</v>
      </c>
      <c r="G252" s="43">
        <v>220.0</v>
      </c>
    </row>
    <row r="253" ht="15.75" customHeight="1">
      <c r="A253" s="19" t="s">
        <v>5099</v>
      </c>
      <c r="B253" s="18">
        <v>45401.0</v>
      </c>
      <c r="C253" s="36">
        <v>30.0</v>
      </c>
      <c r="D253" s="19">
        <f>G252-C253</f>
        <v>190</v>
      </c>
      <c r="E253" s="19"/>
      <c r="F253" s="10"/>
      <c r="G253" s="1" t="s">
        <v>5064</v>
      </c>
    </row>
    <row r="254" ht="15.75" customHeight="1">
      <c r="A254" s="19" t="str">
        <f t="shared" ref="A254:A256" si="50">A253</f>
        <v>PO2404042</v>
      </c>
      <c r="B254" s="18">
        <v>45406.0</v>
      </c>
      <c r="C254" s="36">
        <v>50.0</v>
      </c>
      <c r="D254" s="19">
        <f t="shared" ref="D254:D257" si="51">D253-C254</f>
        <v>140</v>
      </c>
      <c r="E254" s="19"/>
      <c r="F254" s="10"/>
      <c r="G254" s="20" t="s">
        <v>5100</v>
      </c>
    </row>
    <row r="255" ht="15.75" customHeight="1">
      <c r="A255" s="19" t="str">
        <f t="shared" si="50"/>
        <v>PO2404042</v>
      </c>
      <c r="B255" s="18">
        <v>45408.0</v>
      </c>
      <c r="C255" s="36">
        <v>50.0</v>
      </c>
      <c r="D255" s="19">
        <f t="shared" si="51"/>
        <v>90</v>
      </c>
      <c r="E255" s="19"/>
      <c r="F255" s="10"/>
      <c r="G255" s="20" t="s">
        <v>1314</v>
      </c>
    </row>
    <row r="256" ht="15.75" customHeight="1">
      <c r="A256" s="19" t="str">
        <f t="shared" si="50"/>
        <v>PO2404042</v>
      </c>
      <c r="B256" s="18">
        <v>45412.0</v>
      </c>
      <c r="C256" s="36">
        <v>50.0</v>
      </c>
      <c r="D256" s="19">
        <f t="shared" si="51"/>
        <v>40</v>
      </c>
      <c r="E256" s="19"/>
      <c r="F256" s="10"/>
    </row>
    <row r="257" ht="15.75" customHeight="1">
      <c r="B257" s="30" t="s">
        <v>5101</v>
      </c>
      <c r="C257" s="69">
        <v>40.0</v>
      </c>
      <c r="D257" s="19">
        <f t="shared" si="51"/>
        <v>0</v>
      </c>
      <c r="E257" s="1"/>
      <c r="F257" s="54" t="s">
        <v>738</v>
      </c>
    </row>
    <row r="258" ht="15.75" customHeight="1">
      <c r="A258" s="14" t="s">
        <v>15</v>
      </c>
      <c r="B258" s="14" t="s">
        <v>16</v>
      </c>
      <c r="C258" s="2" t="s">
        <v>17</v>
      </c>
      <c r="D258" s="14" t="s">
        <v>18</v>
      </c>
      <c r="E258" s="14" t="s">
        <v>19</v>
      </c>
      <c r="F258" s="34" t="s">
        <v>20</v>
      </c>
      <c r="G258" s="43">
        <v>130.0</v>
      </c>
    </row>
    <row r="259" ht="15.75" customHeight="1">
      <c r="A259" s="19" t="s">
        <v>5102</v>
      </c>
      <c r="B259" s="18">
        <v>45433.0</v>
      </c>
      <c r="C259" s="36">
        <v>20.0</v>
      </c>
      <c r="D259" s="19">
        <f>G258-C259</f>
        <v>110</v>
      </c>
      <c r="E259" s="19"/>
      <c r="F259" s="10"/>
      <c r="G259" s="1" t="s">
        <v>5064</v>
      </c>
    </row>
    <row r="260" ht="15.75" customHeight="1">
      <c r="A260" s="19" t="str">
        <f t="shared" ref="A260:A264" si="52">A259</f>
        <v>PO2404078</v>
      </c>
      <c r="B260" s="18">
        <v>45434.0</v>
      </c>
      <c r="C260" s="36">
        <v>40.0</v>
      </c>
      <c r="D260" s="19">
        <f t="shared" ref="D260:D264" si="53">D259-C260</f>
        <v>70</v>
      </c>
      <c r="E260" s="19"/>
      <c r="F260" s="10"/>
      <c r="G260" s="20" t="s">
        <v>5103</v>
      </c>
    </row>
    <row r="261" ht="15.75" customHeight="1">
      <c r="A261" s="19" t="str">
        <f t="shared" si="52"/>
        <v>PO2404078</v>
      </c>
      <c r="B261" s="18">
        <v>45436.0</v>
      </c>
      <c r="C261" s="36">
        <v>50.0</v>
      </c>
      <c r="D261" s="19">
        <f t="shared" si="53"/>
        <v>20</v>
      </c>
      <c r="E261" s="19"/>
      <c r="F261" s="10"/>
      <c r="G261" s="20" t="s">
        <v>5062</v>
      </c>
    </row>
    <row r="262" ht="15.75" customHeight="1">
      <c r="A262" s="19" t="str">
        <f t="shared" si="52"/>
        <v>PO2404078</v>
      </c>
      <c r="B262" s="18">
        <v>45437.0</v>
      </c>
      <c r="C262" s="36">
        <v>20.0</v>
      </c>
      <c r="D262" s="19">
        <f t="shared" si="53"/>
        <v>0</v>
      </c>
      <c r="E262" s="19"/>
      <c r="F262" s="10"/>
    </row>
    <row r="263" ht="15.75" customHeight="1">
      <c r="A263" s="19" t="str">
        <f t="shared" si="52"/>
        <v>PO2404078</v>
      </c>
      <c r="B263" s="18"/>
      <c r="C263" s="36"/>
      <c r="D263" s="19">
        <f t="shared" si="53"/>
        <v>0</v>
      </c>
      <c r="E263" s="19"/>
      <c r="F263" s="10"/>
    </row>
    <row r="264" ht="15.75" customHeight="1">
      <c r="A264" s="19" t="str">
        <f t="shared" si="52"/>
        <v>PO2404078</v>
      </c>
      <c r="B264" s="18"/>
      <c r="C264" s="36"/>
      <c r="D264" s="19">
        <f t="shared" si="53"/>
        <v>0</v>
      </c>
      <c r="E264" s="19"/>
      <c r="F264" s="10"/>
    </row>
    <row r="265" ht="15.75" customHeight="1">
      <c r="E265" s="1"/>
      <c r="F265" s="54" t="s">
        <v>738</v>
      </c>
    </row>
    <row r="266" ht="15.75" customHeight="1">
      <c r="A266" s="14" t="s">
        <v>15</v>
      </c>
      <c r="B266" s="14" t="s">
        <v>16</v>
      </c>
      <c r="C266" s="2" t="s">
        <v>17</v>
      </c>
      <c r="D266" s="14" t="s">
        <v>18</v>
      </c>
      <c r="E266" s="14" t="s">
        <v>19</v>
      </c>
      <c r="F266" s="34" t="s">
        <v>20</v>
      </c>
      <c r="G266" s="43">
        <v>130.0</v>
      </c>
    </row>
    <row r="267" ht="15.75" customHeight="1">
      <c r="A267" s="19" t="s">
        <v>5102</v>
      </c>
      <c r="B267" s="18">
        <v>45416.0</v>
      </c>
      <c r="C267" s="36">
        <v>48.0</v>
      </c>
      <c r="D267" s="19">
        <f>G266-C267</f>
        <v>82</v>
      </c>
      <c r="E267" s="19"/>
      <c r="F267" s="10"/>
      <c r="G267" s="1" t="s">
        <v>5064</v>
      </c>
    </row>
    <row r="268" ht="15.75" customHeight="1">
      <c r="A268" s="19" t="str">
        <f t="shared" ref="A268:A270" si="54">A267</f>
        <v>PO2404078</v>
      </c>
      <c r="B268" s="18">
        <v>45419.0</v>
      </c>
      <c r="C268" s="36">
        <v>82.0</v>
      </c>
      <c r="D268" s="19">
        <f t="shared" ref="D268:D270" si="55">D267-C268</f>
        <v>0</v>
      </c>
      <c r="E268" s="19"/>
      <c r="F268" s="10"/>
      <c r="G268" s="20" t="s">
        <v>5103</v>
      </c>
    </row>
    <row r="269" ht="15.75" customHeight="1">
      <c r="A269" s="19" t="str">
        <f t="shared" si="54"/>
        <v>PO2404078</v>
      </c>
      <c r="B269" s="18"/>
      <c r="C269" s="36"/>
      <c r="D269" s="19">
        <f t="shared" si="55"/>
        <v>0</v>
      </c>
      <c r="E269" s="19"/>
      <c r="F269" s="10"/>
      <c r="G269" s="20" t="s">
        <v>1314</v>
      </c>
    </row>
    <row r="270" ht="15.75" customHeight="1">
      <c r="A270" s="19" t="str">
        <f t="shared" si="54"/>
        <v>PO2404078</v>
      </c>
      <c r="B270" s="18"/>
      <c r="C270" s="36"/>
      <c r="D270" s="19">
        <f t="shared" si="55"/>
        <v>0</v>
      </c>
      <c r="E270" s="19"/>
      <c r="F270" s="10"/>
    </row>
    <row r="271" ht="15.75" customHeight="1">
      <c r="E271" s="1"/>
      <c r="F271" s="54" t="s">
        <v>738</v>
      </c>
    </row>
    <row r="272" ht="15.75" customHeight="1">
      <c r="A272" s="14" t="s">
        <v>15</v>
      </c>
      <c r="B272" s="14" t="s">
        <v>16</v>
      </c>
      <c r="C272" s="2" t="s">
        <v>17</v>
      </c>
      <c r="D272" s="14" t="s">
        <v>18</v>
      </c>
      <c r="E272" s="14" t="s">
        <v>19</v>
      </c>
      <c r="F272" s="34" t="s">
        <v>20</v>
      </c>
      <c r="G272" s="43">
        <v>465.0</v>
      </c>
    </row>
    <row r="273" ht="15.75" customHeight="1">
      <c r="A273" s="19" t="s">
        <v>5104</v>
      </c>
      <c r="B273" s="18">
        <v>45419.0</v>
      </c>
      <c r="C273" s="36">
        <v>30.0</v>
      </c>
      <c r="D273" s="19">
        <f>G272-C273</f>
        <v>435</v>
      </c>
      <c r="E273" s="19"/>
      <c r="F273" s="10"/>
      <c r="G273" s="1" t="s">
        <v>5064</v>
      </c>
    </row>
    <row r="274" ht="15.75" customHeight="1">
      <c r="A274" s="19" t="str">
        <f t="shared" ref="A274:A278" si="56">A273</f>
        <v>PO2404119</v>
      </c>
      <c r="B274" s="18">
        <v>45423.0</v>
      </c>
      <c r="C274" s="36">
        <v>50.0</v>
      </c>
      <c r="D274" s="19">
        <f t="shared" ref="D274:D281" si="57">D273-C274</f>
        <v>385</v>
      </c>
      <c r="E274" s="19"/>
      <c r="F274" s="10"/>
      <c r="G274" s="20" t="s">
        <v>5105</v>
      </c>
    </row>
    <row r="275" ht="15.75" customHeight="1">
      <c r="A275" s="19" t="str">
        <f t="shared" si="56"/>
        <v>PO2404119</v>
      </c>
      <c r="B275" s="18">
        <v>45425.0</v>
      </c>
      <c r="C275" s="36">
        <v>100.0</v>
      </c>
      <c r="D275" s="19">
        <f t="shared" si="57"/>
        <v>285</v>
      </c>
      <c r="E275" s="19"/>
      <c r="F275" s="10"/>
      <c r="G275" s="20" t="s">
        <v>1314</v>
      </c>
      <c r="I275" s="1" t="s">
        <v>5106</v>
      </c>
      <c r="L275" s="1" t="s">
        <v>5107</v>
      </c>
    </row>
    <row r="276" ht="15.75" customHeight="1">
      <c r="A276" s="19" t="str">
        <f t="shared" si="56"/>
        <v>PO2404119</v>
      </c>
      <c r="B276" s="18">
        <v>45426.0</v>
      </c>
      <c r="C276" s="36">
        <v>50.0</v>
      </c>
      <c r="D276" s="19">
        <f t="shared" si="57"/>
        <v>235</v>
      </c>
      <c r="E276" s="19"/>
      <c r="F276" s="10"/>
      <c r="I276" s="20" t="s">
        <v>5108</v>
      </c>
      <c r="J276" s="20" t="s">
        <v>5109</v>
      </c>
      <c r="K276" s="20" t="s">
        <v>5110</v>
      </c>
      <c r="L276" s="20" t="s">
        <v>5108</v>
      </c>
      <c r="M276" s="20" t="s">
        <v>5109</v>
      </c>
      <c r="N276" s="20" t="s">
        <v>5110</v>
      </c>
    </row>
    <row r="277" ht="15.75" customHeight="1">
      <c r="A277" s="19" t="str">
        <f t="shared" si="56"/>
        <v>PO2404119</v>
      </c>
      <c r="B277" s="18" t="s">
        <v>2381</v>
      </c>
      <c r="C277" s="36">
        <v>50.0</v>
      </c>
      <c r="D277" s="19">
        <f t="shared" si="57"/>
        <v>185</v>
      </c>
      <c r="E277" s="19"/>
      <c r="F277" s="10"/>
      <c r="I277" s="20" t="s">
        <v>5111</v>
      </c>
      <c r="J277" s="20">
        <v>4.0</v>
      </c>
      <c r="K277" s="20">
        <v>8.0</v>
      </c>
      <c r="L277" s="59">
        <v>45411.0</v>
      </c>
      <c r="M277" s="20">
        <v>100.0</v>
      </c>
      <c r="N277" s="20">
        <v>200.0</v>
      </c>
    </row>
    <row r="278" ht="15.75" customHeight="1">
      <c r="A278" s="19" t="str">
        <f t="shared" si="56"/>
        <v>PO2404119</v>
      </c>
      <c r="B278" s="18">
        <v>45433.0</v>
      </c>
      <c r="C278" s="36">
        <v>100.0</v>
      </c>
      <c r="D278" s="19">
        <f t="shared" si="57"/>
        <v>85</v>
      </c>
      <c r="E278" s="19"/>
      <c r="F278" s="10"/>
      <c r="I278" s="20" t="s">
        <v>5112</v>
      </c>
      <c r="K278" s="20">
        <v>162.0</v>
      </c>
      <c r="L278" s="20" t="s">
        <v>5113</v>
      </c>
      <c r="M278" s="20">
        <v>70.0</v>
      </c>
      <c r="N278" s="20">
        <v>140.0</v>
      </c>
    </row>
    <row r="279" ht="15.75" customHeight="1">
      <c r="B279" s="56">
        <v>45434.0</v>
      </c>
      <c r="C279" s="69">
        <v>50.0</v>
      </c>
      <c r="D279" s="19">
        <f t="shared" si="57"/>
        <v>35</v>
      </c>
      <c r="E279" s="1"/>
      <c r="L279" s="54" t="s">
        <v>5114</v>
      </c>
      <c r="M279" s="54">
        <v>95.0</v>
      </c>
      <c r="N279" s="54">
        <f>M279*2</f>
        <v>190</v>
      </c>
    </row>
    <row r="280" ht="15.75" customHeight="1">
      <c r="B280" s="56">
        <v>45436.0</v>
      </c>
      <c r="C280" s="69">
        <v>20.0</v>
      </c>
      <c r="D280" s="19">
        <f t="shared" si="57"/>
        <v>15</v>
      </c>
      <c r="E280" s="1"/>
      <c r="L280" s="54"/>
      <c r="M280" s="54"/>
      <c r="N280" s="54"/>
    </row>
    <row r="281" ht="15.75" customHeight="1">
      <c r="B281" s="56">
        <v>45437.0</v>
      </c>
      <c r="C281" s="69">
        <v>15.0</v>
      </c>
      <c r="D281" s="19">
        <f t="shared" si="57"/>
        <v>0</v>
      </c>
      <c r="E281" s="1"/>
      <c r="F281" s="54" t="s">
        <v>738</v>
      </c>
      <c r="L281" s="54"/>
      <c r="M281" s="54"/>
      <c r="N281" s="54"/>
    </row>
    <row r="282" ht="15.75" customHeight="1">
      <c r="A282" s="14" t="s">
        <v>15</v>
      </c>
      <c r="B282" s="14" t="s">
        <v>16</v>
      </c>
      <c r="C282" s="2" t="s">
        <v>17</v>
      </c>
      <c r="D282" s="14" t="s">
        <v>18</v>
      </c>
      <c r="E282" s="14" t="s">
        <v>19</v>
      </c>
      <c r="F282" s="34" t="s">
        <v>20</v>
      </c>
      <c r="G282" s="43">
        <v>600.0</v>
      </c>
      <c r="I282" s="13"/>
    </row>
    <row r="283" ht="15.75" customHeight="1">
      <c r="A283" s="19" t="s">
        <v>5104</v>
      </c>
      <c r="B283" s="56">
        <v>45437.0</v>
      </c>
      <c r="C283" s="36">
        <v>15.0</v>
      </c>
      <c r="D283" s="19">
        <f>G282-C283</f>
        <v>585</v>
      </c>
      <c r="E283" s="19"/>
      <c r="F283" s="10"/>
      <c r="G283" s="1" t="s">
        <v>5064</v>
      </c>
    </row>
    <row r="284" ht="15.75" customHeight="1">
      <c r="A284" s="19" t="str">
        <f t="shared" ref="A284:A288" si="58">A283</f>
        <v>PO2404119</v>
      </c>
      <c r="B284" s="18">
        <v>45439.0</v>
      </c>
      <c r="C284" s="36">
        <v>35.0</v>
      </c>
      <c r="D284" s="19">
        <f t="shared" ref="D284:D299" si="59">D283-C284</f>
        <v>550</v>
      </c>
      <c r="E284" s="19"/>
      <c r="F284" s="10"/>
      <c r="G284" s="20" t="s">
        <v>5105</v>
      </c>
    </row>
    <row r="285" ht="15.75" customHeight="1">
      <c r="A285" s="19" t="str">
        <f t="shared" si="58"/>
        <v>PO2404119</v>
      </c>
      <c r="B285" s="118">
        <v>45440.0</v>
      </c>
      <c r="C285" s="119">
        <v>25.0</v>
      </c>
      <c r="D285" s="19">
        <f t="shared" si="59"/>
        <v>525</v>
      </c>
      <c r="E285" s="19"/>
      <c r="F285" s="10"/>
      <c r="G285" s="20" t="s">
        <v>2908</v>
      </c>
      <c r="I285" s="1" t="s">
        <v>5115</v>
      </c>
    </row>
    <row r="286" ht="15.75" customHeight="1">
      <c r="A286" s="19" t="str">
        <f t="shared" si="58"/>
        <v>PO2404119</v>
      </c>
      <c r="B286" s="18">
        <v>45443.0</v>
      </c>
      <c r="C286" s="36">
        <v>29.0</v>
      </c>
      <c r="D286" s="19">
        <f t="shared" si="59"/>
        <v>496</v>
      </c>
      <c r="E286" s="19"/>
      <c r="F286" s="10"/>
      <c r="I286" s="20" t="s">
        <v>5108</v>
      </c>
    </row>
    <row r="287" ht="15.75" customHeight="1">
      <c r="A287" s="19" t="str">
        <f t="shared" si="58"/>
        <v>PO2404119</v>
      </c>
      <c r="B287" s="18">
        <v>45442.0</v>
      </c>
      <c r="C287" s="36">
        <v>20.0</v>
      </c>
      <c r="D287" s="19">
        <f t="shared" si="59"/>
        <v>476</v>
      </c>
      <c r="E287" s="19"/>
      <c r="F287" s="10"/>
      <c r="I287" s="56">
        <v>45441.0</v>
      </c>
      <c r="J287" s="182"/>
    </row>
    <row r="288" ht="15.75" customHeight="1">
      <c r="A288" s="19" t="str">
        <f t="shared" si="58"/>
        <v>PO2404119</v>
      </c>
      <c r="B288" s="18">
        <v>45446.0</v>
      </c>
      <c r="C288" s="36">
        <v>51.0</v>
      </c>
      <c r="D288" s="19">
        <f t="shared" si="59"/>
        <v>425</v>
      </c>
      <c r="E288" s="19"/>
      <c r="F288" s="10"/>
      <c r="J288" s="259"/>
    </row>
    <row r="289" ht="15.75" customHeight="1">
      <c r="B289" s="56">
        <v>45446.0</v>
      </c>
      <c r="C289" s="69">
        <v>56.0</v>
      </c>
      <c r="D289" s="19">
        <f t="shared" si="59"/>
        <v>369</v>
      </c>
      <c r="E289" s="1"/>
      <c r="J289" s="259"/>
    </row>
    <row r="290" ht="15.75" customHeight="1">
      <c r="B290" s="56">
        <v>45448.0</v>
      </c>
      <c r="C290" s="69">
        <v>49.0</v>
      </c>
      <c r="D290" s="19">
        <f t="shared" si="59"/>
        <v>320</v>
      </c>
      <c r="E290" s="1"/>
      <c r="F290" s="20">
        <v>50.0</v>
      </c>
      <c r="J290" s="259"/>
    </row>
    <row r="291" ht="15.75" customHeight="1">
      <c r="B291" s="56">
        <v>45449.0</v>
      </c>
      <c r="C291" s="69">
        <v>44.0</v>
      </c>
      <c r="D291" s="19">
        <f t="shared" si="59"/>
        <v>276</v>
      </c>
      <c r="E291" s="1">
        <v>12.0</v>
      </c>
      <c r="J291" s="259"/>
    </row>
    <row r="292" ht="15.75" customHeight="1">
      <c r="B292" s="56">
        <v>45450.0</v>
      </c>
      <c r="C292" s="69">
        <v>33.0</v>
      </c>
      <c r="D292" s="19">
        <f t="shared" si="59"/>
        <v>243</v>
      </c>
      <c r="E292" s="1"/>
      <c r="J292" s="259"/>
    </row>
    <row r="293" ht="15.75" customHeight="1">
      <c r="B293" s="56">
        <v>45451.0</v>
      </c>
      <c r="C293" s="69">
        <v>55.0</v>
      </c>
      <c r="D293" s="19">
        <f t="shared" si="59"/>
        <v>188</v>
      </c>
      <c r="E293" s="1"/>
      <c r="J293" s="259"/>
    </row>
    <row r="294" ht="15.75" customHeight="1">
      <c r="B294" s="56">
        <v>45454.0</v>
      </c>
      <c r="C294" s="69">
        <v>20.0</v>
      </c>
      <c r="D294" s="19">
        <f t="shared" si="59"/>
        <v>168</v>
      </c>
      <c r="E294" s="1"/>
      <c r="J294" s="259"/>
    </row>
    <row r="295" ht="15.75" customHeight="1">
      <c r="B295" s="56">
        <v>45454.0</v>
      </c>
      <c r="C295" s="69">
        <v>51.0</v>
      </c>
      <c r="D295" s="19">
        <f t="shared" si="59"/>
        <v>117</v>
      </c>
      <c r="E295" s="1"/>
      <c r="J295" s="259"/>
    </row>
    <row r="296" ht="15.75" customHeight="1">
      <c r="B296" s="56">
        <v>45457.0</v>
      </c>
      <c r="C296" s="69">
        <v>19.0</v>
      </c>
      <c r="D296" s="19">
        <f t="shared" si="59"/>
        <v>98</v>
      </c>
      <c r="E296" s="1"/>
      <c r="J296" s="259"/>
    </row>
    <row r="297" ht="15.75" customHeight="1">
      <c r="B297" s="56">
        <v>45462.0</v>
      </c>
      <c r="C297" s="69">
        <v>53.0</v>
      </c>
      <c r="D297" s="19">
        <f t="shared" si="59"/>
        <v>45</v>
      </c>
      <c r="E297" s="1"/>
      <c r="F297" s="20" t="s">
        <v>5116</v>
      </c>
      <c r="J297" s="259"/>
    </row>
    <row r="298" ht="15.75" customHeight="1">
      <c r="B298" s="218">
        <v>45455.0</v>
      </c>
      <c r="C298" s="219">
        <v>38.0</v>
      </c>
      <c r="D298" s="19">
        <f t="shared" si="59"/>
        <v>7</v>
      </c>
      <c r="E298" s="1"/>
      <c r="J298" s="259"/>
    </row>
    <row r="299" ht="15.75" customHeight="1">
      <c r="B299" s="56">
        <v>45479.0</v>
      </c>
      <c r="C299" s="69">
        <v>7.0</v>
      </c>
      <c r="D299" s="19">
        <f t="shared" si="59"/>
        <v>0</v>
      </c>
      <c r="E299" s="1"/>
      <c r="F299" s="54" t="s">
        <v>738</v>
      </c>
      <c r="J299" s="259"/>
    </row>
    <row r="300" ht="15.75" customHeight="1">
      <c r="B300" s="56"/>
      <c r="C300" s="69"/>
      <c r="D300" s="19"/>
      <c r="E300" s="1"/>
      <c r="J300" s="259"/>
    </row>
    <row r="301" ht="15.75" customHeight="1">
      <c r="B301" s="56"/>
      <c r="C301" s="69"/>
      <c r="D301" s="19"/>
      <c r="E301" s="1"/>
      <c r="J301" s="259"/>
    </row>
    <row r="302" ht="15.75" customHeight="1">
      <c r="B302" s="56"/>
      <c r="C302" s="69"/>
      <c r="D302" s="19"/>
      <c r="E302" s="1"/>
      <c r="J302" s="259"/>
    </row>
    <row r="303" ht="15.75" customHeight="1">
      <c r="A303" s="14" t="s">
        <v>15</v>
      </c>
      <c r="B303" s="14" t="s">
        <v>16</v>
      </c>
      <c r="C303" s="2" t="s">
        <v>17</v>
      </c>
      <c r="D303" s="14" t="s">
        <v>18</v>
      </c>
      <c r="E303" s="14" t="s">
        <v>19</v>
      </c>
      <c r="F303" s="34" t="s">
        <v>20</v>
      </c>
      <c r="G303" s="43">
        <v>20.0</v>
      </c>
      <c r="J303" s="259"/>
    </row>
    <row r="304" ht="15.75" customHeight="1">
      <c r="A304" s="19" t="s">
        <v>5117</v>
      </c>
      <c r="B304" s="18">
        <v>45450.0</v>
      </c>
      <c r="C304" s="36">
        <v>20.0</v>
      </c>
      <c r="D304" s="19">
        <f>G303-C304</f>
        <v>0</v>
      </c>
      <c r="E304" s="19"/>
      <c r="F304" s="10"/>
      <c r="G304" s="1" t="s">
        <v>1267</v>
      </c>
    </row>
    <row r="305" ht="15.75" customHeight="1">
      <c r="A305" s="19" t="str">
        <f t="shared" ref="A305:A306" si="60">A304</f>
        <v>PO2405096</v>
      </c>
      <c r="B305" s="18"/>
      <c r="C305" s="36"/>
      <c r="D305" s="19">
        <f t="shared" ref="D305:D306" si="61">D304-C305</f>
        <v>0</v>
      </c>
      <c r="E305" s="19"/>
      <c r="F305" s="10"/>
      <c r="G305" s="20" t="s">
        <v>5118</v>
      </c>
    </row>
    <row r="306" ht="15.75" customHeight="1">
      <c r="A306" s="19" t="str">
        <f t="shared" si="60"/>
        <v>PO2405096</v>
      </c>
      <c r="B306" s="18"/>
      <c r="C306" s="36"/>
      <c r="D306" s="19">
        <f t="shared" si="61"/>
        <v>0</v>
      </c>
      <c r="E306" s="19"/>
      <c r="F306" s="10"/>
      <c r="G306" s="20" t="s">
        <v>2908</v>
      </c>
    </row>
    <row r="307" ht="15.75" customHeight="1">
      <c r="E307" s="1"/>
      <c r="F307" s="54" t="s">
        <v>738</v>
      </c>
    </row>
    <row r="308" ht="15.75" customHeight="1">
      <c r="A308" s="14" t="s">
        <v>15</v>
      </c>
      <c r="B308" s="14" t="s">
        <v>16</v>
      </c>
      <c r="C308" s="2" t="s">
        <v>17</v>
      </c>
      <c r="D308" s="14" t="s">
        <v>18</v>
      </c>
      <c r="E308" s="14" t="s">
        <v>19</v>
      </c>
      <c r="F308" s="34" t="s">
        <v>20</v>
      </c>
      <c r="G308" s="43">
        <v>240.0</v>
      </c>
    </row>
    <row r="309" ht="15.75" customHeight="1">
      <c r="A309" s="19" t="s">
        <v>5119</v>
      </c>
      <c r="B309" s="56">
        <v>45462.0</v>
      </c>
      <c r="C309" s="36">
        <v>8.0</v>
      </c>
      <c r="D309" s="19">
        <f>G308-C309</f>
        <v>232</v>
      </c>
      <c r="E309" s="19"/>
      <c r="F309" s="10"/>
      <c r="G309" s="1" t="s">
        <v>5064</v>
      </c>
    </row>
    <row r="310" ht="15.75" customHeight="1">
      <c r="A310" s="19" t="str">
        <f t="shared" ref="A310:A313" si="62">A309</f>
        <v>PO2405144</v>
      </c>
      <c r="B310" s="18">
        <v>45463.0</v>
      </c>
      <c r="C310" s="36">
        <v>26.0</v>
      </c>
      <c r="D310" s="19">
        <f t="shared" ref="D310:D318" si="63">D309-C310</f>
        <v>206</v>
      </c>
      <c r="E310" s="19"/>
      <c r="F310" s="10"/>
      <c r="G310" s="20" t="s">
        <v>5120</v>
      </c>
    </row>
    <row r="311" ht="15.75" customHeight="1">
      <c r="A311" s="19" t="str">
        <f t="shared" si="62"/>
        <v>PO2405144</v>
      </c>
      <c r="B311" s="18">
        <v>45465.0</v>
      </c>
      <c r="C311" s="36">
        <v>35.0</v>
      </c>
      <c r="D311" s="19">
        <f t="shared" si="63"/>
        <v>171</v>
      </c>
      <c r="E311" s="19"/>
      <c r="F311" s="10"/>
      <c r="G311" s="20" t="s">
        <v>2908</v>
      </c>
    </row>
    <row r="312" ht="15.75" customHeight="1">
      <c r="A312" s="19" t="str">
        <f t="shared" si="62"/>
        <v>PO2405144</v>
      </c>
      <c r="B312" s="18">
        <v>45467.0</v>
      </c>
      <c r="C312" s="36">
        <v>50.0</v>
      </c>
      <c r="D312" s="19">
        <f t="shared" si="63"/>
        <v>121</v>
      </c>
      <c r="E312" s="19"/>
      <c r="F312" s="10"/>
    </row>
    <row r="313" ht="15.75" customHeight="1">
      <c r="A313" s="19" t="str">
        <f t="shared" si="62"/>
        <v>PO2405144</v>
      </c>
      <c r="B313" s="18">
        <v>45468.0</v>
      </c>
      <c r="C313" s="36">
        <v>19.0</v>
      </c>
      <c r="D313" s="19">
        <f t="shared" si="63"/>
        <v>102</v>
      </c>
      <c r="E313" s="19"/>
      <c r="F313" s="10"/>
    </row>
    <row r="314" ht="15.75" customHeight="1">
      <c r="B314" s="56">
        <v>45469.0</v>
      </c>
      <c r="C314" s="69">
        <v>20.0</v>
      </c>
      <c r="D314" s="19">
        <f t="shared" si="63"/>
        <v>82</v>
      </c>
      <c r="E314" s="1"/>
    </row>
    <row r="315" ht="15.75" customHeight="1">
      <c r="B315" s="56">
        <v>45470.0</v>
      </c>
      <c r="C315" s="69">
        <v>31.0</v>
      </c>
      <c r="D315" s="19">
        <f t="shared" si="63"/>
        <v>51</v>
      </c>
      <c r="E315" s="1"/>
    </row>
    <row r="316" ht="15.75" customHeight="1">
      <c r="B316" s="56">
        <v>45471.0</v>
      </c>
      <c r="C316" s="69">
        <v>20.0</v>
      </c>
      <c r="D316" s="19">
        <f t="shared" si="63"/>
        <v>31</v>
      </c>
      <c r="E316" s="1"/>
    </row>
    <row r="317" ht="15.75" customHeight="1">
      <c r="B317" s="56">
        <v>45472.0</v>
      </c>
      <c r="C317" s="69">
        <v>31.0</v>
      </c>
      <c r="D317" s="19">
        <f t="shared" si="63"/>
        <v>0</v>
      </c>
      <c r="E317" s="1"/>
      <c r="F317" s="54" t="s">
        <v>738</v>
      </c>
    </row>
    <row r="318" ht="15.75" customHeight="1">
      <c r="B318" s="56"/>
      <c r="C318" s="69"/>
      <c r="D318" s="19">
        <f t="shared" si="63"/>
        <v>0</v>
      </c>
      <c r="E318" s="1"/>
      <c r="F318" s="54"/>
    </row>
    <row r="319" ht="15.75" customHeight="1">
      <c r="B319" s="56"/>
      <c r="C319" s="69"/>
      <c r="D319" s="19"/>
      <c r="E319" s="1"/>
      <c r="F319" s="54"/>
    </row>
    <row r="320" ht="15.75" customHeight="1">
      <c r="B320" s="56"/>
      <c r="C320" s="69"/>
      <c r="D320" s="19"/>
      <c r="E320" s="1"/>
      <c r="F320" s="54"/>
    </row>
    <row r="321" ht="15.75" customHeight="1">
      <c r="A321" s="14" t="s">
        <v>15</v>
      </c>
      <c r="B321" s="14" t="s">
        <v>16</v>
      </c>
      <c r="C321" s="2" t="s">
        <v>17</v>
      </c>
      <c r="D321" s="14" t="s">
        <v>18</v>
      </c>
      <c r="E321" s="14" t="s">
        <v>19</v>
      </c>
      <c r="F321" s="34" t="s">
        <v>20</v>
      </c>
      <c r="G321" s="43">
        <v>400.0</v>
      </c>
    </row>
    <row r="322" ht="15.75" customHeight="1">
      <c r="A322" s="19" t="s">
        <v>5119</v>
      </c>
      <c r="B322" s="151">
        <v>45440.0</v>
      </c>
      <c r="C322" s="119">
        <v>50.0</v>
      </c>
      <c r="D322" s="19">
        <f>G321-C322</f>
        <v>350</v>
      </c>
      <c r="E322" s="19"/>
      <c r="F322" s="10"/>
      <c r="G322" s="1" t="s">
        <v>5064</v>
      </c>
    </row>
    <row r="323" ht="15.75" customHeight="1">
      <c r="A323" s="19" t="str">
        <f t="shared" ref="A323:A326" si="64">A322</f>
        <v>PO2405144</v>
      </c>
      <c r="B323" s="118">
        <v>45442.0</v>
      </c>
      <c r="C323" s="119">
        <v>50.0</v>
      </c>
      <c r="D323" s="19">
        <f t="shared" ref="D323:D330" si="65">D322-C323</f>
        <v>300</v>
      </c>
      <c r="E323" s="19"/>
      <c r="F323" s="10"/>
      <c r="G323" s="20" t="s">
        <v>5120</v>
      </c>
    </row>
    <row r="324" ht="15.75" customHeight="1">
      <c r="A324" s="19" t="str">
        <f t="shared" si="64"/>
        <v>PO2405144</v>
      </c>
      <c r="B324" s="18">
        <v>45449.0</v>
      </c>
      <c r="C324" s="36">
        <v>20.0</v>
      </c>
      <c r="D324" s="19">
        <f t="shared" si="65"/>
        <v>280</v>
      </c>
      <c r="E324" s="19"/>
      <c r="F324" s="10"/>
      <c r="G324" s="20" t="s">
        <v>1314</v>
      </c>
    </row>
    <row r="325" ht="15.75" customHeight="1">
      <c r="A325" s="19" t="str">
        <f t="shared" si="64"/>
        <v>PO2405144</v>
      </c>
      <c r="B325" s="18">
        <v>45450.0</v>
      </c>
      <c r="C325" s="36">
        <v>50.0</v>
      </c>
      <c r="D325" s="19">
        <f t="shared" si="65"/>
        <v>230</v>
      </c>
      <c r="E325" s="19"/>
      <c r="F325" s="10"/>
    </row>
    <row r="326" ht="15.75" customHeight="1">
      <c r="A326" s="19" t="str">
        <f t="shared" si="64"/>
        <v>PO2405144</v>
      </c>
      <c r="B326" s="18">
        <v>45451.0</v>
      </c>
      <c r="C326" s="36">
        <v>49.0</v>
      </c>
      <c r="D326" s="19">
        <f t="shared" si="65"/>
        <v>181</v>
      </c>
      <c r="E326" s="19"/>
      <c r="F326" s="10"/>
    </row>
    <row r="327" ht="15.75" customHeight="1">
      <c r="B327" s="56">
        <v>45454.0</v>
      </c>
      <c r="C327" s="69">
        <v>75.0</v>
      </c>
      <c r="D327" s="19">
        <f t="shared" si="65"/>
        <v>106</v>
      </c>
      <c r="E327" s="1"/>
    </row>
    <row r="328" ht="15.75" customHeight="1">
      <c r="B328" s="56">
        <v>45457.0</v>
      </c>
      <c r="C328" s="69">
        <v>30.0</v>
      </c>
      <c r="D328" s="19">
        <f t="shared" si="65"/>
        <v>76</v>
      </c>
      <c r="E328" s="1"/>
    </row>
    <row r="329" ht="15.75" customHeight="1">
      <c r="B329" s="56">
        <v>45462.0</v>
      </c>
      <c r="C329" s="69">
        <v>57.0</v>
      </c>
      <c r="D329" s="19">
        <f t="shared" si="65"/>
        <v>19</v>
      </c>
      <c r="E329" s="1"/>
    </row>
    <row r="330" ht="15.75" customHeight="1">
      <c r="B330" s="56">
        <v>45455.0</v>
      </c>
      <c r="C330" s="69">
        <v>20.0</v>
      </c>
      <c r="D330" s="19">
        <f t="shared" si="65"/>
        <v>-1</v>
      </c>
      <c r="E330" s="1"/>
      <c r="F330" s="54" t="s">
        <v>738</v>
      </c>
    </row>
    <row r="331" ht="15.75" customHeight="1">
      <c r="A331" s="14" t="s">
        <v>15</v>
      </c>
      <c r="B331" s="14" t="s">
        <v>16</v>
      </c>
      <c r="C331" s="2" t="s">
        <v>17</v>
      </c>
      <c r="D331" s="14" t="s">
        <v>18</v>
      </c>
      <c r="E331" s="14" t="s">
        <v>19</v>
      </c>
      <c r="F331" s="34" t="s">
        <v>20</v>
      </c>
      <c r="G331" s="43">
        <v>320.0</v>
      </c>
    </row>
    <row r="332" ht="15.75" customHeight="1">
      <c r="A332" s="19" t="s">
        <v>5121</v>
      </c>
      <c r="B332" s="56">
        <v>45477.0</v>
      </c>
      <c r="C332" s="36">
        <v>50.0</v>
      </c>
      <c r="D332" s="19">
        <f>G331-C332</f>
        <v>270</v>
      </c>
      <c r="E332" s="19"/>
      <c r="F332" s="10"/>
      <c r="G332" s="1" t="s">
        <v>5064</v>
      </c>
    </row>
    <row r="333" ht="15.75" customHeight="1">
      <c r="A333" s="19" t="str">
        <f t="shared" ref="A333:A336" si="66">A332</f>
        <v>PO2406017</v>
      </c>
      <c r="B333" s="18">
        <v>45476.0</v>
      </c>
      <c r="C333" s="36">
        <v>41.0</v>
      </c>
      <c r="D333" s="19">
        <f t="shared" ref="D333:D340" si="67">D332-C333</f>
        <v>229</v>
      </c>
      <c r="E333" s="19"/>
      <c r="F333" s="10"/>
      <c r="G333" s="20" t="s">
        <v>5122</v>
      </c>
    </row>
    <row r="334" ht="15.75" customHeight="1">
      <c r="A334" s="19" t="str">
        <f t="shared" si="66"/>
        <v>PO2406017</v>
      </c>
      <c r="B334" s="18">
        <v>45478.0</v>
      </c>
      <c r="C334" s="36">
        <v>41.0</v>
      </c>
      <c r="D334" s="19">
        <f t="shared" si="67"/>
        <v>188</v>
      </c>
      <c r="E334" s="19"/>
      <c r="F334" s="10"/>
      <c r="G334" s="20" t="s">
        <v>5123</v>
      </c>
    </row>
    <row r="335" ht="15.75" customHeight="1">
      <c r="A335" s="19" t="str">
        <f t="shared" si="66"/>
        <v>PO2406017</v>
      </c>
      <c r="B335" s="18">
        <v>45479.0</v>
      </c>
      <c r="C335" s="36">
        <v>24.0</v>
      </c>
      <c r="D335" s="19">
        <f t="shared" si="67"/>
        <v>164</v>
      </c>
      <c r="E335" s="19"/>
      <c r="F335" s="10"/>
    </row>
    <row r="336" ht="15.75" customHeight="1">
      <c r="A336" s="19" t="str">
        <f t="shared" si="66"/>
        <v>PO2406017</v>
      </c>
      <c r="B336" s="18">
        <v>45481.0</v>
      </c>
      <c r="C336" s="36">
        <v>50.0</v>
      </c>
      <c r="D336" s="19">
        <f t="shared" si="67"/>
        <v>114</v>
      </c>
      <c r="E336" s="19"/>
      <c r="F336" s="10"/>
    </row>
    <row r="337" ht="15.75" customHeight="1">
      <c r="B337" s="56">
        <v>45482.0</v>
      </c>
      <c r="C337" s="69">
        <v>67.0</v>
      </c>
      <c r="D337" s="19">
        <f t="shared" si="67"/>
        <v>47</v>
      </c>
      <c r="E337" s="1"/>
    </row>
    <row r="338" ht="15.75" customHeight="1">
      <c r="B338" s="56">
        <v>45483.0</v>
      </c>
      <c r="C338" s="69">
        <v>4.0</v>
      </c>
      <c r="D338" s="19">
        <f t="shared" si="67"/>
        <v>43</v>
      </c>
      <c r="E338" s="1"/>
    </row>
    <row r="339" ht="15.75" customHeight="1">
      <c r="B339" s="56">
        <v>45484.0</v>
      </c>
      <c r="C339" s="69">
        <v>17.0</v>
      </c>
      <c r="D339" s="19">
        <f t="shared" si="67"/>
        <v>26</v>
      </c>
      <c r="E339" s="1"/>
    </row>
    <row r="340" ht="15.75" customHeight="1">
      <c r="B340" s="56">
        <v>45488.0</v>
      </c>
      <c r="C340" s="69">
        <v>26.0</v>
      </c>
      <c r="D340" s="19">
        <f t="shared" si="67"/>
        <v>0</v>
      </c>
      <c r="E340" s="1"/>
      <c r="F340" s="54" t="s">
        <v>738</v>
      </c>
    </row>
    <row r="341" ht="15.75" customHeight="1">
      <c r="A341" s="14" t="s">
        <v>15</v>
      </c>
      <c r="B341" s="14" t="s">
        <v>16</v>
      </c>
      <c r="C341" s="2" t="s">
        <v>17</v>
      </c>
      <c r="D341" s="14" t="s">
        <v>18</v>
      </c>
      <c r="E341" s="14" t="s">
        <v>19</v>
      </c>
      <c r="F341" s="34" t="s">
        <v>20</v>
      </c>
      <c r="G341" s="43">
        <v>350.0</v>
      </c>
    </row>
    <row r="342" ht="15.75" customHeight="1">
      <c r="A342" s="19" t="s">
        <v>5121</v>
      </c>
      <c r="B342" s="56">
        <v>45462.0</v>
      </c>
      <c r="C342" s="36">
        <v>63.0</v>
      </c>
      <c r="D342" s="19">
        <f>G341-C342</f>
        <v>287</v>
      </c>
      <c r="E342" s="19"/>
      <c r="F342" s="10"/>
      <c r="G342" s="1" t="s">
        <v>5064</v>
      </c>
    </row>
    <row r="343" ht="15.75" customHeight="1">
      <c r="A343" s="19" t="str">
        <f t="shared" ref="A343:A346" si="68">A342</f>
        <v>PO2406017</v>
      </c>
      <c r="B343" s="18">
        <v>45465.0</v>
      </c>
      <c r="C343" s="36">
        <v>126.0</v>
      </c>
      <c r="D343" s="19">
        <f t="shared" ref="D343:D346" si="69">D342-C343</f>
        <v>161</v>
      </c>
      <c r="E343" s="19"/>
      <c r="F343" s="10"/>
      <c r="G343" s="20" t="s">
        <v>5122</v>
      </c>
    </row>
    <row r="344" ht="15.75" customHeight="1">
      <c r="A344" s="19" t="str">
        <f t="shared" si="68"/>
        <v>PO2406017</v>
      </c>
      <c r="B344" s="18">
        <v>45464.0</v>
      </c>
      <c r="C344" s="36">
        <v>75.0</v>
      </c>
      <c r="D344" s="19">
        <f t="shared" si="69"/>
        <v>86</v>
      </c>
      <c r="E344" s="19"/>
      <c r="F344" s="10"/>
      <c r="G344" s="20" t="s">
        <v>1314</v>
      </c>
    </row>
    <row r="345" ht="15.75" customHeight="1">
      <c r="A345" s="19" t="str">
        <f t="shared" si="68"/>
        <v>PO2406017</v>
      </c>
      <c r="B345" s="18">
        <v>45468.0</v>
      </c>
      <c r="C345" s="36">
        <v>85.0</v>
      </c>
      <c r="D345" s="19">
        <f t="shared" si="69"/>
        <v>1</v>
      </c>
      <c r="E345" s="19"/>
      <c r="F345" s="10"/>
    </row>
    <row r="346" ht="15.75" customHeight="1">
      <c r="A346" s="19" t="str">
        <f t="shared" si="68"/>
        <v>PO2406017</v>
      </c>
      <c r="B346" s="18"/>
      <c r="C346" s="36"/>
      <c r="D346" s="19">
        <f t="shared" si="69"/>
        <v>1</v>
      </c>
      <c r="E346" s="19"/>
      <c r="F346" s="10"/>
    </row>
    <row r="347" ht="15.75" customHeight="1">
      <c r="E347" s="1"/>
      <c r="F347" s="54" t="s">
        <v>738</v>
      </c>
    </row>
    <row r="348" ht="15.75" customHeight="1">
      <c r="A348" s="14" t="s">
        <v>15</v>
      </c>
      <c r="B348" s="14" t="s">
        <v>16</v>
      </c>
      <c r="C348" s="2" t="s">
        <v>17</v>
      </c>
      <c r="D348" s="14" t="s">
        <v>18</v>
      </c>
      <c r="E348" s="14" t="s">
        <v>19</v>
      </c>
      <c r="F348" s="34" t="s">
        <v>20</v>
      </c>
      <c r="G348" s="43">
        <v>10.0</v>
      </c>
    </row>
    <row r="349" ht="15.75" customHeight="1">
      <c r="A349" s="19" t="s">
        <v>5121</v>
      </c>
      <c r="B349" s="56">
        <v>45468.0</v>
      </c>
      <c r="C349" s="36">
        <v>10.0</v>
      </c>
      <c r="D349" s="19">
        <f>G348-C349</f>
        <v>0</v>
      </c>
      <c r="E349" s="19"/>
      <c r="F349" s="10"/>
      <c r="G349" s="1" t="s">
        <v>5064</v>
      </c>
    </row>
    <row r="350" ht="15.75" customHeight="1">
      <c r="A350" s="19" t="str">
        <f t="shared" ref="A350:A353" si="70">A349</f>
        <v>PO2406017</v>
      </c>
      <c r="B350" s="18"/>
      <c r="C350" s="36"/>
      <c r="D350" s="19">
        <f t="shared" ref="D350:D353" si="71">D349-C350</f>
        <v>0</v>
      </c>
      <c r="E350" s="19"/>
      <c r="F350" s="10"/>
      <c r="G350" s="20" t="s">
        <v>5122</v>
      </c>
    </row>
    <row r="351" ht="15.75" customHeight="1">
      <c r="A351" s="19" t="str">
        <f t="shared" si="70"/>
        <v>PO2406017</v>
      </c>
      <c r="B351" s="18"/>
      <c r="C351" s="36"/>
      <c r="D351" s="19">
        <f t="shared" si="71"/>
        <v>0</v>
      </c>
      <c r="E351" s="19"/>
      <c r="F351" s="10"/>
      <c r="G351" s="20" t="s">
        <v>5124</v>
      </c>
    </row>
    <row r="352" ht="15.75" customHeight="1">
      <c r="A352" s="19" t="str">
        <f t="shared" si="70"/>
        <v>PO2406017</v>
      </c>
      <c r="B352" s="18"/>
      <c r="C352" s="36"/>
      <c r="D352" s="19">
        <f t="shared" si="71"/>
        <v>0</v>
      </c>
      <c r="E352" s="19"/>
      <c r="F352" s="10"/>
    </row>
    <row r="353" ht="15.75" customHeight="1">
      <c r="A353" s="19" t="str">
        <f t="shared" si="70"/>
        <v>PO2406017</v>
      </c>
      <c r="B353" s="18"/>
      <c r="C353" s="36"/>
      <c r="D353" s="19">
        <f t="shared" si="71"/>
        <v>0</v>
      </c>
      <c r="E353" s="19"/>
      <c r="F353" s="10"/>
    </row>
    <row r="354" ht="15.75" customHeight="1">
      <c r="E354" s="1"/>
      <c r="F354" s="54" t="s">
        <v>738</v>
      </c>
    </row>
    <row r="355" ht="15.75" customHeight="1">
      <c r="A355" s="14" t="s">
        <v>15</v>
      </c>
      <c r="B355" s="14" t="s">
        <v>16</v>
      </c>
      <c r="C355" s="2" t="s">
        <v>17</v>
      </c>
      <c r="D355" s="14" t="s">
        <v>18</v>
      </c>
      <c r="E355" s="14" t="s">
        <v>19</v>
      </c>
      <c r="F355" s="34" t="s">
        <v>20</v>
      </c>
      <c r="G355" s="43">
        <v>50.0</v>
      </c>
    </row>
    <row r="356" ht="15.75" customHeight="1">
      <c r="A356" s="19" t="s">
        <v>5125</v>
      </c>
      <c r="B356" s="56">
        <v>45468.0</v>
      </c>
      <c r="C356" s="36">
        <v>30.0</v>
      </c>
      <c r="D356" s="19">
        <f>G355-C356</f>
        <v>20</v>
      </c>
      <c r="E356" s="19"/>
      <c r="F356" s="10"/>
      <c r="G356" s="1" t="s">
        <v>5064</v>
      </c>
    </row>
    <row r="357" ht="15.75" customHeight="1">
      <c r="A357" s="19" t="str">
        <f t="shared" ref="A357:A360" si="72">A356</f>
        <v>PO2406095</v>
      </c>
      <c r="B357" s="18">
        <v>45483.0</v>
      </c>
      <c r="C357" s="36">
        <v>20.0</v>
      </c>
      <c r="D357" s="19">
        <f t="shared" ref="D357:D360" si="73">D356-C357</f>
        <v>0</v>
      </c>
      <c r="E357" s="19"/>
      <c r="F357" s="10"/>
      <c r="G357" s="20" t="s">
        <v>5126</v>
      </c>
    </row>
    <row r="358" ht="15.75" customHeight="1">
      <c r="A358" s="19" t="str">
        <f t="shared" si="72"/>
        <v>PO2406095</v>
      </c>
      <c r="B358" s="18"/>
      <c r="C358" s="36"/>
      <c r="D358" s="19">
        <f t="shared" si="73"/>
        <v>0</v>
      </c>
      <c r="E358" s="19"/>
      <c r="F358" s="10"/>
      <c r="G358" s="20" t="s">
        <v>5124</v>
      </c>
    </row>
    <row r="359" ht="15.75" customHeight="1">
      <c r="A359" s="19" t="str">
        <f t="shared" si="72"/>
        <v>PO2406095</v>
      </c>
      <c r="B359" s="18"/>
      <c r="C359" s="36"/>
      <c r="D359" s="19">
        <f t="shared" si="73"/>
        <v>0</v>
      </c>
      <c r="E359" s="19"/>
      <c r="F359" s="10"/>
    </row>
    <row r="360" ht="15.75" customHeight="1">
      <c r="A360" s="19" t="str">
        <f t="shared" si="72"/>
        <v>PO2406095</v>
      </c>
      <c r="B360" s="18"/>
      <c r="C360" s="36"/>
      <c r="D360" s="19">
        <f t="shared" si="73"/>
        <v>0</v>
      </c>
      <c r="E360" s="19"/>
      <c r="F360" s="10"/>
    </row>
    <row r="361" ht="15.75" customHeight="1">
      <c r="E361" s="1"/>
      <c r="F361" s="54" t="s">
        <v>738</v>
      </c>
    </row>
    <row r="362" ht="15.75" customHeight="1">
      <c r="A362" s="14" t="s">
        <v>15</v>
      </c>
      <c r="B362" s="14" t="s">
        <v>16</v>
      </c>
      <c r="C362" s="2" t="s">
        <v>17</v>
      </c>
      <c r="D362" s="14" t="s">
        <v>18</v>
      </c>
      <c r="E362" s="14" t="s">
        <v>19</v>
      </c>
      <c r="F362" s="34" t="s">
        <v>20</v>
      </c>
      <c r="G362" s="43">
        <v>120.0</v>
      </c>
    </row>
    <row r="363" ht="15.75" customHeight="1">
      <c r="A363" s="19" t="s">
        <v>5127</v>
      </c>
      <c r="B363" s="56">
        <v>45488.0</v>
      </c>
      <c r="C363" s="36">
        <v>24.0</v>
      </c>
      <c r="D363" s="19">
        <f>G362-C363</f>
        <v>96</v>
      </c>
      <c r="E363" s="19"/>
      <c r="F363" s="10"/>
      <c r="G363" s="1" t="s">
        <v>5064</v>
      </c>
    </row>
    <row r="364" ht="15.75" customHeight="1">
      <c r="A364" s="19" t="str">
        <f t="shared" ref="A364:A367" si="74">A363</f>
        <v>PO2406112</v>
      </c>
      <c r="B364" s="18">
        <v>45489.0</v>
      </c>
      <c r="C364" s="36">
        <v>30.0</v>
      </c>
      <c r="D364" s="19">
        <f t="shared" ref="D364:D367" si="75">D363-C364</f>
        <v>66</v>
      </c>
      <c r="E364" s="19"/>
      <c r="F364" s="10"/>
      <c r="G364" s="20" t="s">
        <v>5128</v>
      </c>
    </row>
    <row r="365" ht="15.75" customHeight="1">
      <c r="A365" s="19" t="str">
        <f t="shared" si="74"/>
        <v>PO2406112</v>
      </c>
      <c r="B365" s="18">
        <v>45490.0</v>
      </c>
      <c r="C365" s="36">
        <v>20.0</v>
      </c>
      <c r="D365" s="19">
        <f t="shared" si="75"/>
        <v>46</v>
      </c>
      <c r="E365" s="19"/>
      <c r="F365" s="10"/>
      <c r="G365" s="20" t="s">
        <v>5064</v>
      </c>
    </row>
    <row r="366" ht="15.75" customHeight="1">
      <c r="A366" s="19" t="str">
        <f t="shared" si="74"/>
        <v>PO2406112</v>
      </c>
      <c r="B366" s="18">
        <v>45492.0</v>
      </c>
      <c r="C366" s="36">
        <v>46.0</v>
      </c>
      <c r="D366" s="19">
        <f t="shared" si="75"/>
        <v>0</v>
      </c>
      <c r="E366" s="19"/>
      <c r="F366" s="10"/>
      <c r="G366" s="20" t="s">
        <v>2920</v>
      </c>
    </row>
    <row r="367" ht="15.75" customHeight="1">
      <c r="A367" s="19" t="str">
        <f t="shared" si="74"/>
        <v>PO2406112</v>
      </c>
      <c r="B367" s="18"/>
      <c r="C367" s="36"/>
      <c r="D367" s="19">
        <f t="shared" si="75"/>
        <v>0</v>
      </c>
      <c r="E367" s="19"/>
      <c r="F367" s="10"/>
    </row>
    <row r="368" ht="15.75" customHeight="1">
      <c r="E368" s="1"/>
      <c r="F368" s="54" t="s">
        <v>738</v>
      </c>
    </row>
    <row r="369" ht="15.75" customHeight="1">
      <c r="A369" s="14" t="s">
        <v>15</v>
      </c>
      <c r="B369" s="14" t="s">
        <v>16</v>
      </c>
      <c r="C369" s="2" t="s">
        <v>17</v>
      </c>
      <c r="D369" s="14" t="s">
        <v>18</v>
      </c>
      <c r="E369" s="14" t="s">
        <v>19</v>
      </c>
      <c r="F369" s="34" t="s">
        <v>20</v>
      </c>
      <c r="G369" s="43">
        <v>200.0</v>
      </c>
    </row>
    <row r="370" ht="15.75" customHeight="1">
      <c r="A370" s="19" t="s">
        <v>5127</v>
      </c>
      <c r="B370" s="56">
        <v>45468.0</v>
      </c>
      <c r="C370" s="36">
        <v>41.0</v>
      </c>
      <c r="D370" s="19">
        <f>G369-C370</f>
        <v>159</v>
      </c>
      <c r="E370" s="19"/>
      <c r="F370" s="10"/>
      <c r="G370" s="1" t="s">
        <v>5064</v>
      </c>
    </row>
    <row r="371" ht="15.75" customHeight="1">
      <c r="A371" s="19" t="str">
        <f t="shared" ref="A371:A374" si="76">A370</f>
        <v>PO2406112</v>
      </c>
      <c r="B371" s="18">
        <v>45469.0</v>
      </c>
      <c r="C371" s="36">
        <v>80.0</v>
      </c>
      <c r="D371" s="19">
        <f t="shared" ref="D371:D375" si="77">D370-C371</f>
        <v>79</v>
      </c>
      <c r="E371" s="19"/>
      <c r="F371" s="10"/>
      <c r="G371" s="20" t="s">
        <v>5128</v>
      </c>
    </row>
    <row r="372" ht="15.75" customHeight="1">
      <c r="A372" s="19" t="str">
        <f t="shared" si="76"/>
        <v>PO2406112</v>
      </c>
      <c r="B372" s="18">
        <v>45470.0</v>
      </c>
      <c r="C372" s="36">
        <v>19.0</v>
      </c>
      <c r="D372" s="19">
        <f t="shared" si="77"/>
        <v>60</v>
      </c>
      <c r="E372" s="19"/>
      <c r="F372" s="10"/>
      <c r="G372" s="20" t="s">
        <v>5064</v>
      </c>
    </row>
    <row r="373" ht="15.75" customHeight="1">
      <c r="A373" s="19" t="str">
        <f t="shared" si="76"/>
        <v>PO2406112</v>
      </c>
      <c r="B373" s="18">
        <v>45478.0</v>
      </c>
      <c r="C373" s="36">
        <v>10.0</v>
      </c>
      <c r="D373" s="19">
        <f t="shared" si="77"/>
        <v>50</v>
      </c>
      <c r="E373" s="19"/>
      <c r="F373" s="10"/>
      <c r="G373" s="20" t="s">
        <v>1314</v>
      </c>
    </row>
    <row r="374" ht="15.75" customHeight="1">
      <c r="A374" s="19" t="str">
        <f t="shared" si="76"/>
        <v>PO2406112</v>
      </c>
      <c r="B374" s="18">
        <v>45479.0</v>
      </c>
      <c r="C374" s="36">
        <v>20.0</v>
      </c>
      <c r="D374" s="19">
        <f t="shared" si="77"/>
        <v>30</v>
      </c>
      <c r="E374" s="19"/>
      <c r="F374" s="10"/>
    </row>
    <row r="375" ht="15.75" customHeight="1">
      <c r="B375" s="56">
        <v>45481.0</v>
      </c>
      <c r="C375" s="69">
        <v>30.0</v>
      </c>
      <c r="D375" s="19">
        <f t="shared" si="77"/>
        <v>0</v>
      </c>
      <c r="E375" s="1"/>
      <c r="F375" s="54" t="s">
        <v>738</v>
      </c>
    </row>
    <row r="376" ht="15.75" customHeight="1">
      <c r="A376" s="14" t="s">
        <v>15</v>
      </c>
      <c r="B376" s="14" t="s">
        <v>16</v>
      </c>
      <c r="C376" s="2" t="s">
        <v>17</v>
      </c>
      <c r="D376" s="14" t="s">
        <v>18</v>
      </c>
      <c r="E376" s="14" t="s">
        <v>19</v>
      </c>
      <c r="F376" s="34" t="s">
        <v>20</v>
      </c>
      <c r="G376" s="43">
        <v>50.0</v>
      </c>
    </row>
    <row r="377" ht="15.75" customHeight="1">
      <c r="A377" s="19" t="s">
        <v>5129</v>
      </c>
      <c r="B377" s="56">
        <v>45469.0</v>
      </c>
      <c r="C377" s="36">
        <v>20.0</v>
      </c>
      <c r="D377" s="19">
        <f>G376-C377</f>
        <v>30</v>
      </c>
      <c r="E377" s="19"/>
      <c r="F377" s="10"/>
      <c r="G377" s="1" t="s">
        <v>5130</v>
      </c>
    </row>
    <row r="378" ht="15.75" customHeight="1">
      <c r="A378" s="19" t="str">
        <f t="shared" ref="A378:A381" si="78">A377</f>
        <v>PO2406141</v>
      </c>
      <c r="B378" s="18">
        <v>45483.0</v>
      </c>
      <c r="C378" s="36">
        <v>30.0</v>
      </c>
      <c r="D378" s="19">
        <f t="shared" ref="D378:D381" si="79">D377-C378</f>
        <v>0</v>
      </c>
      <c r="E378" s="19"/>
      <c r="F378" s="10"/>
      <c r="G378" s="20" t="s">
        <v>5131</v>
      </c>
    </row>
    <row r="379" ht="15.75" customHeight="1">
      <c r="A379" s="19" t="str">
        <f t="shared" si="78"/>
        <v>PO2406141</v>
      </c>
      <c r="B379" s="18"/>
      <c r="C379" s="36"/>
      <c r="D379" s="19">
        <f t="shared" si="79"/>
        <v>0</v>
      </c>
      <c r="E379" s="19"/>
      <c r="F379" s="10"/>
      <c r="G379" s="20" t="s">
        <v>5130</v>
      </c>
    </row>
    <row r="380" ht="15.75" customHeight="1">
      <c r="A380" s="19" t="str">
        <f t="shared" si="78"/>
        <v>PO2406141</v>
      </c>
      <c r="B380" s="18"/>
      <c r="C380" s="36"/>
      <c r="D380" s="19">
        <f t="shared" si="79"/>
        <v>0</v>
      </c>
      <c r="E380" s="19"/>
      <c r="F380" s="10"/>
      <c r="G380" s="20" t="s">
        <v>2920</v>
      </c>
    </row>
    <row r="381" ht="15.75" customHeight="1">
      <c r="A381" s="19" t="str">
        <f t="shared" si="78"/>
        <v>PO2406141</v>
      </c>
      <c r="B381" s="18"/>
      <c r="C381" s="36"/>
      <c r="D381" s="19">
        <f t="shared" si="79"/>
        <v>0</v>
      </c>
      <c r="E381" s="19"/>
      <c r="F381" s="10"/>
    </row>
    <row r="382" ht="15.75" customHeight="1">
      <c r="E382" s="1"/>
      <c r="F382" s="54" t="s">
        <v>738</v>
      </c>
    </row>
    <row r="383" ht="15.75" customHeight="1">
      <c r="A383" s="14" t="s">
        <v>15</v>
      </c>
      <c r="B383" s="14" t="s">
        <v>16</v>
      </c>
      <c r="C383" s="2" t="s">
        <v>17</v>
      </c>
      <c r="D383" s="14" t="s">
        <v>18</v>
      </c>
      <c r="E383" s="14" t="s">
        <v>19</v>
      </c>
      <c r="F383" s="34" t="s">
        <v>20</v>
      </c>
      <c r="G383" s="43">
        <v>530.0</v>
      </c>
    </row>
    <row r="384" ht="15.75" customHeight="1">
      <c r="A384" s="19" t="s">
        <v>5132</v>
      </c>
      <c r="B384" s="56">
        <v>45481.0</v>
      </c>
      <c r="C384" s="36">
        <v>40.0</v>
      </c>
      <c r="D384" s="19">
        <f>G383-C384</f>
        <v>490</v>
      </c>
      <c r="E384" s="19"/>
      <c r="F384" s="10"/>
      <c r="G384" s="1"/>
      <c r="I384" s="20" t="s">
        <v>2610</v>
      </c>
      <c r="K384" s="20" t="s">
        <v>5133</v>
      </c>
    </row>
    <row r="385" ht="15.75" customHeight="1">
      <c r="A385" s="19" t="str">
        <f t="shared" ref="A385:A388" si="80">A384</f>
        <v>PO2406163</v>
      </c>
      <c r="B385" s="18">
        <v>45482.0</v>
      </c>
      <c r="C385" s="36">
        <v>10.0</v>
      </c>
      <c r="D385" s="19">
        <f t="shared" ref="D385:D393" si="81">D384-C385</f>
        <v>480</v>
      </c>
      <c r="E385" s="19"/>
      <c r="F385" s="10"/>
      <c r="G385" s="20" t="s">
        <v>5134</v>
      </c>
      <c r="I385" s="20">
        <v>144.0</v>
      </c>
      <c r="K385" s="20">
        <v>83.0</v>
      </c>
      <c r="L385" s="20">
        <f>K385*2</f>
        <v>166</v>
      </c>
    </row>
    <row r="386" ht="15.75" customHeight="1">
      <c r="A386" s="19" t="str">
        <f t="shared" si="80"/>
        <v>PO2406163</v>
      </c>
      <c r="B386" s="18">
        <v>45483.0</v>
      </c>
      <c r="C386" s="36">
        <v>68.0</v>
      </c>
      <c r="D386" s="19">
        <f t="shared" si="81"/>
        <v>412</v>
      </c>
      <c r="E386" s="19"/>
      <c r="F386" s="10"/>
      <c r="G386" s="20" t="s">
        <v>5064</v>
      </c>
      <c r="H386" s="20" t="s">
        <v>3162</v>
      </c>
      <c r="I386" s="20">
        <f>I385+L385</f>
        <v>310</v>
      </c>
    </row>
    <row r="387" ht="15.75" customHeight="1">
      <c r="A387" s="19" t="str">
        <f t="shared" si="80"/>
        <v>PO2406163</v>
      </c>
      <c r="B387" s="18">
        <v>45484.0</v>
      </c>
      <c r="C387" s="36">
        <v>101.0</v>
      </c>
      <c r="D387" s="19">
        <f t="shared" si="81"/>
        <v>311</v>
      </c>
      <c r="E387" s="19"/>
      <c r="F387" s="10"/>
      <c r="G387" s="20" t="s">
        <v>1314</v>
      </c>
      <c r="I387" s="20">
        <f>I386-D389</f>
        <v>119</v>
      </c>
      <c r="J387" s="20">
        <f>I387-70</f>
        <v>49</v>
      </c>
    </row>
    <row r="388" ht="15.75" customHeight="1">
      <c r="A388" s="19" t="str">
        <f t="shared" si="80"/>
        <v>PO2406163</v>
      </c>
      <c r="B388" s="18">
        <v>45488.0</v>
      </c>
      <c r="C388" s="36">
        <v>50.0</v>
      </c>
      <c r="D388" s="19">
        <f t="shared" si="81"/>
        <v>261</v>
      </c>
      <c r="E388" s="19"/>
      <c r="F388" s="10"/>
    </row>
    <row r="389" ht="15.75" customHeight="1">
      <c r="B389" s="56">
        <v>45489.0</v>
      </c>
      <c r="C389" s="69">
        <v>70.0</v>
      </c>
      <c r="D389" s="19">
        <f t="shared" si="81"/>
        <v>191</v>
      </c>
      <c r="E389" s="1"/>
    </row>
    <row r="390" ht="15.75" customHeight="1">
      <c r="B390" s="56">
        <v>45490.0</v>
      </c>
      <c r="C390" s="69">
        <v>75.0</v>
      </c>
      <c r="D390" s="19">
        <f t="shared" si="81"/>
        <v>116</v>
      </c>
      <c r="E390" s="1"/>
    </row>
    <row r="391" ht="15.75" customHeight="1">
      <c r="B391" s="56">
        <v>45492.0</v>
      </c>
      <c r="C391" s="69">
        <v>50.0</v>
      </c>
      <c r="D391" s="19">
        <f t="shared" si="81"/>
        <v>66</v>
      </c>
      <c r="E391" s="1"/>
    </row>
    <row r="392" ht="15.75" customHeight="1">
      <c r="B392" s="56">
        <v>45496.0</v>
      </c>
      <c r="C392" s="69">
        <v>38.0</v>
      </c>
      <c r="D392" s="19">
        <f t="shared" si="81"/>
        <v>28</v>
      </c>
      <c r="E392" s="1"/>
    </row>
    <row r="393" ht="15.75" customHeight="1">
      <c r="B393" s="56">
        <v>45498.0</v>
      </c>
      <c r="C393" s="69">
        <v>28.0</v>
      </c>
      <c r="D393" s="19">
        <f t="shared" si="81"/>
        <v>0</v>
      </c>
      <c r="E393" s="1"/>
    </row>
    <row r="394" ht="15.75" customHeight="1">
      <c r="B394" s="56"/>
      <c r="C394" s="69"/>
      <c r="D394" s="19"/>
      <c r="E394" s="1"/>
      <c r="F394" s="54" t="s">
        <v>738</v>
      </c>
    </row>
    <row r="395" ht="15.75" customHeight="1">
      <c r="A395" s="14" t="s">
        <v>15</v>
      </c>
      <c r="B395" s="14" t="s">
        <v>16</v>
      </c>
      <c r="C395" s="2" t="s">
        <v>17</v>
      </c>
      <c r="D395" s="14" t="s">
        <v>18</v>
      </c>
      <c r="E395" s="14" t="s">
        <v>19</v>
      </c>
      <c r="F395" s="34" t="s">
        <v>20</v>
      </c>
      <c r="G395" s="43">
        <v>530.0</v>
      </c>
    </row>
    <row r="396" ht="15.75" customHeight="1">
      <c r="A396" s="19" t="s">
        <v>5132</v>
      </c>
      <c r="B396" s="56">
        <v>45492.0</v>
      </c>
      <c r="C396" s="36">
        <v>4.0</v>
      </c>
      <c r="D396" s="19">
        <f>G395-C396</f>
        <v>526</v>
      </c>
      <c r="E396" s="19"/>
      <c r="F396" s="10"/>
      <c r="G396" s="1"/>
    </row>
    <row r="397" ht="15.75" customHeight="1">
      <c r="A397" s="19" t="str">
        <f t="shared" ref="A397:A405" si="82">A396</f>
        <v>PO2406163</v>
      </c>
      <c r="B397" s="18">
        <v>45495.0</v>
      </c>
      <c r="C397" s="36">
        <v>71.0</v>
      </c>
      <c r="D397" s="19">
        <f t="shared" ref="D397:D411" si="83">D396-C397</f>
        <v>455</v>
      </c>
      <c r="E397" s="19"/>
      <c r="F397" s="10"/>
      <c r="G397" s="20" t="s">
        <v>5134</v>
      </c>
    </row>
    <row r="398" ht="15.75" customHeight="1">
      <c r="A398" s="19" t="str">
        <f t="shared" si="82"/>
        <v>PO2406163</v>
      </c>
      <c r="B398" s="56">
        <v>45496.0</v>
      </c>
      <c r="C398" s="36">
        <v>50.0</v>
      </c>
      <c r="D398" s="19">
        <f t="shared" si="83"/>
        <v>405</v>
      </c>
      <c r="E398" s="19"/>
      <c r="F398" s="10"/>
      <c r="G398" s="20" t="s">
        <v>5064</v>
      </c>
    </row>
    <row r="399" ht="15.75" customHeight="1">
      <c r="A399" s="19" t="str">
        <f t="shared" si="82"/>
        <v>PO2406163</v>
      </c>
      <c r="B399" s="18">
        <v>45497.0</v>
      </c>
      <c r="C399" s="36">
        <v>54.0</v>
      </c>
      <c r="D399" s="19">
        <f t="shared" si="83"/>
        <v>351</v>
      </c>
      <c r="E399" s="19"/>
      <c r="F399" s="10"/>
      <c r="G399" s="20" t="s">
        <v>2908</v>
      </c>
    </row>
    <row r="400" ht="15.75" customHeight="1">
      <c r="A400" s="19" t="str">
        <f t="shared" si="82"/>
        <v>PO2406163</v>
      </c>
      <c r="B400" s="18">
        <v>45498.0</v>
      </c>
      <c r="C400" s="36">
        <v>25.0</v>
      </c>
      <c r="D400" s="19">
        <f t="shared" si="83"/>
        <v>326</v>
      </c>
      <c r="E400" s="19"/>
      <c r="F400" s="10"/>
    </row>
    <row r="401" ht="15.75" customHeight="1">
      <c r="A401" s="19" t="str">
        <f t="shared" si="82"/>
        <v>PO2406163</v>
      </c>
      <c r="B401" s="9">
        <v>45499.0</v>
      </c>
      <c r="C401" s="36">
        <v>41.0</v>
      </c>
      <c r="D401" s="19">
        <f t="shared" si="83"/>
        <v>285</v>
      </c>
      <c r="E401" s="19"/>
      <c r="F401" s="10"/>
    </row>
    <row r="402" ht="15.75" customHeight="1">
      <c r="A402" s="19" t="str">
        <f t="shared" si="82"/>
        <v>PO2406163</v>
      </c>
      <c r="B402" s="9">
        <v>45502.0</v>
      </c>
      <c r="C402" s="36">
        <v>50.0</v>
      </c>
      <c r="D402" s="19">
        <f t="shared" si="83"/>
        <v>235</v>
      </c>
      <c r="E402" s="19"/>
      <c r="F402" s="10"/>
    </row>
    <row r="403" ht="15.75" customHeight="1">
      <c r="A403" s="19" t="str">
        <f t="shared" si="82"/>
        <v>PO2406163</v>
      </c>
      <c r="B403" s="9">
        <v>45503.0</v>
      </c>
      <c r="C403" s="36">
        <v>50.0</v>
      </c>
      <c r="D403" s="19">
        <f t="shared" si="83"/>
        <v>185</v>
      </c>
      <c r="E403" s="19"/>
      <c r="F403" s="10"/>
    </row>
    <row r="404" ht="15.75" customHeight="1">
      <c r="A404" s="19" t="str">
        <f t="shared" si="82"/>
        <v>PO2406163</v>
      </c>
      <c r="B404" s="9">
        <v>45504.0</v>
      </c>
      <c r="C404" s="10">
        <v>29.0</v>
      </c>
      <c r="D404" s="19">
        <f t="shared" si="83"/>
        <v>156</v>
      </c>
      <c r="E404" s="19"/>
      <c r="F404" s="10"/>
    </row>
    <row r="405" ht="15.75" customHeight="1">
      <c r="A405" s="19" t="str">
        <f t="shared" si="82"/>
        <v>PO2406163</v>
      </c>
      <c r="B405" s="9">
        <v>45506.0</v>
      </c>
      <c r="C405" s="10">
        <v>22.0</v>
      </c>
      <c r="D405" s="19">
        <f t="shared" si="83"/>
        <v>134</v>
      </c>
      <c r="E405" s="19"/>
      <c r="F405" s="10"/>
    </row>
    <row r="406" ht="15.75" customHeight="1">
      <c r="B406" s="56">
        <v>45509.0</v>
      </c>
      <c r="C406" s="69">
        <v>44.0</v>
      </c>
      <c r="D406" s="19">
        <f t="shared" si="83"/>
        <v>90</v>
      </c>
      <c r="E406" s="1">
        <v>1.0</v>
      </c>
    </row>
    <row r="407" ht="15.75" customHeight="1">
      <c r="B407" s="56">
        <v>45510.0</v>
      </c>
      <c r="C407" s="69">
        <v>20.0</v>
      </c>
      <c r="D407" s="19">
        <f t="shared" si="83"/>
        <v>70</v>
      </c>
      <c r="E407" s="1"/>
    </row>
    <row r="408" ht="15.75" customHeight="1">
      <c r="B408" s="56">
        <v>45512.0</v>
      </c>
      <c r="C408" s="69">
        <v>20.0</v>
      </c>
      <c r="D408" s="19">
        <f t="shared" si="83"/>
        <v>50</v>
      </c>
      <c r="E408" s="1"/>
    </row>
    <row r="409" ht="15.75" customHeight="1">
      <c r="B409" s="56">
        <v>45511.0</v>
      </c>
      <c r="C409" s="69">
        <v>20.0</v>
      </c>
      <c r="D409" s="19">
        <f t="shared" si="83"/>
        <v>30</v>
      </c>
      <c r="E409" s="1">
        <v>3.0</v>
      </c>
    </row>
    <row r="410" ht="15.75" customHeight="1">
      <c r="B410" s="56">
        <v>45513.0</v>
      </c>
      <c r="C410" s="69">
        <v>30.0</v>
      </c>
      <c r="D410" s="19">
        <f t="shared" si="83"/>
        <v>0</v>
      </c>
      <c r="E410" s="1"/>
    </row>
    <row r="411" ht="15.75" customHeight="1">
      <c r="D411" s="19">
        <f t="shared" si="83"/>
        <v>0</v>
      </c>
      <c r="E411" s="1"/>
      <c r="F411" s="54" t="s">
        <v>738</v>
      </c>
    </row>
    <row r="412" ht="15.75" customHeight="1">
      <c r="A412" s="14" t="s">
        <v>15</v>
      </c>
      <c r="B412" s="14" t="s">
        <v>16</v>
      </c>
      <c r="C412" s="2" t="s">
        <v>17</v>
      </c>
      <c r="D412" s="14" t="s">
        <v>18</v>
      </c>
      <c r="E412" s="14" t="s">
        <v>19</v>
      </c>
      <c r="F412" s="34" t="s">
        <v>20</v>
      </c>
      <c r="G412" s="43">
        <v>20.0</v>
      </c>
    </row>
    <row r="413" ht="15.75" customHeight="1">
      <c r="A413" s="19" t="s">
        <v>5135</v>
      </c>
      <c r="B413" s="56">
        <v>45502.0</v>
      </c>
      <c r="C413" s="36">
        <v>20.0</v>
      </c>
      <c r="D413" s="19">
        <f>G412-C413</f>
        <v>0</v>
      </c>
      <c r="E413" s="19"/>
      <c r="F413" s="10"/>
      <c r="G413" s="1" t="s">
        <v>1267</v>
      </c>
    </row>
    <row r="414" ht="15.75" customHeight="1">
      <c r="A414" s="19" t="str">
        <f>A413</f>
        <v>PO2407139</v>
      </c>
      <c r="B414" s="18"/>
      <c r="C414" s="36"/>
      <c r="D414" s="19">
        <f>D413-C414</f>
        <v>0</v>
      </c>
      <c r="E414" s="19"/>
      <c r="F414" s="10"/>
      <c r="G414" s="20" t="s">
        <v>5136</v>
      </c>
    </row>
    <row r="415" ht="15.75" customHeight="1">
      <c r="E415" s="1"/>
      <c r="F415" s="54" t="s">
        <v>738</v>
      </c>
    </row>
    <row r="416" ht="15.75" customHeight="1">
      <c r="A416" s="14" t="s">
        <v>15</v>
      </c>
      <c r="B416" s="14" t="s">
        <v>16</v>
      </c>
      <c r="C416" s="2" t="s">
        <v>17</v>
      </c>
      <c r="D416" s="14" t="s">
        <v>18</v>
      </c>
      <c r="E416" s="14" t="s">
        <v>19</v>
      </c>
      <c r="F416" s="34" t="s">
        <v>20</v>
      </c>
      <c r="G416" s="43">
        <v>80.0</v>
      </c>
    </row>
    <row r="417" ht="15.75" customHeight="1">
      <c r="A417" s="19" t="s">
        <v>5137</v>
      </c>
      <c r="B417" s="56">
        <v>45516.0</v>
      </c>
      <c r="C417" s="36">
        <v>15.0</v>
      </c>
      <c r="D417" s="19">
        <f>G416-C417</f>
        <v>65</v>
      </c>
      <c r="E417" s="19"/>
      <c r="F417" s="10"/>
      <c r="G417" s="20" t="s">
        <v>5138</v>
      </c>
    </row>
    <row r="418" ht="15.75" customHeight="1">
      <c r="A418" s="19" t="str">
        <f t="shared" ref="A418:A420" si="84">A417</f>
        <v>PO2407202</v>
      </c>
      <c r="B418" s="18">
        <v>45517.0</v>
      </c>
      <c r="C418" s="36">
        <v>18.0</v>
      </c>
      <c r="D418" s="19">
        <f t="shared" ref="D418:D421" si="85">D417-C418</f>
        <v>47</v>
      </c>
      <c r="E418" s="19"/>
      <c r="F418" s="10"/>
      <c r="G418" s="20" t="s">
        <v>5064</v>
      </c>
    </row>
    <row r="419" ht="15.75" customHeight="1">
      <c r="A419" s="19" t="str">
        <f t="shared" si="84"/>
        <v>PO2407202</v>
      </c>
      <c r="B419" s="56">
        <v>45518.0</v>
      </c>
      <c r="C419" s="36">
        <v>20.0</v>
      </c>
      <c r="D419" s="19">
        <f t="shared" si="85"/>
        <v>27</v>
      </c>
      <c r="E419" s="19"/>
      <c r="F419" s="10"/>
      <c r="G419" s="20" t="s">
        <v>2908</v>
      </c>
    </row>
    <row r="420" ht="15.75" customHeight="1">
      <c r="A420" s="19" t="str">
        <f t="shared" si="84"/>
        <v>PO2407202</v>
      </c>
      <c r="B420" s="18">
        <v>45519.0</v>
      </c>
      <c r="C420" s="36">
        <v>24.0</v>
      </c>
      <c r="D420" s="19">
        <f t="shared" si="85"/>
        <v>3</v>
      </c>
      <c r="E420" s="19"/>
      <c r="F420" s="10"/>
    </row>
    <row r="421" ht="15.75" customHeight="1">
      <c r="B421" s="56">
        <v>45523.0</v>
      </c>
      <c r="C421" s="69">
        <v>3.0</v>
      </c>
      <c r="D421" s="19">
        <f t="shared" si="85"/>
        <v>0</v>
      </c>
      <c r="E421" s="1"/>
      <c r="F421" s="54" t="s">
        <v>738</v>
      </c>
    </row>
    <row r="422" ht="15.75" customHeight="1">
      <c r="A422" s="14" t="s">
        <v>15</v>
      </c>
      <c r="B422" s="14" t="s">
        <v>16</v>
      </c>
      <c r="C422" s="2" t="s">
        <v>17</v>
      </c>
      <c r="D422" s="14" t="s">
        <v>18</v>
      </c>
      <c r="E422" s="14" t="s">
        <v>19</v>
      </c>
      <c r="F422" s="34" t="s">
        <v>20</v>
      </c>
      <c r="G422" s="43">
        <v>600.0</v>
      </c>
    </row>
    <row r="423" ht="15.75" customHeight="1">
      <c r="A423" s="19" t="s">
        <v>5139</v>
      </c>
      <c r="B423" s="56">
        <v>45523.0</v>
      </c>
      <c r="C423" s="36">
        <v>17.0</v>
      </c>
      <c r="D423" s="19">
        <f>G422-C423</f>
        <v>583</v>
      </c>
      <c r="E423" s="19"/>
      <c r="F423" s="10"/>
      <c r="G423" s="1"/>
    </row>
    <row r="424" ht="15.75" customHeight="1">
      <c r="A424" s="19" t="str">
        <f t="shared" ref="A424:A432" si="86">A423</f>
        <v>PO2407240</v>
      </c>
      <c r="B424" s="18">
        <v>45524.0</v>
      </c>
      <c r="C424" s="36">
        <v>43.0</v>
      </c>
      <c r="D424" s="19">
        <f t="shared" ref="D424:D442" si="87">D423-C424</f>
        <v>540</v>
      </c>
      <c r="E424" s="19"/>
      <c r="F424" s="10"/>
      <c r="G424" s="20" t="s">
        <v>5140</v>
      </c>
    </row>
    <row r="425" ht="15.75" customHeight="1">
      <c r="A425" s="19" t="str">
        <f t="shared" si="86"/>
        <v>PO2407240</v>
      </c>
      <c r="B425" s="56">
        <v>45525.0</v>
      </c>
      <c r="C425" s="36">
        <v>24.0</v>
      </c>
      <c r="D425" s="19">
        <f t="shared" si="87"/>
        <v>516</v>
      </c>
      <c r="E425" s="19"/>
      <c r="F425" s="10"/>
      <c r="G425" s="20" t="s">
        <v>5064</v>
      </c>
    </row>
    <row r="426" ht="15.75" customHeight="1">
      <c r="A426" s="19" t="str">
        <f t="shared" si="86"/>
        <v>PO2407240</v>
      </c>
      <c r="B426" s="18">
        <v>45526.0</v>
      </c>
      <c r="C426" s="36">
        <v>6.0</v>
      </c>
      <c r="D426" s="19">
        <f t="shared" si="87"/>
        <v>510</v>
      </c>
      <c r="E426" s="19"/>
      <c r="F426" s="10"/>
      <c r="G426" s="20" t="s">
        <v>2908</v>
      </c>
    </row>
    <row r="427" ht="15.75" customHeight="1">
      <c r="A427" s="19" t="str">
        <f t="shared" si="86"/>
        <v>PO2407240</v>
      </c>
      <c r="B427" s="56">
        <v>45527.0</v>
      </c>
      <c r="C427" s="36">
        <v>11.0</v>
      </c>
      <c r="D427" s="19">
        <f t="shared" si="87"/>
        <v>499</v>
      </c>
      <c r="E427" s="19"/>
      <c r="F427" s="10"/>
    </row>
    <row r="428" ht="15.75" customHeight="1">
      <c r="A428" s="19" t="str">
        <f t="shared" si="86"/>
        <v>PO2407240</v>
      </c>
      <c r="B428" s="260">
        <v>45531.0</v>
      </c>
      <c r="C428" s="138">
        <v>40.0</v>
      </c>
      <c r="D428" s="19">
        <f t="shared" si="87"/>
        <v>459</v>
      </c>
      <c r="E428" s="19"/>
      <c r="F428" s="10"/>
    </row>
    <row r="429" ht="15.75" customHeight="1">
      <c r="A429" s="19" t="str">
        <f t="shared" si="86"/>
        <v>PO2407240</v>
      </c>
      <c r="B429" s="9">
        <v>45532.0</v>
      </c>
      <c r="C429" s="36">
        <v>16.0</v>
      </c>
      <c r="D429" s="19">
        <f t="shared" si="87"/>
        <v>443</v>
      </c>
      <c r="E429" s="19"/>
      <c r="F429" s="10"/>
    </row>
    <row r="430" ht="15.75" customHeight="1">
      <c r="A430" s="19" t="str">
        <f t="shared" si="86"/>
        <v>PO2407240</v>
      </c>
      <c r="B430" s="9">
        <v>45530.0</v>
      </c>
      <c r="C430" s="36">
        <v>20.0</v>
      </c>
      <c r="D430" s="19">
        <f t="shared" si="87"/>
        <v>423</v>
      </c>
      <c r="E430" s="19"/>
      <c r="F430" s="10"/>
    </row>
    <row r="431" ht="15.75" customHeight="1">
      <c r="A431" s="19" t="str">
        <f t="shared" si="86"/>
        <v>PO2407240</v>
      </c>
      <c r="B431" s="9">
        <v>45533.0</v>
      </c>
      <c r="C431" s="10">
        <v>40.0</v>
      </c>
      <c r="D431" s="19">
        <f t="shared" si="87"/>
        <v>383</v>
      </c>
      <c r="E431" s="19"/>
      <c r="F431" s="10"/>
    </row>
    <row r="432" ht="15.75" customHeight="1">
      <c r="A432" s="19" t="str">
        <f t="shared" si="86"/>
        <v>PO2407240</v>
      </c>
      <c r="B432" s="9">
        <v>45534.0</v>
      </c>
      <c r="C432" s="10">
        <v>23.0</v>
      </c>
      <c r="D432" s="19">
        <f t="shared" si="87"/>
        <v>360</v>
      </c>
      <c r="E432" s="19"/>
      <c r="F432" s="10"/>
    </row>
    <row r="433" ht="15.75" customHeight="1">
      <c r="B433" s="56">
        <v>45537.0</v>
      </c>
      <c r="C433" s="20">
        <v>30.0</v>
      </c>
      <c r="D433" s="19">
        <f t="shared" si="87"/>
        <v>330</v>
      </c>
      <c r="E433" s="1"/>
    </row>
    <row r="434" ht="15.75" customHeight="1">
      <c r="B434" s="56">
        <v>45538.0</v>
      </c>
      <c r="C434" s="20">
        <v>11.0</v>
      </c>
      <c r="D434" s="19">
        <f t="shared" si="87"/>
        <v>319</v>
      </c>
      <c r="E434" s="1"/>
    </row>
    <row r="435" ht="15.75" customHeight="1">
      <c r="B435" s="56">
        <v>45539.0</v>
      </c>
      <c r="C435" s="20">
        <v>51.0</v>
      </c>
      <c r="D435" s="19">
        <f t="shared" si="87"/>
        <v>268</v>
      </c>
      <c r="E435" s="1"/>
    </row>
    <row r="436" ht="15.75" customHeight="1">
      <c r="B436" s="151">
        <v>45539.0</v>
      </c>
      <c r="C436" s="25">
        <v>31.0</v>
      </c>
      <c r="D436" s="19">
        <f t="shared" si="87"/>
        <v>237</v>
      </c>
      <c r="E436" s="1"/>
    </row>
    <row r="437" ht="15.75" customHeight="1">
      <c r="B437" s="56">
        <v>45540.0</v>
      </c>
      <c r="C437" s="20">
        <v>27.0</v>
      </c>
      <c r="D437" s="19">
        <f t="shared" si="87"/>
        <v>210</v>
      </c>
      <c r="E437" s="1"/>
    </row>
    <row r="438" ht="15.75" customHeight="1">
      <c r="B438" s="56">
        <v>45544.0</v>
      </c>
      <c r="C438" s="20">
        <v>100.0</v>
      </c>
      <c r="D438" s="19">
        <f t="shared" si="87"/>
        <v>110</v>
      </c>
      <c r="E438" s="1"/>
    </row>
    <row r="439" ht="15.75" customHeight="1">
      <c r="B439" s="56">
        <v>45544.0</v>
      </c>
      <c r="C439" s="20">
        <v>48.0</v>
      </c>
      <c r="D439" s="19">
        <f t="shared" si="87"/>
        <v>62</v>
      </c>
      <c r="E439" s="1">
        <v>2.0</v>
      </c>
    </row>
    <row r="440" ht="15.75" customHeight="1">
      <c r="B440" s="56">
        <v>45546.0</v>
      </c>
      <c r="C440" s="20">
        <v>31.0</v>
      </c>
      <c r="D440" s="19">
        <f t="shared" si="87"/>
        <v>31</v>
      </c>
      <c r="E440" s="1"/>
    </row>
    <row r="441" ht="15.75" customHeight="1">
      <c r="B441" s="56">
        <v>45545.0</v>
      </c>
      <c r="C441" s="20">
        <v>31.0</v>
      </c>
      <c r="D441" s="19">
        <f t="shared" si="87"/>
        <v>0</v>
      </c>
      <c r="E441" s="1"/>
    </row>
    <row r="442" ht="15.75" customHeight="1">
      <c r="D442" s="19">
        <f t="shared" si="87"/>
        <v>0</v>
      </c>
      <c r="E442" s="1"/>
    </row>
    <row r="443" ht="15.75" customHeight="1">
      <c r="D443" s="19"/>
      <c r="E443" s="1"/>
      <c r="F443" s="46" t="s">
        <v>1389</v>
      </c>
    </row>
    <row r="444" ht="15.75" customHeight="1">
      <c r="D444" s="19"/>
      <c r="E444" s="1"/>
    </row>
    <row r="445" ht="15.75" customHeight="1">
      <c r="D445" s="19"/>
      <c r="E445" s="1"/>
    </row>
    <row r="446" ht="15.75" customHeight="1">
      <c r="D446" s="19"/>
      <c r="E446" s="1"/>
    </row>
    <row r="447" ht="15.75" customHeight="1">
      <c r="A447" s="14" t="s">
        <v>15</v>
      </c>
      <c r="B447" s="14" t="s">
        <v>16</v>
      </c>
      <c r="C447" s="2" t="s">
        <v>17</v>
      </c>
      <c r="D447" s="14" t="s">
        <v>18</v>
      </c>
      <c r="E447" s="14" t="s">
        <v>19</v>
      </c>
      <c r="F447" s="34" t="s">
        <v>20</v>
      </c>
      <c r="G447" s="43">
        <v>650.0</v>
      </c>
    </row>
    <row r="448" ht="15.75" customHeight="1">
      <c r="A448" s="19" t="s">
        <v>5139</v>
      </c>
      <c r="B448" s="56">
        <v>45509.0</v>
      </c>
      <c r="C448" s="36">
        <v>50.0</v>
      </c>
      <c r="D448" s="19">
        <f>G447-C448</f>
        <v>600</v>
      </c>
      <c r="E448" s="19"/>
      <c r="F448" s="10"/>
      <c r="G448" s="1"/>
    </row>
    <row r="449" ht="15.75" customHeight="1">
      <c r="A449" s="19" t="str">
        <f t="shared" ref="A449:A457" si="88">A448</f>
        <v>PO2407240</v>
      </c>
      <c r="B449" s="18">
        <v>45512.0</v>
      </c>
      <c r="C449" s="36">
        <v>50.0</v>
      </c>
      <c r="D449" s="19">
        <f t="shared" ref="D449:D460" si="89">D448-C449</f>
        <v>550</v>
      </c>
      <c r="E449" s="19"/>
      <c r="F449" s="10"/>
      <c r="G449" s="20" t="s">
        <v>5140</v>
      </c>
    </row>
    <row r="450" ht="15.75" customHeight="1">
      <c r="A450" s="19" t="str">
        <f t="shared" si="88"/>
        <v>PO2407240</v>
      </c>
      <c r="B450" s="56">
        <v>45511.0</v>
      </c>
      <c r="C450" s="36">
        <v>60.0</v>
      </c>
      <c r="D450" s="19">
        <f t="shared" si="89"/>
        <v>490</v>
      </c>
      <c r="E450" s="19"/>
      <c r="F450" s="10"/>
      <c r="G450" s="20" t="s">
        <v>5064</v>
      </c>
    </row>
    <row r="451" ht="15.75" customHeight="1">
      <c r="A451" s="19" t="str">
        <f t="shared" si="88"/>
        <v>PO2407240</v>
      </c>
      <c r="B451" s="18">
        <v>45516.0</v>
      </c>
      <c r="C451" s="36">
        <v>50.0</v>
      </c>
      <c r="D451" s="19">
        <f t="shared" si="89"/>
        <v>440</v>
      </c>
      <c r="E451" s="19"/>
      <c r="F451" s="10"/>
      <c r="G451" s="20" t="s">
        <v>1314</v>
      </c>
    </row>
    <row r="452" ht="15.75" customHeight="1">
      <c r="A452" s="19" t="str">
        <f t="shared" si="88"/>
        <v>PO2407240</v>
      </c>
      <c r="B452" s="18">
        <v>45517.0</v>
      </c>
      <c r="C452" s="36">
        <v>80.0</v>
      </c>
      <c r="D452" s="19">
        <f t="shared" si="89"/>
        <v>360</v>
      </c>
      <c r="E452" s="19"/>
      <c r="F452" s="10"/>
    </row>
    <row r="453" ht="15.75" customHeight="1">
      <c r="A453" s="19" t="str">
        <f t="shared" si="88"/>
        <v>PO2407240</v>
      </c>
      <c r="B453" s="9">
        <v>45518.0</v>
      </c>
      <c r="C453" s="36">
        <v>90.0</v>
      </c>
      <c r="D453" s="19">
        <f t="shared" si="89"/>
        <v>270</v>
      </c>
      <c r="E453" s="19"/>
      <c r="F453" s="10"/>
    </row>
    <row r="454" ht="15.75" customHeight="1">
      <c r="A454" s="19" t="str">
        <f t="shared" si="88"/>
        <v>PO2407240</v>
      </c>
      <c r="B454" s="9">
        <v>45523.0</v>
      </c>
      <c r="C454" s="36">
        <v>50.0</v>
      </c>
      <c r="D454" s="19">
        <f t="shared" si="89"/>
        <v>220</v>
      </c>
      <c r="E454" s="19"/>
      <c r="F454" s="10"/>
    </row>
    <row r="455" ht="15.75" customHeight="1">
      <c r="A455" s="19" t="str">
        <f t="shared" si="88"/>
        <v>PO2407240</v>
      </c>
      <c r="B455" s="9">
        <v>45524.0</v>
      </c>
      <c r="C455" s="36">
        <v>20.0</v>
      </c>
      <c r="D455" s="19">
        <f t="shared" si="89"/>
        <v>200</v>
      </c>
      <c r="E455" s="19"/>
      <c r="F455" s="10"/>
    </row>
    <row r="456" ht="15.75" customHeight="1">
      <c r="A456" s="19" t="str">
        <f t="shared" si="88"/>
        <v>PO2407240</v>
      </c>
      <c r="B456" s="9">
        <v>45525.0</v>
      </c>
      <c r="C456" s="10">
        <v>60.0</v>
      </c>
      <c r="D456" s="19">
        <f t="shared" si="89"/>
        <v>140</v>
      </c>
      <c r="E456" s="19"/>
      <c r="F456" s="10"/>
    </row>
    <row r="457" ht="15.75" customHeight="1">
      <c r="A457" s="19" t="str">
        <f t="shared" si="88"/>
        <v>PO2407240</v>
      </c>
      <c r="B457" s="9">
        <v>45526.0</v>
      </c>
      <c r="C457" s="10">
        <v>40.0</v>
      </c>
      <c r="D457" s="19">
        <f t="shared" si="89"/>
        <v>100</v>
      </c>
      <c r="E457" s="19"/>
      <c r="F457" s="10"/>
    </row>
    <row r="458" ht="15.75" customHeight="1">
      <c r="B458" s="56">
        <v>45527.0</v>
      </c>
      <c r="C458" s="69">
        <v>3.0</v>
      </c>
      <c r="D458" s="19">
        <f t="shared" si="89"/>
        <v>97</v>
      </c>
      <c r="E458" s="1"/>
    </row>
    <row r="459" ht="15.75" customHeight="1">
      <c r="B459" s="56">
        <v>45530.0</v>
      </c>
      <c r="C459" s="69">
        <v>30.0</v>
      </c>
      <c r="D459" s="19">
        <f t="shared" si="89"/>
        <v>67</v>
      </c>
      <c r="E459" s="1"/>
    </row>
    <row r="460" ht="15.75" customHeight="1">
      <c r="B460" s="261">
        <v>45531.0</v>
      </c>
      <c r="C460" s="262">
        <v>75.0</v>
      </c>
      <c r="D460" s="19">
        <f t="shared" si="89"/>
        <v>-8</v>
      </c>
      <c r="E460" s="1"/>
    </row>
    <row r="461" ht="15.75" customHeight="1">
      <c r="E461" s="1"/>
    </row>
    <row r="462" ht="15.75" customHeight="1">
      <c r="A462" s="14" t="s">
        <v>15</v>
      </c>
      <c r="B462" s="14" t="s">
        <v>16</v>
      </c>
      <c r="C462" s="2" t="s">
        <v>17</v>
      </c>
      <c r="D462" s="14" t="s">
        <v>18</v>
      </c>
      <c r="E462" s="14" t="s">
        <v>19</v>
      </c>
      <c r="F462" s="34" t="s">
        <v>20</v>
      </c>
      <c r="G462" s="43">
        <v>300.0</v>
      </c>
    </row>
    <row r="463" ht="15.75" customHeight="1">
      <c r="A463" s="19" t="s">
        <v>5141</v>
      </c>
      <c r="B463" s="56">
        <v>45546.0</v>
      </c>
      <c r="C463" s="36">
        <v>32.0</v>
      </c>
      <c r="D463" s="19">
        <f>G462-C463</f>
        <v>268</v>
      </c>
      <c r="E463" s="19"/>
      <c r="F463" s="10"/>
      <c r="G463" s="1"/>
    </row>
    <row r="464" ht="15.75" customHeight="1">
      <c r="A464" s="19" t="str">
        <f t="shared" ref="A464:A469" si="90">A463</f>
        <v>PO2408038</v>
      </c>
      <c r="B464" s="18">
        <v>45547.0</v>
      </c>
      <c r="C464" s="36">
        <v>30.0</v>
      </c>
      <c r="D464" s="19">
        <f t="shared" ref="D464:D469" si="91">D463-C464</f>
        <v>238</v>
      </c>
      <c r="E464" s="19"/>
      <c r="F464" s="10"/>
      <c r="G464" s="20" t="s">
        <v>5142</v>
      </c>
    </row>
    <row r="465" ht="15.75" customHeight="1">
      <c r="A465" s="19" t="str">
        <f t="shared" si="90"/>
        <v>PO2408038</v>
      </c>
      <c r="B465" s="56">
        <v>45548.0</v>
      </c>
      <c r="C465" s="36">
        <v>45.0</v>
      </c>
      <c r="D465" s="19">
        <f t="shared" si="91"/>
        <v>193</v>
      </c>
      <c r="E465" s="19"/>
      <c r="F465" s="10"/>
      <c r="G465" s="20" t="s">
        <v>5064</v>
      </c>
    </row>
    <row r="466" ht="15.75" customHeight="1">
      <c r="A466" s="19" t="str">
        <f t="shared" si="90"/>
        <v>PO2408038</v>
      </c>
      <c r="B466" s="18">
        <v>45552.0</v>
      </c>
      <c r="C466" s="36">
        <v>99.0</v>
      </c>
      <c r="D466" s="19">
        <f t="shared" si="91"/>
        <v>94</v>
      </c>
      <c r="E466" s="19">
        <v>1.0</v>
      </c>
      <c r="F466" s="10"/>
      <c r="G466" s="20" t="s">
        <v>2908</v>
      </c>
    </row>
    <row r="467" ht="15.75" customHeight="1">
      <c r="A467" s="19" t="str">
        <f t="shared" si="90"/>
        <v>PO2408038</v>
      </c>
      <c r="B467" s="18">
        <v>45553.0</v>
      </c>
      <c r="C467" s="36">
        <v>43.0</v>
      </c>
      <c r="D467" s="19">
        <f t="shared" si="91"/>
        <v>51</v>
      </c>
      <c r="E467" s="19"/>
      <c r="F467" s="10"/>
    </row>
    <row r="468" ht="15.75" customHeight="1">
      <c r="A468" s="19" t="str">
        <f t="shared" si="90"/>
        <v>PO2408038</v>
      </c>
      <c r="B468" s="9">
        <v>45554.0</v>
      </c>
      <c r="C468" s="36">
        <v>40.0</v>
      </c>
      <c r="D468" s="19">
        <f t="shared" si="91"/>
        <v>11</v>
      </c>
      <c r="E468" s="19"/>
      <c r="F468" s="10"/>
    </row>
    <row r="469" ht="15.75" customHeight="1">
      <c r="A469" s="19" t="str">
        <f t="shared" si="90"/>
        <v>PO2408038</v>
      </c>
      <c r="B469" s="9">
        <v>45555.0</v>
      </c>
      <c r="C469" s="36">
        <v>11.0</v>
      </c>
      <c r="D469" s="19">
        <f t="shared" si="91"/>
        <v>0</v>
      </c>
      <c r="E469" s="19"/>
      <c r="F469" s="10"/>
    </row>
    <row r="470" ht="15.75" customHeight="1">
      <c r="E470" s="1"/>
      <c r="F470" s="46" t="s">
        <v>14</v>
      </c>
    </row>
    <row r="471" ht="15.75" customHeight="1">
      <c r="A471" s="14" t="s">
        <v>15</v>
      </c>
      <c r="B471" s="14" t="s">
        <v>16</v>
      </c>
      <c r="C471" s="2" t="s">
        <v>17</v>
      </c>
      <c r="D471" s="14" t="s">
        <v>18</v>
      </c>
      <c r="E471" s="14" t="s">
        <v>19</v>
      </c>
      <c r="F471" s="34" t="s">
        <v>20</v>
      </c>
      <c r="G471" s="43">
        <v>300.0</v>
      </c>
    </row>
    <row r="472" ht="15.75" customHeight="1">
      <c r="A472" s="19" t="s">
        <v>5141</v>
      </c>
      <c r="B472" s="56">
        <v>45532.0</v>
      </c>
      <c r="C472" s="36">
        <v>50.0</v>
      </c>
      <c r="D472" s="19">
        <f>G471-C472</f>
        <v>250</v>
      </c>
      <c r="E472" s="19"/>
      <c r="F472" s="10"/>
      <c r="G472" s="1"/>
    </row>
    <row r="473" ht="15.75" customHeight="1">
      <c r="A473" s="19" t="str">
        <f t="shared" ref="A473:A478" si="92">A472</f>
        <v>PO2408038</v>
      </c>
      <c r="B473" s="18">
        <v>45533.0</v>
      </c>
      <c r="C473" s="36">
        <v>100.0</v>
      </c>
      <c r="D473" s="19">
        <f t="shared" ref="D473:D478" si="93">D472-C473</f>
        <v>150</v>
      </c>
      <c r="E473" s="19"/>
      <c r="F473" s="10"/>
      <c r="G473" s="20" t="s">
        <v>5142</v>
      </c>
    </row>
    <row r="474" ht="15.75" customHeight="1">
      <c r="A474" s="19" t="str">
        <f t="shared" si="92"/>
        <v>PO2408038</v>
      </c>
      <c r="B474" s="56">
        <v>45534.0</v>
      </c>
      <c r="C474" s="36">
        <v>98.0</v>
      </c>
      <c r="D474" s="19">
        <f t="shared" si="93"/>
        <v>52</v>
      </c>
      <c r="E474" s="19"/>
      <c r="F474" s="10"/>
      <c r="G474" s="20" t="s">
        <v>5064</v>
      </c>
    </row>
    <row r="475" ht="15.75" customHeight="1">
      <c r="A475" s="19" t="str">
        <f t="shared" si="92"/>
        <v>PO2408038</v>
      </c>
      <c r="B475" s="18">
        <v>45537.0</v>
      </c>
      <c r="C475" s="36">
        <v>38.0</v>
      </c>
      <c r="D475" s="19">
        <f t="shared" si="93"/>
        <v>14</v>
      </c>
      <c r="E475" s="19"/>
      <c r="F475" s="10"/>
      <c r="G475" s="20" t="s">
        <v>1314</v>
      </c>
    </row>
    <row r="476" ht="15.75" customHeight="1">
      <c r="A476" s="19" t="str">
        <f t="shared" si="92"/>
        <v>PO2408038</v>
      </c>
      <c r="B476" s="18">
        <v>45538.0</v>
      </c>
      <c r="C476" s="36">
        <v>6.0</v>
      </c>
      <c r="D476" s="19">
        <f t="shared" si="93"/>
        <v>8</v>
      </c>
      <c r="E476" s="19"/>
      <c r="F476" s="10"/>
    </row>
    <row r="477" ht="15.75" customHeight="1">
      <c r="A477" s="19" t="str">
        <f t="shared" si="92"/>
        <v>PO2408038</v>
      </c>
      <c r="B477" s="9"/>
      <c r="C477" s="36"/>
      <c r="D477" s="19">
        <f t="shared" si="93"/>
        <v>8</v>
      </c>
      <c r="E477" s="19"/>
      <c r="F477" s="10"/>
    </row>
    <row r="478" ht="15.75" customHeight="1">
      <c r="A478" s="19" t="str">
        <f t="shared" si="92"/>
        <v>PO2408038</v>
      </c>
      <c r="B478" s="9"/>
      <c r="C478" s="36"/>
      <c r="D478" s="19">
        <f t="shared" si="93"/>
        <v>8</v>
      </c>
      <c r="E478" s="19"/>
      <c r="F478" s="10"/>
    </row>
    <row r="479" ht="15.75" customHeight="1">
      <c r="E479" s="1"/>
    </row>
    <row r="480" ht="15.75" customHeight="1">
      <c r="A480" s="14" t="s">
        <v>15</v>
      </c>
      <c r="B480" s="14" t="s">
        <v>16</v>
      </c>
      <c r="C480" s="2" t="s">
        <v>17</v>
      </c>
      <c r="D480" s="14" t="s">
        <v>18</v>
      </c>
      <c r="E480" s="14" t="s">
        <v>19</v>
      </c>
      <c r="F480" s="34" t="s">
        <v>20</v>
      </c>
      <c r="G480" s="43">
        <v>25.0</v>
      </c>
    </row>
    <row r="481" ht="15.75" customHeight="1">
      <c r="A481" s="19" t="s">
        <v>5143</v>
      </c>
      <c r="B481" s="56">
        <v>45526.0</v>
      </c>
      <c r="C481" s="36">
        <v>25.0</v>
      </c>
      <c r="D481" s="19">
        <f>G480-C481</f>
        <v>0</v>
      </c>
      <c r="E481" s="19"/>
      <c r="F481" s="10"/>
      <c r="G481" s="20" t="s">
        <v>5144</v>
      </c>
    </row>
    <row r="482" ht="15.75" customHeight="1">
      <c r="A482" s="19" t="str">
        <f t="shared" ref="A482:A483" si="94">A481</f>
        <v>PO2408065</v>
      </c>
      <c r="B482" s="18"/>
      <c r="C482" s="36"/>
      <c r="D482" s="19">
        <f t="shared" ref="D482:D483" si="95">D481-C482</f>
        <v>0</v>
      </c>
      <c r="E482" s="19"/>
      <c r="F482" s="10"/>
      <c r="G482" s="20" t="s">
        <v>5145</v>
      </c>
    </row>
    <row r="483" ht="15.75" customHeight="1">
      <c r="A483" s="19" t="str">
        <f t="shared" si="94"/>
        <v>PO2408065</v>
      </c>
      <c r="B483" s="56"/>
      <c r="C483" s="36"/>
      <c r="D483" s="19">
        <f t="shared" si="95"/>
        <v>0</v>
      </c>
      <c r="E483" s="19"/>
      <c r="F483" s="10"/>
      <c r="G483" s="20" t="s">
        <v>2908</v>
      </c>
    </row>
    <row r="484" ht="15.75" customHeight="1">
      <c r="E484" s="1"/>
      <c r="F484" s="54" t="s">
        <v>738</v>
      </c>
    </row>
    <row r="485" ht="15.75" customHeight="1">
      <c r="E485" s="1"/>
    </row>
    <row r="486" ht="15.75" customHeight="1">
      <c r="A486" s="14" t="s">
        <v>15</v>
      </c>
      <c r="B486" s="14" t="s">
        <v>16</v>
      </c>
      <c r="C486" s="2" t="s">
        <v>17</v>
      </c>
      <c r="D486" s="14" t="s">
        <v>18</v>
      </c>
      <c r="E486" s="14" t="s">
        <v>19</v>
      </c>
      <c r="F486" s="34" t="s">
        <v>20</v>
      </c>
      <c r="G486" s="43">
        <v>20.0</v>
      </c>
    </row>
    <row r="487" ht="15.75" customHeight="1">
      <c r="A487" s="19" t="s">
        <v>5146</v>
      </c>
      <c r="B487" s="56">
        <v>45538.0</v>
      </c>
      <c r="C487" s="36">
        <v>16.0</v>
      </c>
      <c r="D487" s="19">
        <f>G486-C487</f>
        <v>4</v>
      </c>
      <c r="E487" s="19">
        <v>4.0</v>
      </c>
      <c r="F487" s="10"/>
      <c r="G487" s="20" t="s">
        <v>5147</v>
      </c>
    </row>
    <row r="488" ht="15.75" customHeight="1">
      <c r="A488" s="19" t="str">
        <f t="shared" ref="A488:A489" si="96">A487</f>
        <v>PO2408144</v>
      </c>
      <c r="B488" s="18">
        <v>45546.0</v>
      </c>
      <c r="C488" s="36">
        <v>4.0</v>
      </c>
      <c r="D488" s="19">
        <f t="shared" ref="D488:D489" si="97">D487-C488</f>
        <v>0</v>
      </c>
      <c r="E488" s="19"/>
      <c r="F488" s="10"/>
      <c r="G488" s="20" t="s">
        <v>1267</v>
      </c>
    </row>
    <row r="489" ht="15.75" customHeight="1">
      <c r="A489" s="19" t="str">
        <f t="shared" si="96"/>
        <v>PO2408144</v>
      </c>
      <c r="B489" s="18"/>
      <c r="C489" s="36"/>
      <c r="D489" s="19">
        <f t="shared" si="97"/>
        <v>0</v>
      </c>
      <c r="E489" s="19"/>
      <c r="F489" s="10"/>
      <c r="G489" s="20" t="s">
        <v>2908</v>
      </c>
    </row>
    <row r="490" ht="15.75" customHeight="1">
      <c r="E490" s="1"/>
      <c r="F490" s="54" t="s">
        <v>738</v>
      </c>
    </row>
    <row r="491" ht="15.75" customHeight="1">
      <c r="A491" s="14" t="s">
        <v>15</v>
      </c>
      <c r="B491" s="14" t="s">
        <v>16</v>
      </c>
      <c r="C491" s="2" t="s">
        <v>17</v>
      </c>
      <c r="D491" s="14" t="s">
        <v>18</v>
      </c>
      <c r="E491" s="14" t="s">
        <v>19</v>
      </c>
      <c r="F491" s="34" t="s">
        <v>20</v>
      </c>
      <c r="G491" s="43">
        <v>20.0</v>
      </c>
    </row>
    <row r="492" ht="15.75" customHeight="1">
      <c r="A492" s="19" t="s">
        <v>5148</v>
      </c>
      <c r="B492" s="56">
        <v>45548.0</v>
      </c>
      <c r="C492" s="36">
        <v>4.0</v>
      </c>
      <c r="D492" s="19">
        <f>G491-C492</f>
        <v>16</v>
      </c>
      <c r="E492" s="19"/>
      <c r="F492" s="10"/>
      <c r="G492" s="20" t="s">
        <v>5149</v>
      </c>
    </row>
    <row r="493" ht="15.75" customHeight="1">
      <c r="A493" s="19" t="str">
        <f t="shared" ref="A493:A494" si="98">A492</f>
        <v>PO2409044</v>
      </c>
      <c r="B493" s="18">
        <v>45559.0</v>
      </c>
      <c r="C493" s="36">
        <v>16.0</v>
      </c>
      <c r="D493" s="19">
        <f t="shared" ref="D493:D494" si="99">D492-C493</f>
        <v>0</v>
      </c>
      <c r="E493" s="19"/>
      <c r="F493" s="10"/>
      <c r="G493" s="20" t="s">
        <v>1699</v>
      </c>
    </row>
    <row r="494" ht="15.75" customHeight="1">
      <c r="A494" s="19" t="str">
        <f t="shared" si="98"/>
        <v>PO2409044</v>
      </c>
      <c r="B494" s="18"/>
      <c r="C494" s="36"/>
      <c r="D494" s="19">
        <f t="shared" si="99"/>
        <v>0</v>
      </c>
      <c r="E494" s="19"/>
      <c r="F494" s="10"/>
      <c r="G494" s="20" t="s">
        <v>2908</v>
      </c>
    </row>
    <row r="495" ht="15.75" customHeight="1">
      <c r="E495" s="1"/>
      <c r="F495" s="54" t="s">
        <v>738</v>
      </c>
    </row>
    <row r="496" ht="15.75" customHeight="1">
      <c r="A496" s="14" t="s">
        <v>15</v>
      </c>
      <c r="B496" s="14" t="s">
        <v>16</v>
      </c>
      <c r="C496" s="2" t="s">
        <v>17</v>
      </c>
      <c r="D496" s="14" t="s">
        <v>18</v>
      </c>
      <c r="E496" s="14" t="s">
        <v>19</v>
      </c>
      <c r="F496" s="34" t="s">
        <v>20</v>
      </c>
      <c r="G496" s="43">
        <v>20.0</v>
      </c>
    </row>
    <row r="497" ht="15.75" customHeight="1">
      <c r="A497" s="19" t="s">
        <v>5150</v>
      </c>
      <c r="B497" s="56">
        <v>45559.0</v>
      </c>
      <c r="C497" s="36">
        <v>20.0</v>
      </c>
      <c r="D497" s="19">
        <f>G496-C497</f>
        <v>0</v>
      </c>
      <c r="E497" s="19"/>
      <c r="F497" s="10"/>
      <c r="G497" s="20" t="s">
        <v>5151</v>
      </c>
    </row>
    <row r="498" ht="15.75" customHeight="1">
      <c r="A498" s="19" t="str">
        <f t="shared" ref="A498:A499" si="100">A497</f>
        <v>PO2409049</v>
      </c>
      <c r="B498" s="18"/>
      <c r="C498" s="36"/>
      <c r="D498" s="19">
        <f t="shared" ref="D498:D499" si="101">D497-C498</f>
        <v>0</v>
      </c>
      <c r="E498" s="19"/>
      <c r="F498" s="10"/>
      <c r="G498" s="20" t="s">
        <v>1699</v>
      </c>
    </row>
    <row r="499" ht="15.75" customHeight="1">
      <c r="A499" s="19" t="str">
        <f t="shared" si="100"/>
        <v>PO2409049</v>
      </c>
      <c r="B499" s="18"/>
      <c r="C499" s="36"/>
      <c r="D499" s="19">
        <f t="shared" si="101"/>
        <v>0</v>
      </c>
      <c r="E499" s="19"/>
      <c r="F499" s="10"/>
      <c r="G499" s="20" t="s">
        <v>2908</v>
      </c>
    </row>
    <row r="500" ht="15.75" customHeight="1">
      <c r="E500" s="1"/>
      <c r="F500" s="54" t="s">
        <v>738</v>
      </c>
    </row>
    <row r="501" ht="15.75" customHeight="1">
      <c r="A501" s="14" t="s">
        <v>15</v>
      </c>
      <c r="B501" s="14" t="s">
        <v>16</v>
      </c>
      <c r="C501" s="2" t="s">
        <v>17</v>
      </c>
      <c r="D501" s="14" t="s">
        <v>18</v>
      </c>
      <c r="E501" s="14" t="s">
        <v>19</v>
      </c>
      <c r="F501" s="34" t="s">
        <v>20</v>
      </c>
      <c r="G501" s="43">
        <v>160.0</v>
      </c>
    </row>
    <row r="502" ht="15.75" customHeight="1">
      <c r="A502" s="19" t="s">
        <v>5150</v>
      </c>
      <c r="B502" s="56">
        <v>45555.0</v>
      </c>
      <c r="C502" s="36">
        <v>39.0</v>
      </c>
      <c r="D502" s="19">
        <f>G501-C502</f>
        <v>121</v>
      </c>
      <c r="E502" s="19"/>
      <c r="F502" s="10"/>
      <c r="G502" s="1"/>
    </row>
    <row r="503" ht="15.75" customHeight="1">
      <c r="A503" s="19" t="str">
        <f t="shared" ref="A503:A508" si="102">A502</f>
        <v>PO2409049</v>
      </c>
      <c r="B503" s="18">
        <v>45558.0</v>
      </c>
      <c r="C503" s="36">
        <v>60.0</v>
      </c>
      <c r="D503" s="19">
        <f t="shared" ref="D503:D508" si="103">D502-C503</f>
        <v>61</v>
      </c>
      <c r="E503" s="19"/>
      <c r="F503" s="10"/>
      <c r="G503" s="20" t="s">
        <v>5151</v>
      </c>
    </row>
    <row r="504" ht="15.75" customHeight="1">
      <c r="A504" s="19" t="str">
        <f t="shared" si="102"/>
        <v>PO2409049</v>
      </c>
      <c r="B504" s="56">
        <v>45559.0</v>
      </c>
      <c r="C504" s="36">
        <v>40.0</v>
      </c>
      <c r="D504" s="19">
        <f t="shared" si="103"/>
        <v>21</v>
      </c>
      <c r="E504" s="19"/>
      <c r="F504" s="10"/>
      <c r="G504" s="20" t="s">
        <v>5064</v>
      </c>
    </row>
    <row r="505" ht="15.75" customHeight="1">
      <c r="A505" s="19" t="str">
        <f t="shared" si="102"/>
        <v>PO2409049</v>
      </c>
      <c r="B505" s="18">
        <v>45560.0</v>
      </c>
      <c r="C505" s="36">
        <v>21.0</v>
      </c>
      <c r="D505" s="19">
        <f t="shared" si="103"/>
        <v>0</v>
      </c>
      <c r="E505" s="19"/>
      <c r="F505" s="10"/>
      <c r="G505" s="20" t="s">
        <v>2908</v>
      </c>
    </row>
    <row r="506" ht="15.75" customHeight="1">
      <c r="A506" s="19" t="str">
        <f t="shared" si="102"/>
        <v>PO2409049</v>
      </c>
      <c r="B506" s="18"/>
      <c r="C506" s="36"/>
      <c r="D506" s="19">
        <f t="shared" si="103"/>
        <v>0</v>
      </c>
      <c r="E506" s="19"/>
      <c r="F506" s="10"/>
    </row>
    <row r="507" ht="15.75" customHeight="1">
      <c r="A507" s="19" t="str">
        <f t="shared" si="102"/>
        <v>PO2409049</v>
      </c>
      <c r="B507" s="9"/>
      <c r="C507" s="36"/>
      <c r="D507" s="19">
        <f t="shared" si="103"/>
        <v>0</v>
      </c>
      <c r="E507" s="19"/>
      <c r="F507" s="10"/>
    </row>
    <row r="508" ht="15.75" customHeight="1">
      <c r="A508" s="19" t="str">
        <f t="shared" si="102"/>
        <v>PO2409049</v>
      </c>
      <c r="B508" s="9"/>
      <c r="C508" s="36"/>
      <c r="D508" s="19">
        <f t="shared" si="103"/>
        <v>0</v>
      </c>
      <c r="E508" s="19"/>
      <c r="F508" s="10"/>
    </row>
    <row r="509" ht="15.75" customHeight="1">
      <c r="E509" s="1"/>
      <c r="F509" s="54" t="s">
        <v>738</v>
      </c>
    </row>
    <row r="510" ht="15.75" customHeight="1">
      <c r="A510" s="14" t="s">
        <v>15</v>
      </c>
      <c r="B510" s="14" t="s">
        <v>16</v>
      </c>
      <c r="C510" s="2" t="s">
        <v>17</v>
      </c>
      <c r="D510" s="14" t="s">
        <v>18</v>
      </c>
      <c r="E510" s="14" t="s">
        <v>19</v>
      </c>
      <c r="F510" s="34" t="s">
        <v>20</v>
      </c>
      <c r="G510" s="43">
        <v>240.0</v>
      </c>
    </row>
    <row r="511" ht="15.75" customHeight="1">
      <c r="A511" s="19" t="s">
        <v>5150</v>
      </c>
      <c r="B511" s="56">
        <v>45553.0</v>
      </c>
      <c r="C511" s="36">
        <v>44.0</v>
      </c>
      <c r="D511" s="19">
        <f>G510-C511</f>
        <v>196</v>
      </c>
      <c r="E511" s="19"/>
      <c r="F511" s="10"/>
      <c r="G511" s="1"/>
    </row>
    <row r="512" ht="15.75" customHeight="1">
      <c r="A512" s="19" t="str">
        <f t="shared" ref="A512:A517" si="104">A511</f>
        <v>PO2409049</v>
      </c>
      <c r="B512" s="18">
        <v>45554.0</v>
      </c>
      <c r="C512" s="36">
        <v>50.0</v>
      </c>
      <c r="D512" s="19">
        <f t="shared" ref="D512:D517" si="105">D511-C512</f>
        <v>146</v>
      </c>
      <c r="E512" s="19"/>
      <c r="F512" s="10"/>
      <c r="G512" s="20" t="s">
        <v>5151</v>
      </c>
    </row>
    <row r="513" ht="15.75" customHeight="1">
      <c r="A513" s="19" t="str">
        <f t="shared" si="104"/>
        <v>PO2409049</v>
      </c>
      <c r="B513" s="56">
        <v>45558.0</v>
      </c>
      <c r="C513" s="36">
        <v>50.0</v>
      </c>
      <c r="D513" s="19">
        <f t="shared" si="105"/>
        <v>96</v>
      </c>
      <c r="E513" s="19"/>
      <c r="F513" s="10"/>
      <c r="G513" s="20" t="s">
        <v>5064</v>
      </c>
    </row>
    <row r="514" ht="15.75" customHeight="1">
      <c r="A514" s="19" t="str">
        <f t="shared" si="104"/>
        <v>PO2409049</v>
      </c>
      <c r="B514" s="18">
        <v>45559.0</v>
      </c>
      <c r="C514" s="36">
        <v>50.0</v>
      </c>
      <c r="D514" s="19">
        <f t="shared" si="105"/>
        <v>46</v>
      </c>
      <c r="E514" s="19"/>
      <c r="F514" s="10"/>
      <c r="G514" s="20" t="s">
        <v>1314</v>
      </c>
    </row>
    <row r="515" ht="15.75" customHeight="1">
      <c r="A515" s="19" t="str">
        <f t="shared" si="104"/>
        <v>PO2409049</v>
      </c>
      <c r="B515" s="18">
        <v>45560.0</v>
      </c>
      <c r="C515" s="36">
        <v>46.0</v>
      </c>
      <c r="D515" s="19">
        <f t="shared" si="105"/>
        <v>0</v>
      </c>
      <c r="E515" s="19"/>
      <c r="F515" s="10"/>
    </row>
    <row r="516" ht="15.75" customHeight="1">
      <c r="A516" s="19" t="str">
        <f t="shared" si="104"/>
        <v>PO2409049</v>
      </c>
      <c r="B516" s="9"/>
      <c r="C516" s="36"/>
      <c r="D516" s="19">
        <f t="shared" si="105"/>
        <v>0</v>
      </c>
      <c r="E516" s="19"/>
      <c r="F516" s="10"/>
    </row>
    <row r="517" ht="15.75" customHeight="1">
      <c r="A517" s="19" t="str">
        <f t="shared" si="104"/>
        <v>PO2409049</v>
      </c>
      <c r="B517" s="9"/>
      <c r="C517" s="36"/>
      <c r="D517" s="19">
        <f t="shared" si="105"/>
        <v>0</v>
      </c>
      <c r="E517" s="19"/>
      <c r="F517" s="10"/>
    </row>
    <row r="518" ht="15.75" customHeight="1">
      <c r="E518" s="1"/>
      <c r="F518" s="54" t="s">
        <v>738</v>
      </c>
    </row>
    <row r="519" ht="15.75" customHeight="1">
      <c r="A519" s="14" t="s">
        <v>15</v>
      </c>
      <c r="B519" s="14" t="s">
        <v>16</v>
      </c>
      <c r="C519" s="2" t="s">
        <v>17</v>
      </c>
      <c r="D519" s="14" t="s">
        <v>18</v>
      </c>
      <c r="E519" s="14" t="s">
        <v>19</v>
      </c>
      <c r="F519" s="34" t="s">
        <v>20</v>
      </c>
      <c r="G519" s="43">
        <v>120.0</v>
      </c>
    </row>
    <row r="520" ht="15.75" customHeight="1">
      <c r="A520" s="19" t="s">
        <v>5152</v>
      </c>
      <c r="B520" s="56">
        <v>45560.0</v>
      </c>
      <c r="C520" s="36">
        <v>29.0</v>
      </c>
      <c r="D520" s="19">
        <f>G519-C520</f>
        <v>91</v>
      </c>
      <c r="E520" s="19"/>
      <c r="F520" s="10"/>
      <c r="G520" s="1"/>
    </row>
    <row r="521" ht="15.75" customHeight="1">
      <c r="A521" s="19" t="str">
        <f t="shared" ref="A521:A526" si="106">A520</f>
        <v>PO2409096</v>
      </c>
      <c r="B521" s="18">
        <v>45561.0</v>
      </c>
      <c r="C521" s="36">
        <v>25.0</v>
      </c>
      <c r="D521" s="19">
        <f t="shared" ref="D521:D526" si="107">D520-C521</f>
        <v>66</v>
      </c>
      <c r="E521" s="19"/>
      <c r="F521" s="10"/>
      <c r="G521" s="20" t="s">
        <v>5153</v>
      </c>
    </row>
    <row r="522" ht="15.75" customHeight="1">
      <c r="A522" s="19" t="str">
        <f t="shared" si="106"/>
        <v>PO2409096</v>
      </c>
      <c r="B522" s="56">
        <v>45565.0</v>
      </c>
      <c r="C522" s="36">
        <v>62.0</v>
      </c>
      <c r="D522" s="19">
        <f t="shared" si="107"/>
        <v>4</v>
      </c>
      <c r="E522" s="19"/>
      <c r="F522" s="10"/>
      <c r="G522" s="20" t="s">
        <v>5064</v>
      </c>
    </row>
    <row r="523" ht="15.75" customHeight="1">
      <c r="A523" s="19" t="str">
        <f t="shared" si="106"/>
        <v>PO2409096</v>
      </c>
      <c r="B523" s="18">
        <v>45566.0</v>
      </c>
      <c r="C523" s="36">
        <v>4.0</v>
      </c>
      <c r="D523" s="19">
        <f t="shared" si="107"/>
        <v>0</v>
      </c>
      <c r="E523" s="19"/>
      <c r="F523" s="10"/>
      <c r="G523" s="20" t="s">
        <v>2908</v>
      </c>
    </row>
    <row r="524" ht="15.75" customHeight="1">
      <c r="A524" s="19" t="str">
        <f t="shared" si="106"/>
        <v>PO2409096</v>
      </c>
      <c r="B524" s="18"/>
      <c r="C524" s="36"/>
      <c r="D524" s="19">
        <f t="shared" si="107"/>
        <v>0</v>
      </c>
      <c r="E524" s="19"/>
      <c r="F524" s="10"/>
    </row>
    <row r="525" ht="15.75" customHeight="1">
      <c r="A525" s="19" t="str">
        <f t="shared" si="106"/>
        <v>PO2409096</v>
      </c>
      <c r="B525" s="9"/>
      <c r="C525" s="36"/>
      <c r="D525" s="19">
        <f t="shared" si="107"/>
        <v>0</v>
      </c>
      <c r="E525" s="19"/>
      <c r="F525" s="10"/>
    </row>
    <row r="526" ht="15.75" customHeight="1">
      <c r="A526" s="19" t="str">
        <f t="shared" si="106"/>
        <v>PO2409096</v>
      </c>
      <c r="B526" s="9"/>
      <c r="C526" s="36"/>
      <c r="D526" s="19">
        <f t="shared" si="107"/>
        <v>0</v>
      </c>
      <c r="E526" s="19"/>
      <c r="F526" s="10"/>
    </row>
    <row r="527" ht="15.75" customHeight="1">
      <c r="E527" s="1"/>
      <c r="F527" s="54" t="s">
        <v>738</v>
      </c>
    </row>
    <row r="528" ht="15.75" customHeight="1">
      <c r="A528" s="14" t="s">
        <v>15</v>
      </c>
      <c r="B528" s="14" t="s">
        <v>16</v>
      </c>
      <c r="C528" s="2" t="s">
        <v>17</v>
      </c>
      <c r="D528" s="14" t="s">
        <v>18</v>
      </c>
      <c r="E528" s="14" t="s">
        <v>19</v>
      </c>
      <c r="F528" s="34" t="s">
        <v>20</v>
      </c>
      <c r="G528" s="43">
        <v>200.0</v>
      </c>
    </row>
    <row r="529" ht="15.75" customHeight="1">
      <c r="A529" s="19" t="s">
        <v>5152</v>
      </c>
      <c r="B529" s="56">
        <v>45560.0</v>
      </c>
      <c r="C529" s="36">
        <v>4.0</v>
      </c>
      <c r="D529" s="19">
        <f>G528-C529</f>
        <v>196</v>
      </c>
      <c r="E529" s="19"/>
      <c r="F529" s="10"/>
      <c r="G529" s="1"/>
    </row>
    <row r="530" ht="15.75" customHeight="1">
      <c r="A530" s="19" t="str">
        <f t="shared" ref="A530:A535" si="108">A529</f>
        <v>PO2409096</v>
      </c>
      <c r="B530" s="18">
        <v>45561.0</v>
      </c>
      <c r="C530" s="36">
        <v>81.0</v>
      </c>
      <c r="D530" s="19">
        <f t="shared" ref="D530:D535" si="109">D529-C530</f>
        <v>115</v>
      </c>
      <c r="E530" s="19"/>
      <c r="F530" s="10"/>
      <c r="G530" s="20" t="s">
        <v>5153</v>
      </c>
    </row>
    <row r="531" ht="15.75" customHeight="1">
      <c r="A531" s="19" t="str">
        <f t="shared" si="108"/>
        <v>PO2409096</v>
      </c>
      <c r="B531" s="56">
        <v>45565.0</v>
      </c>
      <c r="C531" s="36">
        <v>115.0</v>
      </c>
      <c r="D531" s="19">
        <f t="shared" si="109"/>
        <v>0</v>
      </c>
      <c r="E531" s="19"/>
      <c r="F531" s="10"/>
      <c r="G531" s="20" t="s">
        <v>5064</v>
      </c>
    </row>
    <row r="532" ht="15.75" customHeight="1">
      <c r="A532" s="19" t="str">
        <f t="shared" si="108"/>
        <v>PO2409096</v>
      </c>
      <c r="B532" s="18"/>
      <c r="C532" s="36"/>
      <c r="D532" s="19">
        <f t="shared" si="109"/>
        <v>0</v>
      </c>
      <c r="E532" s="19"/>
      <c r="F532" s="10"/>
      <c r="G532" s="20" t="s">
        <v>1314</v>
      </c>
    </row>
    <row r="533" ht="15.75" customHeight="1">
      <c r="A533" s="19" t="str">
        <f t="shared" si="108"/>
        <v>PO2409096</v>
      </c>
      <c r="B533" s="18"/>
      <c r="C533" s="36"/>
      <c r="D533" s="19">
        <f t="shared" si="109"/>
        <v>0</v>
      </c>
      <c r="E533" s="19"/>
      <c r="F533" s="10"/>
    </row>
    <row r="534" ht="15.75" customHeight="1">
      <c r="A534" s="19" t="str">
        <f t="shared" si="108"/>
        <v>PO2409096</v>
      </c>
      <c r="B534" s="9"/>
      <c r="C534" s="36"/>
      <c r="D534" s="19">
        <f t="shared" si="109"/>
        <v>0</v>
      </c>
      <c r="E534" s="19"/>
      <c r="F534" s="10"/>
    </row>
    <row r="535" ht="15.75" customHeight="1">
      <c r="A535" s="19" t="str">
        <f t="shared" si="108"/>
        <v>PO2409096</v>
      </c>
      <c r="B535" s="9"/>
      <c r="C535" s="36"/>
      <c r="D535" s="19">
        <f t="shared" si="109"/>
        <v>0</v>
      </c>
      <c r="E535" s="19"/>
      <c r="F535" s="10"/>
    </row>
    <row r="536" ht="15.75" customHeight="1">
      <c r="E536" s="1"/>
      <c r="F536" s="54" t="s">
        <v>738</v>
      </c>
    </row>
    <row r="537" ht="15.75" customHeight="1">
      <c r="A537" s="14" t="s">
        <v>15</v>
      </c>
      <c r="B537" s="14" t="s">
        <v>16</v>
      </c>
      <c r="C537" s="2" t="s">
        <v>17</v>
      </c>
      <c r="D537" s="14" t="s">
        <v>18</v>
      </c>
      <c r="E537" s="14" t="s">
        <v>19</v>
      </c>
      <c r="F537" s="34" t="s">
        <v>20</v>
      </c>
      <c r="G537" s="43">
        <v>20.0</v>
      </c>
    </row>
    <row r="538" ht="15.75" customHeight="1">
      <c r="A538" s="19" t="s">
        <v>5154</v>
      </c>
      <c r="B538" s="56">
        <v>45566.0</v>
      </c>
      <c r="C538" s="36">
        <v>20.0</v>
      </c>
      <c r="D538" s="19">
        <f>G537-C538</f>
        <v>0</v>
      </c>
      <c r="E538" s="19"/>
      <c r="F538" s="10"/>
      <c r="G538" s="1"/>
    </row>
    <row r="539" ht="15.75" customHeight="1">
      <c r="A539" s="19" t="str">
        <f t="shared" ref="A539:A541" si="110">A538</f>
        <v>PO2409118</v>
      </c>
      <c r="B539" s="18"/>
      <c r="C539" s="36"/>
      <c r="D539" s="19">
        <f t="shared" ref="D539:D541" si="111">D538-C539</f>
        <v>0</v>
      </c>
      <c r="E539" s="19"/>
      <c r="F539" s="10"/>
      <c r="G539" s="20" t="s">
        <v>5155</v>
      </c>
    </row>
    <row r="540" ht="15.75" customHeight="1">
      <c r="A540" s="19" t="str">
        <f t="shared" si="110"/>
        <v>PO2409118</v>
      </c>
      <c r="B540" s="56"/>
      <c r="C540" s="36"/>
      <c r="D540" s="19">
        <f t="shared" si="111"/>
        <v>0</v>
      </c>
      <c r="E540" s="19"/>
      <c r="F540" s="10"/>
      <c r="G540" s="20" t="s">
        <v>5064</v>
      </c>
    </row>
    <row r="541" ht="15.75" customHeight="1">
      <c r="A541" s="19" t="str">
        <f t="shared" si="110"/>
        <v>PO2409118</v>
      </c>
      <c r="B541" s="18"/>
      <c r="C541" s="36"/>
      <c r="D541" s="19">
        <f t="shared" si="111"/>
        <v>0</v>
      </c>
      <c r="E541" s="19"/>
      <c r="F541" s="10"/>
      <c r="G541" s="20" t="s">
        <v>2908</v>
      </c>
    </row>
    <row r="542" ht="15.75" customHeight="1">
      <c r="E542" s="1"/>
      <c r="F542" s="54" t="s">
        <v>738</v>
      </c>
    </row>
    <row r="543" ht="15.75" customHeight="1">
      <c r="A543" s="14" t="s">
        <v>15</v>
      </c>
      <c r="B543" s="14" t="s">
        <v>16</v>
      </c>
      <c r="C543" s="2" t="s">
        <v>17</v>
      </c>
      <c r="D543" s="14" t="s">
        <v>18</v>
      </c>
      <c r="E543" s="14" t="s">
        <v>19</v>
      </c>
      <c r="F543" s="34" t="s">
        <v>20</v>
      </c>
      <c r="G543" s="43">
        <v>200.0</v>
      </c>
    </row>
    <row r="544" ht="15.75" customHeight="1">
      <c r="A544" s="19" t="s">
        <v>5156</v>
      </c>
      <c r="B544" s="56">
        <v>45566.0</v>
      </c>
      <c r="C544" s="36">
        <v>6.0</v>
      </c>
      <c r="D544" s="19">
        <f>G543-C544</f>
        <v>194</v>
      </c>
      <c r="E544" s="19"/>
      <c r="F544" s="10"/>
      <c r="G544" s="1"/>
    </row>
    <row r="545" ht="15.75" customHeight="1">
      <c r="A545" s="19" t="str">
        <f t="shared" ref="A545:A550" si="112">A544</f>
        <v>PO2409156</v>
      </c>
      <c r="B545" s="56">
        <v>45567.0</v>
      </c>
      <c r="C545" s="36">
        <v>40.0</v>
      </c>
      <c r="D545" s="19">
        <f t="shared" ref="D545:D550" si="113">D544-C545</f>
        <v>154</v>
      </c>
      <c r="E545" s="19"/>
      <c r="F545" s="10"/>
      <c r="G545" s="20" t="s">
        <v>5157</v>
      </c>
    </row>
    <row r="546" ht="15.75" customHeight="1">
      <c r="A546" s="19" t="str">
        <f t="shared" si="112"/>
        <v>PO2409156</v>
      </c>
      <c r="B546" s="18">
        <v>45572.0</v>
      </c>
      <c r="C546" s="36">
        <v>48.0</v>
      </c>
      <c r="D546" s="19">
        <f t="shared" si="113"/>
        <v>106</v>
      </c>
      <c r="E546" s="19"/>
      <c r="F546" s="10"/>
      <c r="G546" s="20" t="s">
        <v>5064</v>
      </c>
    </row>
    <row r="547" ht="15.75" customHeight="1">
      <c r="A547" s="19" t="str">
        <f t="shared" si="112"/>
        <v>PO2409156</v>
      </c>
      <c r="B547" s="18">
        <v>45573.0</v>
      </c>
      <c r="C547" s="36">
        <v>71.0</v>
      </c>
      <c r="D547" s="19">
        <f t="shared" si="113"/>
        <v>35</v>
      </c>
      <c r="E547" s="19"/>
      <c r="F547" s="10"/>
      <c r="G547" s="20" t="s">
        <v>2908</v>
      </c>
    </row>
    <row r="548" ht="15.75" customHeight="1">
      <c r="A548" s="19" t="str">
        <f t="shared" si="112"/>
        <v>PO2409156</v>
      </c>
      <c r="B548" s="18">
        <v>45575.0</v>
      </c>
      <c r="C548" s="36">
        <v>35.0</v>
      </c>
      <c r="D548" s="19">
        <f t="shared" si="113"/>
        <v>0</v>
      </c>
      <c r="E548" s="19"/>
      <c r="F548" s="10"/>
    </row>
    <row r="549" ht="15.75" customHeight="1">
      <c r="A549" s="19" t="str">
        <f t="shared" si="112"/>
        <v>PO2409156</v>
      </c>
      <c r="B549" s="9"/>
      <c r="C549" s="36"/>
      <c r="D549" s="19">
        <f t="shared" si="113"/>
        <v>0</v>
      </c>
      <c r="E549" s="19"/>
      <c r="F549" s="10"/>
    </row>
    <row r="550" ht="15.75" customHeight="1">
      <c r="A550" s="19" t="str">
        <f t="shared" si="112"/>
        <v>PO2409156</v>
      </c>
      <c r="B550" s="9"/>
      <c r="C550" s="36"/>
      <c r="D550" s="19">
        <f t="shared" si="113"/>
        <v>0</v>
      </c>
      <c r="E550" s="19"/>
      <c r="F550" s="10"/>
    </row>
    <row r="551" ht="15.75" customHeight="1">
      <c r="E551" s="1"/>
      <c r="F551" s="54" t="s">
        <v>738</v>
      </c>
    </row>
    <row r="552" ht="15.75" customHeight="1">
      <c r="A552" s="14" t="s">
        <v>15</v>
      </c>
      <c r="B552" s="14" t="s">
        <v>16</v>
      </c>
      <c r="C552" s="2" t="s">
        <v>17</v>
      </c>
      <c r="D552" s="14" t="s">
        <v>18</v>
      </c>
      <c r="E552" s="14" t="s">
        <v>19</v>
      </c>
      <c r="F552" s="34" t="s">
        <v>20</v>
      </c>
      <c r="G552" s="43">
        <v>200.0</v>
      </c>
    </row>
    <row r="553" ht="15.75" customHeight="1">
      <c r="A553" s="19" t="s">
        <v>5156</v>
      </c>
      <c r="B553" s="56">
        <v>45572.0</v>
      </c>
      <c r="C553" s="36">
        <v>50.0</v>
      </c>
      <c r="D553" s="19">
        <f>G552-C553</f>
        <v>150</v>
      </c>
      <c r="E553" s="19"/>
      <c r="F553" s="10"/>
      <c r="G553" s="1"/>
    </row>
    <row r="554" ht="15.75" customHeight="1">
      <c r="A554" s="19" t="str">
        <f t="shared" ref="A554:A559" si="114">A553</f>
        <v>PO2409156</v>
      </c>
      <c r="B554" s="18">
        <v>45573.0</v>
      </c>
      <c r="C554" s="36">
        <v>50.0</v>
      </c>
      <c r="D554" s="19">
        <f t="shared" ref="D554:D559" si="115">D553-C554</f>
        <v>100</v>
      </c>
      <c r="E554" s="19"/>
      <c r="F554" s="10"/>
      <c r="G554" s="20" t="s">
        <v>5157</v>
      </c>
    </row>
    <row r="555" ht="15.75" customHeight="1">
      <c r="A555" s="19" t="str">
        <f t="shared" si="114"/>
        <v>PO2409156</v>
      </c>
      <c r="B555" s="56">
        <v>45565.0</v>
      </c>
      <c r="C555" s="36">
        <v>51.0</v>
      </c>
      <c r="D555" s="19">
        <f t="shared" si="115"/>
        <v>49</v>
      </c>
      <c r="E555" s="19"/>
      <c r="F555" s="10"/>
      <c r="G555" s="20" t="s">
        <v>5064</v>
      </c>
    </row>
    <row r="556" ht="15.75" customHeight="1">
      <c r="A556" s="19" t="str">
        <f t="shared" si="114"/>
        <v>PO2409156</v>
      </c>
      <c r="B556" s="18">
        <v>45575.0</v>
      </c>
      <c r="C556" s="36">
        <v>49.0</v>
      </c>
      <c r="D556" s="19">
        <f t="shared" si="115"/>
        <v>0</v>
      </c>
      <c r="E556" s="19"/>
      <c r="F556" s="10"/>
      <c r="G556" s="20" t="s">
        <v>1314</v>
      </c>
    </row>
    <row r="557" ht="15.75" customHeight="1">
      <c r="A557" s="19" t="str">
        <f t="shared" si="114"/>
        <v>PO2409156</v>
      </c>
      <c r="B557" s="18"/>
      <c r="C557" s="36"/>
      <c r="D557" s="19">
        <f t="shared" si="115"/>
        <v>0</v>
      </c>
      <c r="E557" s="19"/>
      <c r="F557" s="10"/>
    </row>
    <row r="558" ht="15.75" customHeight="1">
      <c r="A558" s="19" t="str">
        <f t="shared" si="114"/>
        <v>PO2409156</v>
      </c>
      <c r="B558" s="9"/>
      <c r="C558" s="36"/>
      <c r="D558" s="19">
        <f t="shared" si="115"/>
        <v>0</v>
      </c>
      <c r="E558" s="19"/>
      <c r="F558" s="10"/>
    </row>
    <row r="559" ht="15.75" customHeight="1">
      <c r="A559" s="19" t="str">
        <f t="shared" si="114"/>
        <v>PO2409156</v>
      </c>
      <c r="B559" s="9"/>
      <c r="C559" s="36"/>
      <c r="D559" s="19">
        <f t="shared" si="115"/>
        <v>0</v>
      </c>
      <c r="E559" s="19"/>
      <c r="F559" s="10"/>
    </row>
    <row r="560" ht="15.75" customHeight="1">
      <c r="E560" s="1"/>
      <c r="F560" s="54" t="s">
        <v>738</v>
      </c>
    </row>
    <row r="561" ht="15.75" customHeight="1">
      <c r="E561" s="1"/>
    </row>
    <row r="562" ht="15.75" customHeight="1">
      <c r="A562" s="14" t="s">
        <v>15</v>
      </c>
      <c r="B562" s="14" t="s">
        <v>16</v>
      </c>
      <c r="C562" s="2" t="s">
        <v>17</v>
      </c>
      <c r="D562" s="14" t="s">
        <v>18</v>
      </c>
      <c r="E562" s="14" t="s">
        <v>19</v>
      </c>
      <c r="F562" s="34" t="s">
        <v>20</v>
      </c>
      <c r="G562" s="43">
        <v>345.0</v>
      </c>
    </row>
    <row r="563" ht="15.75" customHeight="1">
      <c r="A563" s="19" t="s">
        <v>5158</v>
      </c>
      <c r="B563" s="9">
        <v>45580.0</v>
      </c>
      <c r="C563" s="36">
        <v>48.0</v>
      </c>
      <c r="D563" s="19">
        <f>G562-C563</f>
        <v>297</v>
      </c>
      <c r="E563" s="19">
        <v>2.0</v>
      </c>
      <c r="F563" s="10"/>
      <c r="G563" s="1"/>
    </row>
    <row r="564" ht="15.75" customHeight="1">
      <c r="A564" s="19" t="str">
        <f t="shared" ref="A564:A569" si="116">A563</f>
        <v>PO2410056</v>
      </c>
      <c r="B564" s="9">
        <v>45582.0</v>
      </c>
      <c r="C564" s="36">
        <v>50.0</v>
      </c>
      <c r="D564" s="19">
        <f t="shared" ref="D564:D570" si="117">D563-C564</f>
        <v>247</v>
      </c>
      <c r="E564" s="19"/>
      <c r="F564" s="10"/>
      <c r="G564" s="20" t="s">
        <v>5159</v>
      </c>
    </row>
    <row r="565" ht="15.75" customHeight="1">
      <c r="A565" s="19" t="str">
        <f t="shared" si="116"/>
        <v>PO2410056</v>
      </c>
      <c r="B565" s="18">
        <v>45583.0</v>
      </c>
      <c r="C565" s="36">
        <v>40.0</v>
      </c>
      <c r="D565" s="19">
        <f t="shared" si="117"/>
        <v>207</v>
      </c>
      <c r="E565" s="19"/>
      <c r="F565" s="10"/>
      <c r="G565" s="20" t="s">
        <v>5064</v>
      </c>
    </row>
    <row r="566" ht="15.75" customHeight="1">
      <c r="A566" s="19" t="str">
        <f t="shared" si="116"/>
        <v>PO2410056</v>
      </c>
      <c r="B566" s="18">
        <v>45587.0</v>
      </c>
      <c r="C566" s="36">
        <v>39.0</v>
      </c>
      <c r="D566" s="19">
        <f t="shared" si="117"/>
        <v>168</v>
      </c>
      <c r="E566" s="19"/>
      <c r="F566" s="10"/>
      <c r="G566" s="20" t="s">
        <v>2908</v>
      </c>
    </row>
    <row r="567" ht="15.75" customHeight="1">
      <c r="A567" s="19" t="str">
        <f t="shared" si="116"/>
        <v>PO2410056</v>
      </c>
      <c r="B567" s="18">
        <v>45586.0</v>
      </c>
      <c r="C567" s="36">
        <v>50.0</v>
      </c>
      <c r="D567" s="19">
        <f t="shared" si="117"/>
        <v>118</v>
      </c>
      <c r="E567" s="19"/>
      <c r="F567" s="10"/>
    </row>
    <row r="568" ht="15.75" customHeight="1">
      <c r="A568" s="19" t="str">
        <f t="shared" si="116"/>
        <v>PO2410056</v>
      </c>
      <c r="B568" s="9">
        <v>45588.0</v>
      </c>
      <c r="C568" s="36">
        <v>44.0</v>
      </c>
      <c r="D568" s="19">
        <f t="shared" si="117"/>
        <v>74</v>
      </c>
      <c r="E568" s="19"/>
      <c r="F568" s="10"/>
    </row>
    <row r="569" ht="15.75" customHeight="1">
      <c r="A569" s="19" t="str">
        <f t="shared" si="116"/>
        <v>PO2410056</v>
      </c>
      <c r="B569" s="9">
        <v>45589.0</v>
      </c>
      <c r="C569" s="36">
        <v>36.0</v>
      </c>
      <c r="D569" s="19">
        <f t="shared" si="117"/>
        <v>38</v>
      </c>
      <c r="E569" s="19"/>
      <c r="F569" s="10"/>
    </row>
    <row r="570" ht="15.75" customHeight="1">
      <c r="B570" s="56">
        <v>45590.0</v>
      </c>
      <c r="C570" s="69">
        <v>38.0</v>
      </c>
      <c r="D570" s="19">
        <f t="shared" si="117"/>
        <v>0</v>
      </c>
      <c r="E570" s="1"/>
    </row>
    <row r="571" ht="15.75" customHeight="1">
      <c r="E571" s="1"/>
      <c r="F571" s="54" t="s">
        <v>738</v>
      </c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A575" s="14" t="s">
        <v>15</v>
      </c>
      <c r="B575" s="14" t="s">
        <v>16</v>
      </c>
      <c r="C575" s="2" t="s">
        <v>17</v>
      </c>
      <c r="D575" s="14" t="s">
        <v>18</v>
      </c>
      <c r="E575" s="14" t="s">
        <v>19</v>
      </c>
      <c r="F575" s="34" t="s">
        <v>20</v>
      </c>
      <c r="G575" s="43">
        <v>250.0</v>
      </c>
    </row>
    <row r="576" ht="15.75" customHeight="1">
      <c r="A576" s="19" t="s">
        <v>5158</v>
      </c>
      <c r="B576" s="9">
        <v>45581.0</v>
      </c>
      <c r="C576" s="36">
        <v>50.0</v>
      </c>
      <c r="D576" s="19">
        <f>G575-C576</f>
        <v>200</v>
      </c>
      <c r="E576" s="19"/>
      <c r="F576" s="10"/>
      <c r="G576" s="1"/>
    </row>
    <row r="577" ht="15.75" customHeight="1">
      <c r="A577" s="19" t="str">
        <f t="shared" ref="A577:A582" si="118">A576</f>
        <v>PO2410056</v>
      </c>
      <c r="B577" s="9">
        <v>45587.0</v>
      </c>
      <c r="C577" s="36">
        <v>50.0</v>
      </c>
      <c r="D577" s="19">
        <f t="shared" ref="D577:D582" si="119">D576-C577</f>
        <v>150</v>
      </c>
      <c r="E577" s="19"/>
      <c r="F577" s="10"/>
      <c r="G577" s="20" t="s">
        <v>5159</v>
      </c>
    </row>
    <row r="578" ht="15.75" customHeight="1">
      <c r="A578" s="19" t="str">
        <f t="shared" si="118"/>
        <v>PO2410056</v>
      </c>
      <c r="B578" s="18">
        <v>45586.0</v>
      </c>
      <c r="C578" s="36">
        <v>50.0</v>
      </c>
      <c r="D578" s="19">
        <f t="shared" si="119"/>
        <v>100</v>
      </c>
      <c r="E578" s="19"/>
      <c r="F578" s="10"/>
      <c r="G578" s="20" t="s">
        <v>5064</v>
      </c>
    </row>
    <row r="579" ht="15.75" customHeight="1">
      <c r="A579" s="19" t="str">
        <f t="shared" si="118"/>
        <v>PO2410056</v>
      </c>
      <c r="B579" s="18">
        <v>45588.0</v>
      </c>
      <c r="C579" s="36">
        <v>13.0</v>
      </c>
      <c r="D579" s="19">
        <f t="shared" si="119"/>
        <v>87</v>
      </c>
      <c r="E579" s="19"/>
      <c r="F579" s="10"/>
      <c r="G579" s="20" t="s">
        <v>1314</v>
      </c>
    </row>
    <row r="580" ht="15.75" customHeight="1">
      <c r="A580" s="19" t="str">
        <f t="shared" si="118"/>
        <v>PO2410056</v>
      </c>
      <c r="B580" s="18">
        <v>45590.0</v>
      </c>
      <c r="C580" s="36">
        <v>54.0</v>
      </c>
      <c r="D580" s="19">
        <f t="shared" si="119"/>
        <v>33</v>
      </c>
      <c r="E580" s="19"/>
      <c r="F580" s="10"/>
    </row>
    <row r="581" ht="15.75" customHeight="1">
      <c r="A581" s="19" t="str">
        <f t="shared" si="118"/>
        <v>PO2410056</v>
      </c>
      <c r="B581" s="9">
        <v>45596.0</v>
      </c>
      <c r="C581" s="36">
        <v>12.0</v>
      </c>
      <c r="D581" s="19">
        <f t="shared" si="119"/>
        <v>21</v>
      </c>
      <c r="E581" s="19"/>
      <c r="F581" s="10"/>
    </row>
    <row r="582" ht="15.75" customHeight="1">
      <c r="A582" s="19" t="str">
        <f t="shared" si="118"/>
        <v>PO2410056</v>
      </c>
      <c r="B582" s="9">
        <v>45595.0</v>
      </c>
      <c r="C582" s="36">
        <v>21.0</v>
      </c>
      <c r="D582" s="19">
        <f t="shared" si="119"/>
        <v>0</v>
      </c>
      <c r="E582" s="19"/>
      <c r="F582" s="10"/>
    </row>
    <row r="583" ht="15.75" customHeight="1">
      <c r="E583" s="1"/>
      <c r="F583" s="54" t="s">
        <v>738</v>
      </c>
    </row>
    <row r="584" ht="15.75" customHeight="1">
      <c r="A584" s="14" t="s">
        <v>15</v>
      </c>
      <c r="B584" s="14" t="s">
        <v>16</v>
      </c>
      <c r="C584" s="2" t="s">
        <v>17</v>
      </c>
      <c r="D584" s="14" t="s">
        <v>18</v>
      </c>
      <c r="E584" s="14" t="s">
        <v>19</v>
      </c>
      <c r="F584" s="34" t="s">
        <v>20</v>
      </c>
      <c r="G584" s="43">
        <v>65.0</v>
      </c>
    </row>
    <row r="585" ht="15.75" customHeight="1">
      <c r="A585" s="19" t="s">
        <v>5160</v>
      </c>
      <c r="B585" s="9">
        <v>45590.0</v>
      </c>
      <c r="C585" s="36">
        <v>16.0</v>
      </c>
      <c r="D585" s="19">
        <f>G584-C585</f>
        <v>49</v>
      </c>
      <c r="E585" s="19"/>
      <c r="F585" s="10"/>
      <c r="G585" s="1"/>
    </row>
    <row r="586" ht="15.75" customHeight="1">
      <c r="A586" s="19" t="str">
        <f t="shared" ref="A586:A591" si="120">A585</f>
        <v>PO2410079</v>
      </c>
      <c r="B586" s="9">
        <v>45593.0</v>
      </c>
      <c r="C586" s="36">
        <v>49.0</v>
      </c>
      <c r="D586" s="19">
        <f t="shared" ref="D586:D591" si="121">D585-C586</f>
        <v>0</v>
      </c>
      <c r="E586" s="19"/>
      <c r="F586" s="10"/>
      <c r="G586" s="20" t="s">
        <v>5161</v>
      </c>
    </row>
    <row r="587" ht="15.75" customHeight="1">
      <c r="A587" s="19" t="str">
        <f t="shared" si="120"/>
        <v>PO2410079</v>
      </c>
      <c r="B587" s="18"/>
      <c r="C587" s="36"/>
      <c r="D587" s="19">
        <f t="shared" si="121"/>
        <v>0</v>
      </c>
      <c r="E587" s="19"/>
      <c r="F587" s="10"/>
      <c r="G587" s="20" t="s">
        <v>5064</v>
      </c>
    </row>
    <row r="588" ht="15.75" customHeight="1">
      <c r="A588" s="19" t="str">
        <f t="shared" si="120"/>
        <v>PO2410079</v>
      </c>
      <c r="B588" s="18"/>
      <c r="C588" s="36"/>
      <c r="D588" s="19">
        <f t="shared" si="121"/>
        <v>0</v>
      </c>
      <c r="E588" s="19"/>
      <c r="F588" s="10"/>
      <c r="G588" s="20" t="s">
        <v>2908</v>
      </c>
    </row>
    <row r="589" ht="15.75" customHeight="1">
      <c r="A589" s="19" t="str">
        <f t="shared" si="120"/>
        <v>PO2410079</v>
      </c>
      <c r="B589" s="18"/>
      <c r="C589" s="36"/>
      <c r="D589" s="19">
        <f t="shared" si="121"/>
        <v>0</v>
      </c>
      <c r="E589" s="19"/>
      <c r="F589" s="10"/>
    </row>
    <row r="590" ht="15.75" customHeight="1">
      <c r="A590" s="19" t="str">
        <f t="shared" si="120"/>
        <v>PO2410079</v>
      </c>
      <c r="B590" s="9"/>
      <c r="C590" s="36"/>
      <c r="D590" s="19">
        <f t="shared" si="121"/>
        <v>0</v>
      </c>
      <c r="E590" s="19"/>
      <c r="F590" s="10"/>
    </row>
    <row r="591" ht="15.75" customHeight="1">
      <c r="A591" s="19" t="str">
        <f t="shared" si="120"/>
        <v>PO2410079</v>
      </c>
      <c r="B591" s="9"/>
      <c r="C591" s="36"/>
      <c r="D591" s="19">
        <f t="shared" si="121"/>
        <v>0</v>
      </c>
      <c r="E591" s="19"/>
      <c r="F591" s="10"/>
    </row>
    <row r="592" ht="15.75" customHeight="1">
      <c r="E592" s="1"/>
      <c r="F592" s="68" t="s">
        <v>738</v>
      </c>
    </row>
    <row r="593" ht="15.75" customHeight="1">
      <c r="A593" s="14" t="s">
        <v>15</v>
      </c>
      <c r="B593" s="14" t="s">
        <v>16</v>
      </c>
      <c r="C593" s="2" t="s">
        <v>17</v>
      </c>
      <c r="D593" s="14" t="s">
        <v>18</v>
      </c>
      <c r="E593" s="14" t="s">
        <v>19</v>
      </c>
      <c r="F593" s="34" t="s">
        <v>20</v>
      </c>
      <c r="G593" s="43">
        <v>600.0</v>
      </c>
    </row>
    <row r="594" ht="15.75" customHeight="1">
      <c r="A594" s="19" t="s">
        <v>5162</v>
      </c>
      <c r="B594" s="9">
        <v>45593.0</v>
      </c>
      <c r="C594" s="36">
        <v>1.0</v>
      </c>
      <c r="D594" s="19">
        <f>G593-C594</f>
        <v>599</v>
      </c>
      <c r="E594" s="19"/>
      <c r="F594" s="10"/>
      <c r="G594" s="1"/>
    </row>
    <row r="595" ht="15.75" customHeight="1">
      <c r="A595" s="19" t="str">
        <f t="shared" ref="A595:A600" si="122">A594</f>
        <v>PO2410112</v>
      </c>
      <c r="B595" s="9">
        <v>45594.0</v>
      </c>
      <c r="C595" s="36">
        <v>60.0</v>
      </c>
      <c r="D595" s="19">
        <f t="shared" ref="D595:D613" si="123">D594-C595</f>
        <v>539</v>
      </c>
      <c r="E595" s="19"/>
      <c r="F595" s="10"/>
      <c r="G595" s="20" t="s">
        <v>5163</v>
      </c>
    </row>
    <row r="596" ht="15.75" customHeight="1">
      <c r="A596" s="19" t="str">
        <f t="shared" si="122"/>
        <v>PO2410112</v>
      </c>
      <c r="B596" s="18">
        <v>45595.0</v>
      </c>
      <c r="C596" s="36">
        <v>46.0</v>
      </c>
      <c r="D596" s="19">
        <f t="shared" si="123"/>
        <v>493</v>
      </c>
      <c r="E596" s="19"/>
      <c r="F596" s="10"/>
      <c r="G596" s="20" t="s">
        <v>5064</v>
      </c>
    </row>
    <row r="597" ht="15.75" customHeight="1">
      <c r="A597" s="19" t="str">
        <f t="shared" si="122"/>
        <v>PO2410112</v>
      </c>
      <c r="B597" s="18">
        <v>45596.0</v>
      </c>
      <c r="C597" s="36">
        <v>6.0</v>
      </c>
      <c r="D597" s="19">
        <f t="shared" si="123"/>
        <v>487</v>
      </c>
      <c r="E597" s="19"/>
      <c r="F597" s="10"/>
      <c r="G597" s="20" t="s">
        <v>2908</v>
      </c>
    </row>
    <row r="598" ht="15.75" customHeight="1">
      <c r="A598" s="19" t="str">
        <f t="shared" si="122"/>
        <v>PO2410112</v>
      </c>
      <c r="B598" s="18">
        <v>45600.0</v>
      </c>
      <c r="C598" s="36">
        <v>31.0</v>
      </c>
      <c r="D598" s="19">
        <f t="shared" si="123"/>
        <v>456</v>
      </c>
      <c r="E598" s="19"/>
      <c r="F598" s="10"/>
    </row>
    <row r="599" ht="15.75" customHeight="1">
      <c r="A599" s="19" t="str">
        <f t="shared" si="122"/>
        <v>PO2410112</v>
      </c>
      <c r="B599" s="9">
        <v>45602.0</v>
      </c>
      <c r="C599" s="36">
        <v>20.0</v>
      </c>
      <c r="D599" s="19">
        <f t="shared" si="123"/>
        <v>436</v>
      </c>
      <c r="E599" s="19"/>
      <c r="F599" s="10"/>
    </row>
    <row r="600" ht="15.75" customHeight="1">
      <c r="A600" s="19" t="str">
        <f t="shared" si="122"/>
        <v>PO2410112</v>
      </c>
      <c r="B600" s="9">
        <v>45603.0</v>
      </c>
      <c r="C600" s="36">
        <v>15.0</v>
      </c>
      <c r="D600" s="19">
        <f t="shared" si="123"/>
        <v>421</v>
      </c>
      <c r="E600" s="19"/>
      <c r="F600" s="10"/>
    </row>
    <row r="601" ht="15.75" customHeight="1">
      <c r="B601" s="56">
        <v>45607.0</v>
      </c>
      <c r="C601" s="69">
        <v>30.0</v>
      </c>
      <c r="D601" s="19">
        <f t="shared" si="123"/>
        <v>391</v>
      </c>
      <c r="E601" s="1"/>
    </row>
    <row r="602" ht="15.75" customHeight="1">
      <c r="B602" s="56">
        <v>45609.0</v>
      </c>
      <c r="C602" s="69">
        <v>21.0</v>
      </c>
      <c r="D602" s="19">
        <f t="shared" si="123"/>
        <v>370</v>
      </c>
      <c r="E602" s="1"/>
    </row>
    <row r="603" ht="15.75" customHeight="1">
      <c r="B603" s="56">
        <v>45610.0</v>
      </c>
      <c r="C603" s="69">
        <v>25.0</v>
      </c>
      <c r="D603" s="19">
        <f t="shared" si="123"/>
        <v>345</v>
      </c>
      <c r="E603" s="1"/>
    </row>
    <row r="604" ht="15.75" customHeight="1">
      <c r="B604" s="56">
        <v>45611.0</v>
      </c>
      <c r="C604" s="69">
        <v>25.0</v>
      </c>
      <c r="D604" s="19">
        <f t="shared" si="123"/>
        <v>320</v>
      </c>
      <c r="E604" s="1"/>
    </row>
    <row r="605" ht="15.75" customHeight="1">
      <c r="B605" s="56">
        <v>45614.0</v>
      </c>
      <c r="C605" s="69">
        <v>25.0</v>
      </c>
      <c r="D605" s="19">
        <f t="shared" si="123"/>
        <v>295</v>
      </c>
      <c r="E605" s="1"/>
    </row>
    <row r="606" ht="15.75" customHeight="1">
      <c r="B606" s="56">
        <v>45615.0</v>
      </c>
      <c r="C606" s="69">
        <v>12.0</v>
      </c>
      <c r="D606" s="19">
        <f t="shared" si="123"/>
        <v>283</v>
      </c>
      <c r="E606" s="1"/>
    </row>
    <row r="607" ht="15.75" customHeight="1">
      <c r="B607" s="56">
        <v>45638.0</v>
      </c>
      <c r="C607" s="69">
        <v>47.0</v>
      </c>
      <c r="D607" s="19">
        <f t="shared" si="123"/>
        <v>236</v>
      </c>
      <c r="E607" s="1"/>
    </row>
    <row r="608" ht="15.75" customHeight="1">
      <c r="B608" s="56">
        <v>45649.0</v>
      </c>
      <c r="C608" s="69">
        <v>20.0</v>
      </c>
      <c r="D608" s="19">
        <f t="shared" si="123"/>
        <v>216</v>
      </c>
      <c r="E608" s="1"/>
    </row>
    <row r="609" ht="15.75" customHeight="1">
      <c r="B609" s="56">
        <v>45659.0</v>
      </c>
      <c r="C609" s="69">
        <v>49.0</v>
      </c>
      <c r="D609" s="19">
        <f t="shared" si="123"/>
        <v>167</v>
      </c>
      <c r="E609" s="1">
        <v>1.0</v>
      </c>
    </row>
    <row r="610" ht="15.75" customHeight="1">
      <c r="B610" s="56">
        <v>45660.0</v>
      </c>
      <c r="C610" s="69">
        <v>50.0</v>
      </c>
      <c r="D610" s="19">
        <f t="shared" si="123"/>
        <v>117</v>
      </c>
      <c r="E610" s="1"/>
    </row>
    <row r="611" ht="15.75" customHeight="1">
      <c r="B611" s="56">
        <v>45664.0</v>
      </c>
      <c r="C611" s="69">
        <v>48.0</v>
      </c>
      <c r="D611" s="19">
        <f t="shared" si="123"/>
        <v>69</v>
      </c>
      <c r="E611" s="1">
        <v>2.0</v>
      </c>
    </row>
    <row r="612" ht="15.75" customHeight="1">
      <c r="B612" s="56">
        <v>45663.0</v>
      </c>
      <c r="C612" s="69">
        <v>50.0</v>
      </c>
      <c r="D612" s="19">
        <f t="shared" si="123"/>
        <v>19</v>
      </c>
      <c r="E612" s="1"/>
    </row>
    <row r="613" ht="15.75" customHeight="1">
      <c r="B613" s="56">
        <v>45665.0</v>
      </c>
      <c r="C613" s="69">
        <v>19.0</v>
      </c>
      <c r="D613" s="19">
        <f t="shared" si="123"/>
        <v>0</v>
      </c>
      <c r="E613" s="1"/>
    </row>
    <row r="614" ht="15.75" customHeight="1">
      <c r="E614" s="1"/>
    </row>
    <row r="615" ht="15.75" customHeight="1">
      <c r="A615" s="14" t="s">
        <v>15</v>
      </c>
      <c r="B615" s="14" t="s">
        <v>16</v>
      </c>
      <c r="C615" s="2" t="s">
        <v>17</v>
      </c>
      <c r="D615" s="14" t="s">
        <v>18</v>
      </c>
      <c r="E615" s="14" t="s">
        <v>19</v>
      </c>
      <c r="F615" s="34" t="s">
        <v>20</v>
      </c>
      <c r="G615" s="43">
        <v>340.0</v>
      </c>
      <c r="O615" s="20">
        <f>N615+M615</f>
        <v>0</v>
      </c>
      <c r="Q615" s="20" t="s">
        <v>5164</v>
      </c>
    </row>
    <row r="616" ht="15.75" customHeight="1">
      <c r="A616" s="19" t="s">
        <v>5162</v>
      </c>
      <c r="B616" s="9">
        <v>45596.0</v>
      </c>
      <c r="C616" s="36">
        <v>128.0</v>
      </c>
      <c r="D616" s="19">
        <f>G615-C616</f>
        <v>212</v>
      </c>
      <c r="E616" s="19"/>
      <c r="F616" s="10"/>
      <c r="G616" s="1"/>
      <c r="O616" s="20">
        <f>O615*2</f>
        <v>0</v>
      </c>
      <c r="P616" s="20">
        <f>P617-O616</f>
        <v>422</v>
      </c>
      <c r="Q616" s="20">
        <f>P616/2</f>
        <v>211</v>
      </c>
    </row>
    <row r="617" ht="15.75" customHeight="1">
      <c r="A617" s="19" t="str">
        <f t="shared" ref="A617:A622" si="124">A616</f>
        <v>PO2410112</v>
      </c>
      <c r="B617" s="18">
        <v>45602.0</v>
      </c>
      <c r="C617" s="36">
        <v>60.0</v>
      </c>
      <c r="D617" s="19">
        <f t="shared" ref="D617:D622" si="125">D616-C617</f>
        <v>152</v>
      </c>
      <c r="E617" s="19"/>
      <c r="F617" s="10"/>
      <c r="G617" s="20" t="s">
        <v>5163</v>
      </c>
      <c r="P617" s="20">
        <f>72+350</f>
        <v>422</v>
      </c>
    </row>
    <row r="618" ht="15.75" customHeight="1">
      <c r="A618" s="19" t="str">
        <f t="shared" si="124"/>
        <v>PO2410112</v>
      </c>
      <c r="B618" s="18">
        <v>45603.0</v>
      </c>
      <c r="C618" s="36">
        <v>59.0</v>
      </c>
      <c r="D618" s="19">
        <f t="shared" si="125"/>
        <v>93</v>
      </c>
      <c r="E618" s="19"/>
      <c r="F618" s="10"/>
      <c r="G618" s="20" t="s">
        <v>5064</v>
      </c>
    </row>
    <row r="619" ht="15.75" customHeight="1">
      <c r="A619" s="19" t="str">
        <f t="shared" si="124"/>
        <v>PO2410112</v>
      </c>
      <c r="B619" s="18">
        <v>45601.0</v>
      </c>
      <c r="C619" s="36">
        <v>50.0</v>
      </c>
      <c r="D619" s="19">
        <f t="shared" si="125"/>
        <v>43</v>
      </c>
      <c r="E619" s="19"/>
      <c r="F619" s="10"/>
      <c r="G619" s="20" t="s">
        <v>1314</v>
      </c>
    </row>
    <row r="620" ht="15.75" customHeight="1">
      <c r="A620" s="19" t="str">
        <f t="shared" si="124"/>
        <v>PO2410112</v>
      </c>
      <c r="B620" s="9">
        <v>45610.0</v>
      </c>
      <c r="C620" s="36">
        <v>43.0</v>
      </c>
      <c r="D620" s="19">
        <f t="shared" si="125"/>
        <v>0</v>
      </c>
      <c r="E620" s="19"/>
      <c r="F620" s="10"/>
    </row>
    <row r="621" ht="15.75" customHeight="1">
      <c r="A621" s="19" t="str">
        <f t="shared" si="124"/>
        <v>PO2410112</v>
      </c>
      <c r="B621" s="9"/>
      <c r="C621" s="36"/>
      <c r="D621" s="19">
        <f t="shared" si="125"/>
        <v>0</v>
      </c>
      <c r="E621" s="19"/>
      <c r="F621" s="10"/>
    </row>
    <row r="622" ht="15.75" customHeight="1">
      <c r="A622" s="19" t="str">
        <f t="shared" si="124"/>
        <v>PO2410112</v>
      </c>
      <c r="B622" s="9"/>
      <c r="C622" s="36"/>
      <c r="D622" s="19">
        <f t="shared" si="125"/>
        <v>0</v>
      </c>
      <c r="E622" s="19"/>
      <c r="F622" s="10"/>
    </row>
    <row r="623" ht="15.75" customHeight="1">
      <c r="E623" s="1"/>
      <c r="F623" s="68" t="s">
        <v>738</v>
      </c>
    </row>
    <row r="624" ht="15.75" customHeight="1">
      <c r="A624" s="14" t="s">
        <v>15</v>
      </c>
      <c r="B624" s="14" t="s">
        <v>16</v>
      </c>
      <c r="C624" s="2" t="s">
        <v>17</v>
      </c>
      <c r="D624" s="14" t="s">
        <v>18</v>
      </c>
      <c r="E624" s="14" t="s">
        <v>19</v>
      </c>
      <c r="F624" s="34" t="s">
        <v>20</v>
      </c>
      <c r="G624" s="43">
        <v>20.0</v>
      </c>
    </row>
    <row r="625" ht="15.75" customHeight="1">
      <c r="A625" s="19" t="s">
        <v>5165</v>
      </c>
      <c r="B625" s="9">
        <v>45607.0</v>
      </c>
      <c r="C625" s="36">
        <v>20.0</v>
      </c>
      <c r="D625" s="19">
        <f>G624-C625</f>
        <v>0</v>
      </c>
      <c r="E625" s="19"/>
      <c r="F625" s="10"/>
      <c r="G625" s="1"/>
    </row>
    <row r="626" ht="15.75" customHeight="1">
      <c r="A626" s="19" t="str">
        <f t="shared" ref="A626:A629" si="126">A625</f>
        <v>PO2410125</v>
      </c>
      <c r="B626" s="9"/>
      <c r="C626" s="36"/>
      <c r="D626" s="19">
        <f t="shared" ref="D626:D629" si="127">D625-C626</f>
        <v>0</v>
      </c>
      <c r="E626" s="19"/>
      <c r="F626" s="10"/>
      <c r="G626" s="20" t="s">
        <v>5166</v>
      </c>
    </row>
    <row r="627" ht="15.75" customHeight="1">
      <c r="A627" s="19" t="str">
        <f t="shared" si="126"/>
        <v>PO2410125</v>
      </c>
      <c r="B627" s="18"/>
      <c r="C627" s="36"/>
      <c r="D627" s="19">
        <f t="shared" si="127"/>
        <v>0</v>
      </c>
      <c r="E627" s="19"/>
      <c r="F627" s="10"/>
      <c r="G627" s="20" t="s">
        <v>1699</v>
      </c>
    </row>
    <row r="628" ht="15.75" customHeight="1">
      <c r="A628" s="19" t="str">
        <f t="shared" si="126"/>
        <v>PO2410125</v>
      </c>
      <c r="B628" s="18"/>
      <c r="C628" s="36"/>
      <c r="D628" s="19">
        <f t="shared" si="127"/>
        <v>0</v>
      </c>
      <c r="E628" s="19"/>
      <c r="F628" s="10"/>
      <c r="G628" s="20" t="s">
        <v>2908</v>
      </c>
    </row>
    <row r="629" ht="15.75" customHeight="1">
      <c r="A629" s="19" t="str">
        <f t="shared" si="126"/>
        <v>PO2410125</v>
      </c>
      <c r="B629" s="18"/>
      <c r="C629" s="36"/>
      <c r="D629" s="19">
        <f t="shared" si="127"/>
        <v>0</v>
      </c>
      <c r="E629" s="19"/>
      <c r="F629" s="10"/>
    </row>
    <row r="630" ht="15.75" customHeight="1">
      <c r="E630" s="1"/>
    </row>
    <row r="631" ht="15.75" customHeight="1">
      <c r="A631" s="14" t="s">
        <v>15</v>
      </c>
      <c r="B631" s="14" t="s">
        <v>16</v>
      </c>
      <c r="C631" s="2" t="s">
        <v>17</v>
      </c>
      <c r="D631" s="14" t="s">
        <v>18</v>
      </c>
      <c r="E631" s="14" t="s">
        <v>19</v>
      </c>
      <c r="F631" s="34" t="s">
        <v>20</v>
      </c>
      <c r="G631" s="43">
        <v>180.0</v>
      </c>
    </row>
    <row r="632" ht="15.75" customHeight="1">
      <c r="A632" s="19" t="s">
        <v>5167</v>
      </c>
      <c r="B632" s="9">
        <v>45665.0</v>
      </c>
      <c r="C632" s="36">
        <v>13.0</v>
      </c>
      <c r="D632" s="19">
        <f>G631-C632</f>
        <v>167</v>
      </c>
      <c r="E632" s="19">
        <v>1.0</v>
      </c>
      <c r="F632" s="10"/>
      <c r="G632" s="1"/>
    </row>
    <row r="633" ht="15.75" customHeight="1">
      <c r="A633" s="19" t="str">
        <f t="shared" ref="A633:A638" si="128">A632</f>
        <v>PO2411007</v>
      </c>
      <c r="B633" s="9">
        <v>45666.0</v>
      </c>
      <c r="C633" s="36">
        <v>51.0</v>
      </c>
      <c r="D633" s="19">
        <f t="shared" ref="D633:D638" si="129">D632-C633</f>
        <v>116</v>
      </c>
      <c r="E633" s="19"/>
      <c r="F633" s="10"/>
      <c r="G633" s="20" t="s">
        <v>5168</v>
      </c>
    </row>
    <row r="634" ht="15.75" customHeight="1">
      <c r="A634" s="19" t="str">
        <f t="shared" si="128"/>
        <v>PO2411007</v>
      </c>
      <c r="B634" s="18">
        <v>45667.0</v>
      </c>
      <c r="C634" s="36">
        <v>56.0</v>
      </c>
      <c r="D634" s="19">
        <f t="shared" si="129"/>
        <v>60</v>
      </c>
      <c r="E634" s="19"/>
      <c r="F634" s="10"/>
      <c r="G634" s="20" t="s">
        <v>5064</v>
      </c>
    </row>
    <row r="635" ht="15.75" customHeight="1">
      <c r="A635" s="19" t="str">
        <f t="shared" si="128"/>
        <v>PO2411007</v>
      </c>
      <c r="B635" s="18">
        <v>45671.0</v>
      </c>
      <c r="C635" s="36">
        <v>51.0</v>
      </c>
      <c r="D635" s="19">
        <f t="shared" si="129"/>
        <v>9</v>
      </c>
      <c r="E635" s="19">
        <v>2.0</v>
      </c>
      <c r="F635" s="10"/>
      <c r="G635" s="20" t="s">
        <v>2908</v>
      </c>
    </row>
    <row r="636" ht="15.75" customHeight="1">
      <c r="A636" s="19" t="str">
        <f t="shared" si="128"/>
        <v>PO2411007</v>
      </c>
      <c r="B636" s="18">
        <v>45673.0</v>
      </c>
      <c r="C636" s="36">
        <v>27.0</v>
      </c>
      <c r="D636" s="19">
        <f t="shared" si="129"/>
        <v>-18</v>
      </c>
      <c r="E636" s="19"/>
      <c r="F636" s="10"/>
    </row>
    <row r="637" ht="15.75" customHeight="1">
      <c r="A637" s="19" t="str">
        <f t="shared" si="128"/>
        <v>PO2411007</v>
      </c>
      <c r="B637" s="9"/>
      <c r="C637" s="36"/>
      <c r="D637" s="21">
        <f t="shared" si="129"/>
        <v>-18</v>
      </c>
      <c r="E637" s="19"/>
      <c r="F637" s="10"/>
    </row>
    <row r="638" ht="15.75" customHeight="1">
      <c r="A638" s="19" t="str">
        <f t="shared" si="128"/>
        <v>PO2411007</v>
      </c>
      <c r="B638" s="9"/>
      <c r="C638" s="36"/>
      <c r="D638" s="19">
        <f t="shared" si="129"/>
        <v>-18</v>
      </c>
      <c r="E638" s="19"/>
      <c r="F638" s="10"/>
    </row>
    <row r="639" ht="15.75" customHeight="1">
      <c r="E639" s="1"/>
    </row>
    <row r="640" ht="15.75" customHeight="1">
      <c r="A640" s="14" t="s">
        <v>15</v>
      </c>
      <c r="B640" s="14" t="s">
        <v>16</v>
      </c>
      <c r="C640" s="2" t="s">
        <v>17</v>
      </c>
      <c r="D640" s="14" t="s">
        <v>18</v>
      </c>
      <c r="E640" s="14" t="s">
        <v>19</v>
      </c>
      <c r="F640" s="34" t="s">
        <v>20</v>
      </c>
      <c r="G640" s="43">
        <v>350.0</v>
      </c>
    </row>
    <row r="641" ht="15.75" customHeight="1">
      <c r="A641" s="19" t="s">
        <v>5167</v>
      </c>
      <c r="B641" s="9">
        <v>45611.0</v>
      </c>
      <c r="C641" s="36">
        <v>50.0</v>
      </c>
      <c r="D641" s="19">
        <f>G640-C641</f>
        <v>300</v>
      </c>
      <c r="E641" s="19"/>
      <c r="F641" s="10"/>
      <c r="G641" s="1"/>
    </row>
    <row r="642" ht="15.75" customHeight="1">
      <c r="A642" s="19" t="str">
        <f t="shared" ref="A642:A647" si="130">A641</f>
        <v>PO2411007</v>
      </c>
      <c r="B642" s="9">
        <v>45614.0</v>
      </c>
      <c r="C642" s="36">
        <v>60.0</v>
      </c>
      <c r="D642" s="19">
        <f t="shared" ref="D642:D647" si="131">D641-C642</f>
        <v>240</v>
      </c>
      <c r="E642" s="19"/>
      <c r="F642" s="10"/>
      <c r="G642" s="20" t="s">
        <v>5168</v>
      </c>
    </row>
    <row r="643" ht="15.75" customHeight="1">
      <c r="A643" s="19" t="str">
        <f t="shared" si="130"/>
        <v>PO2411007</v>
      </c>
      <c r="B643" s="18">
        <v>45617.0</v>
      </c>
      <c r="C643" s="36">
        <v>60.0</v>
      </c>
      <c r="D643" s="19">
        <f t="shared" si="131"/>
        <v>180</v>
      </c>
      <c r="E643" s="19"/>
      <c r="F643" s="10"/>
      <c r="G643" s="20" t="s">
        <v>5064</v>
      </c>
    </row>
    <row r="644" ht="15.75" customHeight="1">
      <c r="A644" s="19" t="str">
        <f t="shared" si="130"/>
        <v>PO2411007</v>
      </c>
      <c r="B644" s="18">
        <v>45615.0</v>
      </c>
      <c r="C644" s="36">
        <v>127.0</v>
      </c>
      <c r="D644" s="19">
        <f t="shared" si="131"/>
        <v>53</v>
      </c>
      <c r="E644" s="19"/>
      <c r="F644" s="10"/>
      <c r="G644" s="20" t="s">
        <v>1314</v>
      </c>
    </row>
    <row r="645" ht="15.75" customHeight="1">
      <c r="A645" s="19" t="str">
        <f t="shared" si="130"/>
        <v>PO2411007</v>
      </c>
      <c r="B645" s="18">
        <v>45625.0</v>
      </c>
      <c r="C645" s="36">
        <v>35.0</v>
      </c>
      <c r="D645" s="19">
        <f t="shared" si="131"/>
        <v>18</v>
      </c>
      <c r="E645" s="19"/>
      <c r="F645" s="10"/>
    </row>
    <row r="646" ht="15.75" customHeight="1">
      <c r="A646" s="19" t="str">
        <f t="shared" si="130"/>
        <v>PO2411007</v>
      </c>
      <c r="B646" s="9">
        <v>45610.0</v>
      </c>
      <c r="C646" s="36">
        <v>17.0</v>
      </c>
      <c r="D646" s="19">
        <f t="shared" si="131"/>
        <v>1</v>
      </c>
      <c r="E646" s="19"/>
      <c r="F646" s="10"/>
    </row>
    <row r="647" ht="15.75" customHeight="1">
      <c r="A647" s="19" t="str">
        <f t="shared" si="130"/>
        <v>PO2411007</v>
      </c>
      <c r="B647" s="9">
        <v>45638.0</v>
      </c>
      <c r="C647" s="36">
        <v>1.0</v>
      </c>
      <c r="D647" s="19">
        <f t="shared" si="131"/>
        <v>0</v>
      </c>
      <c r="E647" s="19"/>
      <c r="F647" s="10"/>
    </row>
    <row r="648" ht="15.75" customHeight="1">
      <c r="E648" s="1"/>
    </row>
    <row r="649" ht="15.75" customHeight="1">
      <c r="A649" s="14" t="s">
        <v>15</v>
      </c>
      <c r="B649" s="14" t="s">
        <v>16</v>
      </c>
      <c r="C649" s="2" t="s">
        <v>17</v>
      </c>
      <c r="D649" s="14" t="s">
        <v>18</v>
      </c>
      <c r="E649" s="14" t="s">
        <v>19</v>
      </c>
      <c r="F649" s="34" t="s">
        <v>20</v>
      </c>
      <c r="G649" s="43">
        <v>20.0</v>
      </c>
    </row>
    <row r="650" ht="15.75" customHeight="1">
      <c r="A650" s="19" t="s">
        <v>5169</v>
      </c>
      <c r="B650" s="9">
        <v>45617.0</v>
      </c>
      <c r="C650" s="36">
        <v>20.0</v>
      </c>
      <c r="D650" s="19">
        <f>G649-C650</f>
        <v>0</v>
      </c>
      <c r="E650" s="19"/>
      <c r="F650" s="10"/>
      <c r="G650" s="1"/>
    </row>
    <row r="651" ht="15.75" customHeight="1">
      <c r="A651" s="19" t="str">
        <f t="shared" ref="A651:A652" si="132">A650</f>
        <v>PO2411067</v>
      </c>
      <c r="B651" s="9"/>
      <c r="C651" s="36"/>
      <c r="D651" s="19">
        <f t="shared" ref="D651:D652" si="133">D650-C651</f>
        <v>0</v>
      </c>
      <c r="E651" s="19"/>
      <c r="F651" s="10"/>
      <c r="G651" s="20" t="s">
        <v>5170</v>
      </c>
    </row>
    <row r="652" ht="15.75" customHeight="1">
      <c r="A652" s="19" t="str">
        <f t="shared" si="132"/>
        <v>PO2411067</v>
      </c>
      <c r="B652" s="18"/>
      <c r="C652" s="36"/>
      <c r="D652" s="19">
        <f t="shared" si="133"/>
        <v>0</v>
      </c>
      <c r="E652" s="19"/>
      <c r="F652" s="10"/>
      <c r="G652" s="20" t="s">
        <v>5171</v>
      </c>
    </row>
    <row r="653" ht="15.75" customHeight="1">
      <c r="E653" s="1"/>
    </row>
    <row r="654" ht="15.75" customHeight="1">
      <c r="A654" s="14" t="s">
        <v>15</v>
      </c>
      <c r="B654" s="14" t="s">
        <v>16</v>
      </c>
      <c r="C654" s="2" t="s">
        <v>17</v>
      </c>
      <c r="D654" s="14" t="s">
        <v>18</v>
      </c>
      <c r="E654" s="14" t="s">
        <v>19</v>
      </c>
      <c r="F654" s="34" t="s">
        <v>20</v>
      </c>
      <c r="G654" s="43">
        <v>50.0</v>
      </c>
    </row>
    <row r="655" ht="15.75" customHeight="1">
      <c r="A655" s="19" t="s">
        <v>5172</v>
      </c>
      <c r="B655" s="9">
        <v>45638.0</v>
      </c>
      <c r="C655" s="36">
        <v>41.0</v>
      </c>
      <c r="D655" s="19">
        <f>G654-C655</f>
        <v>9</v>
      </c>
      <c r="E655" s="19">
        <v>9.0</v>
      </c>
      <c r="F655" s="10"/>
      <c r="G655" s="1"/>
    </row>
    <row r="656" ht="15.75" customHeight="1">
      <c r="A656" s="19" t="str">
        <f t="shared" ref="A656:A657" si="134">A655</f>
        <v>PO2411161</v>
      </c>
      <c r="B656" s="9">
        <v>45644.0</v>
      </c>
      <c r="C656" s="36">
        <v>9.0</v>
      </c>
      <c r="D656" s="19">
        <f t="shared" ref="D656:D657" si="135">D655-C656</f>
        <v>0</v>
      </c>
      <c r="E656" s="19"/>
      <c r="F656" s="10"/>
      <c r="G656" s="20" t="s">
        <v>5173</v>
      </c>
    </row>
    <row r="657" ht="15.75" customHeight="1">
      <c r="A657" s="19" t="str">
        <f t="shared" si="134"/>
        <v>PO2411161</v>
      </c>
      <c r="B657" s="18"/>
      <c r="C657" s="36"/>
      <c r="D657" s="19">
        <f t="shared" si="135"/>
        <v>0</v>
      </c>
      <c r="E657" s="19"/>
      <c r="F657" s="10"/>
      <c r="G657" s="20" t="s">
        <v>5174</v>
      </c>
    </row>
    <row r="658" ht="15.75" customHeight="1">
      <c r="E658" s="1"/>
      <c r="F658" s="68" t="s">
        <v>738</v>
      </c>
    </row>
    <row r="659" ht="15.75" customHeight="1">
      <c r="A659" s="14" t="s">
        <v>0</v>
      </c>
      <c r="B659" s="3" t="s">
        <v>4</v>
      </c>
      <c r="C659" s="14" t="s">
        <v>1024</v>
      </c>
      <c r="D659" s="14" t="s">
        <v>3</v>
      </c>
      <c r="E659" s="99" t="s">
        <v>1025</v>
      </c>
      <c r="F659" s="2" t="s">
        <v>1026</v>
      </c>
      <c r="G659" s="14" t="s">
        <v>18</v>
      </c>
      <c r="H659" s="14" t="s">
        <v>19</v>
      </c>
      <c r="I659" s="14" t="s">
        <v>1027</v>
      </c>
    </row>
    <row r="660" ht="15.75" customHeight="1">
      <c r="A660" s="37" t="s">
        <v>5175</v>
      </c>
      <c r="B660" s="37" t="s">
        <v>5176</v>
      </c>
      <c r="C660" s="19" t="s">
        <v>5177</v>
      </c>
      <c r="D660" s="19">
        <v>70.0</v>
      </c>
      <c r="E660" s="72">
        <v>45644.0</v>
      </c>
      <c r="F660" s="36">
        <v>70.0</v>
      </c>
      <c r="G660" s="19">
        <f>D660-F660</f>
        <v>0</v>
      </c>
      <c r="H660" s="19"/>
      <c r="I660" s="10" t="s">
        <v>5176</v>
      </c>
    </row>
    <row r="661" ht="15.75" customHeight="1">
      <c r="A661" s="11"/>
      <c r="B661" s="11"/>
      <c r="C661" s="19" t="str">
        <f t="shared" ref="C661:C662" si="136">C660</f>
        <v>PO2412036</v>
      </c>
      <c r="D661" s="18"/>
      <c r="E661" s="72"/>
      <c r="F661" s="36"/>
      <c r="G661" s="19">
        <f t="shared" ref="G661:G662" si="137">G660-F661</f>
        <v>0</v>
      </c>
      <c r="H661" s="19"/>
      <c r="I661" s="10"/>
    </row>
    <row r="662" ht="15.75" customHeight="1">
      <c r="A662" s="12"/>
      <c r="B662" s="12"/>
      <c r="C662" s="19" t="str">
        <f t="shared" si="136"/>
        <v>PO2412036</v>
      </c>
      <c r="D662" s="18"/>
      <c r="E662" s="36"/>
      <c r="F662" s="36"/>
      <c r="G662" s="19">
        <f t="shared" si="137"/>
        <v>0</v>
      </c>
      <c r="H662" s="19"/>
      <c r="I662" s="10"/>
    </row>
    <row r="663" ht="15.75" customHeight="1">
      <c r="E663" s="1"/>
      <c r="F663" s="68" t="s">
        <v>738</v>
      </c>
    </row>
    <row r="664" ht="15.75" customHeight="1">
      <c r="A664" s="14" t="s">
        <v>5178</v>
      </c>
      <c r="B664" s="3" t="s">
        <v>4</v>
      </c>
      <c r="C664" s="14" t="s">
        <v>1024</v>
      </c>
      <c r="D664" s="14" t="s">
        <v>3</v>
      </c>
      <c r="E664" s="99" t="s">
        <v>1025</v>
      </c>
      <c r="F664" s="2" t="s">
        <v>1026</v>
      </c>
      <c r="G664" s="14" t="s">
        <v>18</v>
      </c>
      <c r="H664" s="14" t="s">
        <v>19</v>
      </c>
      <c r="I664" s="14" t="s">
        <v>1027</v>
      </c>
    </row>
    <row r="665" ht="15.75" customHeight="1">
      <c r="A665" s="37" t="s">
        <v>991</v>
      </c>
      <c r="B665" s="37" t="s">
        <v>5179</v>
      </c>
      <c r="C665" s="19" t="s">
        <v>5180</v>
      </c>
      <c r="D665" s="19">
        <v>100.0</v>
      </c>
      <c r="E665" s="72">
        <v>45649.0</v>
      </c>
      <c r="F665" s="36">
        <v>40.0</v>
      </c>
      <c r="G665" s="19">
        <f>D665-F665</f>
        <v>60</v>
      </c>
      <c r="H665" s="19"/>
      <c r="I665" s="10" t="s">
        <v>5179</v>
      </c>
    </row>
    <row r="666" ht="15.75" customHeight="1">
      <c r="A666" s="11"/>
      <c r="B666" s="11"/>
      <c r="C666" s="19" t="str">
        <f t="shared" ref="C666:C667" si="138">C665</f>
        <v>PO2412081</v>
      </c>
      <c r="D666" s="18"/>
      <c r="E666" s="72">
        <v>45659.0</v>
      </c>
      <c r="F666" s="36">
        <v>41.0</v>
      </c>
      <c r="G666" s="19">
        <f t="shared" ref="G666:G667" si="139">G665-F666</f>
        <v>19</v>
      </c>
      <c r="H666" s="19"/>
      <c r="I666" s="10" t="s">
        <v>5179</v>
      </c>
    </row>
    <row r="667" ht="15.75" customHeight="1">
      <c r="A667" s="12"/>
      <c r="B667" s="12"/>
      <c r="C667" s="19" t="str">
        <f t="shared" si="138"/>
        <v>PO2412081</v>
      </c>
      <c r="D667" s="18"/>
      <c r="E667" s="72">
        <v>45665.0</v>
      </c>
      <c r="F667" s="36">
        <v>19.0</v>
      </c>
      <c r="G667" s="19">
        <f t="shared" si="139"/>
        <v>0</v>
      </c>
      <c r="H667" s="19"/>
      <c r="I667" s="10"/>
    </row>
    <row r="668" ht="15.75" customHeight="1">
      <c r="E668" s="1"/>
      <c r="F668" s="68" t="s">
        <v>738</v>
      </c>
    </row>
    <row r="669" ht="15.75" customHeight="1">
      <c r="A669" s="14" t="s">
        <v>0</v>
      </c>
      <c r="B669" s="3" t="s">
        <v>4</v>
      </c>
      <c r="C669" s="14" t="s">
        <v>1024</v>
      </c>
      <c r="D669" s="14" t="s">
        <v>3</v>
      </c>
      <c r="E669" s="99" t="s">
        <v>1025</v>
      </c>
      <c r="F669" s="2" t="s">
        <v>1026</v>
      </c>
      <c r="G669" s="14" t="s">
        <v>18</v>
      </c>
      <c r="H669" s="14" t="s">
        <v>19</v>
      </c>
      <c r="I669" s="14" t="s">
        <v>1027</v>
      </c>
    </row>
    <row r="670" ht="15.75" customHeight="1">
      <c r="A670" s="37" t="s">
        <v>991</v>
      </c>
      <c r="B670" s="37" t="s">
        <v>5181</v>
      </c>
      <c r="C670" s="19" t="s">
        <v>5182</v>
      </c>
      <c r="D670" s="19">
        <v>100.0</v>
      </c>
      <c r="E670" s="72">
        <v>45681.0</v>
      </c>
      <c r="F670" s="36">
        <v>20.0</v>
      </c>
      <c r="G670" s="19">
        <f>D670-F670</f>
        <v>80</v>
      </c>
      <c r="H670" s="19"/>
      <c r="I670" s="10"/>
    </row>
    <row r="671" ht="15.75" customHeight="1">
      <c r="A671" s="11"/>
      <c r="B671" s="11"/>
      <c r="C671" s="19" t="str">
        <f t="shared" ref="C671:C672" si="140">C670</f>
        <v>PO2412114</v>
      </c>
      <c r="D671" s="18"/>
      <c r="E671" s="72">
        <v>45688.0</v>
      </c>
      <c r="F671" s="36">
        <v>21.0</v>
      </c>
      <c r="G671" s="19">
        <f t="shared" ref="G671:G675" si="141">G670-F671</f>
        <v>59</v>
      </c>
      <c r="H671" s="19">
        <v>4.0</v>
      </c>
      <c r="I671" s="10"/>
    </row>
    <row r="672" ht="15.75" customHeight="1">
      <c r="A672" s="12"/>
      <c r="B672" s="12"/>
      <c r="C672" s="19" t="str">
        <f t="shared" si="140"/>
        <v>PO2412114</v>
      </c>
      <c r="D672" s="18"/>
      <c r="E672" s="72">
        <v>45691.0</v>
      </c>
      <c r="F672" s="36">
        <v>22.0</v>
      </c>
      <c r="G672" s="19">
        <f t="shared" si="141"/>
        <v>37</v>
      </c>
      <c r="H672" s="19"/>
      <c r="I672" s="10" t="s">
        <v>3368</v>
      </c>
    </row>
    <row r="673" ht="15.75" customHeight="1">
      <c r="A673" s="10"/>
      <c r="B673" s="10"/>
      <c r="C673" s="10"/>
      <c r="D673" s="10"/>
      <c r="E673" s="70">
        <v>45694.0</v>
      </c>
      <c r="F673" s="10">
        <v>34.0</v>
      </c>
      <c r="G673" s="19">
        <f t="shared" si="141"/>
        <v>3</v>
      </c>
      <c r="H673" s="10"/>
      <c r="I673" s="10"/>
    </row>
    <row r="674" ht="15.75" customHeight="1">
      <c r="A674" s="10"/>
      <c r="B674" s="10"/>
      <c r="C674" s="10"/>
      <c r="D674" s="10"/>
      <c r="E674" s="70">
        <v>45699.0</v>
      </c>
      <c r="F674" s="10">
        <v>2.0</v>
      </c>
      <c r="G674" s="19">
        <f t="shared" si="141"/>
        <v>1</v>
      </c>
      <c r="H674" s="10">
        <v>1.0</v>
      </c>
      <c r="I674" s="10"/>
    </row>
    <row r="675" ht="15.75" customHeight="1">
      <c r="E675" s="263">
        <v>45705.0</v>
      </c>
      <c r="F675" s="69">
        <v>1.0</v>
      </c>
      <c r="G675" s="19">
        <f t="shared" si="141"/>
        <v>0</v>
      </c>
    </row>
    <row r="676" ht="15.75" customHeight="1">
      <c r="E676" s="1"/>
      <c r="G676" s="68" t="s">
        <v>738</v>
      </c>
    </row>
    <row r="677" ht="15.75" customHeight="1">
      <c r="E677" s="1"/>
      <c r="N677" s="53"/>
    </row>
    <row r="678" ht="15.75" customHeight="1">
      <c r="A678" s="14" t="s">
        <v>5178</v>
      </c>
      <c r="B678" s="3" t="s">
        <v>4</v>
      </c>
      <c r="C678" s="14" t="s">
        <v>1024</v>
      </c>
      <c r="D678" s="14" t="s">
        <v>3</v>
      </c>
      <c r="E678" s="99" t="s">
        <v>1025</v>
      </c>
      <c r="F678" s="2" t="s">
        <v>1026</v>
      </c>
      <c r="G678" s="14" t="s">
        <v>18</v>
      </c>
      <c r="H678" s="14" t="s">
        <v>19</v>
      </c>
      <c r="I678" s="14" t="s">
        <v>1027</v>
      </c>
      <c r="M678" s="53"/>
    </row>
    <row r="679" ht="15.75" customHeight="1">
      <c r="A679" s="37" t="s">
        <v>991</v>
      </c>
      <c r="B679" s="37" t="s">
        <v>5181</v>
      </c>
      <c r="C679" s="19" t="s">
        <v>5182</v>
      </c>
      <c r="D679" s="19">
        <v>120.0</v>
      </c>
      <c r="E679" s="72">
        <v>45665.0</v>
      </c>
      <c r="F679" s="36">
        <v>23.0</v>
      </c>
      <c r="G679" s="19">
        <f>D679-F679</f>
        <v>97</v>
      </c>
      <c r="H679" s="19"/>
      <c r="I679" s="10"/>
    </row>
    <row r="680" ht="15.75" customHeight="1">
      <c r="A680" s="11"/>
      <c r="B680" s="11"/>
      <c r="C680" s="19" t="str">
        <f t="shared" ref="C680:C681" si="142">C679</f>
        <v>PO2412114</v>
      </c>
      <c r="D680" s="18"/>
      <c r="E680" s="72">
        <v>45673.0</v>
      </c>
      <c r="F680" s="36">
        <v>30.0</v>
      </c>
      <c r="G680" s="19">
        <f t="shared" ref="G680:G683" si="143">G679-F680</f>
        <v>67</v>
      </c>
      <c r="H680" s="19"/>
      <c r="I680" s="10" t="s">
        <v>5183</v>
      </c>
    </row>
    <row r="681" ht="15.75" customHeight="1">
      <c r="A681" s="12"/>
      <c r="B681" s="12"/>
      <c r="C681" s="19" t="str">
        <f t="shared" si="142"/>
        <v>PO2412114</v>
      </c>
      <c r="D681" s="18"/>
      <c r="E681" s="72">
        <v>45681.0</v>
      </c>
      <c r="F681" s="36">
        <v>30.0</v>
      </c>
      <c r="G681" s="19">
        <f t="shared" si="143"/>
        <v>37</v>
      </c>
      <c r="H681" s="19"/>
      <c r="I681" s="10"/>
    </row>
    <row r="682" ht="15.75" customHeight="1">
      <c r="E682" s="263">
        <v>45688.0</v>
      </c>
      <c r="F682" s="83">
        <v>32.0</v>
      </c>
      <c r="G682" s="19">
        <f t="shared" si="143"/>
        <v>5</v>
      </c>
    </row>
    <row r="683" ht="15.75" customHeight="1">
      <c r="E683" s="263">
        <v>45691.0</v>
      </c>
      <c r="F683" s="83">
        <v>5.0</v>
      </c>
      <c r="G683" s="19">
        <f t="shared" si="143"/>
        <v>0</v>
      </c>
      <c r="I683" s="20" t="s">
        <v>5184</v>
      </c>
    </row>
    <row r="684" ht="15.75" customHeight="1">
      <c r="E684" s="1"/>
      <c r="G684" s="68" t="s">
        <v>738</v>
      </c>
    </row>
    <row r="685" ht="15.75" customHeight="1">
      <c r="E685" s="1"/>
    </row>
    <row r="686" ht="15.75" customHeight="1">
      <c r="A686" s="14" t="s">
        <v>0</v>
      </c>
      <c r="B686" s="3" t="s">
        <v>4</v>
      </c>
      <c r="C686" s="14" t="s">
        <v>1024</v>
      </c>
      <c r="D686" s="14" t="s">
        <v>3</v>
      </c>
      <c r="E686" s="99" t="s">
        <v>1025</v>
      </c>
      <c r="F686" s="2" t="s">
        <v>1026</v>
      </c>
      <c r="G686" s="14" t="s">
        <v>18</v>
      </c>
      <c r="H686" s="14" t="s">
        <v>19</v>
      </c>
      <c r="I686" s="14" t="s">
        <v>1027</v>
      </c>
    </row>
    <row r="687" ht="15.75" customHeight="1">
      <c r="A687" s="37" t="s">
        <v>991</v>
      </c>
      <c r="B687" s="37" t="s">
        <v>5185</v>
      </c>
      <c r="C687" s="19" t="s">
        <v>5186</v>
      </c>
      <c r="D687" s="19">
        <v>50.0</v>
      </c>
      <c r="E687" s="72">
        <v>45699.0</v>
      </c>
      <c r="F687" s="36">
        <v>22.0</v>
      </c>
      <c r="G687" s="19">
        <f>D687-F687</f>
        <v>28</v>
      </c>
      <c r="H687" s="19"/>
      <c r="I687" s="10"/>
    </row>
    <row r="688" ht="15.75" customHeight="1">
      <c r="A688" s="11"/>
      <c r="B688" s="11"/>
      <c r="C688" s="19" t="str">
        <f t="shared" ref="C688:C689" si="144">C687</f>
        <v>PO2412119</v>
      </c>
      <c r="D688" s="18"/>
      <c r="E688" s="72">
        <v>45705.0</v>
      </c>
      <c r="F688" s="36">
        <v>23.0</v>
      </c>
      <c r="G688" s="19">
        <f t="shared" ref="G688:G689" si="145">G687-F688</f>
        <v>5</v>
      </c>
      <c r="H688" s="19"/>
      <c r="I688" s="10"/>
    </row>
    <row r="689" ht="15.75" customHeight="1">
      <c r="A689" s="12"/>
      <c r="B689" s="12"/>
      <c r="C689" s="19" t="str">
        <f t="shared" si="144"/>
        <v>PO2412119</v>
      </c>
      <c r="D689" s="18"/>
      <c r="E689" s="251">
        <v>45709.0</v>
      </c>
      <c r="F689" s="36">
        <v>5.0</v>
      </c>
      <c r="G689" s="19">
        <f t="shared" si="145"/>
        <v>0</v>
      </c>
      <c r="H689" s="19"/>
      <c r="I689" s="10" t="s">
        <v>5187</v>
      </c>
    </row>
    <row r="690" ht="15.75" customHeight="1">
      <c r="E690" s="1"/>
    </row>
    <row r="691" ht="15.75" customHeight="1">
      <c r="A691" s="14" t="s">
        <v>5178</v>
      </c>
      <c r="B691" s="3" t="s">
        <v>4</v>
      </c>
      <c r="C691" s="14" t="s">
        <v>1024</v>
      </c>
      <c r="D691" s="14" t="s">
        <v>3</v>
      </c>
      <c r="E691" s="99" t="s">
        <v>1025</v>
      </c>
      <c r="F691" s="2" t="s">
        <v>1026</v>
      </c>
      <c r="G691" s="14" t="s">
        <v>18</v>
      </c>
      <c r="H691" s="14" t="s">
        <v>19</v>
      </c>
      <c r="I691" s="14" t="s">
        <v>1027</v>
      </c>
    </row>
    <row r="692" ht="15.75" customHeight="1">
      <c r="A692" s="37" t="s">
        <v>991</v>
      </c>
      <c r="B692" s="37" t="s">
        <v>5185</v>
      </c>
      <c r="C692" s="19" t="s">
        <v>5186</v>
      </c>
      <c r="D692" s="19">
        <v>100.0</v>
      </c>
      <c r="E692" s="72">
        <v>45691.0</v>
      </c>
      <c r="F692" s="36">
        <v>27.0</v>
      </c>
      <c r="G692" s="19">
        <f>D692-F692</f>
        <v>73</v>
      </c>
      <c r="H692" s="19"/>
      <c r="I692" s="10" t="s">
        <v>5188</v>
      </c>
    </row>
    <row r="693" ht="15.75" customHeight="1">
      <c r="A693" s="11"/>
      <c r="B693" s="11"/>
      <c r="C693" s="19" t="str">
        <f t="shared" ref="C693:C694" si="146">C692</f>
        <v>PO2412119</v>
      </c>
      <c r="D693" s="18"/>
      <c r="E693" s="72">
        <v>45694.0</v>
      </c>
      <c r="F693" s="36">
        <v>44.0</v>
      </c>
      <c r="G693" s="19">
        <f t="shared" ref="G693:G694" si="147">G692-F693</f>
        <v>29</v>
      </c>
      <c r="H693" s="19"/>
      <c r="I693" s="10" t="s">
        <v>5189</v>
      </c>
    </row>
    <row r="694" ht="15.75" customHeight="1">
      <c r="A694" s="12"/>
      <c r="B694" s="12"/>
      <c r="C694" s="19" t="str">
        <f t="shared" si="146"/>
        <v>PO2412119</v>
      </c>
      <c r="D694" s="18"/>
      <c r="E694" s="72">
        <v>45699.0</v>
      </c>
      <c r="F694" s="36">
        <v>29.0</v>
      </c>
      <c r="G694" s="19">
        <f t="shared" si="147"/>
        <v>0</v>
      </c>
      <c r="H694" s="19"/>
      <c r="I694" s="10" t="s">
        <v>5190</v>
      </c>
    </row>
    <row r="695" ht="15.75" customHeight="1">
      <c r="E695" s="1"/>
      <c r="G695" s="68" t="s">
        <v>738</v>
      </c>
    </row>
    <row r="696" ht="15.75" customHeight="1">
      <c r="A696" s="2" t="s">
        <v>0</v>
      </c>
      <c r="B696" s="2" t="s">
        <v>1</v>
      </c>
      <c r="C696" s="3" t="s">
        <v>2</v>
      </c>
      <c r="D696" s="3" t="s">
        <v>3</v>
      </c>
      <c r="E696" s="3" t="s">
        <v>4</v>
      </c>
      <c r="F696" s="3" t="s">
        <v>5</v>
      </c>
      <c r="G696" s="3" t="s">
        <v>6</v>
      </c>
      <c r="H696" s="3" t="s">
        <v>7</v>
      </c>
      <c r="I696" s="3" t="s">
        <v>8</v>
      </c>
    </row>
    <row r="697" ht="15.75" customHeight="1">
      <c r="A697" s="4" t="s">
        <v>1699</v>
      </c>
      <c r="B697" s="5" t="s">
        <v>5191</v>
      </c>
      <c r="C697" s="6">
        <v>45672.0</v>
      </c>
      <c r="D697" s="7">
        <v>20.0</v>
      </c>
      <c r="E697" s="8" t="s">
        <v>5192</v>
      </c>
      <c r="F697" s="9">
        <v>45691.0</v>
      </c>
      <c r="G697" s="10">
        <v>20.0</v>
      </c>
      <c r="H697" s="8">
        <f>D697-G697</f>
        <v>0</v>
      </c>
      <c r="I697" s="10"/>
      <c r="M697" s="53"/>
    </row>
    <row r="698" ht="15.75" customHeight="1">
      <c r="A698" s="11"/>
      <c r="B698" s="11"/>
      <c r="C698" s="11"/>
      <c r="D698" s="11"/>
      <c r="E698" s="8" t="s">
        <v>5193</v>
      </c>
      <c r="F698" s="9"/>
      <c r="G698" s="10"/>
      <c r="H698" s="8">
        <f>H697-G698</f>
        <v>0</v>
      </c>
      <c r="I698" s="10"/>
      <c r="M698" s="53"/>
    </row>
    <row r="699" ht="15.75" customHeight="1">
      <c r="E699" s="1"/>
      <c r="G699" s="68" t="s">
        <v>738</v>
      </c>
    </row>
    <row r="700" ht="15.75" customHeight="1">
      <c r="A700" s="2" t="s">
        <v>0</v>
      </c>
      <c r="B700" s="2" t="s">
        <v>1</v>
      </c>
      <c r="C700" s="3" t="s">
        <v>2</v>
      </c>
      <c r="D700" s="3" t="s">
        <v>3</v>
      </c>
      <c r="E700" s="3" t="s">
        <v>4</v>
      </c>
      <c r="F700" s="3" t="s">
        <v>5</v>
      </c>
      <c r="G700" s="3" t="s">
        <v>6</v>
      </c>
      <c r="H700" s="3" t="s">
        <v>7</v>
      </c>
      <c r="I700" s="3" t="s">
        <v>8</v>
      </c>
    </row>
    <row r="701" ht="15.75" customHeight="1">
      <c r="A701" s="4" t="s">
        <v>5194</v>
      </c>
      <c r="B701" s="5" t="s">
        <v>5195</v>
      </c>
      <c r="C701" s="6">
        <v>45679.0</v>
      </c>
      <c r="D701" s="7">
        <v>70.0</v>
      </c>
      <c r="E701" s="8" t="s">
        <v>5042</v>
      </c>
      <c r="F701" s="9">
        <v>45705.0</v>
      </c>
      <c r="G701" s="10">
        <v>23.0</v>
      </c>
      <c r="H701" s="8">
        <f>D701-G701</f>
        <v>47</v>
      </c>
      <c r="I701" s="10"/>
    </row>
    <row r="702" ht="15.75" customHeight="1">
      <c r="A702" s="11"/>
      <c r="B702" s="11"/>
      <c r="C702" s="11"/>
      <c r="D702" s="11"/>
      <c r="E702" s="8" t="s">
        <v>5196</v>
      </c>
      <c r="F702" s="9">
        <v>45707.0</v>
      </c>
      <c r="G702" s="10">
        <v>15.0</v>
      </c>
      <c r="H702" s="8">
        <f t="shared" ref="H702:H706" si="148">H701-G702</f>
        <v>32</v>
      </c>
      <c r="I702" s="10"/>
    </row>
    <row r="703" ht="15.75" customHeight="1">
      <c r="A703" s="11"/>
      <c r="B703" s="11"/>
      <c r="C703" s="11"/>
      <c r="D703" s="11"/>
      <c r="E703" s="8" t="s">
        <v>5197</v>
      </c>
      <c r="F703" s="57">
        <v>45709.0</v>
      </c>
      <c r="G703" s="10">
        <v>32.0</v>
      </c>
      <c r="H703" s="8">
        <f t="shared" si="148"/>
        <v>0</v>
      </c>
      <c r="I703" s="10"/>
    </row>
    <row r="704" ht="15.75" customHeight="1">
      <c r="A704" s="11"/>
      <c r="B704" s="11"/>
      <c r="C704" s="11"/>
      <c r="D704" s="11"/>
      <c r="E704" s="8" t="s">
        <v>5198</v>
      </c>
      <c r="F704" s="10"/>
      <c r="G704" s="10"/>
      <c r="H704" s="8">
        <f t="shared" si="148"/>
        <v>0</v>
      </c>
      <c r="I704" s="10"/>
    </row>
    <row r="705" ht="15.75" customHeight="1">
      <c r="A705" s="11"/>
      <c r="B705" s="11"/>
      <c r="C705" s="11"/>
      <c r="D705" s="11"/>
      <c r="E705" s="8" t="s">
        <v>5199</v>
      </c>
      <c r="F705" s="10"/>
      <c r="G705" s="10"/>
      <c r="H705" s="8">
        <f t="shared" si="148"/>
        <v>0</v>
      </c>
      <c r="I705" s="10"/>
    </row>
    <row r="706" ht="15.75" customHeight="1">
      <c r="A706" s="12"/>
      <c r="B706" s="12"/>
      <c r="C706" s="12"/>
      <c r="D706" s="12"/>
      <c r="E706" s="10"/>
      <c r="F706" s="10"/>
      <c r="G706" s="10"/>
      <c r="H706" s="8">
        <f t="shared" si="148"/>
        <v>0</v>
      </c>
      <c r="I706" s="10"/>
    </row>
    <row r="707" ht="15.75" customHeight="1">
      <c r="E707" s="1"/>
    </row>
    <row r="708" ht="15.75" customHeight="1">
      <c r="A708" s="2" t="s">
        <v>5178</v>
      </c>
      <c r="B708" s="2" t="s">
        <v>1</v>
      </c>
      <c r="C708" s="3" t="s">
        <v>2</v>
      </c>
      <c r="D708" s="3" t="s">
        <v>3</v>
      </c>
      <c r="E708" s="3" t="s">
        <v>4</v>
      </c>
      <c r="F708" s="3" t="s">
        <v>5</v>
      </c>
      <c r="G708" s="3" t="s">
        <v>6</v>
      </c>
      <c r="H708" s="3" t="s">
        <v>7</v>
      </c>
      <c r="I708" s="3" t="s">
        <v>8</v>
      </c>
    </row>
    <row r="709" ht="15.75" customHeight="1">
      <c r="A709" s="4" t="s">
        <v>5200</v>
      </c>
      <c r="B709" s="5" t="s">
        <v>5195</v>
      </c>
      <c r="C709" s="6">
        <v>45679.0</v>
      </c>
      <c r="D709" s="7">
        <v>100.0</v>
      </c>
      <c r="E709" s="8" t="s">
        <v>5041</v>
      </c>
      <c r="F709" s="9">
        <v>45699.0</v>
      </c>
      <c r="G709" s="10">
        <v>15.0</v>
      </c>
      <c r="H709" s="8">
        <f>D709-G709</f>
        <v>85</v>
      </c>
      <c r="I709" s="10"/>
    </row>
    <row r="710" ht="15.75" customHeight="1">
      <c r="A710" s="11"/>
      <c r="B710" s="11"/>
      <c r="C710" s="11"/>
      <c r="D710" s="11"/>
      <c r="E710" s="8" t="s">
        <v>5042</v>
      </c>
      <c r="F710" s="9">
        <v>45705.0</v>
      </c>
      <c r="G710" s="10">
        <v>50.0</v>
      </c>
      <c r="H710" s="8">
        <f t="shared" ref="H710:H714" si="149">H709-G710</f>
        <v>35</v>
      </c>
      <c r="I710" s="10"/>
    </row>
    <row r="711" ht="15.75" customHeight="1">
      <c r="A711" s="11"/>
      <c r="B711" s="11"/>
      <c r="C711" s="11"/>
      <c r="D711" s="11"/>
      <c r="E711" s="8" t="s">
        <v>5196</v>
      </c>
      <c r="F711" s="9">
        <v>45707.0</v>
      </c>
      <c r="G711" s="10">
        <v>35.0</v>
      </c>
      <c r="H711" s="8">
        <f t="shared" si="149"/>
        <v>0</v>
      </c>
      <c r="I711" s="10"/>
    </row>
    <row r="712" ht="15.75" customHeight="1">
      <c r="A712" s="11"/>
      <c r="B712" s="11"/>
      <c r="C712" s="11"/>
      <c r="D712" s="11"/>
      <c r="E712" s="8"/>
      <c r="F712" s="10"/>
      <c r="G712" s="10"/>
      <c r="H712" s="8">
        <f t="shared" si="149"/>
        <v>0</v>
      </c>
      <c r="I712" s="10"/>
    </row>
    <row r="713" ht="15.75" customHeight="1">
      <c r="A713" s="11"/>
      <c r="B713" s="11"/>
      <c r="C713" s="11"/>
      <c r="D713" s="11"/>
      <c r="E713" s="10"/>
      <c r="F713" s="10"/>
      <c r="G713" s="10"/>
      <c r="H713" s="8">
        <f t="shared" si="149"/>
        <v>0</v>
      </c>
      <c r="I713" s="10"/>
      <c r="L713" s="53"/>
    </row>
    <row r="714" ht="15.75" customHeight="1">
      <c r="A714" s="12"/>
      <c r="B714" s="12"/>
      <c r="C714" s="12"/>
      <c r="D714" s="12"/>
      <c r="E714" s="10"/>
      <c r="F714" s="10"/>
      <c r="G714" s="10"/>
      <c r="H714" s="8">
        <f t="shared" si="149"/>
        <v>0</v>
      </c>
      <c r="I714" s="10"/>
      <c r="L714" s="53"/>
    </row>
    <row r="715" ht="15.75" customHeight="1">
      <c r="E715" s="1"/>
      <c r="H715" s="68" t="s">
        <v>738</v>
      </c>
    </row>
    <row r="716" ht="15.75" customHeight="1">
      <c r="A716" s="2" t="s">
        <v>0</v>
      </c>
      <c r="B716" s="2" t="s">
        <v>1</v>
      </c>
      <c r="C716" s="3" t="s">
        <v>2</v>
      </c>
      <c r="D716" s="3" t="s">
        <v>3</v>
      </c>
      <c r="E716" s="3" t="s">
        <v>4</v>
      </c>
      <c r="F716" s="3" t="s">
        <v>5</v>
      </c>
      <c r="G716" s="3" t="s">
        <v>6</v>
      </c>
      <c r="H716" s="3" t="s">
        <v>7</v>
      </c>
      <c r="I716" s="3" t="s">
        <v>8</v>
      </c>
    </row>
    <row r="717" ht="15.75" customHeight="1">
      <c r="A717" s="4" t="s">
        <v>5194</v>
      </c>
      <c r="B717" s="5" t="s">
        <v>5201</v>
      </c>
      <c r="C717" s="6">
        <v>45692.0</v>
      </c>
      <c r="D717" s="7">
        <v>220.0</v>
      </c>
      <c r="E717" s="8" t="s">
        <v>4085</v>
      </c>
      <c r="F717" s="9">
        <v>45709.0</v>
      </c>
      <c r="G717" s="10">
        <v>8.0</v>
      </c>
      <c r="H717" s="8">
        <f>D717-G717</f>
        <v>212</v>
      </c>
      <c r="I717" s="10"/>
    </row>
    <row r="718" ht="15.75" customHeight="1">
      <c r="A718" s="11"/>
      <c r="B718" s="11"/>
      <c r="C718" s="11"/>
      <c r="D718" s="11"/>
      <c r="E718" s="8" t="s">
        <v>5202</v>
      </c>
      <c r="F718" s="9">
        <v>45713.0</v>
      </c>
      <c r="G718" s="10">
        <v>30.0</v>
      </c>
      <c r="H718" s="8">
        <f t="shared" ref="H718:H725" si="150">H717-G718</f>
        <v>182</v>
      </c>
      <c r="I718" s="10"/>
    </row>
    <row r="719" ht="15.75" customHeight="1">
      <c r="A719" s="11"/>
      <c r="B719" s="11"/>
      <c r="C719" s="11"/>
      <c r="D719" s="11"/>
      <c r="E719" s="8" t="s">
        <v>5203</v>
      </c>
      <c r="F719" s="57">
        <v>45716.0</v>
      </c>
      <c r="G719" s="10">
        <v>17.0</v>
      </c>
      <c r="H719" s="8">
        <f t="shared" si="150"/>
        <v>165</v>
      </c>
      <c r="I719" s="10"/>
    </row>
    <row r="720" ht="15.75" customHeight="1">
      <c r="A720" s="11"/>
      <c r="B720" s="11"/>
      <c r="C720" s="11"/>
      <c r="D720" s="11"/>
      <c r="E720" s="8" t="s">
        <v>5204</v>
      </c>
      <c r="F720" s="57">
        <v>45715.0</v>
      </c>
      <c r="G720" s="10">
        <v>22.0</v>
      </c>
      <c r="H720" s="8">
        <f t="shared" si="150"/>
        <v>143</v>
      </c>
      <c r="I720" s="10"/>
    </row>
    <row r="721" ht="15.75" customHeight="1">
      <c r="A721" s="11"/>
      <c r="B721" s="11"/>
      <c r="C721" s="11"/>
      <c r="D721" s="11"/>
      <c r="E721" s="8" t="s">
        <v>5205</v>
      </c>
      <c r="F721" s="57">
        <v>45719.0</v>
      </c>
      <c r="G721" s="10">
        <v>42.0</v>
      </c>
      <c r="H721" s="8">
        <f t="shared" si="150"/>
        <v>101</v>
      </c>
      <c r="I721" s="10">
        <v>1.0</v>
      </c>
    </row>
    <row r="722" ht="15.75" customHeight="1">
      <c r="A722" s="12"/>
      <c r="B722" s="12"/>
      <c r="C722" s="12"/>
      <c r="D722" s="12"/>
      <c r="E722" s="8" t="s">
        <v>5206</v>
      </c>
      <c r="F722" s="57">
        <v>45720.0</v>
      </c>
      <c r="G722" s="10">
        <v>30.0</v>
      </c>
      <c r="H722" s="8">
        <f t="shared" si="150"/>
        <v>71</v>
      </c>
      <c r="I722" s="10"/>
    </row>
    <row r="723" ht="15.75" customHeight="1">
      <c r="A723" s="10"/>
      <c r="B723" s="10"/>
      <c r="C723" s="10"/>
      <c r="D723" s="10"/>
      <c r="E723" s="8" t="s">
        <v>5207</v>
      </c>
      <c r="F723" s="57">
        <v>45722.0</v>
      </c>
      <c r="G723" s="10">
        <v>30.0</v>
      </c>
      <c r="H723" s="8">
        <f t="shared" si="150"/>
        <v>41</v>
      </c>
      <c r="I723" s="10"/>
    </row>
    <row r="724" ht="15.75" customHeight="1">
      <c r="A724" s="10"/>
      <c r="B724" s="10"/>
      <c r="C724" s="10"/>
      <c r="D724" s="10"/>
      <c r="E724" s="8" t="s">
        <v>5208</v>
      </c>
      <c r="F724" s="57">
        <v>45723.0</v>
      </c>
      <c r="G724" s="10">
        <v>30.0</v>
      </c>
      <c r="H724" s="8">
        <f t="shared" si="150"/>
        <v>11</v>
      </c>
      <c r="I724" s="10"/>
    </row>
    <row r="725" ht="15.75" customHeight="1">
      <c r="A725" s="10"/>
      <c r="B725" s="10"/>
      <c r="C725" s="10"/>
      <c r="D725" s="10"/>
      <c r="E725" s="8" t="s">
        <v>5209</v>
      </c>
      <c r="F725" s="57">
        <v>45728.0</v>
      </c>
      <c r="G725" s="10">
        <v>11.0</v>
      </c>
      <c r="H725" s="8">
        <f t="shared" si="150"/>
        <v>0</v>
      </c>
      <c r="I725" s="10"/>
    </row>
    <row r="726" ht="15.75" customHeight="1">
      <c r="E726" s="1"/>
      <c r="H726" s="68" t="s">
        <v>738</v>
      </c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A730" s="2" t="s">
        <v>0</v>
      </c>
      <c r="B730" s="2" t="s">
        <v>1</v>
      </c>
      <c r="C730" s="3" t="s">
        <v>2</v>
      </c>
      <c r="D730" s="3" t="s">
        <v>3</v>
      </c>
      <c r="E730" s="3" t="s">
        <v>4</v>
      </c>
      <c r="F730" s="3" t="s">
        <v>5</v>
      </c>
      <c r="G730" s="3" t="s">
        <v>6</v>
      </c>
      <c r="H730" s="3" t="s">
        <v>7</v>
      </c>
      <c r="I730" s="3" t="s">
        <v>8</v>
      </c>
    </row>
    <row r="731" ht="15.75" customHeight="1">
      <c r="A731" s="4" t="s">
        <v>1267</v>
      </c>
      <c r="B731" s="5" t="s">
        <v>5201</v>
      </c>
      <c r="C731" s="6">
        <v>45692.0</v>
      </c>
      <c r="D731" s="7">
        <v>20.0</v>
      </c>
      <c r="E731" s="8" t="s">
        <v>4083</v>
      </c>
      <c r="F731" s="9">
        <v>45705.0</v>
      </c>
      <c r="G731" s="10">
        <v>16.0</v>
      </c>
      <c r="H731" s="8">
        <f>D731-G731</f>
        <v>4</v>
      </c>
      <c r="I731" s="10">
        <v>4.0</v>
      </c>
    </row>
    <row r="732" ht="15.75" customHeight="1">
      <c r="A732" s="11"/>
      <c r="B732" s="11"/>
      <c r="C732" s="11"/>
      <c r="D732" s="11"/>
      <c r="E732" s="8" t="s">
        <v>4084</v>
      </c>
      <c r="F732" s="9">
        <v>45707.0</v>
      </c>
      <c r="G732" s="10">
        <v>1.0</v>
      </c>
      <c r="H732" s="8">
        <f t="shared" ref="H732:H733" si="151">H731-G732</f>
        <v>3</v>
      </c>
      <c r="I732" s="10"/>
    </row>
    <row r="733" ht="15.75" customHeight="1">
      <c r="E733" s="8" t="s">
        <v>5204</v>
      </c>
      <c r="F733" s="58">
        <v>45714.0</v>
      </c>
      <c r="G733" s="20">
        <v>3.0</v>
      </c>
      <c r="H733" s="8">
        <f t="shared" si="151"/>
        <v>0</v>
      </c>
    </row>
    <row r="734" ht="15.75" customHeight="1">
      <c r="E734" s="1"/>
      <c r="H734" s="68" t="s">
        <v>738</v>
      </c>
    </row>
    <row r="735" ht="15.75" customHeight="1">
      <c r="A735" s="2" t="s">
        <v>0</v>
      </c>
      <c r="B735" s="2" t="s">
        <v>1</v>
      </c>
      <c r="C735" s="3" t="s">
        <v>2</v>
      </c>
      <c r="D735" s="3" t="s">
        <v>3</v>
      </c>
      <c r="E735" s="3" t="s">
        <v>4</v>
      </c>
      <c r="F735" s="3" t="s">
        <v>5</v>
      </c>
      <c r="G735" s="3" t="s">
        <v>6</v>
      </c>
      <c r="H735" s="3" t="s">
        <v>7</v>
      </c>
      <c r="I735" s="3" t="s">
        <v>8</v>
      </c>
    </row>
    <row r="736" ht="15.75" customHeight="1">
      <c r="A736" s="4" t="s">
        <v>5194</v>
      </c>
      <c r="B736" s="5" t="s">
        <v>5210</v>
      </c>
      <c r="C736" s="6">
        <v>45700.0</v>
      </c>
      <c r="D736" s="7">
        <v>200.0</v>
      </c>
      <c r="E736" s="8" t="s">
        <v>4961</v>
      </c>
      <c r="F736" s="9">
        <v>45726.0</v>
      </c>
      <c r="G736" s="10">
        <v>35.0</v>
      </c>
      <c r="H736" s="8">
        <f>D736-G736</f>
        <v>165</v>
      </c>
      <c r="I736" s="10"/>
    </row>
    <row r="737" ht="15.75" customHeight="1">
      <c r="A737" s="11"/>
      <c r="B737" s="11"/>
      <c r="C737" s="11"/>
      <c r="D737" s="11"/>
      <c r="E737" s="8" t="s">
        <v>5211</v>
      </c>
      <c r="F737" s="9">
        <v>45728.0</v>
      </c>
      <c r="G737" s="10">
        <v>10.0</v>
      </c>
      <c r="H737" s="8">
        <f t="shared" ref="H737:H741" si="152">H736-G737</f>
        <v>155</v>
      </c>
      <c r="I737" s="10"/>
    </row>
    <row r="738" ht="15.75" customHeight="1">
      <c r="A738" s="11"/>
      <c r="B738" s="11"/>
      <c r="C738" s="11"/>
      <c r="D738" s="11"/>
      <c r="E738" s="8" t="s">
        <v>4962</v>
      </c>
      <c r="F738" s="9">
        <v>45729.0</v>
      </c>
      <c r="G738" s="10">
        <v>45.0</v>
      </c>
      <c r="H738" s="8">
        <f t="shared" si="152"/>
        <v>110</v>
      </c>
      <c r="I738" s="10"/>
    </row>
    <row r="739" ht="15.75" customHeight="1">
      <c r="A739" s="11"/>
      <c r="B739" s="11"/>
      <c r="C739" s="11"/>
      <c r="D739" s="11"/>
      <c r="E739" s="8" t="s">
        <v>4963</v>
      </c>
      <c r="F739" s="57">
        <v>45733.0</v>
      </c>
      <c r="G739" s="10">
        <v>70.0</v>
      </c>
      <c r="H739" s="8">
        <f t="shared" si="152"/>
        <v>40</v>
      </c>
      <c r="I739" s="10"/>
    </row>
    <row r="740" ht="15.75" customHeight="1">
      <c r="A740" s="11"/>
      <c r="B740" s="11"/>
      <c r="C740" s="11"/>
      <c r="D740" s="11"/>
      <c r="E740" s="8" t="s">
        <v>4964</v>
      </c>
      <c r="F740" s="57">
        <v>45735.0</v>
      </c>
      <c r="G740" s="10">
        <v>19.0</v>
      </c>
      <c r="H740" s="8">
        <f t="shared" si="152"/>
        <v>21</v>
      </c>
      <c r="I740" s="10"/>
      <c r="L740" s="53">
        <f>H740+H756</f>
        <v>76</v>
      </c>
    </row>
    <row r="741" ht="15.75" customHeight="1">
      <c r="A741" s="12"/>
      <c r="B741" s="12"/>
      <c r="C741" s="12"/>
      <c r="D741" s="12"/>
      <c r="E741" s="8" t="s">
        <v>5212</v>
      </c>
      <c r="F741" s="57">
        <v>45737.0</v>
      </c>
      <c r="G741" s="10">
        <v>21.0</v>
      </c>
      <c r="H741" s="8">
        <f t="shared" si="152"/>
        <v>0</v>
      </c>
      <c r="I741" s="10"/>
    </row>
    <row r="742" ht="15.75" customHeight="1">
      <c r="E742" s="1"/>
      <c r="H742" s="68" t="s">
        <v>738</v>
      </c>
    </row>
    <row r="743" ht="15.75" customHeight="1">
      <c r="A743" s="2" t="s">
        <v>5178</v>
      </c>
      <c r="B743" s="2" t="s">
        <v>1</v>
      </c>
      <c r="C743" s="3" t="s">
        <v>2</v>
      </c>
      <c r="D743" s="3" t="s">
        <v>3</v>
      </c>
      <c r="E743" s="3" t="s">
        <v>4</v>
      </c>
      <c r="F743" s="3" t="s">
        <v>5</v>
      </c>
      <c r="G743" s="3" t="s">
        <v>6</v>
      </c>
      <c r="H743" s="3" t="s">
        <v>7</v>
      </c>
      <c r="I743" s="3" t="s">
        <v>8</v>
      </c>
    </row>
    <row r="744" ht="15.75" customHeight="1">
      <c r="A744" s="4" t="s">
        <v>5200</v>
      </c>
      <c r="B744" s="5" t="s">
        <v>5210</v>
      </c>
      <c r="C744" s="6">
        <v>45700.0</v>
      </c>
      <c r="D744" s="7">
        <v>250.0</v>
      </c>
      <c r="E744" s="8" t="s">
        <v>4956</v>
      </c>
      <c r="F744" s="9">
        <v>45707.0</v>
      </c>
      <c r="G744" s="10">
        <v>15.0</v>
      </c>
      <c r="H744" s="8">
        <f>D744-G744</f>
        <v>235</v>
      </c>
      <c r="I744" s="10"/>
    </row>
    <row r="745" ht="15.75" customHeight="1">
      <c r="A745" s="11"/>
      <c r="B745" s="11"/>
      <c r="C745" s="11"/>
      <c r="D745" s="11"/>
      <c r="E745" s="8" t="s">
        <v>4957</v>
      </c>
      <c r="F745" s="9">
        <v>45713.0</v>
      </c>
      <c r="G745" s="10">
        <v>41.0</v>
      </c>
      <c r="H745" s="8">
        <f t="shared" ref="H745:H749" si="153">H744-G745</f>
        <v>194</v>
      </c>
      <c r="I745" s="10"/>
    </row>
    <row r="746" ht="15.75" customHeight="1">
      <c r="A746" s="11"/>
      <c r="B746" s="11"/>
      <c r="C746" s="11"/>
      <c r="D746" s="11"/>
      <c r="E746" s="8" t="s">
        <v>4958</v>
      </c>
      <c r="F746" s="57">
        <v>45714.0</v>
      </c>
      <c r="G746" s="10">
        <v>89.0</v>
      </c>
      <c r="H746" s="8">
        <f t="shared" si="153"/>
        <v>105</v>
      </c>
      <c r="I746" s="10"/>
    </row>
    <row r="747" ht="15.75" customHeight="1">
      <c r="A747" s="11"/>
      <c r="B747" s="11"/>
      <c r="C747" s="11"/>
      <c r="D747" s="11"/>
      <c r="E747" s="8" t="s">
        <v>4959</v>
      </c>
      <c r="F747" s="57">
        <v>45715.0</v>
      </c>
      <c r="G747" s="10">
        <v>9.0</v>
      </c>
      <c r="H747" s="8">
        <f t="shared" si="153"/>
        <v>96</v>
      </c>
      <c r="I747" s="10"/>
    </row>
    <row r="748" ht="15.75" customHeight="1">
      <c r="A748" s="11"/>
      <c r="B748" s="11"/>
      <c r="C748" s="11"/>
      <c r="D748" s="11"/>
      <c r="E748" s="8" t="s">
        <v>4960</v>
      </c>
      <c r="F748" s="57">
        <v>45719.0</v>
      </c>
      <c r="G748" s="10">
        <v>74.0</v>
      </c>
      <c r="H748" s="8">
        <f t="shared" si="153"/>
        <v>22</v>
      </c>
      <c r="I748" s="10"/>
    </row>
    <row r="749" ht="15.75" customHeight="1">
      <c r="A749" s="12"/>
      <c r="B749" s="12"/>
      <c r="C749" s="12"/>
      <c r="D749" s="12"/>
      <c r="E749" s="8" t="s">
        <v>4961</v>
      </c>
      <c r="F749" s="57">
        <v>45728.0</v>
      </c>
      <c r="G749" s="10">
        <v>22.0</v>
      </c>
      <c r="H749" s="8">
        <f t="shared" si="153"/>
        <v>0</v>
      </c>
      <c r="I749" s="10"/>
      <c r="M749" s="53"/>
    </row>
    <row r="750" ht="15.75" customHeight="1">
      <c r="E750" s="1"/>
      <c r="H750" s="68" t="s">
        <v>738</v>
      </c>
      <c r="M750" s="53"/>
      <c r="N750" s="20"/>
      <c r="O750" s="53"/>
      <c r="P750" s="53"/>
    </row>
    <row r="751" ht="15.75" customHeight="1">
      <c r="A751" s="2" t="s">
        <v>0</v>
      </c>
      <c r="B751" s="2" t="s">
        <v>1</v>
      </c>
      <c r="C751" s="3" t="s">
        <v>2</v>
      </c>
      <c r="D751" s="3" t="s">
        <v>3</v>
      </c>
      <c r="E751" s="3" t="s">
        <v>4</v>
      </c>
      <c r="F751" s="3" t="s">
        <v>5</v>
      </c>
      <c r="G751" s="3" t="s">
        <v>6</v>
      </c>
      <c r="H751" s="3" t="s">
        <v>7</v>
      </c>
      <c r="I751" s="3" t="s">
        <v>8</v>
      </c>
      <c r="L751" s="46"/>
      <c r="M751" s="53"/>
    </row>
    <row r="752" ht="15.75" customHeight="1">
      <c r="A752" s="4" t="s">
        <v>1267</v>
      </c>
      <c r="B752" s="5" t="s">
        <v>5210</v>
      </c>
      <c r="C752" s="6">
        <v>45700.0</v>
      </c>
      <c r="D752" s="7">
        <v>20.0</v>
      </c>
      <c r="E752" s="8" t="s">
        <v>4958</v>
      </c>
      <c r="F752" s="9">
        <v>45714.0</v>
      </c>
      <c r="G752" s="10">
        <v>20.0</v>
      </c>
      <c r="H752" s="8">
        <f>D752-G752</f>
        <v>0</v>
      </c>
      <c r="I752" s="10"/>
    </row>
    <row r="753" ht="15.75" customHeight="1">
      <c r="A753" s="11"/>
      <c r="B753" s="11"/>
      <c r="C753" s="11"/>
      <c r="D753" s="11"/>
      <c r="E753" s="8" t="s">
        <v>4957</v>
      </c>
      <c r="F753" s="9"/>
      <c r="G753" s="10"/>
      <c r="H753" s="8">
        <f>H752-G753</f>
        <v>0</v>
      </c>
      <c r="I753" s="10"/>
    </row>
    <row r="754" ht="15.75" customHeight="1">
      <c r="E754" s="1"/>
      <c r="H754" s="68" t="s">
        <v>738</v>
      </c>
    </row>
    <row r="755" ht="15.75" customHeight="1">
      <c r="A755" s="2" t="s">
        <v>0</v>
      </c>
      <c r="B755" s="2" t="s">
        <v>1</v>
      </c>
      <c r="C755" s="3" t="s">
        <v>2</v>
      </c>
      <c r="D755" s="3" t="s">
        <v>3</v>
      </c>
      <c r="E755" s="3" t="s">
        <v>4</v>
      </c>
      <c r="F755" s="3" t="s">
        <v>5</v>
      </c>
      <c r="G755" s="3" t="s">
        <v>6</v>
      </c>
      <c r="H755" s="3" t="s">
        <v>7</v>
      </c>
      <c r="I755" s="3" t="s">
        <v>8</v>
      </c>
    </row>
    <row r="756" ht="15.75" customHeight="1">
      <c r="A756" s="4" t="s">
        <v>5194</v>
      </c>
      <c r="B756" s="5" t="s">
        <v>5213</v>
      </c>
      <c r="C756" s="6">
        <v>45708.0</v>
      </c>
      <c r="D756" s="7">
        <v>80.0</v>
      </c>
      <c r="E756" s="8" t="s">
        <v>4638</v>
      </c>
      <c r="F756" s="9">
        <v>45737.0</v>
      </c>
      <c r="G756" s="10">
        <v>25.0</v>
      </c>
      <c r="H756" s="8">
        <f>D756-G756</f>
        <v>55</v>
      </c>
      <c r="I756" s="10"/>
    </row>
    <row r="757" ht="15.75" customHeight="1">
      <c r="A757" s="11"/>
      <c r="B757" s="11"/>
      <c r="C757" s="11"/>
      <c r="D757" s="11"/>
      <c r="E757" s="8" t="s">
        <v>4639</v>
      </c>
      <c r="F757" s="9">
        <v>45740.0</v>
      </c>
      <c r="G757" s="10">
        <v>55.0</v>
      </c>
      <c r="H757" s="8">
        <f t="shared" ref="H757:H761" si="154">H756-G757</f>
        <v>0</v>
      </c>
      <c r="I757" s="10"/>
    </row>
    <row r="758" ht="15.75" customHeight="1">
      <c r="A758" s="11"/>
      <c r="B758" s="11"/>
      <c r="C758" s="11"/>
      <c r="D758" s="11"/>
      <c r="E758" s="8"/>
      <c r="F758" s="10"/>
      <c r="G758" s="10"/>
      <c r="H758" s="8">
        <f t="shared" si="154"/>
        <v>0</v>
      </c>
      <c r="I758" s="10"/>
    </row>
    <row r="759" ht="15.75" customHeight="1">
      <c r="A759" s="11"/>
      <c r="B759" s="11"/>
      <c r="C759" s="11"/>
      <c r="D759" s="11"/>
      <c r="E759" s="8"/>
      <c r="F759" s="10"/>
      <c r="G759" s="10"/>
      <c r="H759" s="8">
        <f t="shared" si="154"/>
        <v>0</v>
      </c>
      <c r="I759" s="10"/>
    </row>
    <row r="760" ht="15.75" customHeight="1">
      <c r="A760" s="11"/>
      <c r="B760" s="11"/>
      <c r="C760" s="11"/>
      <c r="D760" s="11"/>
      <c r="E760" s="8"/>
      <c r="F760" s="10"/>
      <c r="G760" s="10"/>
      <c r="H760" s="8">
        <f t="shared" si="154"/>
        <v>0</v>
      </c>
      <c r="I760" s="10"/>
    </row>
    <row r="761" ht="15.75" customHeight="1">
      <c r="A761" s="12"/>
      <c r="B761" s="12"/>
      <c r="C761" s="12"/>
      <c r="D761" s="12"/>
      <c r="E761" s="8"/>
      <c r="F761" s="10"/>
      <c r="G761" s="10"/>
      <c r="H761" s="8">
        <f t="shared" si="154"/>
        <v>0</v>
      </c>
      <c r="I761" s="10"/>
    </row>
    <row r="762" ht="15.75" customHeight="1">
      <c r="E762" s="1"/>
      <c r="H762" s="68" t="s">
        <v>738</v>
      </c>
    </row>
    <row r="763" ht="15.75" customHeight="1">
      <c r="A763" s="2" t="s">
        <v>0</v>
      </c>
      <c r="B763" s="2" t="s">
        <v>1</v>
      </c>
      <c r="C763" s="3" t="s">
        <v>2</v>
      </c>
      <c r="D763" s="3" t="s">
        <v>3</v>
      </c>
      <c r="E763" s="3" t="s">
        <v>4</v>
      </c>
      <c r="F763" s="3" t="s">
        <v>5</v>
      </c>
      <c r="G763" s="3" t="s">
        <v>6</v>
      </c>
      <c r="H763" s="3" t="s">
        <v>7</v>
      </c>
      <c r="I763" s="3" t="s">
        <v>8</v>
      </c>
    </row>
    <row r="764" ht="15.75" customHeight="1">
      <c r="A764" s="4" t="s">
        <v>5214</v>
      </c>
      <c r="B764" s="5" t="s">
        <v>5213</v>
      </c>
      <c r="C764" s="6">
        <v>45708.0</v>
      </c>
      <c r="D764" s="7">
        <v>150.0</v>
      </c>
      <c r="E764" s="8" t="s">
        <v>4635</v>
      </c>
      <c r="F764" s="9">
        <v>45728.0</v>
      </c>
      <c r="G764" s="10">
        <v>28.0</v>
      </c>
      <c r="H764" s="8">
        <f>D764-G764</f>
        <v>122</v>
      </c>
      <c r="I764" s="10"/>
    </row>
    <row r="765" ht="15.75" customHeight="1">
      <c r="A765" s="11"/>
      <c r="B765" s="11"/>
      <c r="C765" s="11"/>
      <c r="D765" s="11"/>
      <c r="E765" s="8" t="s">
        <v>4636</v>
      </c>
      <c r="F765" s="9">
        <v>45733.0</v>
      </c>
      <c r="G765" s="10">
        <v>40.0</v>
      </c>
      <c r="H765" s="8">
        <f t="shared" ref="H765:H769" si="155">H764-G765</f>
        <v>82</v>
      </c>
      <c r="I765" s="10"/>
    </row>
    <row r="766" ht="15.75" customHeight="1">
      <c r="A766" s="11"/>
      <c r="B766" s="11"/>
      <c r="C766" s="11"/>
      <c r="D766" s="11"/>
      <c r="E766" s="8" t="s">
        <v>4637</v>
      </c>
      <c r="F766" s="57">
        <v>45735.0</v>
      </c>
      <c r="G766" s="10">
        <v>36.0</v>
      </c>
      <c r="H766" s="8">
        <f t="shared" si="155"/>
        <v>46</v>
      </c>
      <c r="I766" s="10"/>
    </row>
    <row r="767" ht="15.75" customHeight="1">
      <c r="A767" s="11"/>
      <c r="B767" s="11"/>
      <c r="C767" s="11"/>
      <c r="D767" s="11"/>
      <c r="E767" s="8" t="s">
        <v>4638</v>
      </c>
      <c r="F767" s="57">
        <v>45737.0</v>
      </c>
      <c r="G767" s="10">
        <v>11.0</v>
      </c>
      <c r="H767" s="8">
        <f t="shared" si="155"/>
        <v>35</v>
      </c>
      <c r="I767" s="10"/>
    </row>
    <row r="768" ht="15.75" customHeight="1">
      <c r="A768" s="11"/>
      <c r="B768" s="11"/>
      <c r="C768" s="11"/>
      <c r="D768" s="11"/>
      <c r="E768" s="8" t="s">
        <v>4639</v>
      </c>
      <c r="F768" s="57">
        <v>45741.0</v>
      </c>
      <c r="G768" s="10">
        <v>35.0</v>
      </c>
      <c r="H768" s="8">
        <f t="shared" si="155"/>
        <v>0</v>
      </c>
      <c r="I768" s="10"/>
    </row>
    <row r="769" ht="15.75" customHeight="1">
      <c r="A769" s="12"/>
      <c r="B769" s="12"/>
      <c r="C769" s="12"/>
      <c r="D769" s="12"/>
      <c r="E769" s="8" t="s">
        <v>5215</v>
      </c>
      <c r="F769" s="10"/>
      <c r="G769" s="10"/>
      <c r="H769" s="8">
        <f t="shared" si="155"/>
        <v>0</v>
      </c>
      <c r="I769" s="10"/>
      <c r="L769" s="53">
        <f>+H769+H749</f>
        <v>0</v>
      </c>
    </row>
    <row r="770" ht="15.75" customHeight="1">
      <c r="E770" s="1"/>
      <c r="H770" s="68" t="s">
        <v>738</v>
      </c>
    </row>
    <row r="771" ht="15.75" customHeight="1">
      <c r="A771" s="2" t="s">
        <v>0</v>
      </c>
      <c r="B771" s="2" t="s">
        <v>1</v>
      </c>
      <c r="C771" s="3" t="s">
        <v>2</v>
      </c>
      <c r="D771" s="3" t="s">
        <v>3</v>
      </c>
      <c r="E771" s="3" t="s">
        <v>4</v>
      </c>
      <c r="F771" s="3" t="s">
        <v>5</v>
      </c>
      <c r="G771" s="3" t="s">
        <v>6</v>
      </c>
      <c r="H771" s="3" t="s">
        <v>7</v>
      </c>
      <c r="I771" s="3" t="s">
        <v>8</v>
      </c>
    </row>
    <row r="772" ht="15.75" customHeight="1">
      <c r="A772" s="4" t="s">
        <v>5194</v>
      </c>
      <c r="B772" s="5" t="s">
        <v>5216</v>
      </c>
      <c r="C772" s="6"/>
      <c r="D772" s="7">
        <v>180.0</v>
      </c>
      <c r="E772" s="8" t="s">
        <v>4342</v>
      </c>
      <c r="F772" s="9">
        <v>45741.0</v>
      </c>
      <c r="G772" s="10">
        <v>14.0</v>
      </c>
      <c r="H772" s="8">
        <f>D772-G772</f>
        <v>166</v>
      </c>
      <c r="I772" s="10"/>
    </row>
    <row r="773" ht="15.75" customHeight="1">
      <c r="A773" s="11"/>
      <c r="B773" s="11"/>
      <c r="C773" s="11"/>
      <c r="D773" s="11"/>
      <c r="E773" s="8" t="s">
        <v>4343</v>
      </c>
      <c r="F773" s="9">
        <v>45742.0</v>
      </c>
      <c r="G773" s="10">
        <v>28.0</v>
      </c>
      <c r="H773" s="8">
        <f t="shared" ref="H773:H777" si="156">H772-G773</f>
        <v>138</v>
      </c>
      <c r="I773" s="10"/>
    </row>
    <row r="774" ht="15.75" customHeight="1">
      <c r="A774" s="11"/>
      <c r="B774" s="11"/>
      <c r="C774" s="11"/>
      <c r="D774" s="11"/>
      <c r="E774" s="8" t="s">
        <v>5217</v>
      </c>
      <c r="F774" s="57">
        <v>45743.0</v>
      </c>
      <c r="G774" s="10">
        <v>20.0</v>
      </c>
      <c r="H774" s="8">
        <f t="shared" si="156"/>
        <v>118</v>
      </c>
      <c r="I774" s="10"/>
    </row>
    <row r="775" ht="15.75" customHeight="1">
      <c r="A775" s="11"/>
      <c r="B775" s="11"/>
      <c r="C775" s="11"/>
      <c r="D775" s="11"/>
      <c r="E775" s="8" t="s">
        <v>5218</v>
      </c>
      <c r="F775" s="57">
        <v>45756.0</v>
      </c>
      <c r="G775" s="10">
        <v>49.0</v>
      </c>
      <c r="H775" s="8">
        <f t="shared" si="156"/>
        <v>69</v>
      </c>
      <c r="I775" s="10">
        <v>1.0</v>
      </c>
    </row>
    <row r="776" ht="15.75" customHeight="1">
      <c r="A776" s="11"/>
      <c r="B776" s="11"/>
      <c r="C776" s="11"/>
      <c r="D776" s="11"/>
      <c r="E776" s="8" t="s">
        <v>5219</v>
      </c>
      <c r="F776" s="57">
        <v>45761.0</v>
      </c>
      <c r="G776" s="10">
        <v>25.0</v>
      </c>
      <c r="H776" s="8">
        <f t="shared" si="156"/>
        <v>44</v>
      </c>
      <c r="I776" s="10">
        <v>2.0</v>
      </c>
    </row>
    <row r="777" ht="15.75" customHeight="1">
      <c r="A777" s="12"/>
      <c r="B777" s="12"/>
      <c r="C777" s="12"/>
      <c r="D777" s="12"/>
      <c r="E777" s="8" t="s">
        <v>5220</v>
      </c>
      <c r="F777" s="57">
        <v>45762.0</v>
      </c>
      <c r="G777" s="10">
        <v>44.0</v>
      </c>
      <c r="H777" s="8">
        <f t="shared" si="156"/>
        <v>0</v>
      </c>
      <c r="I777" s="10"/>
    </row>
    <row r="778" ht="15.75" customHeight="1">
      <c r="E778" s="1"/>
    </row>
    <row r="779" ht="15.75" customHeight="1">
      <c r="A779" s="2" t="s">
        <v>0</v>
      </c>
      <c r="B779" s="2" t="s">
        <v>1</v>
      </c>
      <c r="C779" s="3" t="s">
        <v>2</v>
      </c>
      <c r="D779" s="3" t="s">
        <v>3</v>
      </c>
      <c r="E779" s="3" t="s">
        <v>4</v>
      </c>
      <c r="F779" s="3" t="s">
        <v>5</v>
      </c>
      <c r="G779" s="3" t="s">
        <v>6</v>
      </c>
      <c r="H779" s="3" t="s">
        <v>7</v>
      </c>
      <c r="I779" s="3" t="s">
        <v>8</v>
      </c>
    </row>
    <row r="780" ht="15.75" customHeight="1">
      <c r="A780" s="4" t="s">
        <v>5221</v>
      </c>
      <c r="B780" s="5" t="s">
        <v>5216</v>
      </c>
      <c r="C780" s="6"/>
      <c r="D780" s="7">
        <v>200.0</v>
      </c>
      <c r="E780" s="8" t="s">
        <v>4342</v>
      </c>
      <c r="F780" s="9">
        <v>45741.0</v>
      </c>
      <c r="G780" s="10">
        <v>82.0</v>
      </c>
      <c r="H780" s="8">
        <f>D780-G780</f>
        <v>118</v>
      </c>
      <c r="I780" s="10"/>
    </row>
    <row r="781" ht="15.75" customHeight="1">
      <c r="A781" s="11"/>
      <c r="B781" s="11"/>
      <c r="C781" s="11"/>
      <c r="D781" s="11"/>
      <c r="E781" s="8" t="s">
        <v>4343</v>
      </c>
      <c r="F781" s="9">
        <v>45742.0</v>
      </c>
      <c r="G781" s="10">
        <v>118.0</v>
      </c>
      <c r="H781" s="8">
        <f t="shared" ref="H781:H785" si="157">H780-G781</f>
        <v>0</v>
      </c>
      <c r="I781" s="10"/>
    </row>
    <row r="782" ht="15.75" customHeight="1">
      <c r="A782" s="11"/>
      <c r="B782" s="11"/>
      <c r="C782" s="11"/>
      <c r="D782" s="11"/>
      <c r="E782" s="8" t="s">
        <v>4343</v>
      </c>
      <c r="F782" s="10"/>
      <c r="G782" s="10"/>
      <c r="H782" s="8">
        <f t="shared" si="157"/>
        <v>0</v>
      </c>
      <c r="I782" s="10"/>
    </row>
    <row r="783" ht="15.75" customHeight="1">
      <c r="A783" s="11"/>
      <c r="B783" s="11"/>
      <c r="C783" s="11"/>
      <c r="D783" s="11"/>
      <c r="E783" s="8" t="s">
        <v>5217</v>
      </c>
      <c r="F783" s="10"/>
      <c r="G783" s="10"/>
      <c r="H783" s="8">
        <f t="shared" si="157"/>
        <v>0</v>
      </c>
      <c r="I783" s="10"/>
    </row>
    <row r="784" ht="15.75" customHeight="1">
      <c r="A784" s="11"/>
      <c r="B784" s="11"/>
      <c r="C784" s="11"/>
      <c r="D784" s="11"/>
      <c r="E784" s="8" t="s">
        <v>5218</v>
      </c>
      <c r="F784" s="10"/>
      <c r="G784" s="10"/>
      <c r="H784" s="8">
        <f t="shared" si="157"/>
        <v>0</v>
      </c>
      <c r="I784" s="10"/>
    </row>
    <row r="785" ht="15.75" customHeight="1">
      <c r="A785" s="12"/>
      <c r="B785" s="12"/>
      <c r="C785" s="12"/>
      <c r="D785" s="12"/>
      <c r="E785" s="8" t="s">
        <v>5219</v>
      </c>
      <c r="F785" s="10"/>
      <c r="G785" s="10"/>
      <c r="H785" s="8">
        <f t="shared" si="157"/>
        <v>0</v>
      </c>
      <c r="I785" s="10"/>
    </row>
    <row r="786" ht="15.75" customHeight="1">
      <c r="E786" s="1"/>
      <c r="H786" s="68" t="s">
        <v>738</v>
      </c>
    </row>
    <row r="787" ht="15.75" customHeight="1">
      <c r="A787" s="2" t="s">
        <v>0</v>
      </c>
      <c r="B787" s="2" t="s">
        <v>1</v>
      </c>
      <c r="C787" s="3" t="s">
        <v>2</v>
      </c>
      <c r="D787" s="3" t="s">
        <v>3</v>
      </c>
      <c r="E787" s="3" t="s">
        <v>4</v>
      </c>
      <c r="F787" s="3" t="s">
        <v>5</v>
      </c>
      <c r="G787" s="3" t="s">
        <v>6</v>
      </c>
      <c r="H787" s="3" t="s">
        <v>7</v>
      </c>
      <c r="I787" s="3" t="s">
        <v>8</v>
      </c>
    </row>
    <row r="788" ht="15.75" customHeight="1">
      <c r="A788" s="4" t="s">
        <v>1267</v>
      </c>
      <c r="B788" s="5" t="s">
        <v>5216</v>
      </c>
      <c r="C788" s="6"/>
      <c r="D788" s="7">
        <v>20.0</v>
      </c>
      <c r="E788" s="8" t="s">
        <v>4341</v>
      </c>
      <c r="F788" s="9">
        <v>45735.0</v>
      </c>
      <c r="G788" s="10">
        <v>17.0</v>
      </c>
      <c r="H788" s="8">
        <f>D788-G788</f>
        <v>3</v>
      </c>
      <c r="I788" s="10"/>
    </row>
    <row r="789" ht="15.75" customHeight="1">
      <c r="A789" s="11"/>
      <c r="B789" s="11"/>
      <c r="C789" s="11"/>
      <c r="D789" s="11"/>
      <c r="E789" s="8" t="s">
        <v>5220</v>
      </c>
      <c r="F789" s="9">
        <v>45762.0</v>
      </c>
      <c r="G789" s="10">
        <v>3.0</v>
      </c>
      <c r="H789" s="8">
        <f t="shared" ref="H789:H793" si="158">H788-G789</f>
        <v>0</v>
      </c>
      <c r="I789" s="10"/>
    </row>
    <row r="790" ht="15.75" customHeight="1">
      <c r="A790" s="11"/>
      <c r="B790" s="11"/>
      <c r="C790" s="11"/>
      <c r="D790" s="11"/>
      <c r="E790" s="8" t="s">
        <v>4343</v>
      </c>
      <c r="F790" s="10"/>
      <c r="G790" s="10"/>
      <c r="H790" s="8">
        <f t="shared" si="158"/>
        <v>0</v>
      </c>
      <c r="I790" s="10"/>
    </row>
    <row r="791" ht="15.75" customHeight="1">
      <c r="A791" s="11"/>
      <c r="B791" s="11"/>
      <c r="C791" s="11"/>
      <c r="D791" s="11"/>
      <c r="E791" s="8" t="s">
        <v>5217</v>
      </c>
      <c r="F791" s="10"/>
      <c r="G791" s="10"/>
      <c r="H791" s="8">
        <f t="shared" si="158"/>
        <v>0</v>
      </c>
      <c r="I791" s="10"/>
    </row>
    <row r="792" ht="15.75" customHeight="1">
      <c r="A792" s="11"/>
      <c r="B792" s="11"/>
      <c r="C792" s="11"/>
      <c r="D792" s="11"/>
      <c r="E792" s="8" t="s">
        <v>5218</v>
      </c>
      <c r="F792" s="10"/>
      <c r="G792" s="10"/>
      <c r="H792" s="8">
        <f t="shared" si="158"/>
        <v>0</v>
      </c>
      <c r="I792" s="10"/>
    </row>
    <row r="793" ht="15.75" customHeight="1">
      <c r="A793" s="12"/>
      <c r="B793" s="12"/>
      <c r="C793" s="12"/>
      <c r="D793" s="12"/>
      <c r="E793" s="8" t="s">
        <v>5219</v>
      </c>
      <c r="F793" s="10"/>
      <c r="G793" s="10"/>
      <c r="H793" s="8">
        <f t="shared" si="158"/>
        <v>0</v>
      </c>
      <c r="I793" s="10"/>
    </row>
    <row r="794" ht="15.75" customHeight="1">
      <c r="E794" s="1"/>
      <c r="H794" s="68" t="s">
        <v>738</v>
      </c>
    </row>
    <row r="795" ht="15.75" customHeight="1">
      <c r="A795" s="2" t="s">
        <v>0</v>
      </c>
      <c r="B795" s="2" t="s">
        <v>1</v>
      </c>
      <c r="C795" s="3" t="s">
        <v>2</v>
      </c>
      <c r="D795" s="3" t="s">
        <v>3</v>
      </c>
      <c r="E795" s="3" t="s">
        <v>4</v>
      </c>
      <c r="F795" s="3" t="s">
        <v>5</v>
      </c>
      <c r="G795" s="3" t="s">
        <v>6</v>
      </c>
      <c r="H795" s="3" t="s">
        <v>7</v>
      </c>
      <c r="I795" s="3" t="s">
        <v>8</v>
      </c>
    </row>
    <row r="796" ht="15.75" customHeight="1">
      <c r="A796" s="4" t="s">
        <v>5194</v>
      </c>
      <c r="B796" s="5" t="s">
        <v>5222</v>
      </c>
      <c r="C796" s="6"/>
      <c r="D796" s="7">
        <v>140.0</v>
      </c>
      <c r="E796" s="8" t="s">
        <v>5223</v>
      </c>
      <c r="F796" s="9">
        <v>45762.0</v>
      </c>
      <c r="G796" s="10">
        <v>6.0</v>
      </c>
      <c r="H796" s="8">
        <f>D796-G796</f>
        <v>134</v>
      </c>
      <c r="I796" s="10"/>
    </row>
    <row r="797" ht="15.75" customHeight="1">
      <c r="A797" s="11"/>
      <c r="B797" s="11"/>
      <c r="C797" s="11"/>
      <c r="D797" s="11"/>
      <c r="E797" s="8" t="s">
        <v>5224</v>
      </c>
      <c r="F797" s="9">
        <v>45763.0</v>
      </c>
      <c r="G797" s="10">
        <v>30.0</v>
      </c>
      <c r="H797" s="8">
        <f t="shared" ref="H797:H801" si="159">H796-G797</f>
        <v>104</v>
      </c>
      <c r="I797" s="10"/>
    </row>
    <row r="798" ht="15.75" customHeight="1">
      <c r="A798" s="11"/>
      <c r="B798" s="11"/>
      <c r="C798" s="11"/>
      <c r="D798" s="11"/>
      <c r="E798" s="8" t="s">
        <v>5225</v>
      </c>
      <c r="F798" s="57">
        <v>45764.0</v>
      </c>
      <c r="G798" s="10">
        <v>35.0</v>
      </c>
      <c r="H798" s="8">
        <f t="shared" si="159"/>
        <v>69</v>
      </c>
      <c r="I798" s="10"/>
    </row>
    <row r="799" ht="15.75" customHeight="1">
      <c r="A799" s="11"/>
      <c r="B799" s="11"/>
      <c r="C799" s="11"/>
      <c r="D799" s="11"/>
      <c r="E799" s="8" t="s">
        <v>5226</v>
      </c>
      <c r="F799" s="57">
        <v>45768.0</v>
      </c>
      <c r="G799" s="10">
        <v>30.0</v>
      </c>
      <c r="H799" s="8">
        <f t="shared" si="159"/>
        <v>39</v>
      </c>
      <c r="I799" s="10"/>
    </row>
    <row r="800" ht="15.75" customHeight="1">
      <c r="A800" s="11"/>
      <c r="B800" s="11"/>
      <c r="C800" s="11"/>
      <c r="D800" s="11"/>
      <c r="E800" s="8" t="s">
        <v>5227</v>
      </c>
      <c r="F800" s="57">
        <v>45770.0</v>
      </c>
      <c r="G800" s="10">
        <v>39.0</v>
      </c>
      <c r="H800" s="8">
        <f t="shared" si="159"/>
        <v>0</v>
      </c>
      <c r="I800" s="10"/>
    </row>
    <row r="801" ht="15.75" customHeight="1">
      <c r="A801" s="12"/>
      <c r="B801" s="12"/>
      <c r="C801" s="12"/>
      <c r="D801" s="12"/>
      <c r="E801" s="8"/>
      <c r="F801" s="10"/>
      <c r="G801" s="10"/>
      <c r="H801" s="8">
        <f t="shared" si="159"/>
        <v>0</v>
      </c>
      <c r="I801" s="10"/>
    </row>
    <row r="802" ht="15.75" customHeight="1">
      <c r="E802" s="1"/>
      <c r="H802" s="68" t="s">
        <v>738</v>
      </c>
    </row>
    <row r="803" ht="15.75" customHeight="1">
      <c r="A803" s="2" t="s">
        <v>0</v>
      </c>
      <c r="B803" s="2" t="s">
        <v>1</v>
      </c>
      <c r="C803" s="3" t="s">
        <v>2</v>
      </c>
      <c r="D803" s="3" t="s">
        <v>3</v>
      </c>
      <c r="E803" s="3" t="s">
        <v>4</v>
      </c>
      <c r="F803" s="3" t="s">
        <v>5</v>
      </c>
      <c r="G803" s="3" t="s">
        <v>6</v>
      </c>
      <c r="H803" s="3" t="s">
        <v>7</v>
      </c>
      <c r="I803" s="3" t="s">
        <v>8</v>
      </c>
    </row>
    <row r="804" ht="15.75" customHeight="1">
      <c r="A804" s="4" t="s">
        <v>5221</v>
      </c>
      <c r="B804" s="5" t="s">
        <v>5222</v>
      </c>
      <c r="C804" s="6"/>
      <c r="D804" s="7">
        <v>200.0</v>
      </c>
      <c r="E804" s="8" t="s">
        <v>1181</v>
      </c>
      <c r="F804" s="9">
        <v>45742.0</v>
      </c>
      <c r="G804" s="10">
        <v>36.0</v>
      </c>
      <c r="H804" s="8">
        <f>D804-G804</f>
        <v>164</v>
      </c>
      <c r="I804" s="10"/>
    </row>
    <row r="805" ht="15.75" customHeight="1">
      <c r="A805" s="11"/>
      <c r="B805" s="11"/>
      <c r="C805" s="11"/>
      <c r="D805" s="11"/>
      <c r="E805" s="8" t="s">
        <v>1182</v>
      </c>
      <c r="F805" s="9">
        <v>45743.0</v>
      </c>
      <c r="G805" s="10">
        <v>54.0</v>
      </c>
      <c r="H805" s="8">
        <f t="shared" ref="H805:H809" si="160">H804-G805</f>
        <v>110</v>
      </c>
      <c r="I805" s="10"/>
    </row>
    <row r="806" ht="15.75" customHeight="1">
      <c r="A806" s="11"/>
      <c r="B806" s="11"/>
      <c r="C806" s="11"/>
      <c r="D806" s="11"/>
      <c r="E806" s="8" t="s">
        <v>1183</v>
      </c>
      <c r="F806" s="57">
        <v>45761.0</v>
      </c>
      <c r="G806" s="10">
        <v>36.0</v>
      </c>
      <c r="H806" s="8">
        <f t="shared" si="160"/>
        <v>74</v>
      </c>
      <c r="I806" s="10"/>
    </row>
    <row r="807" ht="15.75" customHeight="1">
      <c r="A807" s="11"/>
      <c r="B807" s="11"/>
      <c r="C807" s="11"/>
      <c r="D807" s="11"/>
      <c r="E807" s="8" t="s">
        <v>5228</v>
      </c>
      <c r="F807" s="57">
        <v>45763.0</v>
      </c>
      <c r="G807" s="10">
        <v>74.0</v>
      </c>
      <c r="H807" s="8">
        <f t="shared" si="160"/>
        <v>0</v>
      </c>
      <c r="I807" s="10"/>
      <c r="L807" s="53"/>
    </row>
    <row r="808" ht="15.75" customHeight="1">
      <c r="A808" s="11"/>
      <c r="B808" s="11"/>
      <c r="C808" s="11"/>
      <c r="D808" s="11"/>
      <c r="E808" s="8" t="s">
        <v>5223</v>
      </c>
      <c r="F808" s="10"/>
      <c r="G808" s="10"/>
      <c r="H808" s="8">
        <f t="shared" si="160"/>
        <v>0</v>
      </c>
      <c r="I808" s="10"/>
      <c r="L808" s="53"/>
    </row>
    <row r="809" ht="15.75" customHeight="1">
      <c r="A809" s="12"/>
      <c r="B809" s="12"/>
      <c r="C809" s="12"/>
      <c r="D809" s="12"/>
      <c r="E809" s="8" t="s">
        <v>5224</v>
      </c>
      <c r="F809" s="10"/>
      <c r="G809" s="10"/>
      <c r="H809" s="8">
        <f t="shared" si="160"/>
        <v>0</v>
      </c>
      <c r="I809" s="10"/>
    </row>
    <row r="810" ht="15.75" customHeight="1">
      <c r="E810" s="1"/>
      <c r="H810" s="68" t="s">
        <v>738</v>
      </c>
    </row>
    <row r="811" ht="15.75" customHeight="1">
      <c r="A811" s="2" t="s">
        <v>0</v>
      </c>
      <c r="B811" s="2" t="s">
        <v>1</v>
      </c>
      <c r="C811" s="3" t="s">
        <v>2</v>
      </c>
      <c r="D811" s="3" t="s">
        <v>3</v>
      </c>
      <c r="E811" s="3" t="s">
        <v>4</v>
      </c>
      <c r="F811" s="3" t="s">
        <v>5</v>
      </c>
      <c r="G811" s="3" t="s">
        <v>6</v>
      </c>
      <c r="H811" s="3" t="s">
        <v>7</v>
      </c>
      <c r="I811" s="3" t="s">
        <v>8</v>
      </c>
    </row>
    <row r="812" ht="15.75" customHeight="1">
      <c r="A812" s="4" t="s">
        <v>5194</v>
      </c>
      <c r="B812" s="5" t="s">
        <v>5229</v>
      </c>
      <c r="C812" s="6"/>
      <c r="D812" s="7">
        <v>150.0</v>
      </c>
      <c r="E812" s="8" t="s">
        <v>5230</v>
      </c>
      <c r="F812" s="9">
        <v>45770.0</v>
      </c>
      <c r="G812" s="10">
        <v>7.0</v>
      </c>
      <c r="H812" s="8">
        <f>D812-G812</f>
        <v>143</v>
      </c>
      <c r="I812" s="10">
        <v>3.0</v>
      </c>
    </row>
    <row r="813" ht="15.75" customHeight="1">
      <c r="A813" s="11"/>
      <c r="B813" s="11"/>
      <c r="C813" s="11"/>
      <c r="D813" s="11"/>
      <c r="E813" s="8" t="s">
        <v>5231</v>
      </c>
      <c r="F813" s="9">
        <v>45771.0</v>
      </c>
      <c r="G813" s="10">
        <v>40.0</v>
      </c>
      <c r="H813" s="8">
        <f t="shared" ref="H813:H817" si="161">H812-G813</f>
        <v>103</v>
      </c>
      <c r="I813" s="10"/>
    </row>
    <row r="814" ht="15.75" customHeight="1">
      <c r="A814" s="11"/>
      <c r="B814" s="11"/>
      <c r="C814" s="11"/>
      <c r="D814" s="11"/>
      <c r="E814" s="8" t="s">
        <v>5232</v>
      </c>
      <c r="F814" s="57">
        <v>45775.0</v>
      </c>
      <c r="G814" s="10">
        <v>50.0</v>
      </c>
      <c r="H814" s="8">
        <f t="shared" si="161"/>
        <v>53</v>
      </c>
      <c r="I814" s="10"/>
    </row>
    <row r="815" ht="15.75" customHeight="1">
      <c r="A815" s="11"/>
      <c r="B815" s="11"/>
      <c r="C815" s="11"/>
      <c r="D815" s="11"/>
      <c r="E815" s="8" t="s">
        <v>5233</v>
      </c>
      <c r="F815" s="57">
        <v>45776.0</v>
      </c>
      <c r="G815" s="10">
        <v>22.0</v>
      </c>
      <c r="H815" s="8">
        <f t="shared" si="161"/>
        <v>31</v>
      </c>
      <c r="I815" s="10"/>
    </row>
    <row r="816" ht="15.75" customHeight="1">
      <c r="A816" s="11"/>
      <c r="B816" s="11"/>
      <c r="C816" s="11"/>
      <c r="D816" s="11"/>
      <c r="E816" s="8"/>
      <c r="F816" s="57">
        <v>45772.0</v>
      </c>
      <c r="G816" s="10">
        <v>31.0</v>
      </c>
      <c r="H816" s="8">
        <f t="shared" si="161"/>
        <v>0</v>
      </c>
      <c r="I816" s="10"/>
    </row>
    <row r="817" ht="15.75" customHeight="1">
      <c r="A817" s="12"/>
      <c r="B817" s="12"/>
      <c r="C817" s="12"/>
      <c r="D817" s="12"/>
      <c r="E817" s="8"/>
      <c r="F817" s="10"/>
      <c r="G817" s="10"/>
      <c r="H817" s="8">
        <f t="shared" si="161"/>
        <v>0</v>
      </c>
      <c r="I817" s="10"/>
    </row>
    <row r="818" ht="15.75" customHeight="1">
      <c r="E818" s="1"/>
      <c r="H818" s="68" t="s">
        <v>738</v>
      </c>
    </row>
    <row r="819" ht="15.75" customHeight="1">
      <c r="A819" s="2" t="s">
        <v>0</v>
      </c>
      <c r="B819" s="2" t="s">
        <v>1</v>
      </c>
      <c r="C819" s="3" t="s">
        <v>2</v>
      </c>
      <c r="D819" s="3" t="s">
        <v>3</v>
      </c>
      <c r="E819" s="3" t="s">
        <v>4</v>
      </c>
      <c r="F819" s="3" t="s">
        <v>5</v>
      </c>
      <c r="G819" s="3" t="s">
        <v>6</v>
      </c>
      <c r="H819" s="3" t="s">
        <v>7</v>
      </c>
      <c r="I819" s="3" t="s">
        <v>8</v>
      </c>
    </row>
    <row r="820" ht="15.75" customHeight="1">
      <c r="A820" s="4" t="s">
        <v>5221</v>
      </c>
      <c r="B820" s="5" t="s">
        <v>5229</v>
      </c>
      <c r="C820" s="6"/>
      <c r="D820" s="7">
        <v>150.0</v>
      </c>
      <c r="E820" s="8" t="s">
        <v>2411</v>
      </c>
      <c r="F820" s="9">
        <v>45763.0</v>
      </c>
      <c r="G820" s="10">
        <v>26.0</v>
      </c>
      <c r="H820" s="8">
        <f>D820-G820</f>
        <v>124</v>
      </c>
      <c r="I820" s="10"/>
    </row>
    <row r="821" ht="15.75" customHeight="1">
      <c r="A821" s="11"/>
      <c r="B821" s="11"/>
      <c r="C821" s="11"/>
      <c r="D821" s="11"/>
      <c r="E821" s="8" t="s">
        <v>5234</v>
      </c>
      <c r="F821" s="9">
        <v>45768.0</v>
      </c>
      <c r="G821" s="10">
        <v>100.0</v>
      </c>
      <c r="H821" s="8">
        <f t="shared" ref="H821:H825" si="162">H820-G821</f>
        <v>24</v>
      </c>
      <c r="I821" s="10"/>
    </row>
    <row r="822" ht="15.75" customHeight="1">
      <c r="A822" s="11"/>
      <c r="B822" s="11"/>
      <c r="C822" s="11"/>
      <c r="D822" s="11"/>
      <c r="E822" s="8" t="s">
        <v>5230</v>
      </c>
      <c r="F822" s="57">
        <v>45770.0</v>
      </c>
      <c r="G822" s="10">
        <v>24.0</v>
      </c>
      <c r="H822" s="8">
        <f t="shared" si="162"/>
        <v>0</v>
      </c>
      <c r="I822" s="10"/>
    </row>
    <row r="823" ht="15.75" customHeight="1">
      <c r="A823" s="11"/>
      <c r="B823" s="11"/>
      <c r="C823" s="11"/>
      <c r="D823" s="11"/>
      <c r="E823" s="8" t="s">
        <v>5231</v>
      </c>
      <c r="F823" s="10"/>
      <c r="G823" s="10"/>
      <c r="H823" s="8">
        <f t="shared" si="162"/>
        <v>0</v>
      </c>
      <c r="I823" s="10"/>
    </row>
    <row r="824" ht="15.75" customHeight="1">
      <c r="A824" s="11"/>
      <c r="B824" s="11"/>
      <c r="C824" s="11"/>
      <c r="D824" s="11"/>
      <c r="E824" s="8" t="s">
        <v>5235</v>
      </c>
      <c r="F824" s="10"/>
      <c r="G824" s="10"/>
      <c r="H824" s="8">
        <f t="shared" si="162"/>
        <v>0</v>
      </c>
      <c r="I824" s="10"/>
    </row>
    <row r="825" ht="15.75" customHeight="1">
      <c r="A825" s="12"/>
      <c r="B825" s="12"/>
      <c r="C825" s="12"/>
      <c r="D825" s="12"/>
      <c r="E825" s="8" t="s">
        <v>5232</v>
      </c>
      <c r="F825" s="10"/>
      <c r="G825" s="10"/>
      <c r="H825" s="8">
        <f t="shared" si="162"/>
        <v>0</v>
      </c>
      <c r="I825" s="10"/>
    </row>
    <row r="826" ht="15.75" customHeight="1">
      <c r="E826" s="1"/>
      <c r="H826" s="68" t="s">
        <v>738</v>
      </c>
    </row>
    <row r="827" ht="15.75" customHeight="1">
      <c r="A827" s="2" t="s">
        <v>0</v>
      </c>
      <c r="B827" s="2" t="s">
        <v>1</v>
      </c>
      <c r="C827" s="3" t="s">
        <v>2</v>
      </c>
      <c r="D827" s="3" t="s">
        <v>3</v>
      </c>
      <c r="E827" s="3" t="s">
        <v>4</v>
      </c>
      <c r="F827" s="3" t="s">
        <v>5</v>
      </c>
      <c r="G827" s="3" t="s">
        <v>6</v>
      </c>
      <c r="H827" s="3" t="s">
        <v>7</v>
      </c>
      <c r="I827" s="3" t="s">
        <v>8</v>
      </c>
    </row>
    <row r="828" ht="15.75" customHeight="1">
      <c r="A828" s="4" t="s">
        <v>5194</v>
      </c>
      <c r="B828" s="5" t="s">
        <v>5236</v>
      </c>
      <c r="C828" s="6"/>
      <c r="D828" s="7">
        <v>120.0</v>
      </c>
      <c r="E828" s="8" t="s">
        <v>5237</v>
      </c>
      <c r="F828" s="9">
        <v>45776.0</v>
      </c>
      <c r="G828" s="10">
        <v>13.0</v>
      </c>
      <c r="H828" s="8">
        <f>D828-G828</f>
        <v>107</v>
      </c>
      <c r="I828" s="10"/>
    </row>
    <row r="829" ht="15.75" customHeight="1">
      <c r="A829" s="11"/>
      <c r="B829" s="11"/>
      <c r="C829" s="11"/>
      <c r="D829" s="11"/>
      <c r="E829" s="8" t="s">
        <v>5238</v>
      </c>
      <c r="F829" s="9">
        <v>45777.0</v>
      </c>
      <c r="G829" s="10">
        <v>30.0</v>
      </c>
      <c r="H829" s="8">
        <f t="shared" ref="H829:H833" si="163">H828-G829</f>
        <v>77</v>
      </c>
      <c r="I829" s="10"/>
    </row>
    <row r="830" ht="15.75" customHeight="1">
      <c r="A830" s="11"/>
      <c r="B830" s="11"/>
      <c r="C830" s="11"/>
      <c r="D830" s="11"/>
      <c r="E830" s="8" t="s">
        <v>5239</v>
      </c>
      <c r="F830" s="57">
        <v>45782.0</v>
      </c>
      <c r="G830" s="10">
        <v>50.0</v>
      </c>
      <c r="H830" s="8">
        <f t="shared" si="163"/>
        <v>27</v>
      </c>
      <c r="I830" s="10"/>
    </row>
    <row r="831" ht="15.75" customHeight="1">
      <c r="A831" s="11"/>
      <c r="B831" s="11"/>
      <c r="C831" s="11"/>
      <c r="D831" s="11"/>
      <c r="E831" s="8" t="s">
        <v>5240</v>
      </c>
      <c r="F831" s="57">
        <v>45783.0</v>
      </c>
      <c r="G831" s="10">
        <v>27.0</v>
      </c>
      <c r="H831" s="8">
        <f t="shared" si="163"/>
        <v>0</v>
      </c>
      <c r="I831" s="10"/>
    </row>
    <row r="832" ht="15.75" customHeight="1">
      <c r="A832" s="11"/>
      <c r="B832" s="11"/>
      <c r="C832" s="11"/>
      <c r="D832" s="11"/>
      <c r="E832" s="8"/>
      <c r="F832" s="10"/>
      <c r="G832" s="10"/>
      <c r="H832" s="8">
        <f t="shared" si="163"/>
        <v>0</v>
      </c>
      <c r="I832" s="10"/>
    </row>
    <row r="833" ht="15.75" customHeight="1">
      <c r="A833" s="12"/>
      <c r="B833" s="12"/>
      <c r="C833" s="12"/>
      <c r="D833" s="12"/>
      <c r="E833" s="8"/>
      <c r="F833" s="10"/>
      <c r="G833" s="10"/>
      <c r="H833" s="8">
        <f t="shared" si="163"/>
        <v>0</v>
      </c>
      <c r="I833" s="10"/>
    </row>
    <row r="834" ht="15.75" customHeight="1">
      <c r="E834" s="1"/>
      <c r="H834" s="68" t="s">
        <v>738</v>
      </c>
    </row>
    <row r="835" ht="15.75" customHeight="1">
      <c r="A835" s="2" t="s">
        <v>0</v>
      </c>
      <c r="B835" s="2" t="s">
        <v>1</v>
      </c>
      <c r="C835" s="3" t="s">
        <v>2</v>
      </c>
      <c r="D835" s="3" t="s">
        <v>3</v>
      </c>
      <c r="E835" s="3" t="s">
        <v>4</v>
      </c>
      <c r="F835" s="3" t="s">
        <v>5</v>
      </c>
      <c r="G835" s="3" t="s">
        <v>6</v>
      </c>
      <c r="H835" s="3" t="s">
        <v>7</v>
      </c>
      <c r="I835" s="3" t="s">
        <v>8</v>
      </c>
    </row>
    <row r="836" ht="15.75" customHeight="1">
      <c r="A836" s="4" t="s">
        <v>5221</v>
      </c>
      <c r="B836" s="5" t="s">
        <v>5236</v>
      </c>
      <c r="C836" s="6"/>
      <c r="D836" s="7">
        <v>100.0</v>
      </c>
      <c r="E836" s="8" t="s">
        <v>4354</v>
      </c>
      <c r="F836" s="9">
        <v>45770.0</v>
      </c>
      <c r="G836" s="10">
        <v>26.0</v>
      </c>
      <c r="H836" s="8">
        <f>D836-G836</f>
        <v>74</v>
      </c>
      <c r="I836" s="10"/>
    </row>
    <row r="837" ht="15.75" customHeight="1">
      <c r="A837" s="11"/>
      <c r="B837" s="11"/>
      <c r="C837" s="11"/>
      <c r="D837" s="11"/>
      <c r="E837" s="8" t="s">
        <v>5241</v>
      </c>
      <c r="F837" s="9">
        <v>45771.0</v>
      </c>
      <c r="G837" s="10">
        <v>40.0</v>
      </c>
      <c r="H837" s="8">
        <f t="shared" ref="H837:H841" si="164">H836-G837</f>
        <v>34</v>
      </c>
      <c r="I837" s="10"/>
    </row>
    <row r="838" ht="15.75" customHeight="1">
      <c r="A838" s="11"/>
      <c r="B838" s="11"/>
      <c r="C838" s="11"/>
      <c r="D838" s="11"/>
      <c r="E838" s="8" t="s">
        <v>5242</v>
      </c>
      <c r="F838" s="57">
        <v>45772.0</v>
      </c>
      <c r="G838" s="10">
        <v>34.0</v>
      </c>
      <c r="H838" s="8">
        <f t="shared" si="164"/>
        <v>0</v>
      </c>
      <c r="I838" s="10"/>
    </row>
    <row r="839" ht="15.75" customHeight="1">
      <c r="A839" s="11"/>
      <c r="B839" s="11"/>
      <c r="C839" s="11"/>
      <c r="D839" s="11"/>
      <c r="E839" s="8" t="s">
        <v>5237</v>
      </c>
      <c r="F839" s="10"/>
      <c r="G839" s="10"/>
      <c r="H839" s="8">
        <f t="shared" si="164"/>
        <v>0</v>
      </c>
      <c r="I839" s="10"/>
    </row>
    <row r="840" ht="15.75" customHeight="1">
      <c r="A840" s="11"/>
      <c r="B840" s="11"/>
      <c r="C840" s="11"/>
      <c r="D840" s="11"/>
      <c r="E840" s="8" t="s">
        <v>5238</v>
      </c>
      <c r="F840" s="10"/>
      <c r="G840" s="10"/>
      <c r="H840" s="8">
        <f t="shared" si="164"/>
        <v>0</v>
      </c>
      <c r="I840" s="10"/>
      <c r="M840" s="53"/>
    </row>
    <row r="841" ht="15.75" customHeight="1">
      <c r="A841" s="12"/>
      <c r="B841" s="12"/>
      <c r="C841" s="12"/>
      <c r="D841" s="12"/>
      <c r="E841" s="8" t="s">
        <v>5239</v>
      </c>
      <c r="F841" s="10"/>
      <c r="G841" s="10"/>
      <c r="H841" s="8">
        <f t="shared" si="164"/>
        <v>0</v>
      </c>
      <c r="I841" s="10"/>
      <c r="M841" s="53"/>
    </row>
    <row r="842" ht="15.75" customHeight="1">
      <c r="E842" s="1"/>
      <c r="H842" s="68" t="s">
        <v>738</v>
      </c>
    </row>
    <row r="843" ht="15.75" customHeight="1">
      <c r="A843" s="2" t="s">
        <v>0</v>
      </c>
      <c r="B843" s="2" t="s">
        <v>1</v>
      </c>
      <c r="C843" s="3" t="s">
        <v>2</v>
      </c>
      <c r="D843" s="3" t="s">
        <v>3</v>
      </c>
      <c r="E843" s="3" t="s">
        <v>4</v>
      </c>
      <c r="F843" s="3" t="s">
        <v>5</v>
      </c>
      <c r="G843" s="3" t="s">
        <v>6</v>
      </c>
      <c r="H843" s="3" t="s">
        <v>7</v>
      </c>
      <c r="I843" s="3" t="s">
        <v>8</v>
      </c>
    </row>
    <row r="844" ht="15.75" customHeight="1">
      <c r="A844" s="4" t="s">
        <v>5194</v>
      </c>
      <c r="B844" s="5" t="s">
        <v>5243</v>
      </c>
      <c r="C844" s="6"/>
      <c r="D844" s="7">
        <v>180.0</v>
      </c>
      <c r="E844" s="8" t="s">
        <v>4110</v>
      </c>
      <c r="F844" s="9">
        <v>45783.0</v>
      </c>
      <c r="G844" s="10">
        <v>13.0</v>
      </c>
      <c r="H844" s="8">
        <f>D844-G844</f>
        <v>167</v>
      </c>
      <c r="I844" s="10"/>
    </row>
    <row r="845" ht="15.75" customHeight="1">
      <c r="A845" s="11"/>
      <c r="B845" s="11"/>
      <c r="C845" s="11"/>
      <c r="D845" s="11"/>
      <c r="E845" s="8" t="s">
        <v>4111</v>
      </c>
      <c r="F845" s="9">
        <v>45784.0</v>
      </c>
      <c r="G845" s="10">
        <v>29.0</v>
      </c>
      <c r="H845" s="8">
        <f t="shared" ref="H845:H849" si="165">H844-G845</f>
        <v>138</v>
      </c>
      <c r="I845" s="10"/>
    </row>
    <row r="846" ht="15.75" customHeight="1">
      <c r="A846" s="11"/>
      <c r="B846" s="11"/>
      <c r="C846" s="11"/>
      <c r="D846" s="11"/>
      <c r="E846" s="8" t="s">
        <v>4112</v>
      </c>
      <c r="F846" s="57">
        <v>45785.0</v>
      </c>
      <c r="G846" s="10">
        <v>30.0</v>
      </c>
      <c r="H846" s="8">
        <f t="shared" si="165"/>
        <v>108</v>
      </c>
      <c r="I846" s="10"/>
    </row>
    <row r="847" ht="15.75" customHeight="1">
      <c r="A847" s="11"/>
      <c r="B847" s="11"/>
      <c r="C847" s="11"/>
      <c r="D847" s="11"/>
      <c r="E847" s="8" t="s">
        <v>5244</v>
      </c>
      <c r="F847" s="57">
        <v>45786.0</v>
      </c>
      <c r="G847" s="10">
        <v>32.0</v>
      </c>
      <c r="H847" s="8">
        <f t="shared" si="165"/>
        <v>76</v>
      </c>
      <c r="I847" s="10"/>
    </row>
    <row r="848" ht="15.75" customHeight="1">
      <c r="A848" s="11"/>
      <c r="B848" s="11"/>
      <c r="C848" s="11"/>
      <c r="D848" s="11"/>
      <c r="E848" s="8" t="s">
        <v>5245</v>
      </c>
      <c r="F848" s="57">
        <v>45791.0</v>
      </c>
      <c r="G848" s="10">
        <v>40.0</v>
      </c>
      <c r="H848" s="8">
        <f t="shared" si="165"/>
        <v>36</v>
      </c>
      <c r="I848" s="10"/>
    </row>
    <row r="849" ht="15.75" customHeight="1">
      <c r="A849" s="12"/>
      <c r="B849" s="12"/>
      <c r="C849" s="12"/>
      <c r="D849" s="12"/>
      <c r="E849" s="8" t="s">
        <v>5246</v>
      </c>
      <c r="F849" s="57">
        <v>45792.0</v>
      </c>
      <c r="G849" s="10">
        <v>36.0</v>
      </c>
      <c r="H849" s="8">
        <f t="shared" si="165"/>
        <v>0</v>
      </c>
      <c r="I849" s="10"/>
    </row>
    <row r="850" ht="15.75" customHeight="1">
      <c r="E850" s="1"/>
      <c r="H850" s="68" t="s">
        <v>738</v>
      </c>
    </row>
    <row r="851" ht="15.75" customHeight="1">
      <c r="A851" s="2" t="s">
        <v>0</v>
      </c>
      <c r="B851" s="2" t="s">
        <v>1</v>
      </c>
      <c r="C851" s="3" t="s">
        <v>2</v>
      </c>
      <c r="D851" s="3" t="s">
        <v>3</v>
      </c>
      <c r="E851" s="3" t="s">
        <v>4</v>
      </c>
      <c r="F851" s="3" t="s">
        <v>5</v>
      </c>
      <c r="G851" s="3" t="s">
        <v>6</v>
      </c>
      <c r="H851" s="3" t="s">
        <v>7</v>
      </c>
      <c r="I851" s="3" t="s">
        <v>8</v>
      </c>
    </row>
    <row r="852" ht="15.75" customHeight="1">
      <c r="A852" s="4" t="s">
        <v>5221</v>
      </c>
      <c r="B852" s="5" t="s">
        <v>5243</v>
      </c>
      <c r="C852" s="6"/>
      <c r="D852" s="7">
        <v>200.0</v>
      </c>
      <c r="E852" s="8" t="s">
        <v>4108</v>
      </c>
      <c r="F852" s="9">
        <v>45772.0</v>
      </c>
      <c r="G852" s="10">
        <v>41.0</v>
      </c>
      <c r="H852" s="8">
        <f>D852-G852</f>
        <v>159</v>
      </c>
      <c r="I852" s="10"/>
    </row>
    <row r="853" ht="15.75" customHeight="1">
      <c r="A853" s="11"/>
      <c r="B853" s="11"/>
      <c r="C853" s="11"/>
      <c r="D853" s="11"/>
      <c r="E853" s="8" t="s">
        <v>4109</v>
      </c>
      <c r="F853" s="9">
        <v>45775.0</v>
      </c>
      <c r="G853" s="10">
        <v>159.0</v>
      </c>
      <c r="H853" s="8">
        <f t="shared" ref="H853:H857" si="166">H852-G853</f>
        <v>0</v>
      </c>
      <c r="I853" s="10"/>
    </row>
    <row r="854" ht="15.75" customHeight="1">
      <c r="A854" s="11"/>
      <c r="B854" s="11"/>
      <c r="C854" s="11"/>
      <c r="D854" s="11"/>
      <c r="E854" s="8" t="s">
        <v>4110</v>
      </c>
      <c r="F854" s="10"/>
      <c r="G854" s="10"/>
      <c r="H854" s="8">
        <f t="shared" si="166"/>
        <v>0</v>
      </c>
      <c r="I854" s="10"/>
    </row>
    <row r="855" ht="15.75" customHeight="1">
      <c r="A855" s="11"/>
      <c r="B855" s="11"/>
      <c r="C855" s="11"/>
      <c r="D855" s="11"/>
      <c r="E855" s="8" t="s">
        <v>4111</v>
      </c>
      <c r="F855" s="10"/>
      <c r="G855" s="10"/>
      <c r="H855" s="8">
        <f t="shared" si="166"/>
        <v>0</v>
      </c>
      <c r="I855" s="10"/>
    </row>
    <row r="856" ht="15.75" customHeight="1">
      <c r="A856" s="11"/>
      <c r="B856" s="11"/>
      <c r="C856" s="11"/>
      <c r="D856" s="11"/>
      <c r="E856" s="8" t="s">
        <v>4112</v>
      </c>
      <c r="F856" s="10"/>
      <c r="G856" s="10"/>
      <c r="H856" s="8">
        <f t="shared" si="166"/>
        <v>0</v>
      </c>
      <c r="I856" s="10"/>
    </row>
    <row r="857" ht="15.75" customHeight="1">
      <c r="A857" s="12"/>
      <c r="B857" s="12"/>
      <c r="C857" s="12"/>
      <c r="D857" s="12"/>
      <c r="E857" s="8" t="s">
        <v>5244</v>
      </c>
      <c r="F857" s="10"/>
      <c r="G857" s="10"/>
      <c r="H857" s="8">
        <f t="shared" si="166"/>
        <v>0</v>
      </c>
      <c r="I857" s="10"/>
    </row>
    <row r="858" ht="15.75" customHeight="1">
      <c r="E858" s="1"/>
      <c r="H858" s="68" t="s">
        <v>738</v>
      </c>
    </row>
    <row r="859" ht="15.75" customHeight="1">
      <c r="A859" s="2" t="s">
        <v>0</v>
      </c>
      <c r="B859" s="2" t="s">
        <v>1</v>
      </c>
      <c r="C859" s="3" t="s">
        <v>2</v>
      </c>
      <c r="D859" s="3" t="s">
        <v>3</v>
      </c>
      <c r="E859" s="3" t="s">
        <v>4</v>
      </c>
      <c r="F859" s="3" t="s">
        <v>5</v>
      </c>
      <c r="G859" s="3" t="s">
        <v>6</v>
      </c>
      <c r="H859" s="3" t="s">
        <v>7</v>
      </c>
      <c r="I859" s="3" t="s">
        <v>8</v>
      </c>
    </row>
    <row r="860" ht="15.75" customHeight="1">
      <c r="A860" s="4" t="s">
        <v>5194</v>
      </c>
      <c r="B860" s="5" t="s">
        <v>5247</v>
      </c>
      <c r="C860" s="6"/>
      <c r="D860" s="7">
        <v>310.0</v>
      </c>
      <c r="E860" s="8" t="s">
        <v>5248</v>
      </c>
      <c r="F860" s="9">
        <v>45793.0</v>
      </c>
      <c r="G860" s="10">
        <v>16.0</v>
      </c>
      <c r="H860" s="8">
        <f>D860-G860</f>
        <v>294</v>
      </c>
      <c r="I860" s="10"/>
    </row>
    <row r="861" ht="15.75" customHeight="1">
      <c r="A861" s="11"/>
      <c r="B861" s="11"/>
      <c r="C861" s="11"/>
      <c r="D861" s="11"/>
      <c r="E861" s="8" t="s">
        <v>5249</v>
      </c>
      <c r="F861" s="9">
        <v>45796.0</v>
      </c>
      <c r="G861" s="10">
        <v>30.0</v>
      </c>
      <c r="H861" s="8">
        <f t="shared" ref="H861:H868" si="167">H860-G861</f>
        <v>264</v>
      </c>
      <c r="I861" s="10"/>
    </row>
    <row r="862" ht="15.75" customHeight="1">
      <c r="A862" s="11"/>
      <c r="B862" s="11"/>
      <c r="C862" s="11"/>
      <c r="D862" s="11"/>
      <c r="E862" s="8" t="s">
        <v>5250</v>
      </c>
      <c r="F862" s="57">
        <v>45798.0</v>
      </c>
      <c r="G862" s="10">
        <v>29.0</v>
      </c>
      <c r="H862" s="8">
        <f t="shared" si="167"/>
        <v>235</v>
      </c>
      <c r="I862" s="10">
        <v>1.0</v>
      </c>
    </row>
    <row r="863" ht="15.75" customHeight="1">
      <c r="A863" s="11"/>
      <c r="B863" s="11"/>
      <c r="C863" s="11"/>
      <c r="D863" s="11"/>
      <c r="E863" s="8" t="s">
        <v>5251</v>
      </c>
      <c r="F863" s="57">
        <v>45799.0</v>
      </c>
      <c r="G863" s="10">
        <v>30.0</v>
      </c>
      <c r="H863" s="8">
        <f t="shared" si="167"/>
        <v>205</v>
      </c>
      <c r="I863" s="10"/>
    </row>
    <row r="864" ht="15.75" customHeight="1">
      <c r="A864" s="11"/>
      <c r="B864" s="11"/>
      <c r="C864" s="11"/>
      <c r="D864" s="11"/>
      <c r="E864" s="8" t="s">
        <v>5252</v>
      </c>
      <c r="F864" s="57">
        <v>45800.0</v>
      </c>
      <c r="G864" s="10">
        <v>65.0</v>
      </c>
      <c r="H864" s="8">
        <f t="shared" si="167"/>
        <v>140</v>
      </c>
      <c r="I864" s="10"/>
    </row>
    <row r="865" ht="15.75" customHeight="1">
      <c r="A865" s="11"/>
      <c r="B865" s="11"/>
      <c r="C865" s="11"/>
      <c r="D865" s="11"/>
      <c r="E865" s="8" t="s">
        <v>5253</v>
      </c>
      <c r="F865" s="57">
        <v>45801.0</v>
      </c>
      <c r="G865" s="10">
        <v>80.0</v>
      </c>
      <c r="H865" s="8">
        <f t="shared" si="167"/>
        <v>60</v>
      </c>
      <c r="I865" s="10"/>
    </row>
    <row r="866" ht="15.75" customHeight="1">
      <c r="A866" s="11"/>
      <c r="B866" s="11"/>
      <c r="C866" s="11"/>
      <c r="D866" s="11"/>
      <c r="E866" s="8" t="s">
        <v>5254</v>
      </c>
      <c r="F866" s="57">
        <v>45803.0</v>
      </c>
      <c r="G866" s="10">
        <v>27.0</v>
      </c>
      <c r="H866" s="8">
        <f t="shared" si="167"/>
        <v>33</v>
      </c>
      <c r="I866" s="10"/>
    </row>
    <row r="867" ht="15.75" customHeight="1">
      <c r="A867" s="11"/>
      <c r="B867" s="11"/>
      <c r="C867" s="11"/>
      <c r="D867" s="11"/>
      <c r="E867" s="8" t="s">
        <v>5255</v>
      </c>
      <c r="F867" s="57">
        <v>45804.0</v>
      </c>
      <c r="G867" s="10">
        <v>33.0</v>
      </c>
      <c r="H867" s="8">
        <f t="shared" si="167"/>
        <v>0</v>
      </c>
      <c r="I867" s="10"/>
    </row>
    <row r="868" ht="15.75" customHeight="1">
      <c r="A868" s="11"/>
      <c r="B868" s="11"/>
      <c r="C868" s="11"/>
      <c r="D868" s="11"/>
      <c r="E868" s="19"/>
      <c r="F868" s="10"/>
      <c r="G868" s="10"/>
      <c r="H868" s="8">
        <f t="shared" si="167"/>
        <v>0</v>
      </c>
      <c r="I868" s="10"/>
    </row>
    <row r="869" ht="15.75" customHeight="1">
      <c r="A869" s="12"/>
      <c r="B869" s="12"/>
      <c r="C869" s="12"/>
      <c r="D869" s="12"/>
      <c r="E869" s="19"/>
      <c r="F869" s="10"/>
      <c r="G869" s="10"/>
      <c r="H869" s="10"/>
      <c r="I869" s="10"/>
    </row>
    <row r="870" ht="15.75" customHeight="1">
      <c r="E870" s="1"/>
      <c r="H870" s="68" t="s">
        <v>738</v>
      </c>
    </row>
    <row r="871" ht="15.75" customHeight="1">
      <c r="A871" s="2" t="s">
        <v>0</v>
      </c>
      <c r="B871" s="2" t="s">
        <v>1</v>
      </c>
      <c r="C871" s="3" t="s">
        <v>2</v>
      </c>
      <c r="D871" s="3" t="s">
        <v>3</v>
      </c>
      <c r="E871" s="3" t="s">
        <v>4</v>
      </c>
      <c r="F871" s="3" t="s">
        <v>5</v>
      </c>
      <c r="G871" s="3" t="s">
        <v>6</v>
      </c>
      <c r="H871" s="3" t="s">
        <v>7</v>
      </c>
      <c r="I871" s="3" t="s">
        <v>8</v>
      </c>
    </row>
    <row r="872" ht="15.75" customHeight="1">
      <c r="A872" s="4" t="s">
        <v>5221</v>
      </c>
      <c r="B872" s="5" t="s">
        <v>5247</v>
      </c>
      <c r="C872" s="6"/>
      <c r="D872" s="7">
        <v>400.0</v>
      </c>
      <c r="E872" s="8" t="s">
        <v>3581</v>
      </c>
      <c r="F872" s="9">
        <v>45775.0</v>
      </c>
      <c r="G872" s="10">
        <v>1.0</v>
      </c>
      <c r="H872" s="8">
        <f>D872-G872</f>
        <v>399</v>
      </c>
      <c r="I872" s="10"/>
    </row>
    <row r="873" ht="15.75" customHeight="1">
      <c r="A873" s="11"/>
      <c r="B873" s="11"/>
      <c r="C873" s="11"/>
      <c r="D873" s="11"/>
      <c r="E873" s="8" t="s">
        <v>3582</v>
      </c>
      <c r="F873" s="9">
        <v>45776.0</v>
      </c>
      <c r="G873" s="10">
        <v>77.0</v>
      </c>
      <c r="H873" s="8">
        <f t="shared" ref="H873:H878" si="168">H872-G873</f>
        <v>322</v>
      </c>
      <c r="I873" s="10"/>
    </row>
    <row r="874" ht="15.75" customHeight="1">
      <c r="A874" s="11"/>
      <c r="B874" s="11"/>
      <c r="C874" s="11"/>
      <c r="D874" s="11"/>
      <c r="E874" s="8" t="s">
        <v>5256</v>
      </c>
      <c r="F874" s="57">
        <v>45777.0</v>
      </c>
      <c r="G874" s="10">
        <v>78.0</v>
      </c>
      <c r="H874" s="8">
        <f t="shared" si="168"/>
        <v>244</v>
      </c>
      <c r="I874" s="10"/>
    </row>
    <row r="875" ht="15.75" customHeight="1">
      <c r="A875" s="11"/>
      <c r="B875" s="11"/>
      <c r="C875" s="11"/>
      <c r="D875" s="11"/>
      <c r="E875" s="8" t="s">
        <v>5257</v>
      </c>
      <c r="F875" s="57">
        <v>45784.0</v>
      </c>
      <c r="G875" s="10">
        <v>70.0</v>
      </c>
      <c r="H875" s="8">
        <f t="shared" si="168"/>
        <v>174</v>
      </c>
      <c r="I875" s="10"/>
    </row>
    <row r="876" ht="15.75" customHeight="1">
      <c r="A876" s="11"/>
      <c r="B876" s="11"/>
      <c r="C876" s="11"/>
      <c r="D876" s="11"/>
      <c r="E876" s="8" t="s">
        <v>5258</v>
      </c>
      <c r="F876" s="57">
        <v>45785.0</v>
      </c>
      <c r="G876" s="10">
        <v>100.0</v>
      </c>
      <c r="H876" s="8">
        <f t="shared" si="168"/>
        <v>74</v>
      </c>
      <c r="I876" s="10"/>
    </row>
    <row r="877" ht="15.75" customHeight="1">
      <c r="A877" s="12"/>
      <c r="B877" s="12"/>
      <c r="C877" s="12"/>
      <c r="D877" s="12"/>
      <c r="E877" s="8" t="s">
        <v>5259</v>
      </c>
      <c r="F877" s="57">
        <v>45791.0</v>
      </c>
      <c r="G877" s="10">
        <v>44.0</v>
      </c>
      <c r="H877" s="8">
        <f t="shared" si="168"/>
        <v>30</v>
      </c>
      <c r="I877" s="10"/>
    </row>
    <row r="878" ht="15.75" customHeight="1">
      <c r="E878" s="8" t="s">
        <v>5248</v>
      </c>
      <c r="F878" s="58">
        <v>45793.0</v>
      </c>
      <c r="G878" s="60">
        <v>30.0</v>
      </c>
      <c r="H878" s="8">
        <f t="shared" si="168"/>
        <v>0</v>
      </c>
    </row>
    <row r="879" ht="15.75" customHeight="1">
      <c r="E879" s="8"/>
      <c r="F879" s="58"/>
      <c r="G879" s="60"/>
      <c r="H879" s="68" t="s">
        <v>738</v>
      </c>
    </row>
    <row r="880" ht="15.75" customHeight="1">
      <c r="A880" s="2" t="s">
        <v>0</v>
      </c>
      <c r="B880" s="2" t="s">
        <v>1</v>
      </c>
      <c r="C880" s="3" t="s">
        <v>2</v>
      </c>
      <c r="D880" s="3" t="s">
        <v>3</v>
      </c>
      <c r="E880" s="3" t="s">
        <v>4</v>
      </c>
      <c r="F880" s="3" t="s">
        <v>5</v>
      </c>
      <c r="G880" s="3" t="s">
        <v>6</v>
      </c>
      <c r="H880" s="3" t="s">
        <v>7</v>
      </c>
      <c r="I880" s="3" t="s">
        <v>8</v>
      </c>
    </row>
    <row r="881" ht="15.75" customHeight="1">
      <c r="A881" s="4" t="s">
        <v>5194</v>
      </c>
      <c r="B881" s="5" t="s">
        <v>5260</v>
      </c>
      <c r="C881" s="6"/>
      <c r="D881" s="7">
        <v>200.0</v>
      </c>
      <c r="E881" s="8" t="s">
        <v>5261</v>
      </c>
      <c r="F881" s="9">
        <v>45804.0</v>
      </c>
      <c r="G881" s="10">
        <v>37.0</v>
      </c>
      <c r="H881" s="8">
        <f>D881-G881</f>
        <v>163</v>
      </c>
      <c r="I881" s="10"/>
    </row>
    <row r="882" ht="15.75" customHeight="1">
      <c r="A882" s="11"/>
      <c r="B882" s="11"/>
      <c r="C882" s="11"/>
      <c r="D882" s="11"/>
      <c r="E882" s="8" t="s">
        <v>5262</v>
      </c>
      <c r="F882" s="9">
        <v>45807.0</v>
      </c>
      <c r="G882" s="10">
        <v>60.0</v>
      </c>
      <c r="H882" s="8">
        <f t="shared" ref="H882:H886" si="169">H881-G882</f>
        <v>103</v>
      </c>
      <c r="I882" s="10"/>
    </row>
    <row r="883" ht="15.75" customHeight="1">
      <c r="A883" s="11"/>
      <c r="B883" s="11"/>
      <c r="C883" s="11"/>
      <c r="D883" s="11"/>
      <c r="E883" s="8" t="s">
        <v>5263</v>
      </c>
      <c r="F883" s="57">
        <v>45808.0</v>
      </c>
      <c r="G883" s="10">
        <v>50.0</v>
      </c>
      <c r="H883" s="8">
        <f t="shared" si="169"/>
        <v>53</v>
      </c>
      <c r="I883" s="10"/>
    </row>
    <row r="884" ht="15.75" customHeight="1">
      <c r="A884" s="11"/>
      <c r="B884" s="11"/>
      <c r="C884" s="11"/>
      <c r="D884" s="11"/>
      <c r="E884" s="8" t="s">
        <v>5264</v>
      </c>
      <c r="F884" s="57">
        <v>45779.0</v>
      </c>
      <c r="G884" s="10">
        <v>50.0</v>
      </c>
      <c r="H884" s="8">
        <f t="shared" si="169"/>
        <v>3</v>
      </c>
      <c r="I884" s="10"/>
    </row>
    <row r="885" ht="15.75" customHeight="1">
      <c r="A885" s="11"/>
      <c r="B885" s="11"/>
      <c r="C885" s="11"/>
      <c r="D885" s="11"/>
      <c r="E885" s="8" t="s">
        <v>5265</v>
      </c>
      <c r="F885" s="57">
        <v>45811.0</v>
      </c>
      <c r="G885" s="10">
        <v>3.0</v>
      </c>
      <c r="H885" s="8">
        <f t="shared" si="169"/>
        <v>0</v>
      </c>
      <c r="I885" s="10"/>
    </row>
    <row r="886" ht="15.75" customHeight="1">
      <c r="A886" s="12"/>
      <c r="B886" s="12"/>
      <c r="C886" s="12"/>
      <c r="D886" s="12"/>
      <c r="E886" s="8" t="s">
        <v>5266</v>
      </c>
      <c r="F886" s="10"/>
      <c r="G886" s="10"/>
      <c r="H886" s="8">
        <f t="shared" si="169"/>
        <v>0</v>
      </c>
      <c r="I886" s="10"/>
    </row>
    <row r="887" ht="15.75" customHeight="1">
      <c r="E887" s="1"/>
      <c r="H887" s="68" t="s">
        <v>738</v>
      </c>
    </row>
    <row r="888" ht="15.75" customHeight="1">
      <c r="A888" s="2" t="s">
        <v>0</v>
      </c>
      <c r="B888" s="2" t="s">
        <v>1</v>
      </c>
      <c r="C888" s="3" t="s">
        <v>2</v>
      </c>
      <c r="D888" s="3" t="s">
        <v>3</v>
      </c>
      <c r="E888" s="3" t="s">
        <v>4</v>
      </c>
      <c r="F888" s="3" t="s">
        <v>5</v>
      </c>
      <c r="G888" s="3" t="s">
        <v>6</v>
      </c>
      <c r="H888" s="3" t="s">
        <v>7</v>
      </c>
      <c r="I888" s="3" t="s">
        <v>8</v>
      </c>
    </row>
    <row r="889" ht="15.75" customHeight="1">
      <c r="A889" s="4" t="s">
        <v>5267</v>
      </c>
      <c r="B889" s="5" t="s">
        <v>5260</v>
      </c>
      <c r="C889" s="6"/>
      <c r="D889" s="7">
        <v>20.0</v>
      </c>
      <c r="E889" s="8" t="s">
        <v>5268</v>
      </c>
      <c r="F889" s="9">
        <v>45782.0</v>
      </c>
      <c r="G889" s="10">
        <v>20.0</v>
      </c>
      <c r="H889" s="8">
        <f>D889-G889</f>
        <v>0</v>
      </c>
      <c r="I889" s="10"/>
    </row>
    <row r="890" ht="15.75" customHeight="1">
      <c r="A890" s="11"/>
      <c r="B890" s="11"/>
      <c r="C890" s="11"/>
      <c r="D890" s="11"/>
      <c r="E890" s="8" t="s">
        <v>5269</v>
      </c>
      <c r="F890" s="9"/>
      <c r="G890" s="10"/>
      <c r="H890" s="8">
        <f t="shared" ref="H890:H894" si="170">H889-G890</f>
        <v>0</v>
      </c>
      <c r="I890" s="10"/>
    </row>
    <row r="891" ht="15.75" customHeight="1">
      <c r="A891" s="11"/>
      <c r="B891" s="11"/>
      <c r="C891" s="11"/>
      <c r="D891" s="11"/>
      <c r="E891" s="8" t="s">
        <v>5270</v>
      </c>
      <c r="F891" s="10"/>
      <c r="G891" s="10"/>
      <c r="H891" s="8">
        <f t="shared" si="170"/>
        <v>0</v>
      </c>
      <c r="I891" s="10"/>
    </row>
    <row r="892" ht="15.75" customHeight="1">
      <c r="A892" s="11"/>
      <c r="B892" s="11"/>
      <c r="C892" s="11"/>
      <c r="D892" s="11"/>
      <c r="E892" s="8" t="s">
        <v>5261</v>
      </c>
      <c r="F892" s="10"/>
      <c r="G892" s="10"/>
      <c r="H892" s="8">
        <f t="shared" si="170"/>
        <v>0</v>
      </c>
      <c r="I892" s="10"/>
    </row>
    <row r="893" ht="15.75" customHeight="1">
      <c r="A893" s="11"/>
      <c r="B893" s="11"/>
      <c r="C893" s="11"/>
      <c r="D893" s="11"/>
      <c r="E893" s="8" t="s">
        <v>5262</v>
      </c>
      <c r="F893" s="10"/>
      <c r="G893" s="10"/>
      <c r="H893" s="8">
        <f t="shared" si="170"/>
        <v>0</v>
      </c>
      <c r="I893" s="10"/>
    </row>
    <row r="894" ht="15.75" customHeight="1">
      <c r="A894" s="12"/>
      <c r="B894" s="12"/>
      <c r="C894" s="12"/>
      <c r="D894" s="12"/>
      <c r="E894" s="8" t="s">
        <v>5263</v>
      </c>
      <c r="F894" s="10"/>
      <c r="G894" s="10"/>
      <c r="H894" s="8">
        <f t="shared" si="170"/>
        <v>0</v>
      </c>
      <c r="I894" s="10"/>
    </row>
    <row r="895" ht="15.75" customHeight="1">
      <c r="E895" s="1"/>
      <c r="H895" s="68" t="s">
        <v>738</v>
      </c>
    </row>
    <row r="896" ht="15.75" customHeight="1">
      <c r="A896" s="2" t="s">
        <v>0</v>
      </c>
      <c r="B896" s="2" t="s">
        <v>1</v>
      </c>
      <c r="C896" s="3" t="s">
        <v>2</v>
      </c>
      <c r="D896" s="3" t="s">
        <v>3</v>
      </c>
      <c r="E896" s="3" t="s">
        <v>4</v>
      </c>
      <c r="F896" s="3" t="s">
        <v>5</v>
      </c>
      <c r="G896" s="3" t="s">
        <v>6</v>
      </c>
      <c r="H896" s="3" t="s">
        <v>7</v>
      </c>
      <c r="I896" s="3" t="s">
        <v>8</v>
      </c>
    </row>
    <row r="897" ht="15.75" customHeight="1">
      <c r="A897" s="4" t="s">
        <v>5271</v>
      </c>
      <c r="B897" s="5" t="s">
        <v>5260</v>
      </c>
      <c r="C897" s="6"/>
      <c r="D897" s="7">
        <v>20.0</v>
      </c>
      <c r="E897" s="8" t="s">
        <v>5268</v>
      </c>
      <c r="F897" s="9">
        <v>45782.0</v>
      </c>
      <c r="G897" s="10">
        <v>20.0</v>
      </c>
      <c r="H897" s="8">
        <f>D897-G897</f>
        <v>0</v>
      </c>
      <c r="I897" s="10"/>
    </row>
    <row r="898" ht="15.75" customHeight="1">
      <c r="A898" s="11"/>
      <c r="B898" s="11"/>
      <c r="C898" s="11"/>
      <c r="D898" s="11"/>
      <c r="E898" s="8" t="s">
        <v>5269</v>
      </c>
      <c r="F898" s="9"/>
      <c r="G898" s="10"/>
      <c r="H898" s="8">
        <f t="shared" ref="H898:H902" si="171">H897-G898</f>
        <v>0</v>
      </c>
      <c r="I898" s="10"/>
    </row>
    <row r="899" ht="15.75" customHeight="1">
      <c r="A899" s="11"/>
      <c r="B899" s="11"/>
      <c r="C899" s="11"/>
      <c r="D899" s="11"/>
      <c r="E899" s="8" t="s">
        <v>5270</v>
      </c>
      <c r="F899" s="10"/>
      <c r="G899" s="10"/>
      <c r="H899" s="8">
        <f t="shared" si="171"/>
        <v>0</v>
      </c>
      <c r="I899" s="10"/>
    </row>
    <row r="900" ht="15.75" customHeight="1">
      <c r="A900" s="11"/>
      <c r="B900" s="11"/>
      <c r="C900" s="11"/>
      <c r="D900" s="11"/>
      <c r="E900" s="8" t="s">
        <v>5261</v>
      </c>
      <c r="F900" s="10"/>
      <c r="G900" s="10"/>
      <c r="H900" s="8">
        <f t="shared" si="171"/>
        <v>0</v>
      </c>
      <c r="I900" s="10"/>
    </row>
    <row r="901" ht="15.75" customHeight="1">
      <c r="A901" s="11"/>
      <c r="B901" s="11"/>
      <c r="C901" s="11"/>
      <c r="D901" s="11"/>
      <c r="E901" s="8" t="s">
        <v>5262</v>
      </c>
      <c r="F901" s="10"/>
      <c r="G901" s="10"/>
      <c r="H901" s="8">
        <f t="shared" si="171"/>
        <v>0</v>
      </c>
      <c r="I901" s="10"/>
    </row>
    <row r="902" ht="15.75" customHeight="1">
      <c r="A902" s="12"/>
      <c r="B902" s="12"/>
      <c r="C902" s="12"/>
      <c r="D902" s="12"/>
      <c r="E902" s="8" t="s">
        <v>5263</v>
      </c>
      <c r="F902" s="10"/>
      <c r="G902" s="10"/>
      <c r="H902" s="8">
        <f t="shared" si="171"/>
        <v>0</v>
      </c>
      <c r="I902" s="10"/>
    </row>
    <row r="903" ht="15.75" customHeight="1">
      <c r="E903" s="1"/>
      <c r="H903" s="68" t="s">
        <v>738</v>
      </c>
    </row>
    <row r="904" ht="15.75" customHeight="1">
      <c r="A904" s="2" t="s">
        <v>0</v>
      </c>
      <c r="B904" s="2" t="s">
        <v>1</v>
      </c>
      <c r="C904" s="3" t="s">
        <v>2</v>
      </c>
      <c r="D904" s="3" t="s">
        <v>3</v>
      </c>
      <c r="E904" s="3" t="s">
        <v>4</v>
      </c>
      <c r="F904" s="3" t="s">
        <v>5</v>
      </c>
      <c r="G904" s="3" t="s">
        <v>6</v>
      </c>
      <c r="H904" s="3" t="s">
        <v>7</v>
      </c>
      <c r="I904" s="3" t="s">
        <v>8</v>
      </c>
    </row>
    <row r="905" ht="15.75" customHeight="1">
      <c r="A905" s="4" t="s">
        <v>5221</v>
      </c>
      <c r="B905" s="5" t="s">
        <v>5260</v>
      </c>
      <c r="C905" s="6"/>
      <c r="D905" s="7">
        <v>150.0</v>
      </c>
      <c r="E905" s="8" t="s">
        <v>5268</v>
      </c>
      <c r="F905" s="9">
        <v>45792.0</v>
      </c>
      <c r="G905" s="10">
        <v>70.0</v>
      </c>
      <c r="H905" s="8">
        <f>D905-G905</f>
        <v>80</v>
      </c>
      <c r="I905" s="10"/>
    </row>
    <row r="906" ht="15.75" customHeight="1">
      <c r="A906" s="11"/>
      <c r="B906" s="11"/>
      <c r="C906" s="11"/>
      <c r="D906" s="11"/>
      <c r="E906" s="8" t="s">
        <v>5269</v>
      </c>
      <c r="F906" s="9">
        <v>45796.0</v>
      </c>
      <c r="G906" s="10">
        <v>50.0</v>
      </c>
      <c r="H906" s="8">
        <f t="shared" ref="H906:H910" si="172">H905-G906</f>
        <v>30</v>
      </c>
      <c r="I906" s="10"/>
    </row>
    <row r="907" ht="15.75" customHeight="1">
      <c r="A907" s="11"/>
      <c r="B907" s="11"/>
      <c r="C907" s="11"/>
      <c r="D907" s="11"/>
      <c r="E907" s="8" t="s">
        <v>5270</v>
      </c>
      <c r="F907" s="57">
        <v>45798.0</v>
      </c>
      <c r="G907" s="10">
        <v>30.0</v>
      </c>
      <c r="H907" s="8">
        <f t="shared" si="172"/>
        <v>0</v>
      </c>
      <c r="I907" s="10"/>
    </row>
    <row r="908" ht="15.75" customHeight="1">
      <c r="A908" s="11"/>
      <c r="B908" s="11"/>
      <c r="C908" s="11"/>
      <c r="D908" s="11"/>
      <c r="E908" s="8" t="s">
        <v>5261</v>
      </c>
      <c r="F908" s="10"/>
      <c r="G908" s="10"/>
      <c r="H908" s="8">
        <f t="shared" si="172"/>
        <v>0</v>
      </c>
      <c r="I908" s="10"/>
    </row>
    <row r="909" ht="15.75" customHeight="1">
      <c r="A909" s="11"/>
      <c r="B909" s="11"/>
      <c r="C909" s="11"/>
      <c r="D909" s="11"/>
      <c r="E909" s="8" t="s">
        <v>5262</v>
      </c>
      <c r="F909" s="10"/>
      <c r="G909" s="10"/>
      <c r="H909" s="8">
        <f t="shared" si="172"/>
        <v>0</v>
      </c>
      <c r="I909" s="10"/>
    </row>
    <row r="910" ht="15.75" customHeight="1">
      <c r="A910" s="12"/>
      <c r="B910" s="12"/>
      <c r="C910" s="12"/>
      <c r="D910" s="12"/>
      <c r="E910" s="8" t="s">
        <v>5263</v>
      </c>
      <c r="F910" s="10"/>
      <c r="G910" s="10"/>
      <c r="H910" s="8">
        <f t="shared" si="172"/>
        <v>0</v>
      </c>
      <c r="I910" s="10"/>
    </row>
    <row r="911" ht="15.75" customHeight="1">
      <c r="E911" s="1"/>
      <c r="H911" s="68" t="s">
        <v>738</v>
      </c>
    </row>
    <row r="912" ht="15.75" customHeight="1">
      <c r="A912" s="2" t="s">
        <v>0</v>
      </c>
      <c r="B912" s="2" t="s">
        <v>1</v>
      </c>
      <c r="C912" s="3" t="s">
        <v>2</v>
      </c>
      <c r="D912" s="3" t="s">
        <v>3</v>
      </c>
      <c r="E912" s="3" t="s">
        <v>4</v>
      </c>
      <c r="F912" s="3" t="s">
        <v>5</v>
      </c>
      <c r="G912" s="3" t="s">
        <v>6</v>
      </c>
      <c r="H912" s="3" t="s">
        <v>7</v>
      </c>
      <c r="I912" s="3" t="s">
        <v>8</v>
      </c>
    </row>
    <row r="913" ht="15.75" customHeight="1">
      <c r="A913" s="4" t="s">
        <v>5194</v>
      </c>
      <c r="B913" s="5" t="s">
        <v>5272</v>
      </c>
      <c r="C913" s="6"/>
      <c r="D913" s="7">
        <v>40.0</v>
      </c>
      <c r="E913" s="8" t="s">
        <v>5273</v>
      </c>
      <c r="F913" s="9">
        <v>45811.0</v>
      </c>
      <c r="G913" s="10">
        <v>22.0</v>
      </c>
      <c r="H913" s="8">
        <f>D913-G913</f>
        <v>18</v>
      </c>
      <c r="I913" s="10"/>
    </row>
    <row r="914" ht="15.75" customHeight="1">
      <c r="A914" s="11"/>
      <c r="B914" s="11"/>
      <c r="C914" s="11"/>
      <c r="D914" s="11"/>
      <c r="E914" s="8" t="s">
        <v>5274</v>
      </c>
      <c r="F914" s="9">
        <v>45812.0</v>
      </c>
      <c r="G914" s="10">
        <v>18.0</v>
      </c>
      <c r="H914" s="8">
        <f t="shared" ref="H914:H918" si="173">H913-G914</f>
        <v>0</v>
      </c>
      <c r="I914" s="10"/>
    </row>
    <row r="915" ht="15.75" customHeight="1">
      <c r="A915" s="11"/>
      <c r="B915" s="11"/>
      <c r="C915" s="11"/>
      <c r="D915" s="11"/>
      <c r="E915" s="8"/>
      <c r="F915" s="10"/>
      <c r="G915" s="10"/>
      <c r="H915" s="8">
        <f t="shared" si="173"/>
        <v>0</v>
      </c>
      <c r="I915" s="10"/>
    </row>
    <row r="916" ht="15.75" customHeight="1">
      <c r="A916" s="11"/>
      <c r="B916" s="11"/>
      <c r="C916" s="11"/>
      <c r="D916" s="11"/>
      <c r="E916" s="8"/>
      <c r="F916" s="10"/>
      <c r="G916" s="10"/>
      <c r="H916" s="8">
        <f t="shared" si="173"/>
        <v>0</v>
      </c>
      <c r="I916" s="10"/>
    </row>
    <row r="917" ht="15.75" customHeight="1">
      <c r="A917" s="11"/>
      <c r="B917" s="11"/>
      <c r="C917" s="11"/>
      <c r="D917" s="11"/>
      <c r="E917" s="8"/>
      <c r="F917" s="10"/>
      <c r="G917" s="10"/>
      <c r="H917" s="8">
        <f t="shared" si="173"/>
        <v>0</v>
      </c>
      <c r="I917" s="10"/>
    </row>
    <row r="918" ht="15.75" customHeight="1">
      <c r="A918" s="12"/>
      <c r="B918" s="12"/>
      <c r="C918" s="12"/>
      <c r="D918" s="12"/>
      <c r="E918" s="8"/>
      <c r="F918" s="10"/>
      <c r="G918" s="10"/>
      <c r="H918" s="8">
        <f t="shared" si="173"/>
        <v>0</v>
      </c>
      <c r="I918" s="10"/>
    </row>
    <row r="919" ht="15.75" customHeight="1">
      <c r="E919" s="1"/>
      <c r="H919" s="68" t="s">
        <v>738</v>
      </c>
    </row>
    <row r="920" ht="15.75" customHeight="1">
      <c r="A920" s="2" t="s">
        <v>0</v>
      </c>
      <c r="B920" s="2" t="s">
        <v>1</v>
      </c>
      <c r="C920" s="3" t="s">
        <v>2</v>
      </c>
      <c r="D920" s="3" t="s">
        <v>3</v>
      </c>
      <c r="E920" s="3" t="s">
        <v>4</v>
      </c>
      <c r="F920" s="3" t="s">
        <v>5</v>
      </c>
      <c r="G920" s="3" t="s">
        <v>6</v>
      </c>
      <c r="H920" s="3" t="s">
        <v>7</v>
      </c>
      <c r="I920" s="3" t="s">
        <v>8</v>
      </c>
    </row>
    <row r="921" ht="15.75" customHeight="1">
      <c r="A921" s="4" t="s">
        <v>5221</v>
      </c>
      <c r="B921" s="5" t="s">
        <v>5272</v>
      </c>
      <c r="C921" s="6"/>
      <c r="D921" s="7">
        <v>100.0</v>
      </c>
      <c r="E921" s="8" t="s">
        <v>1269</v>
      </c>
      <c r="F921" s="9">
        <v>45798.0</v>
      </c>
      <c r="G921" s="10">
        <v>40.0</v>
      </c>
      <c r="H921" s="8">
        <f>D921-G921</f>
        <v>60</v>
      </c>
      <c r="I921" s="10"/>
    </row>
    <row r="922" ht="15.75" customHeight="1">
      <c r="A922" s="11"/>
      <c r="B922" s="11"/>
      <c r="C922" s="11"/>
      <c r="D922" s="11"/>
      <c r="E922" s="8" t="s">
        <v>5275</v>
      </c>
      <c r="F922" s="9">
        <v>45799.0</v>
      </c>
      <c r="G922" s="10">
        <v>58.0</v>
      </c>
      <c r="H922" s="8">
        <f t="shared" ref="H922:H926" si="174">H921-G922</f>
        <v>2</v>
      </c>
      <c r="I922" s="10"/>
    </row>
    <row r="923" ht="15.75" customHeight="1">
      <c r="A923" s="11"/>
      <c r="B923" s="11"/>
      <c r="C923" s="11"/>
      <c r="D923" s="11"/>
      <c r="E923" s="8" t="s">
        <v>5276</v>
      </c>
      <c r="F923" s="57">
        <v>45804.0</v>
      </c>
      <c r="G923" s="10">
        <v>2.0</v>
      </c>
      <c r="H923" s="8">
        <f t="shared" si="174"/>
        <v>0</v>
      </c>
      <c r="I923" s="10"/>
    </row>
    <row r="924" ht="15.75" customHeight="1">
      <c r="A924" s="11"/>
      <c r="B924" s="11"/>
      <c r="C924" s="11"/>
      <c r="D924" s="11"/>
      <c r="E924" s="8" t="s">
        <v>5273</v>
      </c>
      <c r="F924" s="10"/>
      <c r="G924" s="10"/>
      <c r="H924" s="8">
        <f t="shared" si="174"/>
        <v>0</v>
      </c>
      <c r="I924" s="10"/>
    </row>
    <row r="925" ht="15.75" customHeight="1">
      <c r="A925" s="11"/>
      <c r="B925" s="11"/>
      <c r="C925" s="11"/>
      <c r="D925" s="11"/>
      <c r="E925" s="8"/>
      <c r="F925" s="10"/>
      <c r="G925" s="10"/>
      <c r="H925" s="8">
        <f t="shared" si="174"/>
        <v>0</v>
      </c>
      <c r="I925" s="10"/>
    </row>
    <row r="926" ht="15.75" customHeight="1">
      <c r="A926" s="12"/>
      <c r="B926" s="12"/>
      <c r="C926" s="12"/>
      <c r="D926" s="12"/>
      <c r="E926" s="8"/>
      <c r="F926" s="10"/>
      <c r="G926" s="10"/>
      <c r="H926" s="8">
        <f t="shared" si="174"/>
        <v>0</v>
      </c>
      <c r="I926" s="10"/>
    </row>
    <row r="927" ht="15.75" customHeight="1">
      <c r="E927" s="1"/>
      <c r="H927" s="68" t="s">
        <v>738</v>
      </c>
    </row>
    <row r="928" ht="15.75" customHeight="1">
      <c r="A928" s="2" t="s">
        <v>0</v>
      </c>
      <c r="B928" s="2" t="s">
        <v>1</v>
      </c>
      <c r="C928" s="3" t="s">
        <v>2</v>
      </c>
      <c r="D928" s="3" t="s">
        <v>3</v>
      </c>
      <c r="E928" s="3" t="s">
        <v>4</v>
      </c>
      <c r="F928" s="3" t="s">
        <v>5</v>
      </c>
      <c r="G928" s="3" t="s">
        <v>6</v>
      </c>
      <c r="H928" s="3" t="s">
        <v>7</v>
      </c>
      <c r="I928" s="3" t="s">
        <v>8</v>
      </c>
    </row>
    <row r="929" ht="15.75" customHeight="1">
      <c r="A929" s="4" t="s">
        <v>5194</v>
      </c>
      <c r="B929" s="5" t="s">
        <v>5277</v>
      </c>
      <c r="C929" s="6"/>
      <c r="D929" s="7">
        <v>120.0</v>
      </c>
      <c r="E929" s="8" t="s">
        <v>1939</v>
      </c>
      <c r="F929" s="9">
        <v>45812.0</v>
      </c>
      <c r="G929" s="10">
        <v>9.0</v>
      </c>
      <c r="H929" s="8">
        <f>D929-G929</f>
        <v>111</v>
      </c>
      <c r="I929" s="10"/>
    </row>
    <row r="930" ht="15.75" customHeight="1">
      <c r="A930" s="11"/>
      <c r="B930" s="11"/>
      <c r="C930" s="11"/>
      <c r="D930" s="11"/>
      <c r="E930" s="8" t="s">
        <v>1940</v>
      </c>
      <c r="F930" s="9">
        <v>45818.0</v>
      </c>
      <c r="G930" s="10">
        <v>50.0</v>
      </c>
      <c r="H930" s="8">
        <f t="shared" ref="H930:H934" si="175">H929-G930</f>
        <v>61</v>
      </c>
      <c r="I930" s="10"/>
    </row>
    <row r="931" ht="15.75" customHeight="1">
      <c r="A931" s="11"/>
      <c r="B931" s="11"/>
      <c r="C931" s="11"/>
      <c r="D931" s="11"/>
      <c r="E931" s="8" t="s">
        <v>1941</v>
      </c>
      <c r="F931" s="57">
        <v>45819.0</v>
      </c>
      <c r="G931" s="10">
        <v>50.0</v>
      </c>
      <c r="H931" s="8">
        <f t="shared" si="175"/>
        <v>11</v>
      </c>
      <c r="I931" s="10"/>
    </row>
    <row r="932" ht="15.75" customHeight="1">
      <c r="A932" s="11"/>
      <c r="B932" s="11"/>
      <c r="C932" s="11"/>
      <c r="D932" s="11"/>
      <c r="E932" s="8" t="s">
        <v>1942</v>
      </c>
      <c r="F932" s="57">
        <v>45820.0</v>
      </c>
      <c r="G932" s="10">
        <v>11.0</v>
      </c>
      <c r="H932" s="8">
        <f t="shared" si="175"/>
        <v>0</v>
      </c>
      <c r="I932" s="10"/>
    </row>
    <row r="933" ht="15.75" customHeight="1">
      <c r="A933" s="11"/>
      <c r="B933" s="11"/>
      <c r="C933" s="11"/>
      <c r="D933" s="11"/>
      <c r="E933" s="8"/>
      <c r="F933" s="10"/>
      <c r="G933" s="10"/>
      <c r="H933" s="8">
        <f t="shared" si="175"/>
        <v>0</v>
      </c>
      <c r="I933" s="10"/>
    </row>
    <row r="934" ht="15.75" customHeight="1">
      <c r="A934" s="12"/>
      <c r="B934" s="12"/>
      <c r="C934" s="12"/>
      <c r="D934" s="12"/>
      <c r="E934" s="8"/>
      <c r="F934" s="10"/>
      <c r="G934" s="10"/>
      <c r="H934" s="8">
        <f t="shared" si="175"/>
        <v>0</v>
      </c>
      <c r="I934" s="10"/>
    </row>
    <row r="935" ht="15.75" customHeight="1">
      <c r="E935" s="1"/>
      <c r="H935" s="68" t="s">
        <v>738</v>
      </c>
    </row>
    <row r="936" ht="15.75" customHeight="1">
      <c r="A936" s="2" t="s">
        <v>0</v>
      </c>
      <c r="B936" s="2" t="s">
        <v>1</v>
      </c>
      <c r="C936" s="3" t="s">
        <v>2</v>
      </c>
      <c r="D936" s="3" t="s">
        <v>3</v>
      </c>
      <c r="E936" s="3" t="s">
        <v>4</v>
      </c>
      <c r="F936" s="3" t="s">
        <v>5</v>
      </c>
      <c r="G936" s="3" t="s">
        <v>6</v>
      </c>
      <c r="H936" s="3" t="s">
        <v>7</v>
      </c>
      <c r="I936" s="3" t="s">
        <v>8</v>
      </c>
    </row>
    <row r="937" ht="15.75" customHeight="1">
      <c r="A937" s="4" t="s">
        <v>5194</v>
      </c>
      <c r="B937" s="5" t="s">
        <v>5278</v>
      </c>
      <c r="C937" s="6"/>
      <c r="D937" s="7">
        <v>320.0</v>
      </c>
      <c r="E937" s="8" t="s">
        <v>4126</v>
      </c>
      <c r="F937" s="9">
        <v>45820.0</v>
      </c>
      <c r="G937" s="10">
        <v>38.0</v>
      </c>
      <c r="H937" s="8">
        <f>D937-G937</f>
        <v>282</v>
      </c>
      <c r="I937" s="10">
        <v>1.0</v>
      </c>
    </row>
    <row r="938" ht="15.75" customHeight="1">
      <c r="A938" s="11"/>
      <c r="B938" s="11"/>
      <c r="C938" s="11"/>
      <c r="D938" s="11"/>
      <c r="E938" s="8" t="s">
        <v>4127</v>
      </c>
      <c r="F938" s="9">
        <v>45821.0</v>
      </c>
      <c r="G938" s="10">
        <v>35.0</v>
      </c>
      <c r="H938" s="8">
        <f t="shared" ref="H938:H943" si="176">H937-G938</f>
        <v>247</v>
      </c>
      <c r="I938" s="10"/>
    </row>
    <row r="939" ht="15.75" customHeight="1">
      <c r="A939" s="11"/>
      <c r="B939" s="11"/>
      <c r="C939" s="11"/>
      <c r="D939" s="11"/>
      <c r="E939" s="8" t="s">
        <v>5279</v>
      </c>
      <c r="F939" s="57">
        <v>45825.0</v>
      </c>
      <c r="G939" s="10">
        <v>75.0</v>
      </c>
      <c r="H939" s="8">
        <f t="shared" si="176"/>
        <v>172</v>
      </c>
      <c r="I939" s="10"/>
    </row>
    <row r="940" ht="15.75" customHeight="1">
      <c r="A940" s="11"/>
      <c r="B940" s="11"/>
      <c r="C940" s="11"/>
      <c r="D940" s="11"/>
      <c r="E940" s="8" t="s">
        <v>5280</v>
      </c>
      <c r="F940" s="57">
        <v>45826.0</v>
      </c>
      <c r="G940" s="10">
        <v>55.0</v>
      </c>
      <c r="H940" s="8">
        <f t="shared" si="176"/>
        <v>117</v>
      </c>
      <c r="I940" s="10"/>
    </row>
    <row r="941" ht="15.75" customHeight="1">
      <c r="A941" s="11"/>
      <c r="B941" s="11"/>
      <c r="C941" s="11"/>
      <c r="D941" s="11"/>
      <c r="E941" s="8" t="s">
        <v>5281</v>
      </c>
      <c r="F941" s="57">
        <v>45828.0</v>
      </c>
      <c r="G941" s="10">
        <v>50.0</v>
      </c>
      <c r="H941" s="8">
        <f t="shared" si="176"/>
        <v>67</v>
      </c>
      <c r="I941" s="10"/>
    </row>
    <row r="942" ht="15.75" customHeight="1">
      <c r="A942" s="12"/>
      <c r="B942" s="12"/>
      <c r="C942" s="12"/>
      <c r="D942" s="12"/>
      <c r="E942" s="8" t="s">
        <v>5282</v>
      </c>
      <c r="F942" s="57">
        <v>45832.0</v>
      </c>
      <c r="G942" s="10">
        <v>50.0</v>
      </c>
      <c r="H942" s="8">
        <f t="shared" si="176"/>
        <v>17</v>
      </c>
      <c r="I942" s="10"/>
    </row>
    <row r="943" ht="15.75" customHeight="1">
      <c r="E943" s="8" t="s">
        <v>5283</v>
      </c>
      <c r="F943" s="58">
        <v>45833.0</v>
      </c>
      <c r="G943" s="60">
        <v>17.0</v>
      </c>
      <c r="H943" s="8">
        <f t="shared" si="176"/>
        <v>0</v>
      </c>
    </row>
    <row r="944" ht="15.75" customHeight="1">
      <c r="E944" s="1"/>
      <c r="H944" s="68" t="s">
        <v>738</v>
      </c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A948" s="2" t="s">
        <v>0</v>
      </c>
      <c r="B948" s="2" t="s">
        <v>1</v>
      </c>
      <c r="C948" s="3" t="s">
        <v>2</v>
      </c>
      <c r="D948" s="3" t="s">
        <v>3</v>
      </c>
      <c r="E948" s="3" t="s">
        <v>4</v>
      </c>
      <c r="F948" s="3" t="s">
        <v>5</v>
      </c>
      <c r="G948" s="3" t="s">
        <v>6</v>
      </c>
      <c r="H948" s="3" t="s">
        <v>7</v>
      </c>
      <c r="I948" s="3" t="s">
        <v>8</v>
      </c>
    </row>
    <row r="949" ht="15.75" customHeight="1">
      <c r="A949" s="4" t="s">
        <v>5221</v>
      </c>
      <c r="B949" s="5" t="s">
        <v>5278</v>
      </c>
      <c r="C949" s="6"/>
      <c r="D949" s="7">
        <v>400.0</v>
      </c>
      <c r="E949" s="8" t="s">
        <v>4124</v>
      </c>
      <c r="F949" s="9">
        <v>45804.0</v>
      </c>
      <c r="G949" s="10">
        <v>68.0</v>
      </c>
      <c r="H949" s="8">
        <f>D949-G949</f>
        <v>332</v>
      </c>
      <c r="I949" s="10"/>
    </row>
    <row r="950" ht="15.75" customHeight="1">
      <c r="A950" s="11"/>
      <c r="B950" s="11"/>
      <c r="C950" s="11"/>
      <c r="D950" s="11"/>
      <c r="E950" s="8" t="s">
        <v>4125</v>
      </c>
      <c r="F950" s="9">
        <v>45807.0</v>
      </c>
      <c r="G950" s="10">
        <v>50.0</v>
      </c>
      <c r="H950" s="8">
        <f t="shared" ref="H950:H957" si="177">H949-G950</f>
        <v>282</v>
      </c>
      <c r="I950" s="10"/>
    </row>
    <row r="951" ht="15.75" customHeight="1">
      <c r="A951" s="11"/>
      <c r="B951" s="11"/>
      <c r="C951" s="11"/>
      <c r="D951" s="11"/>
      <c r="E951" s="8" t="s">
        <v>5284</v>
      </c>
      <c r="F951" s="57">
        <v>45808.0</v>
      </c>
      <c r="G951" s="10">
        <v>84.0</v>
      </c>
      <c r="H951" s="8">
        <f t="shared" si="177"/>
        <v>198</v>
      </c>
      <c r="I951" s="10"/>
    </row>
    <row r="952" ht="15.75" customHeight="1">
      <c r="A952" s="11"/>
      <c r="B952" s="11"/>
      <c r="C952" s="11"/>
      <c r="D952" s="11"/>
      <c r="E952" s="8" t="s">
        <v>5279</v>
      </c>
      <c r="F952" s="57">
        <v>45825.0</v>
      </c>
      <c r="G952" s="10">
        <v>75.0</v>
      </c>
      <c r="H952" s="8">
        <f t="shared" si="177"/>
        <v>123</v>
      </c>
      <c r="I952" s="10"/>
    </row>
    <row r="953" ht="15.75" customHeight="1">
      <c r="A953" s="11"/>
      <c r="B953" s="11"/>
      <c r="C953" s="11"/>
      <c r="D953" s="11"/>
      <c r="E953" s="8" t="s">
        <v>5281</v>
      </c>
      <c r="F953" s="57">
        <v>45828.0</v>
      </c>
      <c r="G953" s="10">
        <v>50.0</v>
      </c>
      <c r="H953" s="8">
        <f t="shared" si="177"/>
        <v>73</v>
      </c>
      <c r="I953" s="10"/>
    </row>
    <row r="954" ht="15.75" customHeight="1">
      <c r="A954" s="12"/>
      <c r="B954" s="12"/>
      <c r="C954" s="12"/>
      <c r="D954" s="12"/>
      <c r="E954" s="8" t="s">
        <v>5282</v>
      </c>
      <c r="F954" s="57">
        <v>45832.0</v>
      </c>
      <c r="G954" s="10">
        <v>29.0</v>
      </c>
      <c r="H954" s="8">
        <f t="shared" si="177"/>
        <v>44</v>
      </c>
      <c r="I954" s="10"/>
    </row>
    <row r="955" ht="15.75" customHeight="1">
      <c r="E955" s="8" t="s">
        <v>5283</v>
      </c>
      <c r="F955" s="58">
        <v>45689.0</v>
      </c>
      <c r="G955" s="60">
        <v>15.0</v>
      </c>
      <c r="H955" s="8">
        <f t="shared" si="177"/>
        <v>29</v>
      </c>
    </row>
    <row r="956" ht="15.75" customHeight="1">
      <c r="E956" s="8" t="s">
        <v>5285</v>
      </c>
      <c r="F956" s="58">
        <v>45845.0</v>
      </c>
      <c r="G956" s="60">
        <v>29.0</v>
      </c>
      <c r="H956" s="8">
        <f t="shared" si="177"/>
        <v>0</v>
      </c>
    </row>
    <row r="957" ht="15.75" customHeight="1">
      <c r="E957" s="1"/>
      <c r="H957" s="8">
        <f t="shared" si="177"/>
        <v>0</v>
      </c>
    </row>
    <row r="958" ht="15.75" customHeight="1">
      <c r="E958" s="1"/>
      <c r="H958" s="68" t="s">
        <v>738</v>
      </c>
    </row>
    <row r="959" ht="15.75" customHeight="1">
      <c r="E959" s="1"/>
    </row>
    <row r="960" ht="15.75" customHeight="1">
      <c r="A960" s="2" t="s">
        <v>0</v>
      </c>
      <c r="B960" s="2" t="s">
        <v>1</v>
      </c>
      <c r="C960" s="3" t="s">
        <v>2</v>
      </c>
      <c r="D960" s="3" t="s">
        <v>3</v>
      </c>
      <c r="E960" s="3" t="s">
        <v>4</v>
      </c>
      <c r="F960" s="3" t="s">
        <v>5</v>
      </c>
      <c r="G960" s="3" t="s">
        <v>6</v>
      </c>
      <c r="H960" s="3" t="s">
        <v>7</v>
      </c>
      <c r="I960" s="3" t="s">
        <v>8</v>
      </c>
    </row>
    <row r="961" ht="15.75" customHeight="1">
      <c r="A961" s="4" t="s">
        <v>5221</v>
      </c>
      <c r="B961" s="5" t="s">
        <v>5286</v>
      </c>
      <c r="C961" s="6"/>
      <c r="D961" s="7">
        <v>100.0</v>
      </c>
      <c r="E961" s="8" t="s">
        <v>5287</v>
      </c>
      <c r="F961" s="9">
        <v>45838.0</v>
      </c>
      <c r="G961" s="10">
        <v>100.0</v>
      </c>
      <c r="H961" s="8">
        <f>D961-G961</f>
        <v>0</v>
      </c>
      <c r="I961" s="10"/>
    </row>
    <row r="962" ht="15.75" customHeight="1">
      <c r="A962" s="11"/>
      <c r="B962" s="11"/>
      <c r="C962" s="11"/>
      <c r="D962" s="11"/>
      <c r="E962" s="8" t="s">
        <v>5288</v>
      </c>
      <c r="F962" s="9"/>
      <c r="G962" s="10"/>
      <c r="H962" s="8">
        <f t="shared" ref="H962:H966" si="178">H961-G962</f>
        <v>0</v>
      </c>
      <c r="I962" s="10"/>
    </row>
    <row r="963" ht="15.75" customHeight="1">
      <c r="A963" s="11"/>
      <c r="B963" s="11"/>
      <c r="C963" s="11"/>
      <c r="D963" s="11"/>
      <c r="E963" s="8" t="s">
        <v>5289</v>
      </c>
      <c r="F963" s="57"/>
      <c r="G963" s="10"/>
      <c r="H963" s="8">
        <f t="shared" si="178"/>
        <v>0</v>
      </c>
      <c r="I963" s="10"/>
    </row>
    <row r="964" ht="15.75" customHeight="1">
      <c r="A964" s="11"/>
      <c r="B964" s="11"/>
      <c r="C964" s="11"/>
      <c r="D964" s="11"/>
      <c r="E964" s="8"/>
      <c r="F964" s="10"/>
      <c r="G964" s="10"/>
      <c r="H964" s="8">
        <f t="shared" si="178"/>
        <v>0</v>
      </c>
      <c r="I964" s="10"/>
    </row>
    <row r="965" ht="15.75" customHeight="1">
      <c r="A965" s="11"/>
      <c r="B965" s="11"/>
      <c r="C965" s="11"/>
      <c r="D965" s="11"/>
      <c r="E965" s="8"/>
      <c r="F965" s="10"/>
      <c r="G965" s="10"/>
      <c r="H965" s="8">
        <f t="shared" si="178"/>
        <v>0</v>
      </c>
      <c r="I965" s="10"/>
    </row>
    <row r="966" ht="15.75" customHeight="1">
      <c r="A966" s="12"/>
      <c r="B966" s="12"/>
      <c r="C966" s="12"/>
      <c r="D966" s="12"/>
      <c r="E966" s="8"/>
      <c r="F966" s="10"/>
      <c r="G966" s="10"/>
      <c r="H966" s="8">
        <f t="shared" si="178"/>
        <v>0</v>
      </c>
      <c r="I966" s="10"/>
    </row>
    <row r="967" ht="15.75" customHeight="1">
      <c r="E967" s="1"/>
      <c r="H967" s="68" t="s">
        <v>738</v>
      </c>
    </row>
    <row r="968" ht="15.75" customHeight="1">
      <c r="A968" s="2" t="s">
        <v>0</v>
      </c>
      <c r="B968" s="2" t="s">
        <v>1</v>
      </c>
      <c r="C968" s="3" t="s">
        <v>2</v>
      </c>
      <c r="D968" s="3" t="s">
        <v>3</v>
      </c>
      <c r="E968" s="3" t="s">
        <v>4</v>
      </c>
      <c r="F968" s="3" t="s">
        <v>5</v>
      </c>
      <c r="G968" s="3" t="s">
        <v>6</v>
      </c>
      <c r="H968" s="3" t="s">
        <v>7</v>
      </c>
      <c r="I968" s="3" t="s">
        <v>8</v>
      </c>
    </row>
    <row r="969" ht="15.75" customHeight="1">
      <c r="A969" s="4" t="s">
        <v>1699</v>
      </c>
      <c r="B969" s="5" t="s">
        <v>5286</v>
      </c>
      <c r="C969" s="6"/>
      <c r="D969" s="7">
        <v>20.0</v>
      </c>
      <c r="E969" s="8" t="s">
        <v>5287</v>
      </c>
      <c r="F969" s="9">
        <v>45826.0</v>
      </c>
      <c r="G969" s="10">
        <v>20.0</v>
      </c>
      <c r="H969" s="8">
        <f>D969-G969</f>
        <v>0</v>
      </c>
      <c r="I969" s="10"/>
    </row>
    <row r="970" ht="15.75" customHeight="1">
      <c r="A970" s="11"/>
      <c r="B970" s="11"/>
      <c r="C970" s="11"/>
      <c r="D970" s="11"/>
      <c r="E970" s="8" t="s">
        <v>5288</v>
      </c>
      <c r="F970" s="9"/>
      <c r="G970" s="10"/>
      <c r="H970" s="8">
        <f t="shared" ref="H970:H974" si="179">H969-G970</f>
        <v>0</v>
      </c>
      <c r="I970" s="10"/>
    </row>
    <row r="971" ht="15.75" customHeight="1">
      <c r="A971" s="11"/>
      <c r="B971" s="11"/>
      <c r="C971" s="11"/>
      <c r="D971" s="11"/>
      <c r="E971" s="8" t="s">
        <v>5289</v>
      </c>
      <c r="F971" s="57"/>
      <c r="G971" s="10"/>
      <c r="H971" s="8">
        <f t="shared" si="179"/>
        <v>0</v>
      </c>
      <c r="I971" s="10"/>
    </row>
    <row r="972" ht="15.75" customHeight="1">
      <c r="A972" s="11"/>
      <c r="B972" s="11"/>
      <c r="C972" s="11"/>
      <c r="D972" s="11"/>
      <c r="E972" s="8"/>
      <c r="F972" s="10"/>
      <c r="G972" s="10"/>
      <c r="H972" s="8">
        <f t="shared" si="179"/>
        <v>0</v>
      </c>
      <c r="I972" s="10"/>
    </row>
    <row r="973" ht="15.75" customHeight="1">
      <c r="A973" s="11"/>
      <c r="B973" s="11"/>
      <c r="C973" s="11"/>
      <c r="D973" s="11"/>
      <c r="E973" s="8"/>
      <c r="F973" s="10"/>
      <c r="G973" s="10"/>
      <c r="H973" s="8">
        <f t="shared" si="179"/>
        <v>0</v>
      </c>
      <c r="I973" s="10"/>
    </row>
    <row r="974" ht="15.75" customHeight="1">
      <c r="A974" s="12"/>
      <c r="B974" s="12"/>
      <c r="C974" s="12"/>
      <c r="D974" s="12"/>
      <c r="E974" s="8"/>
      <c r="F974" s="10"/>
      <c r="G974" s="10"/>
      <c r="H974" s="8">
        <f t="shared" si="179"/>
        <v>0</v>
      </c>
      <c r="I974" s="10"/>
    </row>
    <row r="975" ht="15.75" customHeight="1">
      <c r="E975" s="1"/>
      <c r="H975" s="68" t="s">
        <v>738</v>
      </c>
    </row>
    <row r="976" ht="15.75" customHeight="1">
      <c r="A976" s="2" t="s">
        <v>0</v>
      </c>
      <c r="B976" s="2" t="s">
        <v>1</v>
      </c>
      <c r="C976" s="3" t="s">
        <v>2</v>
      </c>
      <c r="D976" s="3" t="s">
        <v>3</v>
      </c>
      <c r="E976" s="3" t="s">
        <v>4</v>
      </c>
      <c r="F976" s="3" t="s">
        <v>5</v>
      </c>
      <c r="G976" s="3" t="s">
        <v>6</v>
      </c>
      <c r="H976" s="3" t="s">
        <v>7</v>
      </c>
      <c r="I976" s="3" t="s">
        <v>8</v>
      </c>
    </row>
    <row r="977" ht="15.75" customHeight="1">
      <c r="A977" s="4" t="s">
        <v>5194</v>
      </c>
      <c r="B977" s="5" t="s">
        <v>5290</v>
      </c>
      <c r="C977" s="6"/>
      <c r="D977" s="7">
        <v>200.0</v>
      </c>
      <c r="E977" s="8" t="s">
        <v>4371</v>
      </c>
      <c r="F977" s="9">
        <v>45833.0</v>
      </c>
      <c r="G977" s="10">
        <v>11.0</v>
      </c>
      <c r="H977" s="8">
        <f>D977-G977</f>
        <v>189</v>
      </c>
      <c r="I977" s="10"/>
    </row>
    <row r="978" ht="15.75" customHeight="1">
      <c r="A978" s="11"/>
      <c r="B978" s="11"/>
      <c r="C978" s="11"/>
      <c r="D978" s="11"/>
      <c r="E978" s="8" t="s">
        <v>5291</v>
      </c>
      <c r="F978" s="9">
        <v>45838.0</v>
      </c>
      <c r="G978" s="10">
        <v>50.0</v>
      </c>
      <c r="H978" s="8">
        <f t="shared" ref="H978:H982" si="180">H977-G978</f>
        <v>139</v>
      </c>
      <c r="I978" s="10"/>
    </row>
    <row r="979" ht="15.75" customHeight="1">
      <c r="A979" s="11"/>
      <c r="B979" s="11"/>
      <c r="C979" s="11"/>
      <c r="D979" s="11"/>
      <c r="E979" s="8" t="s">
        <v>5292</v>
      </c>
      <c r="F979" s="57">
        <v>45839.0</v>
      </c>
      <c r="G979" s="10">
        <v>44.0</v>
      </c>
      <c r="H979" s="8">
        <f t="shared" si="180"/>
        <v>95</v>
      </c>
      <c r="I979" s="10"/>
    </row>
    <row r="980" ht="15.75" customHeight="1">
      <c r="A980" s="11"/>
      <c r="B980" s="11"/>
      <c r="C980" s="11"/>
      <c r="D980" s="11"/>
      <c r="E980" s="8" t="s">
        <v>5293</v>
      </c>
      <c r="F980" s="57">
        <v>45840.0</v>
      </c>
      <c r="G980" s="10">
        <v>40.0</v>
      </c>
      <c r="H980" s="8">
        <f t="shared" si="180"/>
        <v>55</v>
      </c>
      <c r="I980" s="10"/>
    </row>
    <row r="981" ht="15.75" customHeight="1">
      <c r="A981" s="11"/>
      <c r="B981" s="11"/>
      <c r="C981" s="11"/>
      <c r="D981" s="11"/>
      <c r="E981" s="8" t="s">
        <v>5294</v>
      </c>
      <c r="F981" s="57">
        <v>45842.0</v>
      </c>
      <c r="G981" s="10">
        <v>37.0</v>
      </c>
      <c r="H981" s="8">
        <f t="shared" si="180"/>
        <v>18</v>
      </c>
      <c r="I981" s="10"/>
    </row>
    <row r="982" ht="15.75" customHeight="1">
      <c r="A982" s="12"/>
      <c r="B982" s="12"/>
      <c r="C982" s="12"/>
      <c r="D982" s="12"/>
      <c r="E982" s="8" t="s">
        <v>5295</v>
      </c>
      <c r="F982" s="57">
        <v>45845.0</v>
      </c>
      <c r="G982" s="10">
        <v>18.0</v>
      </c>
      <c r="H982" s="8">
        <f t="shared" si="180"/>
        <v>0</v>
      </c>
      <c r="I982" s="10"/>
    </row>
    <row r="983" ht="15.75" customHeight="1">
      <c r="E983" s="1"/>
      <c r="H983" s="68" t="s">
        <v>738</v>
      </c>
    </row>
    <row r="984" ht="15.75" customHeight="1">
      <c r="A984" s="2" t="s">
        <v>0</v>
      </c>
      <c r="B984" s="2" t="s">
        <v>1</v>
      </c>
      <c r="C984" s="3" t="s">
        <v>2</v>
      </c>
      <c r="D984" s="3" t="s">
        <v>3</v>
      </c>
      <c r="E984" s="3" t="s">
        <v>4</v>
      </c>
      <c r="F984" s="3" t="s">
        <v>5</v>
      </c>
      <c r="G984" s="3" t="s">
        <v>6</v>
      </c>
      <c r="H984" s="3" t="s">
        <v>7</v>
      </c>
      <c r="I984" s="3" t="s">
        <v>8</v>
      </c>
    </row>
    <row r="985" ht="15.75" customHeight="1">
      <c r="A985" s="4" t="s">
        <v>5221</v>
      </c>
      <c r="B985" s="5" t="s">
        <v>5290</v>
      </c>
      <c r="C985" s="6"/>
      <c r="D985" s="7">
        <v>200.0</v>
      </c>
      <c r="E985" s="8" t="s">
        <v>5291</v>
      </c>
      <c r="F985" s="9">
        <v>45846.0</v>
      </c>
      <c r="G985" s="10">
        <v>50.0</v>
      </c>
      <c r="H985" s="8">
        <f>D985-G985</f>
        <v>150</v>
      </c>
      <c r="I985" s="10"/>
    </row>
    <row r="986" ht="15.75" customHeight="1">
      <c r="A986" s="11"/>
      <c r="B986" s="11"/>
      <c r="C986" s="11"/>
      <c r="D986" s="11"/>
      <c r="E986" s="8" t="s">
        <v>5295</v>
      </c>
      <c r="F986" s="9">
        <v>45845.0</v>
      </c>
      <c r="G986" s="10">
        <v>37.0</v>
      </c>
      <c r="H986" s="8">
        <f t="shared" ref="H986:H990" si="181">H985-G986</f>
        <v>113</v>
      </c>
      <c r="I986" s="10"/>
    </row>
    <row r="987" ht="15.75" customHeight="1">
      <c r="A987" s="11"/>
      <c r="B987" s="11"/>
      <c r="C987" s="11"/>
      <c r="D987" s="11"/>
      <c r="E987" s="8" t="s">
        <v>5292</v>
      </c>
      <c r="F987" s="57">
        <v>45848.0</v>
      </c>
      <c r="G987" s="10">
        <v>50.0</v>
      </c>
      <c r="H987" s="8">
        <f t="shared" si="181"/>
        <v>63</v>
      </c>
      <c r="I987" s="10"/>
    </row>
    <row r="988" ht="15.75" customHeight="1">
      <c r="A988" s="11"/>
      <c r="B988" s="11"/>
      <c r="C988" s="11"/>
      <c r="D988" s="11"/>
      <c r="E988" s="8" t="s">
        <v>5293</v>
      </c>
      <c r="F988" s="57">
        <v>45852.0</v>
      </c>
      <c r="G988" s="10">
        <v>63.0</v>
      </c>
      <c r="H988" s="8">
        <f t="shared" si="181"/>
        <v>0</v>
      </c>
      <c r="I988" s="10"/>
    </row>
    <row r="989" ht="15.75" customHeight="1">
      <c r="A989" s="11"/>
      <c r="B989" s="11"/>
      <c r="C989" s="11"/>
      <c r="D989" s="11"/>
      <c r="E989" s="8"/>
      <c r="F989" s="10"/>
      <c r="G989" s="10"/>
      <c r="H989" s="8">
        <f t="shared" si="181"/>
        <v>0</v>
      </c>
      <c r="I989" s="10"/>
    </row>
    <row r="990" ht="15.75" customHeight="1">
      <c r="A990" s="12"/>
      <c r="B990" s="12"/>
      <c r="C990" s="12"/>
      <c r="D990" s="12"/>
      <c r="E990" s="8"/>
      <c r="F990" s="10"/>
      <c r="G990" s="10"/>
      <c r="H990" s="8">
        <f t="shared" si="181"/>
        <v>0</v>
      </c>
      <c r="I990" s="10"/>
    </row>
    <row r="991" ht="15.75" customHeight="1">
      <c r="E991" s="1"/>
      <c r="H991" s="68" t="s">
        <v>738</v>
      </c>
    </row>
    <row r="992" ht="15.75" customHeight="1">
      <c r="A992" s="2" t="s">
        <v>0</v>
      </c>
      <c r="B992" s="2" t="s">
        <v>1</v>
      </c>
      <c r="C992" s="3" t="s">
        <v>2</v>
      </c>
      <c r="D992" s="3" t="s">
        <v>3</v>
      </c>
      <c r="E992" s="3" t="s">
        <v>4</v>
      </c>
      <c r="F992" s="3" t="s">
        <v>5</v>
      </c>
      <c r="G992" s="3" t="s">
        <v>6</v>
      </c>
      <c r="H992" s="3" t="s">
        <v>7</v>
      </c>
      <c r="I992" s="3" t="s">
        <v>8</v>
      </c>
    </row>
    <row r="993" ht="15.75" customHeight="1">
      <c r="A993" s="4" t="s">
        <v>5194</v>
      </c>
      <c r="B993" s="5" t="s">
        <v>5296</v>
      </c>
      <c r="C993" s="6"/>
      <c r="D993" s="7">
        <v>70.0</v>
      </c>
      <c r="E993" s="8" t="s">
        <v>1645</v>
      </c>
      <c r="F993" s="9">
        <v>45845.0</v>
      </c>
      <c r="G993" s="10">
        <v>37.0</v>
      </c>
      <c r="H993" s="8">
        <f>D993-G993</f>
        <v>33</v>
      </c>
      <c r="I993" s="10"/>
    </row>
    <row r="994" ht="15.75" customHeight="1">
      <c r="A994" s="11"/>
      <c r="B994" s="11"/>
      <c r="C994" s="11"/>
      <c r="D994" s="11"/>
      <c r="E994" s="8" t="s">
        <v>5297</v>
      </c>
      <c r="F994" s="9">
        <v>45846.0</v>
      </c>
      <c r="G994" s="10">
        <v>33.0</v>
      </c>
      <c r="H994" s="8">
        <f t="shared" ref="H994:H998" si="182">H993-G994</f>
        <v>0</v>
      </c>
      <c r="I994" s="10"/>
    </row>
    <row r="995" ht="15.75" customHeight="1">
      <c r="A995" s="11"/>
      <c r="B995" s="11"/>
      <c r="C995" s="11"/>
      <c r="D995" s="11"/>
      <c r="E995" s="8" t="s">
        <v>5298</v>
      </c>
      <c r="F995" s="57"/>
      <c r="G995" s="10"/>
      <c r="H995" s="8">
        <f t="shared" si="182"/>
        <v>0</v>
      </c>
      <c r="I995" s="10"/>
    </row>
    <row r="996" ht="15.75" customHeight="1">
      <c r="A996" s="11"/>
      <c r="B996" s="11"/>
      <c r="C996" s="11"/>
      <c r="D996" s="11"/>
      <c r="E996" s="8"/>
      <c r="F996" s="10"/>
      <c r="G996" s="10"/>
      <c r="H996" s="8">
        <f t="shared" si="182"/>
        <v>0</v>
      </c>
      <c r="I996" s="10"/>
    </row>
    <row r="997" ht="15.75" customHeight="1">
      <c r="A997" s="11"/>
      <c r="B997" s="11"/>
      <c r="C997" s="11"/>
      <c r="D997" s="11"/>
      <c r="E997" s="8"/>
      <c r="F997" s="10"/>
      <c r="G997" s="10"/>
      <c r="H997" s="8">
        <f t="shared" si="182"/>
        <v>0</v>
      </c>
      <c r="I997" s="10"/>
    </row>
    <row r="998" ht="15.75" customHeight="1">
      <c r="A998" s="12"/>
      <c r="B998" s="12"/>
      <c r="C998" s="12"/>
      <c r="D998" s="12"/>
      <c r="E998" s="8"/>
      <c r="F998" s="10"/>
      <c r="G998" s="10"/>
      <c r="H998" s="8">
        <f t="shared" si="182"/>
        <v>0</v>
      </c>
      <c r="I998" s="10"/>
    </row>
    <row r="999" ht="15.75" customHeight="1">
      <c r="E999" s="1"/>
      <c r="H999" s="68" t="s">
        <v>738</v>
      </c>
    </row>
    <row r="1000" ht="15.75" customHeight="1">
      <c r="A1000" s="2" t="s">
        <v>0</v>
      </c>
      <c r="B1000" s="2" t="s">
        <v>1</v>
      </c>
      <c r="C1000" s="3" t="s">
        <v>2</v>
      </c>
      <c r="D1000" s="3" t="s">
        <v>3</v>
      </c>
      <c r="E1000" s="3" t="s">
        <v>4</v>
      </c>
      <c r="F1000" s="3" t="s">
        <v>5</v>
      </c>
      <c r="G1000" s="3" t="s">
        <v>6</v>
      </c>
      <c r="H1000" s="3" t="s">
        <v>7</v>
      </c>
      <c r="I1000" s="3" t="s">
        <v>8</v>
      </c>
    </row>
    <row r="1001" ht="15.75" customHeight="1">
      <c r="A1001" s="4" t="s">
        <v>5299</v>
      </c>
      <c r="B1001" s="5" t="s">
        <v>5296</v>
      </c>
      <c r="C1001" s="6"/>
      <c r="D1001" s="7">
        <v>20.0</v>
      </c>
      <c r="E1001" s="8" t="s">
        <v>1645</v>
      </c>
      <c r="F1001" s="9">
        <v>45848.0</v>
      </c>
      <c r="G1001" s="10">
        <v>20.0</v>
      </c>
      <c r="H1001" s="8">
        <f>D1001-G1001</f>
        <v>0</v>
      </c>
      <c r="I1001" s="10"/>
    </row>
    <row r="1002" ht="15.75" customHeight="1">
      <c r="A1002" s="11"/>
      <c r="B1002" s="11"/>
      <c r="C1002" s="11"/>
      <c r="D1002" s="11"/>
      <c r="E1002" s="8" t="s">
        <v>5297</v>
      </c>
      <c r="F1002" s="9"/>
      <c r="G1002" s="10"/>
      <c r="H1002" s="8">
        <f t="shared" ref="H1002:H1006" si="183">H1001-G1002</f>
        <v>0</v>
      </c>
      <c r="I1002" s="10"/>
    </row>
    <row r="1003" ht="15.75" customHeight="1">
      <c r="A1003" s="11"/>
      <c r="B1003" s="11"/>
      <c r="C1003" s="11"/>
      <c r="D1003" s="11"/>
      <c r="E1003" s="8" t="s">
        <v>5298</v>
      </c>
      <c r="F1003" s="57"/>
      <c r="G1003" s="10"/>
      <c r="H1003" s="8">
        <f t="shared" si="183"/>
        <v>0</v>
      </c>
      <c r="I1003" s="10"/>
    </row>
    <row r="1004" ht="15.75" customHeight="1">
      <c r="A1004" s="11"/>
      <c r="B1004" s="11"/>
      <c r="C1004" s="11"/>
      <c r="D1004" s="11"/>
      <c r="E1004" s="8"/>
      <c r="F1004" s="10"/>
      <c r="G1004" s="10"/>
      <c r="H1004" s="8">
        <f t="shared" si="183"/>
        <v>0</v>
      </c>
      <c r="I1004" s="10"/>
    </row>
    <row r="1005" ht="15.75" customHeight="1">
      <c r="A1005" s="11"/>
      <c r="B1005" s="11"/>
      <c r="C1005" s="11"/>
      <c r="D1005" s="11"/>
      <c r="E1005" s="8"/>
      <c r="F1005" s="10"/>
      <c r="G1005" s="10"/>
      <c r="H1005" s="8">
        <f t="shared" si="183"/>
        <v>0</v>
      </c>
      <c r="I1005" s="10"/>
    </row>
    <row r="1006" ht="15.75" customHeight="1">
      <c r="A1006" s="12"/>
      <c r="B1006" s="12"/>
      <c r="C1006" s="12"/>
      <c r="D1006" s="12"/>
      <c r="E1006" s="8"/>
      <c r="F1006" s="10"/>
      <c r="G1006" s="10"/>
      <c r="H1006" s="8">
        <f t="shared" si="183"/>
        <v>0</v>
      </c>
      <c r="I1006" s="10"/>
    </row>
    <row r="1007" ht="15.75" customHeight="1">
      <c r="E1007" s="1"/>
      <c r="H1007" s="68" t="s">
        <v>738</v>
      </c>
    </row>
    <row r="1008" ht="15.75" customHeight="1">
      <c r="A1008" s="2" t="s">
        <v>0</v>
      </c>
      <c r="B1008" s="2" t="s">
        <v>1</v>
      </c>
      <c r="C1008" s="3" t="s">
        <v>2</v>
      </c>
      <c r="D1008" s="3" t="s">
        <v>3</v>
      </c>
      <c r="E1008" s="3" t="s">
        <v>4</v>
      </c>
      <c r="F1008" s="3" t="s">
        <v>5</v>
      </c>
      <c r="G1008" s="3" t="s">
        <v>6</v>
      </c>
      <c r="H1008" s="3" t="s">
        <v>7</v>
      </c>
      <c r="I1008" s="3" t="s">
        <v>8</v>
      </c>
    </row>
    <row r="1009" ht="15.75" customHeight="1">
      <c r="A1009" s="4" t="s">
        <v>5194</v>
      </c>
      <c r="B1009" s="5" t="s">
        <v>5300</v>
      </c>
      <c r="C1009" s="6"/>
      <c r="D1009" s="7">
        <v>180.0</v>
      </c>
      <c r="E1009" s="8" t="s">
        <v>5301</v>
      </c>
      <c r="F1009" s="9">
        <v>45846.0</v>
      </c>
      <c r="G1009" s="10">
        <v>7.0</v>
      </c>
      <c r="H1009" s="8">
        <f>D1009-G1009</f>
        <v>173</v>
      </c>
      <c r="I1009" s="10"/>
    </row>
    <row r="1010" ht="15.75" customHeight="1">
      <c r="A1010" s="11"/>
      <c r="B1010" s="11"/>
      <c r="C1010" s="11"/>
      <c r="D1010" s="11"/>
      <c r="E1010" s="8" t="s">
        <v>5302</v>
      </c>
      <c r="F1010" s="9">
        <v>45848.0</v>
      </c>
      <c r="G1010" s="10">
        <v>60.0</v>
      </c>
      <c r="H1010" s="8">
        <f t="shared" ref="H1010:H1014" si="184">H1009-G1010</f>
        <v>113</v>
      </c>
      <c r="I1010" s="10"/>
    </row>
    <row r="1011" ht="15.75" customHeight="1">
      <c r="A1011" s="11"/>
      <c r="B1011" s="11"/>
      <c r="C1011" s="11"/>
      <c r="D1011" s="11"/>
      <c r="E1011" s="8" t="s">
        <v>5303</v>
      </c>
      <c r="F1011" s="57">
        <v>45849.0</v>
      </c>
      <c r="G1011" s="10">
        <v>45.0</v>
      </c>
      <c r="H1011" s="8">
        <f t="shared" si="184"/>
        <v>68</v>
      </c>
      <c r="I1011" s="10"/>
    </row>
    <row r="1012" ht="15.75" customHeight="1">
      <c r="A1012" s="11"/>
      <c r="B1012" s="11"/>
      <c r="C1012" s="11"/>
      <c r="D1012" s="11"/>
      <c r="E1012" s="8" t="s">
        <v>5304</v>
      </c>
      <c r="F1012" s="57">
        <v>45852.0</v>
      </c>
      <c r="G1012" s="10">
        <v>50.0</v>
      </c>
      <c r="H1012" s="8">
        <f t="shared" si="184"/>
        <v>18</v>
      </c>
      <c r="I1012" s="10"/>
    </row>
    <row r="1013" ht="15.75" customHeight="1">
      <c r="A1013" s="11"/>
      <c r="B1013" s="11"/>
      <c r="C1013" s="11"/>
      <c r="D1013" s="11"/>
      <c r="E1013" s="8" t="s">
        <v>5305</v>
      </c>
      <c r="F1013" s="57">
        <v>45853.0</v>
      </c>
      <c r="G1013" s="10">
        <v>18.0</v>
      </c>
      <c r="H1013" s="8">
        <f t="shared" si="184"/>
        <v>0</v>
      </c>
      <c r="I1013" s="10"/>
    </row>
    <row r="1014" ht="15.75" customHeight="1">
      <c r="A1014" s="12"/>
      <c r="B1014" s="12"/>
      <c r="C1014" s="12"/>
      <c r="D1014" s="12"/>
      <c r="E1014" s="8"/>
      <c r="F1014" s="10"/>
      <c r="G1014" s="10"/>
      <c r="H1014" s="8">
        <f t="shared" si="184"/>
        <v>0</v>
      </c>
      <c r="I1014" s="10"/>
    </row>
    <row r="1015" ht="15.75" customHeight="1">
      <c r="E1015" s="1"/>
      <c r="H1015" s="68" t="s">
        <v>738</v>
      </c>
    </row>
    <row r="1016" ht="15.75" customHeight="1">
      <c r="A1016" s="2" t="s">
        <v>0</v>
      </c>
      <c r="B1016" s="2" t="s">
        <v>1</v>
      </c>
      <c r="C1016" s="3" t="s">
        <v>2</v>
      </c>
      <c r="D1016" s="3" t="s">
        <v>3</v>
      </c>
      <c r="E1016" s="3" t="s">
        <v>4</v>
      </c>
      <c r="F1016" s="3" t="s">
        <v>5</v>
      </c>
      <c r="G1016" s="3" t="s">
        <v>6</v>
      </c>
      <c r="H1016" s="3" t="s">
        <v>7</v>
      </c>
      <c r="I1016" s="3" t="s">
        <v>8</v>
      </c>
    </row>
    <row r="1017" ht="15.75" customHeight="1">
      <c r="A1017" s="4" t="s">
        <v>5214</v>
      </c>
      <c r="B1017" s="5" t="s">
        <v>5300</v>
      </c>
      <c r="C1017" s="6"/>
      <c r="D1017" s="7">
        <v>200.0</v>
      </c>
      <c r="E1017" s="8" t="s">
        <v>5305</v>
      </c>
      <c r="F1017" s="9">
        <v>45853.0</v>
      </c>
      <c r="G1017" s="10">
        <v>56.0</v>
      </c>
      <c r="H1017" s="8">
        <f>D1017-G1017</f>
        <v>144</v>
      </c>
      <c r="I1017" s="10"/>
    </row>
    <row r="1018" ht="15.75" customHeight="1">
      <c r="A1018" s="11"/>
      <c r="B1018" s="11"/>
      <c r="C1018" s="11"/>
      <c r="D1018" s="11"/>
      <c r="E1018" s="8" t="s">
        <v>5306</v>
      </c>
      <c r="F1018" s="9">
        <v>45856.0</v>
      </c>
      <c r="G1018" s="10">
        <v>20.0</v>
      </c>
      <c r="H1018" s="8">
        <f t="shared" ref="H1018:H1022" si="185">H1017-G1018</f>
        <v>124</v>
      </c>
      <c r="I1018" s="10"/>
    </row>
    <row r="1019" ht="15.75" customHeight="1">
      <c r="A1019" s="11"/>
      <c r="B1019" s="11"/>
      <c r="C1019" s="11"/>
      <c r="D1019" s="11"/>
      <c r="E1019" s="8" t="s">
        <v>5307</v>
      </c>
      <c r="F1019" s="57">
        <v>45862.0</v>
      </c>
      <c r="G1019" s="10">
        <v>20.0</v>
      </c>
      <c r="H1019" s="8">
        <f t="shared" si="185"/>
        <v>104</v>
      </c>
      <c r="I1019" s="10"/>
      <c r="M1019" s="53"/>
    </row>
    <row r="1020" ht="15.75" customHeight="1">
      <c r="A1020" s="11"/>
      <c r="B1020" s="11"/>
      <c r="C1020" s="11"/>
      <c r="D1020" s="11"/>
      <c r="E1020" s="8" t="s">
        <v>5308</v>
      </c>
      <c r="F1020" s="57">
        <v>45868.0</v>
      </c>
      <c r="G1020" s="10">
        <v>50.0</v>
      </c>
      <c r="H1020" s="8">
        <f t="shared" si="185"/>
        <v>54</v>
      </c>
      <c r="I1020" s="10"/>
    </row>
    <row r="1021" ht="15.75" customHeight="1">
      <c r="A1021" s="11"/>
      <c r="B1021" s="11"/>
      <c r="C1021" s="11"/>
      <c r="D1021" s="11"/>
      <c r="E1021" s="8" t="s">
        <v>5309</v>
      </c>
      <c r="F1021" s="57">
        <v>45869.0</v>
      </c>
      <c r="G1021" s="10">
        <v>54.0</v>
      </c>
      <c r="H1021" s="8">
        <f t="shared" si="185"/>
        <v>0</v>
      </c>
      <c r="I1021" s="10"/>
    </row>
    <row r="1022" ht="15.75" customHeight="1">
      <c r="A1022" s="12"/>
      <c r="B1022" s="12"/>
      <c r="C1022" s="12"/>
      <c r="D1022" s="12"/>
      <c r="E1022" s="8"/>
      <c r="F1022" s="10"/>
      <c r="G1022" s="10"/>
      <c r="H1022" s="8">
        <f t="shared" si="185"/>
        <v>0</v>
      </c>
      <c r="I1022" s="10"/>
    </row>
    <row r="1023" ht="15.75" customHeight="1">
      <c r="E1023" s="1"/>
      <c r="H1023" s="68" t="s">
        <v>738</v>
      </c>
      <c r="M1023" s="53"/>
    </row>
    <row r="1024" ht="15.75" customHeight="1">
      <c r="A1024" s="2" t="s">
        <v>0</v>
      </c>
      <c r="B1024" s="2" t="s">
        <v>1</v>
      </c>
      <c r="C1024" s="3" t="s">
        <v>2</v>
      </c>
      <c r="D1024" s="3" t="s">
        <v>3</v>
      </c>
      <c r="E1024" s="3" t="s">
        <v>4</v>
      </c>
      <c r="F1024" s="3" t="s">
        <v>5</v>
      </c>
      <c r="G1024" s="3" t="s">
        <v>6</v>
      </c>
      <c r="H1024" s="3" t="s">
        <v>7</v>
      </c>
      <c r="I1024" s="3" t="s">
        <v>8</v>
      </c>
      <c r="M1024" s="53"/>
    </row>
    <row r="1025" ht="15.75" customHeight="1">
      <c r="A1025" s="4" t="s">
        <v>5194</v>
      </c>
      <c r="B1025" s="5" t="s">
        <v>5310</v>
      </c>
      <c r="C1025" s="6"/>
      <c r="D1025" s="7">
        <v>160.0</v>
      </c>
      <c r="E1025" s="8" t="s">
        <v>5311</v>
      </c>
      <c r="F1025" s="9">
        <v>45853.0</v>
      </c>
      <c r="G1025" s="10">
        <v>7.0</v>
      </c>
      <c r="H1025" s="8">
        <f>D1025-G1025</f>
        <v>153</v>
      </c>
      <c r="I1025" s="10"/>
      <c r="M1025" s="264"/>
    </row>
    <row r="1026" ht="15.75" customHeight="1">
      <c r="A1026" s="11"/>
      <c r="B1026" s="11"/>
      <c r="C1026" s="11"/>
      <c r="D1026" s="11"/>
      <c r="E1026" s="8" t="s">
        <v>5312</v>
      </c>
      <c r="F1026" s="9">
        <v>45856.0</v>
      </c>
      <c r="G1026" s="10">
        <v>50.0</v>
      </c>
      <c r="H1026" s="8">
        <f t="shared" ref="H1026:H1030" si="186">H1025-G1026</f>
        <v>103</v>
      </c>
      <c r="I1026" s="10"/>
      <c r="M1026" s="264"/>
    </row>
    <row r="1027" ht="15.75" customHeight="1">
      <c r="A1027" s="11"/>
      <c r="B1027" s="11"/>
      <c r="C1027" s="11"/>
      <c r="D1027" s="11"/>
      <c r="E1027" s="8" t="s">
        <v>5313</v>
      </c>
      <c r="F1027" s="57">
        <v>45859.0</v>
      </c>
      <c r="G1027" s="10">
        <v>50.0</v>
      </c>
      <c r="H1027" s="8">
        <f t="shared" si="186"/>
        <v>53</v>
      </c>
      <c r="I1027" s="10"/>
    </row>
    <row r="1028" ht="15.75" customHeight="1">
      <c r="A1028" s="11"/>
      <c r="B1028" s="11"/>
      <c r="C1028" s="11"/>
      <c r="D1028" s="11"/>
      <c r="E1028" s="8" t="s">
        <v>5314</v>
      </c>
      <c r="F1028" s="57">
        <v>45867.0</v>
      </c>
      <c r="G1028" s="10">
        <v>23.0</v>
      </c>
      <c r="H1028" s="8">
        <f t="shared" si="186"/>
        <v>30</v>
      </c>
      <c r="I1028" s="10"/>
    </row>
    <row r="1029" ht="15.75" customHeight="1">
      <c r="A1029" s="11"/>
      <c r="B1029" s="11"/>
      <c r="C1029" s="11"/>
      <c r="D1029" s="11"/>
      <c r="E1029" s="8" t="s">
        <v>5315</v>
      </c>
      <c r="F1029" s="57">
        <v>45868.0</v>
      </c>
      <c r="G1029" s="10">
        <v>30.0</v>
      </c>
      <c r="H1029" s="8">
        <f t="shared" si="186"/>
        <v>0</v>
      </c>
      <c r="I1029" s="10"/>
    </row>
    <row r="1030" ht="15.75" customHeight="1">
      <c r="A1030" s="12"/>
      <c r="B1030" s="12"/>
      <c r="C1030" s="12"/>
      <c r="D1030" s="12"/>
      <c r="E1030" s="8"/>
      <c r="F1030" s="10"/>
      <c r="G1030" s="10"/>
      <c r="H1030" s="8">
        <f t="shared" si="186"/>
        <v>0</v>
      </c>
      <c r="I1030" s="10"/>
    </row>
    <row r="1031" ht="15.75" customHeight="1">
      <c r="E1031" s="1"/>
      <c r="H1031" s="68" t="s">
        <v>738</v>
      </c>
    </row>
    <row r="1032" ht="15.75" customHeight="1">
      <c r="A1032" s="2" t="s">
        <v>0</v>
      </c>
      <c r="B1032" s="2" t="s">
        <v>1</v>
      </c>
      <c r="C1032" s="3" t="s">
        <v>2</v>
      </c>
      <c r="D1032" s="3" t="s">
        <v>3</v>
      </c>
      <c r="E1032" s="3" t="s">
        <v>4</v>
      </c>
      <c r="F1032" s="3" t="s">
        <v>5</v>
      </c>
      <c r="G1032" s="3" t="s">
        <v>6</v>
      </c>
      <c r="H1032" s="3" t="s">
        <v>7</v>
      </c>
      <c r="I1032" s="3" t="s">
        <v>8</v>
      </c>
    </row>
    <row r="1033" ht="15.75" customHeight="1">
      <c r="A1033" s="4" t="s">
        <v>5214</v>
      </c>
      <c r="B1033" s="5" t="s">
        <v>5310</v>
      </c>
      <c r="C1033" s="6"/>
      <c r="D1033" s="7">
        <v>200.0</v>
      </c>
      <c r="E1033" s="8" t="s">
        <v>5316</v>
      </c>
      <c r="F1033" s="9">
        <v>45869.0</v>
      </c>
      <c r="G1033" s="10">
        <v>36.0</v>
      </c>
      <c r="H1033" s="8">
        <f>D1033-G1033</f>
        <v>164</v>
      </c>
      <c r="I1033" s="10"/>
    </row>
    <row r="1034" ht="15.75" customHeight="1">
      <c r="A1034" s="11"/>
      <c r="B1034" s="11"/>
      <c r="C1034" s="11"/>
      <c r="D1034" s="11"/>
      <c r="E1034" s="8" t="s">
        <v>5317</v>
      </c>
      <c r="F1034" s="9">
        <v>45875.0</v>
      </c>
      <c r="G1034" s="10">
        <v>119.0</v>
      </c>
      <c r="H1034" s="8">
        <f t="shared" ref="H1034:H1038" si="187">H1033-G1034</f>
        <v>45</v>
      </c>
      <c r="I1034" s="10"/>
    </row>
    <row r="1035" ht="15.75" customHeight="1">
      <c r="A1035" s="11"/>
      <c r="B1035" s="11"/>
      <c r="C1035" s="11"/>
      <c r="D1035" s="11"/>
      <c r="E1035" s="8" t="s">
        <v>5318</v>
      </c>
      <c r="F1035" s="57">
        <v>45877.0</v>
      </c>
      <c r="G1035" s="10">
        <v>34.0</v>
      </c>
      <c r="H1035" s="8">
        <f t="shared" si="187"/>
        <v>11</v>
      </c>
      <c r="I1035" s="10"/>
    </row>
    <row r="1036" ht="15.75" customHeight="1">
      <c r="A1036" s="11"/>
      <c r="B1036" s="11"/>
      <c r="C1036" s="11"/>
      <c r="D1036" s="11"/>
      <c r="E1036" s="8" t="s">
        <v>5319</v>
      </c>
      <c r="F1036" s="57">
        <v>45880.0</v>
      </c>
      <c r="G1036" s="10">
        <v>11.0</v>
      </c>
      <c r="H1036" s="8">
        <f t="shared" si="187"/>
        <v>0</v>
      </c>
      <c r="I1036" s="10"/>
    </row>
    <row r="1037" ht="15.75" customHeight="1">
      <c r="A1037" s="11"/>
      <c r="B1037" s="11"/>
      <c r="C1037" s="11"/>
      <c r="D1037" s="11"/>
      <c r="E1037" s="8"/>
      <c r="F1037" s="10"/>
      <c r="G1037" s="10"/>
      <c r="H1037" s="8">
        <f t="shared" si="187"/>
        <v>0</v>
      </c>
      <c r="I1037" s="10"/>
    </row>
    <row r="1038" ht="15.75" customHeight="1">
      <c r="A1038" s="12"/>
      <c r="B1038" s="12"/>
      <c r="C1038" s="12"/>
      <c r="D1038" s="12"/>
      <c r="E1038" s="8"/>
      <c r="F1038" s="10"/>
      <c r="G1038" s="10"/>
      <c r="H1038" s="8">
        <f t="shared" si="187"/>
        <v>0</v>
      </c>
      <c r="I1038" s="10"/>
    </row>
    <row r="1039" ht="15.75" customHeight="1">
      <c r="E1039" s="1"/>
      <c r="H1039" s="68" t="s">
        <v>738</v>
      </c>
    </row>
    <row r="1040" ht="15.75" customHeight="1">
      <c r="A1040" s="2" t="s">
        <v>0</v>
      </c>
      <c r="B1040" s="2" t="s">
        <v>1</v>
      </c>
      <c r="C1040" s="3" t="s">
        <v>2</v>
      </c>
      <c r="D1040" s="3" t="s">
        <v>3</v>
      </c>
      <c r="E1040" s="3" t="s">
        <v>4</v>
      </c>
      <c r="F1040" s="3" t="s">
        <v>5</v>
      </c>
      <c r="G1040" s="3" t="s">
        <v>6</v>
      </c>
      <c r="H1040" s="3" t="s">
        <v>7</v>
      </c>
      <c r="I1040" s="3" t="s">
        <v>8</v>
      </c>
    </row>
    <row r="1041" ht="15.75" customHeight="1">
      <c r="A1041" s="4" t="s">
        <v>1267</v>
      </c>
      <c r="B1041" s="5" t="s">
        <v>5320</v>
      </c>
      <c r="C1041" s="6"/>
      <c r="D1041" s="7">
        <v>100.0</v>
      </c>
      <c r="E1041" s="8" t="s">
        <v>5321</v>
      </c>
      <c r="F1041" s="9">
        <v>45862.0</v>
      </c>
      <c r="G1041" s="10">
        <v>69.0</v>
      </c>
      <c r="H1041" s="8">
        <f>D1041-G1041</f>
        <v>31</v>
      </c>
      <c r="I1041" s="10"/>
    </row>
    <row r="1042" ht="15.75" customHeight="1">
      <c r="A1042" s="11"/>
      <c r="B1042" s="11"/>
      <c r="C1042" s="11"/>
      <c r="D1042" s="11"/>
      <c r="E1042" s="8" t="s">
        <v>5322</v>
      </c>
      <c r="F1042" s="9">
        <v>45867.0</v>
      </c>
      <c r="G1042" s="10">
        <v>31.0</v>
      </c>
      <c r="H1042" s="8">
        <f t="shared" ref="H1042:H1046" si="188">H1041-G1042</f>
        <v>0</v>
      </c>
      <c r="I1042" s="10"/>
    </row>
    <row r="1043" ht="15.75" customHeight="1">
      <c r="A1043" s="11"/>
      <c r="B1043" s="11"/>
      <c r="C1043" s="11"/>
      <c r="D1043" s="11"/>
      <c r="E1043" s="8" t="s">
        <v>5323</v>
      </c>
      <c r="F1043" s="57"/>
      <c r="G1043" s="10"/>
      <c r="H1043" s="8">
        <f t="shared" si="188"/>
        <v>0</v>
      </c>
      <c r="I1043" s="10"/>
    </row>
    <row r="1044" ht="15.75" customHeight="1">
      <c r="A1044" s="11"/>
      <c r="B1044" s="11"/>
      <c r="C1044" s="11"/>
      <c r="D1044" s="11"/>
      <c r="E1044" s="8"/>
      <c r="F1044" s="10"/>
      <c r="G1044" s="10"/>
      <c r="H1044" s="8">
        <f t="shared" si="188"/>
        <v>0</v>
      </c>
      <c r="I1044" s="10"/>
    </row>
    <row r="1045" ht="15.75" customHeight="1">
      <c r="A1045" s="11"/>
      <c r="B1045" s="11"/>
      <c r="C1045" s="11"/>
      <c r="D1045" s="11"/>
      <c r="E1045" s="8"/>
      <c r="F1045" s="10"/>
      <c r="G1045" s="10"/>
      <c r="H1045" s="8">
        <f t="shared" si="188"/>
        <v>0</v>
      </c>
      <c r="I1045" s="10"/>
    </row>
    <row r="1046" ht="15.75" customHeight="1">
      <c r="A1046" s="12"/>
      <c r="B1046" s="12"/>
      <c r="C1046" s="12"/>
      <c r="D1046" s="12"/>
      <c r="E1046" s="8"/>
      <c r="F1046" s="10"/>
      <c r="G1046" s="10"/>
      <c r="H1046" s="8">
        <f t="shared" si="188"/>
        <v>0</v>
      </c>
      <c r="I1046" s="10"/>
    </row>
    <row r="1047" ht="15.75" customHeight="1">
      <c r="E1047" s="1"/>
      <c r="H1047" s="62" t="s">
        <v>14</v>
      </c>
    </row>
    <row r="1048" ht="15.75" customHeight="1">
      <c r="A1048" s="2" t="s">
        <v>0</v>
      </c>
      <c r="B1048" s="2" t="s">
        <v>1</v>
      </c>
      <c r="C1048" s="3" t="s">
        <v>2</v>
      </c>
      <c r="D1048" s="3" t="s">
        <v>3</v>
      </c>
      <c r="E1048" s="3" t="s">
        <v>4</v>
      </c>
      <c r="F1048" s="3" t="s">
        <v>5</v>
      </c>
      <c r="G1048" s="3" t="s">
        <v>6</v>
      </c>
      <c r="H1048" s="3" t="s">
        <v>7</v>
      </c>
      <c r="I1048" s="3" t="s">
        <v>8</v>
      </c>
    </row>
    <row r="1049" ht="15.75" customHeight="1">
      <c r="A1049" s="4" t="s">
        <v>1699</v>
      </c>
      <c r="B1049" s="5" t="s">
        <v>5320</v>
      </c>
      <c r="C1049" s="6"/>
      <c r="D1049" s="7">
        <v>20.0</v>
      </c>
      <c r="E1049" s="8" t="s">
        <v>5322</v>
      </c>
      <c r="F1049" s="9">
        <v>45867.0</v>
      </c>
      <c r="G1049" s="10">
        <v>20.0</v>
      </c>
      <c r="H1049" s="8">
        <f>D1049-G1049</f>
        <v>0</v>
      </c>
      <c r="I1049" s="10"/>
    </row>
    <row r="1050" ht="15.75" customHeight="1">
      <c r="A1050" s="11"/>
      <c r="B1050" s="11"/>
      <c r="C1050" s="11"/>
      <c r="D1050" s="11"/>
      <c r="E1050" s="8" t="s">
        <v>5322</v>
      </c>
      <c r="F1050" s="9"/>
      <c r="G1050" s="10"/>
      <c r="H1050" s="8">
        <f t="shared" ref="H1050:H1054" si="189">H1049-G1050</f>
        <v>0</v>
      </c>
      <c r="I1050" s="10"/>
    </row>
    <row r="1051" ht="15.75" customHeight="1">
      <c r="A1051" s="11"/>
      <c r="B1051" s="11"/>
      <c r="C1051" s="11"/>
      <c r="D1051" s="11"/>
      <c r="E1051" s="8"/>
      <c r="F1051" s="57"/>
      <c r="G1051" s="10"/>
      <c r="H1051" s="8">
        <f t="shared" si="189"/>
        <v>0</v>
      </c>
      <c r="I1051" s="10"/>
    </row>
    <row r="1052" ht="15.75" customHeight="1">
      <c r="A1052" s="11"/>
      <c r="B1052" s="11"/>
      <c r="C1052" s="11"/>
      <c r="D1052" s="11"/>
      <c r="E1052" s="8"/>
      <c r="F1052" s="10"/>
      <c r="G1052" s="10"/>
      <c r="H1052" s="8">
        <f t="shared" si="189"/>
        <v>0</v>
      </c>
      <c r="I1052" s="10"/>
    </row>
    <row r="1053" ht="15.75" customHeight="1">
      <c r="A1053" s="11"/>
      <c r="B1053" s="11"/>
      <c r="C1053" s="11"/>
      <c r="D1053" s="11"/>
      <c r="E1053" s="8"/>
      <c r="F1053" s="10"/>
      <c r="G1053" s="10"/>
      <c r="H1053" s="8">
        <f t="shared" si="189"/>
        <v>0</v>
      </c>
      <c r="I1053" s="10"/>
    </row>
    <row r="1054" ht="15.75" customHeight="1">
      <c r="A1054" s="12"/>
      <c r="B1054" s="12"/>
      <c r="C1054" s="12"/>
      <c r="D1054" s="12"/>
      <c r="E1054" s="8"/>
      <c r="F1054" s="10"/>
      <c r="G1054" s="10"/>
      <c r="H1054" s="8">
        <f t="shared" si="189"/>
        <v>0</v>
      </c>
      <c r="I1054" s="10"/>
    </row>
    <row r="1055" ht="15.75" customHeight="1">
      <c r="E1055" s="1"/>
      <c r="H1055" s="62" t="s">
        <v>14</v>
      </c>
    </row>
    <row r="1056" ht="15.75" customHeight="1">
      <c r="A1056" s="2" t="s">
        <v>0</v>
      </c>
      <c r="B1056" s="2" t="s">
        <v>1</v>
      </c>
      <c r="C1056" s="3" t="s">
        <v>2</v>
      </c>
      <c r="D1056" s="3" t="s">
        <v>3</v>
      </c>
      <c r="E1056" s="3" t="s">
        <v>4</v>
      </c>
      <c r="F1056" s="3" t="s">
        <v>5</v>
      </c>
      <c r="G1056" s="3" t="s">
        <v>6</v>
      </c>
      <c r="H1056" s="3" t="s">
        <v>7</v>
      </c>
      <c r="I1056" s="3" t="s">
        <v>8</v>
      </c>
    </row>
    <row r="1057" ht="15.75" customHeight="1">
      <c r="A1057" s="4" t="s">
        <v>5214</v>
      </c>
      <c r="B1057" s="5" t="s">
        <v>5320</v>
      </c>
      <c r="C1057" s="6"/>
      <c r="D1057" s="7">
        <v>100.0</v>
      </c>
      <c r="E1057" s="8" t="s">
        <v>5323</v>
      </c>
      <c r="F1057" s="9">
        <v>45880.0</v>
      </c>
      <c r="G1057" s="10">
        <v>12.0</v>
      </c>
      <c r="H1057" s="8">
        <f>D1057-G1057</f>
        <v>88</v>
      </c>
      <c r="I1057" s="10"/>
    </row>
    <row r="1058" ht="15.75" customHeight="1">
      <c r="A1058" s="11"/>
      <c r="B1058" s="11"/>
      <c r="C1058" s="11"/>
      <c r="D1058" s="11"/>
      <c r="E1058" s="8" t="s">
        <v>5324</v>
      </c>
      <c r="F1058" s="9">
        <v>45881.0</v>
      </c>
      <c r="G1058" s="10">
        <v>60.0</v>
      </c>
      <c r="H1058" s="8">
        <f t="shared" ref="H1058:H1062" si="190">H1057-G1058</f>
        <v>28</v>
      </c>
      <c r="I1058" s="10"/>
    </row>
    <row r="1059" ht="15.75" customHeight="1">
      <c r="A1059" s="11"/>
      <c r="B1059" s="11"/>
      <c r="C1059" s="11"/>
      <c r="D1059" s="11"/>
      <c r="E1059" s="8" t="s">
        <v>5323</v>
      </c>
      <c r="F1059" s="57">
        <v>45909.0</v>
      </c>
      <c r="G1059" s="10">
        <v>28.0</v>
      </c>
      <c r="H1059" s="8">
        <f t="shared" si="190"/>
        <v>0</v>
      </c>
      <c r="I1059" s="10"/>
    </row>
    <row r="1060" ht="15.75" customHeight="1">
      <c r="A1060" s="11"/>
      <c r="B1060" s="11"/>
      <c r="C1060" s="11"/>
      <c r="D1060" s="11"/>
      <c r="E1060" s="8"/>
      <c r="F1060" s="10"/>
      <c r="G1060" s="10"/>
      <c r="H1060" s="8">
        <f t="shared" si="190"/>
        <v>0</v>
      </c>
      <c r="I1060" s="10"/>
    </row>
    <row r="1061" ht="15.75" customHeight="1">
      <c r="A1061" s="11"/>
      <c r="B1061" s="11"/>
      <c r="C1061" s="11"/>
      <c r="D1061" s="11"/>
      <c r="E1061" s="8"/>
      <c r="F1061" s="10"/>
      <c r="G1061" s="10"/>
      <c r="H1061" s="8">
        <f t="shared" si="190"/>
        <v>0</v>
      </c>
      <c r="I1061" s="10"/>
    </row>
    <row r="1062" ht="15.75" customHeight="1">
      <c r="A1062" s="12"/>
      <c r="B1062" s="12"/>
      <c r="C1062" s="12"/>
      <c r="D1062" s="12"/>
      <c r="E1062" s="8"/>
      <c r="F1062" s="10"/>
      <c r="G1062" s="10"/>
      <c r="H1062" s="8">
        <f t="shared" si="190"/>
        <v>0</v>
      </c>
      <c r="I1062" s="10"/>
    </row>
    <row r="1063" ht="15.75" customHeight="1">
      <c r="E1063" s="1"/>
      <c r="H1063" s="62" t="s">
        <v>14</v>
      </c>
    </row>
    <row r="1064" ht="15.75" customHeight="1">
      <c r="A1064" s="2" t="s">
        <v>0</v>
      </c>
      <c r="B1064" s="2" t="s">
        <v>1</v>
      </c>
      <c r="C1064" s="3" t="s">
        <v>2</v>
      </c>
      <c r="D1064" s="3" t="s">
        <v>3</v>
      </c>
      <c r="E1064" s="3" t="s">
        <v>4</v>
      </c>
      <c r="F1064" s="3" t="s">
        <v>5</v>
      </c>
      <c r="G1064" s="3" t="s">
        <v>6</v>
      </c>
      <c r="H1064" s="3" t="s">
        <v>7</v>
      </c>
      <c r="I1064" s="3" t="s">
        <v>8</v>
      </c>
    </row>
    <row r="1065" ht="15.75" customHeight="1">
      <c r="A1065" s="4" t="s">
        <v>5194</v>
      </c>
      <c r="B1065" s="5" t="s">
        <v>5325</v>
      </c>
      <c r="C1065" s="6"/>
      <c r="D1065" s="7">
        <v>620.0</v>
      </c>
      <c r="E1065" s="8" t="s">
        <v>5326</v>
      </c>
      <c r="F1065" s="9">
        <v>45869.0</v>
      </c>
      <c r="G1065" s="10">
        <v>23.0</v>
      </c>
      <c r="H1065" s="8">
        <f>D1065-G1065</f>
        <v>597</v>
      </c>
      <c r="I1065" s="10"/>
    </row>
    <row r="1066" ht="15.75" customHeight="1">
      <c r="A1066" s="11"/>
      <c r="B1066" s="11"/>
      <c r="C1066" s="11"/>
      <c r="D1066" s="11"/>
      <c r="E1066" s="8" t="s">
        <v>5327</v>
      </c>
      <c r="F1066" s="9">
        <v>45875.0</v>
      </c>
      <c r="G1066" s="10">
        <v>35.0</v>
      </c>
      <c r="H1066" s="8">
        <f t="shared" ref="H1066:H1078" si="191">H1065-G1066</f>
        <v>562</v>
      </c>
      <c r="I1066" s="10"/>
    </row>
    <row r="1067" ht="15.75" customHeight="1">
      <c r="A1067" s="11"/>
      <c r="B1067" s="11"/>
      <c r="C1067" s="11"/>
      <c r="D1067" s="11"/>
      <c r="E1067" s="8" t="s">
        <v>5328</v>
      </c>
      <c r="F1067" s="57">
        <v>45877.0</v>
      </c>
      <c r="G1067" s="10">
        <v>42.0</v>
      </c>
      <c r="H1067" s="8">
        <f t="shared" si="191"/>
        <v>520</v>
      </c>
      <c r="I1067" s="10"/>
    </row>
    <row r="1068" ht="15.75" customHeight="1">
      <c r="A1068" s="11"/>
      <c r="B1068" s="11"/>
      <c r="C1068" s="11"/>
      <c r="D1068" s="11"/>
      <c r="E1068" s="8" t="s">
        <v>5329</v>
      </c>
      <c r="F1068" s="57">
        <v>45880.0</v>
      </c>
      <c r="G1068" s="10">
        <v>50.0</v>
      </c>
      <c r="H1068" s="8">
        <f t="shared" si="191"/>
        <v>470</v>
      </c>
      <c r="I1068" s="10"/>
    </row>
    <row r="1069" ht="15.75" customHeight="1">
      <c r="A1069" s="11"/>
      <c r="B1069" s="11"/>
      <c r="C1069" s="11"/>
      <c r="D1069" s="11"/>
      <c r="E1069" s="8" t="s">
        <v>5330</v>
      </c>
      <c r="F1069" s="57">
        <v>45881.0</v>
      </c>
      <c r="G1069" s="10">
        <v>30.0</v>
      </c>
      <c r="H1069" s="8">
        <f t="shared" si="191"/>
        <v>440</v>
      </c>
      <c r="I1069" s="10"/>
    </row>
    <row r="1070" ht="15.75" customHeight="1">
      <c r="A1070" s="11"/>
      <c r="B1070" s="11"/>
      <c r="C1070" s="11"/>
      <c r="D1070" s="11"/>
      <c r="E1070" s="8" t="s">
        <v>5331</v>
      </c>
      <c r="F1070" s="57">
        <v>45883.0</v>
      </c>
      <c r="G1070" s="10">
        <v>50.0</v>
      </c>
      <c r="H1070" s="8">
        <f t="shared" si="191"/>
        <v>390</v>
      </c>
      <c r="I1070" s="10"/>
    </row>
    <row r="1071" ht="15.75" customHeight="1">
      <c r="A1071" s="11"/>
      <c r="B1071" s="11"/>
      <c r="C1071" s="11"/>
      <c r="D1071" s="11"/>
      <c r="E1071" s="8" t="s">
        <v>5332</v>
      </c>
      <c r="F1071" s="57">
        <v>45887.0</v>
      </c>
      <c r="G1071" s="10">
        <v>50.0</v>
      </c>
      <c r="H1071" s="8">
        <f t="shared" si="191"/>
        <v>340</v>
      </c>
      <c r="I1071" s="10"/>
    </row>
    <row r="1072" ht="15.75" customHeight="1">
      <c r="A1072" s="11"/>
      <c r="B1072" s="11"/>
      <c r="C1072" s="11"/>
      <c r="D1072" s="11"/>
      <c r="E1072" s="8" t="s">
        <v>5333</v>
      </c>
      <c r="F1072" s="57">
        <v>45889.0</v>
      </c>
      <c r="G1072" s="10">
        <v>44.0</v>
      </c>
      <c r="H1072" s="8">
        <f t="shared" si="191"/>
        <v>296</v>
      </c>
      <c r="I1072" s="10"/>
    </row>
    <row r="1073" ht="15.75" customHeight="1">
      <c r="A1073" s="11"/>
      <c r="B1073" s="11"/>
      <c r="C1073" s="11"/>
      <c r="D1073" s="11"/>
      <c r="E1073" s="8" t="s">
        <v>5334</v>
      </c>
      <c r="F1073" s="57">
        <v>45891.0</v>
      </c>
      <c r="G1073" s="10">
        <v>59.0</v>
      </c>
      <c r="H1073" s="8">
        <f t="shared" si="191"/>
        <v>237</v>
      </c>
      <c r="I1073" s="10"/>
    </row>
    <row r="1074" ht="15.75" customHeight="1">
      <c r="A1074" s="11"/>
      <c r="B1074" s="11"/>
      <c r="C1074" s="11"/>
      <c r="D1074" s="11"/>
      <c r="E1074" s="8" t="s">
        <v>5335</v>
      </c>
      <c r="F1074" s="57">
        <v>45895.0</v>
      </c>
      <c r="G1074" s="10">
        <v>27.0</v>
      </c>
      <c r="H1074" s="8">
        <f t="shared" si="191"/>
        <v>210</v>
      </c>
      <c r="I1074" s="10"/>
    </row>
    <row r="1075" ht="15.75" customHeight="1">
      <c r="A1075" s="11"/>
      <c r="B1075" s="11"/>
      <c r="C1075" s="11"/>
      <c r="D1075" s="11"/>
      <c r="E1075" s="8" t="s">
        <v>5336</v>
      </c>
      <c r="F1075" s="9">
        <v>45884.0</v>
      </c>
      <c r="G1075" s="10">
        <v>35.0</v>
      </c>
      <c r="H1075" s="8">
        <f t="shared" si="191"/>
        <v>175</v>
      </c>
      <c r="I1075" s="10"/>
    </row>
    <row r="1076" ht="15.75" customHeight="1">
      <c r="A1076" s="11"/>
      <c r="B1076" s="11"/>
      <c r="C1076" s="11"/>
      <c r="D1076" s="11"/>
      <c r="E1076" s="8" t="s">
        <v>5337</v>
      </c>
      <c r="F1076" s="57">
        <v>45917.0</v>
      </c>
      <c r="G1076" s="10">
        <v>67.0</v>
      </c>
      <c r="H1076" s="8">
        <f t="shared" si="191"/>
        <v>108</v>
      </c>
      <c r="I1076" s="10"/>
    </row>
    <row r="1077" ht="15.75" customHeight="1">
      <c r="A1077" s="11"/>
      <c r="B1077" s="11"/>
      <c r="C1077" s="11"/>
      <c r="D1077" s="11"/>
      <c r="E1077" s="8" t="s">
        <v>5338</v>
      </c>
      <c r="F1077" s="57">
        <v>45922.0</v>
      </c>
      <c r="G1077" s="10">
        <v>44.0</v>
      </c>
      <c r="H1077" s="8">
        <f t="shared" si="191"/>
        <v>64</v>
      </c>
      <c r="I1077" s="10"/>
    </row>
    <row r="1078" ht="15.75" customHeight="1">
      <c r="A1078" s="12"/>
      <c r="B1078" s="12"/>
      <c r="C1078" s="12"/>
      <c r="D1078" s="12"/>
      <c r="E1078" s="8" t="s">
        <v>5339</v>
      </c>
      <c r="F1078" s="57">
        <v>45924.0</v>
      </c>
      <c r="G1078" s="10">
        <v>64.0</v>
      </c>
      <c r="H1078" s="8">
        <f t="shared" si="191"/>
        <v>0</v>
      </c>
      <c r="I1078" s="10"/>
    </row>
    <row r="1079" ht="15.75" customHeight="1">
      <c r="E1079" s="1"/>
      <c r="H1079" s="46" t="s">
        <v>14</v>
      </c>
    </row>
    <row r="1080" ht="15.75" customHeight="1">
      <c r="A1080" s="2" t="s">
        <v>0</v>
      </c>
      <c r="B1080" s="2" t="s">
        <v>1</v>
      </c>
      <c r="C1080" s="3" t="s">
        <v>2</v>
      </c>
      <c r="D1080" s="3" t="s">
        <v>3</v>
      </c>
      <c r="E1080" s="3" t="s">
        <v>4</v>
      </c>
      <c r="F1080" s="3" t="s">
        <v>5</v>
      </c>
      <c r="G1080" s="3" t="s">
        <v>6</v>
      </c>
      <c r="H1080" s="3" t="s">
        <v>7</v>
      </c>
      <c r="I1080" s="3" t="s">
        <v>8</v>
      </c>
    </row>
    <row r="1081" ht="15.0" customHeight="1">
      <c r="A1081" s="265" t="s">
        <v>5340</v>
      </c>
      <c r="B1081" s="5" t="s">
        <v>5325</v>
      </c>
      <c r="C1081" s="6"/>
      <c r="D1081" s="7">
        <v>500.0</v>
      </c>
      <c r="E1081" s="8" t="s">
        <v>5326</v>
      </c>
      <c r="F1081" s="9">
        <v>45909.0</v>
      </c>
      <c r="G1081" s="10">
        <v>32.0</v>
      </c>
      <c r="H1081" s="8">
        <f>D1081-G1081</f>
        <v>468</v>
      </c>
      <c r="I1081" s="10"/>
      <c r="L1081" s="53"/>
    </row>
    <row r="1082" ht="15.75" customHeight="1">
      <c r="B1082" s="11"/>
      <c r="C1082" s="11"/>
      <c r="D1082" s="11"/>
      <c r="E1082" s="8" t="s">
        <v>5327</v>
      </c>
      <c r="F1082" s="57">
        <v>45911.0</v>
      </c>
      <c r="G1082" s="10">
        <v>84.0</v>
      </c>
      <c r="H1082" s="8">
        <f t="shared" ref="H1082:H1092" si="192">H1081-G1082</f>
        <v>384</v>
      </c>
      <c r="I1082" s="10"/>
    </row>
    <row r="1083" ht="15.75" customHeight="1">
      <c r="B1083" s="11"/>
      <c r="C1083" s="11"/>
      <c r="D1083" s="11"/>
      <c r="E1083" s="8" t="s">
        <v>5338</v>
      </c>
      <c r="F1083" s="57">
        <v>45922.0</v>
      </c>
      <c r="G1083" s="10">
        <v>87.0</v>
      </c>
      <c r="H1083" s="8">
        <f t="shared" si="192"/>
        <v>297</v>
      </c>
      <c r="I1083" s="10"/>
    </row>
    <row r="1084" ht="15.75" customHeight="1">
      <c r="B1084" s="11"/>
      <c r="C1084" s="11"/>
      <c r="D1084" s="11"/>
      <c r="E1084" s="8" t="s">
        <v>5339</v>
      </c>
      <c r="F1084" s="57">
        <v>45924.0</v>
      </c>
      <c r="G1084" s="10">
        <v>10.0</v>
      </c>
      <c r="H1084" s="8">
        <f t="shared" si="192"/>
        <v>287</v>
      </c>
      <c r="I1084" s="10"/>
      <c r="L1084" s="53"/>
    </row>
    <row r="1085" ht="15.75" customHeight="1">
      <c r="B1085" s="11"/>
      <c r="C1085" s="11"/>
      <c r="D1085" s="11"/>
      <c r="E1085" s="8" t="s">
        <v>5341</v>
      </c>
      <c r="F1085" s="57">
        <v>45925.0</v>
      </c>
      <c r="G1085" s="10">
        <v>23.0</v>
      </c>
      <c r="H1085" s="8">
        <f t="shared" si="192"/>
        <v>264</v>
      </c>
      <c r="I1085" s="10"/>
      <c r="L1085" s="53"/>
    </row>
    <row r="1086" ht="15.75" customHeight="1">
      <c r="B1086" s="12"/>
      <c r="C1086" s="12"/>
      <c r="D1086" s="12"/>
      <c r="E1086" s="8" t="s">
        <v>5342</v>
      </c>
      <c r="F1086" s="57">
        <v>45929.0</v>
      </c>
      <c r="G1086" s="10">
        <v>50.0</v>
      </c>
      <c r="H1086" s="8">
        <f t="shared" si="192"/>
        <v>214</v>
      </c>
      <c r="I1086" s="10"/>
      <c r="L1086" s="266"/>
      <c r="M1086" s="46"/>
    </row>
    <row r="1087" ht="15.75" customHeight="1">
      <c r="E1087" s="8" t="s">
        <v>5343</v>
      </c>
      <c r="F1087" s="9">
        <v>45930.0</v>
      </c>
      <c r="G1087" s="60">
        <v>38.0</v>
      </c>
      <c r="H1087" s="8">
        <f t="shared" si="192"/>
        <v>176</v>
      </c>
      <c r="L1087" s="53"/>
    </row>
    <row r="1088" ht="15.75" customHeight="1">
      <c r="E1088" s="8" t="s">
        <v>5344</v>
      </c>
      <c r="F1088" s="58">
        <v>45932.0</v>
      </c>
      <c r="G1088" s="60">
        <v>26.0</v>
      </c>
      <c r="H1088" s="8">
        <f t="shared" si="192"/>
        <v>150</v>
      </c>
      <c r="L1088" s="53"/>
    </row>
    <row r="1089" ht="15.75" customHeight="1">
      <c r="E1089" s="8" t="s">
        <v>5345</v>
      </c>
      <c r="F1089" s="9">
        <v>45938.0</v>
      </c>
      <c r="G1089" s="60">
        <v>30.0</v>
      </c>
      <c r="H1089" s="8">
        <f t="shared" si="192"/>
        <v>120</v>
      </c>
      <c r="L1089" s="53"/>
    </row>
    <row r="1090" ht="15.75" customHeight="1">
      <c r="E1090" s="1" t="s">
        <v>5346</v>
      </c>
      <c r="F1090" s="58">
        <v>45939.0</v>
      </c>
      <c r="G1090" s="60">
        <v>24.0</v>
      </c>
      <c r="H1090" s="8">
        <f t="shared" si="192"/>
        <v>96</v>
      </c>
      <c r="L1090" s="53"/>
    </row>
    <row r="1091" ht="15.75" customHeight="1">
      <c r="E1091" s="1" t="s">
        <v>5347</v>
      </c>
      <c r="F1091" s="9">
        <v>45940.0</v>
      </c>
      <c r="G1091" s="60">
        <v>46.0</v>
      </c>
      <c r="H1091" s="8">
        <f t="shared" si="192"/>
        <v>50</v>
      </c>
      <c r="L1091" s="53"/>
    </row>
    <row r="1092" ht="15.75" customHeight="1">
      <c r="E1092" s="1"/>
      <c r="F1092" s="9">
        <v>45931.0</v>
      </c>
      <c r="G1092" s="60">
        <v>50.0</v>
      </c>
      <c r="H1092" s="53">
        <f t="shared" si="192"/>
        <v>0</v>
      </c>
      <c r="L1092" s="53"/>
    </row>
    <row r="1093" ht="15.75" customHeight="1">
      <c r="E1093" s="1"/>
      <c r="F1093" s="9"/>
      <c r="G1093" s="60"/>
      <c r="H1093" s="20" t="s">
        <v>14</v>
      </c>
      <c r="L1093" s="53"/>
    </row>
    <row r="1094" ht="15.75" customHeight="1">
      <c r="A1094" s="2" t="s">
        <v>0</v>
      </c>
      <c r="B1094" s="2" t="s">
        <v>1</v>
      </c>
      <c r="C1094" s="3" t="s">
        <v>2</v>
      </c>
      <c r="D1094" s="3" t="s">
        <v>3</v>
      </c>
      <c r="E1094" s="3" t="s">
        <v>4</v>
      </c>
      <c r="F1094" s="3" t="s">
        <v>5</v>
      </c>
      <c r="G1094" s="3" t="s">
        <v>6</v>
      </c>
      <c r="H1094" s="3" t="s">
        <v>7</v>
      </c>
      <c r="I1094" s="3" t="s">
        <v>8</v>
      </c>
    </row>
    <row r="1095" ht="15.75" customHeight="1">
      <c r="A1095" s="4" t="s">
        <v>1699</v>
      </c>
      <c r="B1095" s="5" t="s">
        <v>5348</v>
      </c>
      <c r="C1095" s="6"/>
      <c r="D1095" s="7">
        <v>20.0</v>
      </c>
      <c r="E1095" s="8" t="s">
        <v>5349</v>
      </c>
      <c r="F1095" s="9">
        <v>45884.0</v>
      </c>
      <c r="G1095" s="10">
        <v>20.0</v>
      </c>
      <c r="H1095" s="8">
        <f>D1095-G1095</f>
        <v>0</v>
      </c>
      <c r="I1095" s="10"/>
    </row>
    <row r="1096" ht="15.75" customHeight="1">
      <c r="A1096" s="11"/>
      <c r="B1096" s="11"/>
      <c r="C1096" s="11"/>
      <c r="D1096" s="11"/>
      <c r="E1096" s="8" t="s">
        <v>5350</v>
      </c>
      <c r="F1096" s="9"/>
      <c r="G1096" s="10"/>
      <c r="H1096" s="8">
        <f t="shared" ref="H1096:H1100" si="193">H1095-G1096</f>
        <v>0</v>
      </c>
      <c r="I1096" s="10"/>
    </row>
    <row r="1097" ht="15.75" customHeight="1">
      <c r="A1097" s="11"/>
      <c r="B1097" s="11"/>
      <c r="C1097" s="11"/>
      <c r="D1097" s="11"/>
      <c r="E1097" s="8" t="s">
        <v>5351</v>
      </c>
      <c r="F1097" s="57"/>
      <c r="G1097" s="10"/>
      <c r="H1097" s="8">
        <f t="shared" si="193"/>
        <v>0</v>
      </c>
      <c r="I1097" s="10"/>
    </row>
    <row r="1098" ht="15.75" customHeight="1">
      <c r="A1098" s="11"/>
      <c r="B1098" s="11"/>
      <c r="C1098" s="11"/>
      <c r="D1098" s="11"/>
      <c r="E1098" s="8"/>
      <c r="F1098" s="10"/>
      <c r="G1098" s="10"/>
      <c r="H1098" s="8">
        <f t="shared" si="193"/>
        <v>0</v>
      </c>
      <c r="I1098" s="10"/>
    </row>
    <row r="1099" ht="15.75" customHeight="1">
      <c r="A1099" s="11"/>
      <c r="B1099" s="11"/>
      <c r="C1099" s="11"/>
      <c r="D1099" s="11"/>
      <c r="E1099" s="8"/>
      <c r="F1099" s="10"/>
      <c r="G1099" s="10"/>
      <c r="H1099" s="8">
        <f t="shared" si="193"/>
        <v>0</v>
      </c>
      <c r="I1099" s="10"/>
    </row>
    <row r="1100" ht="15.75" customHeight="1">
      <c r="A1100" s="12"/>
      <c r="B1100" s="12"/>
      <c r="C1100" s="12"/>
      <c r="D1100" s="12"/>
      <c r="E1100" s="8"/>
      <c r="F1100" s="10"/>
      <c r="G1100" s="10"/>
      <c r="H1100" s="8">
        <f t="shared" si="193"/>
        <v>0</v>
      </c>
      <c r="I1100" s="10"/>
    </row>
    <row r="1101" ht="15.75" customHeight="1">
      <c r="E1101" s="1"/>
      <c r="H1101" s="46" t="s">
        <v>14</v>
      </c>
    </row>
    <row r="1102" ht="15.75" customHeight="1">
      <c r="A1102" s="2" t="s">
        <v>0</v>
      </c>
      <c r="B1102" s="2" t="s">
        <v>1</v>
      </c>
      <c r="C1102" s="3" t="s">
        <v>2</v>
      </c>
      <c r="D1102" s="3" t="s">
        <v>3</v>
      </c>
      <c r="E1102" s="3" t="s">
        <v>4</v>
      </c>
      <c r="F1102" s="3" t="s">
        <v>5</v>
      </c>
      <c r="G1102" s="3" t="s">
        <v>6</v>
      </c>
      <c r="H1102" s="3" t="s">
        <v>7</v>
      </c>
      <c r="I1102" s="3" t="s">
        <v>8</v>
      </c>
    </row>
    <row r="1103" ht="15.75" customHeight="1">
      <c r="A1103" s="4" t="s">
        <v>1699</v>
      </c>
      <c r="B1103" s="5" t="s">
        <v>5352</v>
      </c>
      <c r="C1103" s="6"/>
      <c r="D1103" s="7">
        <v>40.0</v>
      </c>
      <c r="E1103" s="8" t="s">
        <v>5353</v>
      </c>
      <c r="F1103" s="9">
        <v>45889.0</v>
      </c>
      <c r="G1103" s="10">
        <v>25.0</v>
      </c>
      <c r="H1103" s="8">
        <f>D1103-G1103</f>
        <v>15</v>
      </c>
      <c r="I1103" s="10"/>
    </row>
    <row r="1104" ht="15.75" customHeight="1">
      <c r="A1104" s="11"/>
      <c r="B1104" s="11"/>
      <c r="C1104" s="11"/>
      <c r="D1104" s="11"/>
      <c r="E1104" s="8" t="s">
        <v>5354</v>
      </c>
      <c r="F1104" s="9">
        <v>45891.0</v>
      </c>
      <c r="G1104" s="10">
        <v>15.0</v>
      </c>
      <c r="H1104" s="8">
        <f t="shared" ref="H1104:H1108" si="194">H1103-G1104</f>
        <v>0</v>
      </c>
      <c r="I1104" s="10"/>
    </row>
    <row r="1105" ht="15.75" customHeight="1">
      <c r="A1105" s="11"/>
      <c r="B1105" s="11"/>
      <c r="C1105" s="11"/>
      <c r="D1105" s="11"/>
      <c r="E1105" s="8" t="s">
        <v>5355</v>
      </c>
      <c r="F1105" s="57"/>
      <c r="G1105" s="10"/>
      <c r="H1105" s="8">
        <f t="shared" si="194"/>
        <v>0</v>
      </c>
      <c r="I1105" s="10"/>
    </row>
    <row r="1106" ht="15.75" customHeight="1">
      <c r="A1106" s="11"/>
      <c r="B1106" s="11"/>
      <c r="C1106" s="11"/>
      <c r="D1106" s="11"/>
      <c r="E1106" s="8"/>
      <c r="F1106" s="10"/>
      <c r="G1106" s="10"/>
      <c r="H1106" s="8">
        <f t="shared" si="194"/>
        <v>0</v>
      </c>
      <c r="I1106" s="10"/>
    </row>
    <row r="1107" ht="15.75" customHeight="1">
      <c r="A1107" s="11"/>
      <c r="B1107" s="11"/>
      <c r="C1107" s="11"/>
      <c r="D1107" s="11"/>
      <c r="E1107" s="8"/>
      <c r="F1107" s="10"/>
      <c r="G1107" s="10"/>
      <c r="H1107" s="8">
        <f t="shared" si="194"/>
        <v>0</v>
      </c>
      <c r="I1107" s="10"/>
    </row>
    <row r="1108" ht="15.75" customHeight="1">
      <c r="A1108" s="12"/>
      <c r="B1108" s="12"/>
      <c r="C1108" s="12"/>
      <c r="D1108" s="12"/>
      <c r="E1108" s="8"/>
      <c r="F1108" s="10"/>
      <c r="G1108" s="10"/>
      <c r="H1108" s="8">
        <f t="shared" si="194"/>
        <v>0</v>
      </c>
      <c r="I1108" s="10"/>
    </row>
    <row r="1109" ht="15.75" customHeight="1">
      <c r="E1109" s="1"/>
      <c r="H1109" s="46" t="s">
        <v>14</v>
      </c>
    </row>
    <row r="1110" ht="15.75" customHeight="1">
      <c r="A1110" s="2" t="s">
        <v>0</v>
      </c>
      <c r="B1110" s="2" t="s">
        <v>1</v>
      </c>
      <c r="C1110" s="3" t="s">
        <v>2</v>
      </c>
      <c r="D1110" s="3" t="s">
        <v>3</v>
      </c>
      <c r="E1110" s="3" t="s">
        <v>4</v>
      </c>
      <c r="F1110" s="3" t="s">
        <v>5</v>
      </c>
      <c r="G1110" s="3" t="s">
        <v>6</v>
      </c>
      <c r="H1110" s="3" t="s">
        <v>7</v>
      </c>
      <c r="I1110" s="3" t="s">
        <v>8</v>
      </c>
      <c r="K1110" s="186"/>
      <c r="L1110" s="53"/>
      <c r="M1110" s="53"/>
      <c r="O1110" s="267"/>
    </row>
    <row r="1111" ht="15.75" customHeight="1">
      <c r="A1111" s="4" t="s">
        <v>1699</v>
      </c>
      <c r="B1111" s="5" t="s">
        <v>5356</v>
      </c>
      <c r="C1111" s="6"/>
      <c r="D1111" s="7">
        <v>40.0</v>
      </c>
      <c r="E1111" s="8" t="s">
        <v>5357</v>
      </c>
      <c r="F1111" s="9">
        <v>45909.0</v>
      </c>
      <c r="G1111" s="10">
        <v>39.0</v>
      </c>
      <c r="H1111" s="8">
        <f>D1111-G1111</f>
        <v>1</v>
      </c>
      <c r="I1111" s="10"/>
      <c r="L1111" s="53"/>
      <c r="M1111" s="267"/>
      <c r="N1111" s="53"/>
    </row>
    <row r="1112" ht="15.75" customHeight="1">
      <c r="A1112" s="11"/>
      <c r="B1112" s="11"/>
      <c r="C1112" s="11"/>
      <c r="D1112" s="11"/>
      <c r="E1112" s="8" t="s">
        <v>5358</v>
      </c>
      <c r="F1112" s="9">
        <v>45930.0</v>
      </c>
      <c r="G1112" s="10">
        <v>1.0</v>
      </c>
      <c r="H1112" s="8">
        <f t="shared" ref="H1112:H1116" si="195">H1111-G1112</f>
        <v>0</v>
      </c>
      <c r="I1112" s="10"/>
      <c r="L1112" s="266"/>
      <c r="M1112" s="46"/>
    </row>
    <row r="1113" ht="15.75" customHeight="1">
      <c r="A1113" s="11"/>
      <c r="B1113" s="11"/>
      <c r="C1113" s="11"/>
      <c r="D1113" s="11"/>
      <c r="E1113" s="8" t="s">
        <v>5359</v>
      </c>
      <c r="F1113" s="57"/>
      <c r="G1113" s="10"/>
      <c r="H1113" s="8">
        <f t="shared" si="195"/>
        <v>0</v>
      </c>
      <c r="I1113" s="10"/>
      <c r="L1113" s="53"/>
    </row>
    <row r="1114" ht="15.75" customHeight="1">
      <c r="A1114" s="11"/>
      <c r="B1114" s="11"/>
      <c r="C1114" s="11"/>
      <c r="D1114" s="11"/>
      <c r="E1114" s="8"/>
      <c r="F1114" s="10"/>
      <c r="G1114" s="10"/>
      <c r="H1114" s="8">
        <f t="shared" si="195"/>
        <v>0</v>
      </c>
      <c r="I1114" s="10"/>
    </row>
    <row r="1115" ht="15.75" customHeight="1">
      <c r="A1115" s="11"/>
      <c r="B1115" s="11"/>
      <c r="C1115" s="11"/>
      <c r="D1115" s="11"/>
      <c r="E1115" s="8"/>
      <c r="F1115" s="10"/>
      <c r="G1115" s="10"/>
      <c r="H1115" s="8">
        <f t="shared" si="195"/>
        <v>0</v>
      </c>
      <c r="I1115" s="10"/>
    </row>
    <row r="1116" ht="15.75" customHeight="1">
      <c r="A1116" s="12"/>
      <c r="B1116" s="12"/>
      <c r="C1116" s="12"/>
      <c r="D1116" s="12"/>
      <c r="E1116" s="8"/>
      <c r="F1116" s="10"/>
      <c r="G1116" s="10"/>
      <c r="H1116" s="8">
        <f t="shared" si="195"/>
        <v>0</v>
      </c>
      <c r="I1116" s="10"/>
    </row>
    <row r="1117" ht="15.75" customHeight="1">
      <c r="E1117" s="1"/>
      <c r="H1117" s="46" t="s">
        <v>14</v>
      </c>
    </row>
    <row r="1118" ht="15.75" customHeight="1">
      <c r="A1118" s="2" t="s">
        <v>0</v>
      </c>
      <c r="B1118" s="2" t="s">
        <v>1</v>
      </c>
      <c r="C1118" s="3" t="s">
        <v>2</v>
      </c>
      <c r="D1118" s="3" t="s">
        <v>3</v>
      </c>
      <c r="E1118" s="3" t="s">
        <v>4</v>
      </c>
      <c r="F1118" s="3" t="s">
        <v>5</v>
      </c>
      <c r="G1118" s="3" t="s">
        <v>6</v>
      </c>
      <c r="H1118" s="3" t="s">
        <v>7</v>
      </c>
      <c r="I1118" s="3" t="s">
        <v>8</v>
      </c>
    </row>
    <row r="1119" ht="15.75" customHeight="1">
      <c r="A1119" s="4" t="s">
        <v>5194</v>
      </c>
      <c r="B1119" s="5" t="s">
        <v>5360</v>
      </c>
      <c r="C1119" s="6"/>
      <c r="D1119" s="7">
        <v>210.0</v>
      </c>
      <c r="E1119" s="8" t="s">
        <v>5183</v>
      </c>
      <c r="F1119" s="9">
        <v>45924.0</v>
      </c>
      <c r="G1119" s="10">
        <v>1.0</v>
      </c>
      <c r="H1119" s="8">
        <f>D1119-G1119</f>
        <v>209</v>
      </c>
      <c r="I1119" s="10"/>
    </row>
    <row r="1120" ht="15.75" customHeight="1">
      <c r="A1120" s="11"/>
      <c r="B1120" s="11"/>
      <c r="C1120" s="11"/>
      <c r="D1120" s="11"/>
      <c r="E1120" s="8" t="s">
        <v>5361</v>
      </c>
      <c r="F1120" s="9">
        <v>45925.0</v>
      </c>
      <c r="G1120" s="10">
        <v>49.0</v>
      </c>
      <c r="H1120" s="8">
        <f t="shared" ref="H1120:H1124" si="196">H1119-G1120</f>
        <v>160</v>
      </c>
      <c r="I1120" s="10"/>
    </row>
    <row r="1121" ht="15.75" customHeight="1">
      <c r="A1121" s="11"/>
      <c r="B1121" s="11"/>
      <c r="C1121" s="11"/>
      <c r="D1121" s="11"/>
      <c r="E1121" s="8" t="s">
        <v>5362</v>
      </c>
      <c r="F1121" s="9">
        <v>45929.0</v>
      </c>
      <c r="G1121" s="10">
        <v>49.0</v>
      </c>
      <c r="H1121" s="8">
        <f t="shared" si="196"/>
        <v>111</v>
      </c>
      <c r="I1121" s="10">
        <v>1.0</v>
      </c>
    </row>
    <row r="1122" ht="15.75" customHeight="1">
      <c r="A1122" s="11"/>
      <c r="B1122" s="11"/>
      <c r="C1122" s="11"/>
      <c r="D1122" s="11"/>
      <c r="E1122" s="8" t="s">
        <v>5184</v>
      </c>
      <c r="F1122" s="9">
        <v>45930.0</v>
      </c>
      <c r="G1122" s="10">
        <v>45.0</v>
      </c>
      <c r="H1122" s="8">
        <f t="shared" si="196"/>
        <v>66</v>
      </c>
      <c r="I1122" s="10"/>
    </row>
    <row r="1123" ht="15.75" customHeight="1">
      <c r="A1123" s="11"/>
      <c r="B1123" s="11"/>
      <c r="C1123" s="11"/>
      <c r="D1123" s="11"/>
      <c r="E1123" s="8" t="s">
        <v>5363</v>
      </c>
      <c r="F1123" s="9">
        <v>45931.0</v>
      </c>
      <c r="G1123" s="10">
        <v>48.0</v>
      </c>
      <c r="H1123" s="8">
        <f t="shared" si="196"/>
        <v>18</v>
      </c>
      <c r="I1123" s="10"/>
    </row>
    <row r="1124" ht="15.75" customHeight="1">
      <c r="A1124" s="12"/>
      <c r="B1124" s="12"/>
      <c r="C1124" s="12"/>
      <c r="D1124" s="12"/>
      <c r="E1124" s="8" t="s">
        <v>5363</v>
      </c>
      <c r="F1124" s="9">
        <v>45932.0</v>
      </c>
      <c r="G1124" s="10">
        <v>18.0</v>
      </c>
      <c r="H1124" s="8">
        <f t="shared" si="196"/>
        <v>0</v>
      </c>
      <c r="I1124" s="10"/>
    </row>
    <row r="1125" ht="15.75" customHeight="1">
      <c r="E1125" s="1"/>
      <c r="H1125" s="46" t="s">
        <v>14</v>
      </c>
    </row>
    <row r="1126" ht="15.75" customHeight="1">
      <c r="A1126" s="2" t="s">
        <v>0</v>
      </c>
      <c r="B1126" s="2" t="s">
        <v>1</v>
      </c>
      <c r="C1126" s="3" t="s">
        <v>2</v>
      </c>
      <c r="D1126" s="3" t="s">
        <v>3</v>
      </c>
      <c r="E1126" s="3" t="s">
        <v>4</v>
      </c>
      <c r="F1126" s="3" t="s">
        <v>5</v>
      </c>
      <c r="G1126" s="3" t="s">
        <v>6</v>
      </c>
      <c r="H1126" s="3" t="s">
        <v>7</v>
      </c>
      <c r="I1126" s="3" t="s">
        <v>8</v>
      </c>
    </row>
    <row r="1127" ht="15.75" customHeight="1">
      <c r="A1127" s="4" t="s">
        <v>5340</v>
      </c>
      <c r="B1127" s="5" t="s">
        <v>5360</v>
      </c>
      <c r="C1127" s="6"/>
      <c r="D1127" s="7">
        <v>100.0</v>
      </c>
      <c r="E1127" s="8" t="s">
        <v>5183</v>
      </c>
      <c r="F1127" s="9">
        <v>45940.0</v>
      </c>
      <c r="G1127" s="10">
        <v>54.0</v>
      </c>
      <c r="H1127" s="8">
        <f>D1127-G1127</f>
        <v>46</v>
      </c>
      <c r="I1127" s="10"/>
    </row>
    <row r="1128" ht="15.75" customHeight="1">
      <c r="A1128" s="11"/>
      <c r="B1128" s="11"/>
      <c r="C1128" s="11"/>
      <c r="D1128" s="11"/>
      <c r="E1128" s="8" t="s">
        <v>5361</v>
      </c>
      <c r="F1128" s="9">
        <v>45941.0</v>
      </c>
      <c r="G1128" s="10">
        <v>46.0</v>
      </c>
      <c r="H1128" s="8">
        <f t="shared" ref="H1128:H1132" si="197">H1127-G1128</f>
        <v>0</v>
      </c>
      <c r="I1128" s="10"/>
    </row>
    <row r="1129" ht="15.75" customHeight="1">
      <c r="A1129" s="11"/>
      <c r="B1129" s="11"/>
      <c r="C1129" s="11"/>
      <c r="D1129" s="11"/>
      <c r="E1129" s="8" t="s">
        <v>5362</v>
      </c>
      <c r="F1129" s="57"/>
      <c r="G1129" s="10"/>
      <c r="H1129" s="8">
        <f t="shared" si="197"/>
        <v>0</v>
      </c>
      <c r="I1129" s="10"/>
    </row>
    <row r="1130" ht="15.75" customHeight="1">
      <c r="A1130" s="11"/>
      <c r="B1130" s="11"/>
      <c r="C1130" s="11"/>
      <c r="D1130" s="11"/>
      <c r="E1130" s="8"/>
      <c r="F1130" s="10"/>
      <c r="G1130" s="10"/>
      <c r="H1130" s="8">
        <f t="shared" si="197"/>
        <v>0</v>
      </c>
      <c r="I1130" s="10"/>
    </row>
    <row r="1131" ht="15.75" customHeight="1">
      <c r="A1131" s="11"/>
      <c r="B1131" s="11"/>
      <c r="C1131" s="11"/>
      <c r="D1131" s="11"/>
      <c r="E1131" s="8"/>
      <c r="F1131" s="10"/>
      <c r="G1131" s="10"/>
      <c r="H1131" s="8">
        <f t="shared" si="197"/>
        <v>0</v>
      </c>
      <c r="I1131" s="10"/>
    </row>
    <row r="1132" ht="15.75" customHeight="1">
      <c r="A1132" s="12"/>
      <c r="B1132" s="12"/>
      <c r="C1132" s="12"/>
      <c r="D1132" s="12"/>
      <c r="E1132" s="8"/>
      <c r="F1132" s="10"/>
      <c r="G1132" s="10"/>
      <c r="H1132" s="8">
        <f t="shared" si="197"/>
        <v>0</v>
      </c>
      <c r="I1132" s="10"/>
    </row>
    <row r="1133" ht="15.75" customHeight="1">
      <c r="E1133" s="1"/>
      <c r="H1133" s="46" t="s">
        <v>14</v>
      </c>
    </row>
    <row r="1134" ht="15.75" customHeight="1">
      <c r="A1134" s="2" t="s">
        <v>0</v>
      </c>
      <c r="B1134" s="2" t="s">
        <v>1</v>
      </c>
      <c r="C1134" s="3" t="s">
        <v>2</v>
      </c>
      <c r="D1134" s="3" t="s">
        <v>3</v>
      </c>
      <c r="E1134" s="3" t="s">
        <v>4</v>
      </c>
      <c r="F1134" s="3" t="s">
        <v>5</v>
      </c>
      <c r="G1134" s="3" t="s">
        <v>6</v>
      </c>
      <c r="H1134" s="3" t="s">
        <v>7</v>
      </c>
      <c r="I1134" s="3" t="s">
        <v>8</v>
      </c>
    </row>
    <row r="1135" ht="15.75" customHeight="1">
      <c r="A1135" s="4" t="s">
        <v>5194</v>
      </c>
      <c r="B1135" s="5" t="s">
        <v>5364</v>
      </c>
      <c r="C1135" s="6"/>
      <c r="D1135" s="7">
        <v>20.0</v>
      </c>
      <c r="E1135" s="8" t="s">
        <v>5365</v>
      </c>
      <c r="F1135" s="9">
        <v>45932.0</v>
      </c>
      <c r="G1135" s="10">
        <v>20.0</v>
      </c>
      <c r="H1135" s="8">
        <f>D1135-G1135</f>
        <v>0</v>
      </c>
      <c r="I1135" s="10"/>
    </row>
    <row r="1136" ht="15.75" customHeight="1">
      <c r="A1136" s="11"/>
      <c r="B1136" s="11"/>
      <c r="C1136" s="11"/>
      <c r="D1136" s="11"/>
      <c r="E1136" s="8" t="s">
        <v>5366</v>
      </c>
      <c r="F1136" s="9"/>
      <c r="G1136" s="10"/>
      <c r="H1136" s="8">
        <f t="shared" ref="H1136:H1140" si="198">H1135-G1136</f>
        <v>0</v>
      </c>
      <c r="I1136" s="10"/>
    </row>
    <row r="1137" ht="15.75" customHeight="1">
      <c r="A1137" s="11"/>
      <c r="B1137" s="11"/>
      <c r="C1137" s="11"/>
      <c r="D1137" s="11"/>
      <c r="E1137" s="8" t="s">
        <v>5367</v>
      </c>
      <c r="F1137" s="57"/>
      <c r="G1137" s="10"/>
      <c r="H1137" s="8">
        <f t="shared" si="198"/>
        <v>0</v>
      </c>
      <c r="I1137" s="10"/>
    </row>
    <row r="1138" ht="15.75" customHeight="1">
      <c r="A1138" s="11"/>
      <c r="B1138" s="11"/>
      <c r="C1138" s="11"/>
      <c r="D1138" s="11"/>
      <c r="E1138" s="8"/>
      <c r="F1138" s="10"/>
      <c r="G1138" s="10"/>
      <c r="H1138" s="8">
        <f t="shared" si="198"/>
        <v>0</v>
      </c>
      <c r="I1138" s="10"/>
    </row>
    <row r="1139" ht="15.75" customHeight="1">
      <c r="A1139" s="11"/>
      <c r="B1139" s="11"/>
      <c r="C1139" s="11"/>
      <c r="D1139" s="11"/>
      <c r="E1139" s="8"/>
      <c r="F1139" s="10"/>
      <c r="G1139" s="10"/>
      <c r="H1139" s="8">
        <f t="shared" si="198"/>
        <v>0</v>
      </c>
      <c r="I1139" s="10"/>
    </row>
    <row r="1140" ht="15.75" customHeight="1">
      <c r="A1140" s="12"/>
      <c r="B1140" s="12"/>
      <c r="C1140" s="12"/>
      <c r="D1140" s="12"/>
      <c r="E1140" s="8"/>
      <c r="F1140" s="10"/>
      <c r="G1140" s="10"/>
      <c r="H1140" s="8">
        <f t="shared" si="198"/>
        <v>0</v>
      </c>
      <c r="I1140" s="10"/>
    </row>
    <row r="1141" ht="15.75" customHeight="1">
      <c r="E1141" s="1"/>
      <c r="H1141" s="46" t="s">
        <v>14</v>
      </c>
    </row>
    <row r="1142" ht="15.75" customHeight="1">
      <c r="A1142" s="2" t="s">
        <v>0</v>
      </c>
      <c r="B1142" s="2" t="s">
        <v>1</v>
      </c>
      <c r="C1142" s="3" t="s">
        <v>2</v>
      </c>
      <c r="D1142" s="3" t="s">
        <v>3</v>
      </c>
      <c r="E1142" s="3" t="s">
        <v>4</v>
      </c>
      <c r="F1142" s="3" t="s">
        <v>5</v>
      </c>
      <c r="G1142" s="3" t="s">
        <v>6</v>
      </c>
      <c r="H1142" s="3" t="s">
        <v>7</v>
      </c>
      <c r="I1142" s="3" t="s">
        <v>8</v>
      </c>
    </row>
    <row r="1143" ht="15.75" customHeight="1">
      <c r="A1143" s="4" t="s">
        <v>5340</v>
      </c>
      <c r="B1143" s="5" t="s">
        <v>5364</v>
      </c>
      <c r="C1143" s="6"/>
      <c r="D1143" s="7">
        <v>100.0</v>
      </c>
      <c r="E1143" s="8" t="s">
        <v>5365</v>
      </c>
      <c r="F1143" s="9">
        <v>45941.0</v>
      </c>
      <c r="G1143" s="10">
        <v>14.0</v>
      </c>
      <c r="H1143" s="8">
        <f>D1143-G1143</f>
        <v>86</v>
      </c>
      <c r="I1143" s="10"/>
    </row>
    <row r="1144" ht="15.75" customHeight="1">
      <c r="A1144" s="11"/>
      <c r="B1144" s="11"/>
      <c r="C1144" s="11"/>
      <c r="D1144" s="11"/>
      <c r="E1144" s="8" t="s">
        <v>5366</v>
      </c>
      <c r="F1144" s="9">
        <v>45943.0</v>
      </c>
      <c r="G1144" s="10">
        <v>60.0</v>
      </c>
      <c r="H1144" s="8">
        <f t="shared" ref="H1144:H1148" si="199">H1143-G1144</f>
        <v>26</v>
      </c>
      <c r="I1144" s="10"/>
    </row>
    <row r="1145" ht="15.75" customHeight="1">
      <c r="A1145" s="11"/>
      <c r="B1145" s="11"/>
      <c r="C1145" s="11"/>
      <c r="D1145" s="11"/>
      <c r="E1145" s="8" t="s">
        <v>5367</v>
      </c>
      <c r="F1145" s="9">
        <v>45944.0</v>
      </c>
      <c r="G1145" s="10">
        <v>26.0</v>
      </c>
      <c r="H1145" s="8">
        <f t="shared" si="199"/>
        <v>0</v>
      </c>
      <c r="I1145" s="10"/>
    </row>
    <row r="1146" ht="15.75" customHeight="1">
      <c r="A1146" s="11"/>
      <c r="B1146" s="11"/>
      <c r="C1146" s="11"/>
      <c r="D1146" s="11"/>
      <c r="E1146" s="8"/>
      <c r="F1146" s="10"/>
      <c r="G1146" s="10"/>
      <c r="H1146" s="8">
        <f t="shared" si="199"/>
        <v>0</v>
      </c>
      <c r="I1146" s="10"/>
    </row>
    <row r="1147" ht="15.75" customHeight="1">
      <c r="A1147" s="11"/>
      <c r="B1147" s="11"/>
      <c r="C1147" s="11"/>
      <c r="D1147" s="11"/>
      <c r="E1147" s="8"/>
      <c r="F1147" s="10"/>
      <c r="G1147" s="10"/>
      <c r="H1147" s="8">
        <f t="shared" si="199"/>
        <v>0</v>
      </c>
      <c r="I1147" s="10"/>
    </row>
    <row r="1148" ht="15.75" customHeight="1">
      <c r="A1148" s="12"/>
      <c r="B1148" s="12"/>
      <c r="C1148" s="12"/>
      <c r="D1148" s="12"/>
      <c r="E1148" s="8"/>
      <c r="F1148" s="10"/>
      <c r="G1148" s="10"/>
      <c r="H1148" s="8">
        <f t="shared" si="199"/>
        <v>0</v>
      </c>
      <c r="I1148" s="10"/>
    </row>
    <row r="1149" ht="15.75" customHeight="1">
      <c r="E1149" s="1"/>
      <c r="H1149" s="46" t="s">
        <v>14</v>
      </c>
    </row>
    <row r="1150" ht="15.75" customHeight="1">
      <c r="A1150" s="2" t="s">
        <v>0</v>
      </c>
      <c r="B1150" s="2" t="s">
        <v>1</v>
      </c>
      <c r="C1150" s="3" t="s">
        <v>2</v>
      </c>
      <c r="D1150" s="3" t="s">
        <v>3</v>
      </c>
      <c r="E1150" s="3" t="s">
        <v>4</v>
      </c>
      <c r="F1150" s="3" t="s">
        <v>5</v>
      </c>
      <c r="G1150" s="3" t="s">
        <v>6</v>
      </c>
      <c r="H1150" s="3" t="s">
        <v>7</v>
      </c>
      <c r="I1150" s="3" t="s">
        <v>8</v>
      </c>
    </row>
    <row r="1151" ht="15.75" customHeight="1">
      <c r="A1151" s="4" t="s">
        <v>5194</v>
      </c>
      <c r="B1151" s="5" t="s">
        <v>5368</v>
      </c>
      <c r="C1151" s="6">
        <v>45917.0</v>
      </c>
      <c r="D1151" s="7">
        <v>240.0</v>
      </c>
      <c r="E1151" s="8" t="s">
        <v>5369</v>
      </c>
      <c r="F1151" s="9">
        <v>45932.0</v>
      </c>
      <c r="G1151" s="10">
        <v>15.0</v>
      </c>
      <c r="H1151" s="8">
        <f>D1151-G1151</f>
        <v>225</v>
      </c>
      <c r="I1151" s="10"/>
    </row>
    <row r="1152" ht="15.75" customHeight="1">
      <c r="A1152" s="11"/>
      <c r="B1152" s="11"/>
      <c r="C1152" s="11"/>
      <c r="D1152" s="11"/>
      <c r="E1152" s="8" t="s">
        <v>5370</v>
      </c>
      <c r="F1152" s="9">
        <v>45936.0</v>
      </c>
      <c r="G1152" s="10">
        <v>54.0</v>
      </c>
      <c r="H1152" s="8">
        <f t="shared" ref="H1152:H1158" si="200">H1151-G1152</f>
        <v>171</v>
      </c>
      <c r="I1152" s="10"/>
    </row>
    <row r="1153" ht="15.75" customHeight="1">
      <c r="A1153" s="11"/>
      <c r="B1153" s="11"/>
      <c r="C1153" s="11"/>
      <c r="D1153" s="11"/>
      <c r="E1153" s="8" t="s">
        <v>5371</v>
      </c>
      <c r="F1153" s="9">
        <v>45937.0</v>
      </c>
      <c r="G1153" s="10">
        <v>47.0</v>
      </c>
      <c r="H1153" s="8">
        <f t="shared" si="200"/>
        <v>124</v>
      </c>
      <c r="I1153" s="10"/>
    </row>
    <row r="1154" ht="15.75" customHeight="1">
      <c r="A1154" s="11"/>
      <c r="B1154" s="11"/>
      <c r="C1154" s="11"/>
      <c r="D1154" s="11"/>
      <c r="E1154" s="8" t="s">
        <v>5372</v>
      </c>
      <c r="F1154" s="9">
        <v>45938.0</v>
      </c>
      <c r="G1154" s="10">
        <v>32.0</v>
      </c>
      <c r="H1154" s="8">
        <f t="shared" si="200"/>
        <v>92</v>
      </c>
      <c r="I1154" s="10"/>
    </row>
    <row r="1155" ht="15.75" customHeight="1">
      <c r="A1155" s="11"/>
      <c r="B1155" s="11"/>
      <c r="C1155" s="11"/>
      <c r="D1155" s="11"/>
      <c r="E1155" s="8" t="s">
        <v>5373</v>
      </c>
      <c r="F1155" s="9">
        <v>45939.0</v>
      </c>
      <c r="G1155" s="10">
        <v>65.0</v>
      </c>
      <c r="H1155" s="8">
        <f t="shared" si="200"/>
        <v>27</v>
      </c>
      <c r="I1155" s="10"/>
    </row>
    <row r="1156" ht="15.75" customHeight="1">
      <c r="A1156" s="11"/>
      <c r="B1156" s="11"/>
      <c r="C1156" s="11"/>
      <c r="D1156" s="11"/>
      <c r="E1156" s="8" t="s">
        <v>5374</v>
      </c>
      <c r="F1156" s="9">
        <v>45940.0</v>
      </c>
      <c r="G1156" s="10">
        <v>25.0</v>
      </c>
      <c r="H1156" s="8">
        <f t="shared" si="200"/>
        <v>2</v>
      </c>
      <c r="I1156" s="10"/>
    </row>
    <row r="1157" ht="15.75" customHeight="1">
      <c r="A1157" s="11"/>
      <c r="B1157" s="11"/>
      <c r="C1157" s="11"/>
      <c r="D1157" s="11"/>
      <c r="E1157" s="8" t="s">
        <v>5375</v>
      </c>
      <c r="F1157" s="9">
        <v>45941.0</v>
      </c>
      <c r="G1157" s="10">
        <v>2.0</v>
      </c>
      <c r="H1157" s="8">
        <f t="shared" si="200"/>
        <v>0</v>
      </c>
      <c r="I1157" s="10"/>
    </row>
    <row r="1158" ht="15.75" customHeight="1">
      <c r="A1158" s="12"/>
      <c r="B1158" s="12"/>
      <c r="C1158" s="12"/>
      <c r="D1158" s="12"/>
      <c r="E1158" s="8"/>
      <c r="F1158" s="10"/>
      <c r="G1158" s="10"/>
      <c r="H1158" s="8">
        <f t="shared" si="200"/>
        <v>0</v>
      </c>
      <c r="I1158" s="10"/>
    </row>
    <row r="1159" ht="15.75" customHeight="1">
      <c r="E1159" s="1"/>
      <c r="H1159" s="20" t="s">
        <v>14</v>
      </c>
    </row>
    <row r="1160" ht="15.75" customHeight="1">
      <c r="A1160" s="2" t="s">
        <v>0</v>
      </c>
      <c r="B1160" s="2" t="s">
        <v>1</v>
      </c>
      <c r="C1160" s="3" t="s">
        <v>2</v>
      </c>
      <c r="D1160" s="3" t="s">
        <v>3</v>
      </c>
      <c r="E1160" s="3" t="s">
        <v>4</v>
      </c>
      <c r="F1160" s="3" t="s">
        <v>5</v>
      </c>
      <c r="G1160" s="3" t="s">
        <v>6</v>
      </c>
      <c r="H1160" s="3" t="s">
        <v>7</v>
      </c>
      <c r="I1160" s="3" t="s">
        <v>8</v>
      </c>
    </row>
    <row r="1161" ht="15.75" customHeight="1">
      <c r="A1161" s="4" t="s">
        <v>5340</v>
      </c>
      <c r="B1161" s="5" t="s">
        <v>5368</v>
      </c>
      <c r="C1161" s="6">
        <v>45917.0</v>
      </c>
      <c r="D1161" s="7">
        <v>150.0</v>
      </c>
      <c r="E1161" s="8" t="s">
        <v>5370</v>
      </c>
      <c r="F1161" s="9">
        <v>45936.0</v>
      </c>
      <c r="G1161" s="10">
        <v>22.0</v>
      </c>
      <c r="H1161" s="8">
        <f>D1161-G1161</f>
        <v>128</v>
      </c>
      <c r="I1161" s="10"/>
    </row>
    <row r="1162" ht="15.75" customHeight="1">
      <c r="A1162" s="11"/>
      <c r="B1162" s="11"/>
      <c r="C1162" s="11"/>
      <c r="D1162" s="11"/>
      <c r="E1162" s="8" t="s">
        <v>5371</v>
      </c>
      <c r="F1162" s="9">
        <v>45944.0</v>
      </c>
      <c r="G1162" s="10">
        <v>84.0</v>
      </c>
      <c r="H1162" s="8">
        <f t="shared" ref="H1162:H1166" si="201">H1161-G1162</f>
        <v>44</v>
      </c>
      <c r="I1162" s="10"/>
    </row>
    <row r="1163" ht="15.75" customHeight="1">
      <c r="A1163" s="11"/>
      <c r="B1163" s="11"/>
      <c r="C1163" s="11"/>
      <c r="D1163" s="11"/>
      <c r="E1163" s="8" t="s">
        <v>5376</v>
      </c>
      <c r="F1163" s="9">
        <v>45945.0</v>
      </c>
      <c r="G1163" s="10">
        <v>44.0</v>
      </c>
      <c r="H1163" s="8">
        <f t="shared" si="201"/>
        <v>0</v>
      </c>
      <c r="I1163" s="10"/>
    </row>
    <row r="1164" ht="15.75" customHeight="1">
      <c r="A1164" s="11"/>
      <c r="B1164" s="11"/>
      <c r="C1164" s="11"/>
      <c r="D1164" s="11"/>
      <c r="E1164" s="8"/>
      <c r="F1164" s="10"/>
      <c r="G1164" s="10"/>
      <c r="H1164" s="8">
        <f t="shared" si="201"/>
        <v>0</v>
      </c>
      <c r="I1164" s="10"/>
    </row>
    <row r="1165" ht="15.75" customHeight="1">
      <c r="A1165" s="11"/>
      <c r="B1165" s="11"/>
      <c r="C1165" s="11"/>
      <c r="D1165" s="11"/>
      <c r="E1165" s="8"/>
      <c r="F1165" s="10"/>
      <c r="G1165" s="10"/>
      <c r="H1165" s="8">
        <f t="shared" si="201"/>
        <v>0</v>
      </c>
      <c r="I1165" s="10"/>
    </row>
    <row r="1166" ht="15.75" customHeight="1">
      <c r="A1166" s="12"/>
      <c r="B1166" s="12"/>
      <c r="C1166" s="12"/>
      <c r="D1166" s="12"/>
      <c r="E1166" s="8"/>
      <c r="F1166" s="10"/>
      <c r="G1166" s="10"/>
      <c r="H1166" s="8">
        <f t="shared" si="201"/>
        <v>0</v>
      </c>
      <c r="I1166" s="10"/>
    </row>
    <row r="1167" ht="15.75" customHeight="1">
      <c r="E1167" s="1"/>
      <c r="H1167" s="20" t="s">
        <v>14</v>
      </c>
    </row>
    <row r="1168" ht="15.75" customHeight="1">
      <c r="A1168" s="2" t="s">
        <v>0</v>
      </c>
      <c r="B1168" s="2" t="s">
        <v>1</v>
      </c>
      <c r="C1168" s="3" t="s">
        <v>2</v>
      </c>
      <c r="D1168" s="3" t="s">
        <v>3</v>
      </c>
      <c r="E1168" s="3" t="s">
        <v>4</v>
      </c>
      <c r="F1168" s="3" t="s">
        <v>5</v>
      </c>
      <c r="G1168" s="3" t="s">
        <v>6</v>
      </c>
      <c r="H1168" s="3" t="s">
        <v>7</v>
      </c>
      <c r="I1168" s="3" t="s">
        <v>8</v>
      </c>
    </row>
    <row r="1169" ht="15.75" customHeight="1">
      <c r="A1169" s="4" t="s">
        <v>1699</v>
      </c>
      <c r="B1169" s="5" t="s">
        <v>5377</v>
      </c>
      <c r="C1169" s="6">
        <v>45915.0</v>
      </c>
      <c r="D1169" s="7">
        <v>40.0</v>
      </c>
      <c r="E1169" s="8" t="s">
        <v>5378</v>
      </c>
      <c r="F1169" s="9">
        <v>45930.0</v>
      </c>
      <c r="G1169" s="10">
        <v>39.0</v>
      </c>
      <c r="H1169" s="8">
        <f>D1169-G1169</f>
        <v>1</v>
      </c>
      <c r="I1169" s="10"/>
    </row>
    <row r="1170" ht="15.75" customHeight="1">
      <c r="A1170" s="11"/>
      <c r="B1170" s="11"/>
      <c r="C1170" s="11"/>
      <c r="D1170" s="11"/>
      <c r="E1170" s="8" t="s">
        <v>5379</v>
      </c>
      <c r="F1170" s="9">
        <v>45938.0</v>
      </c>
      <c r="G1170" s="10">
        <v>1.0</v>
      </c>
      <c r="H1170" s="8">
        <f t="shared" ref="H1170:H1174" si="202">H1169-G1170</f>
        <v>0</v>
      </c>
      <c r="I1170" s="10"/>
    </row>
    <row r="1171" ht="15.75" customHeight="1">
      <c r="A1171" s="11"/>
      <c r="B1171" s="11"/>
      <c r="C1171" s="11"/>
      <c r="D1171" s="11"/>
      <c r="E1171" s="8" t="s">
        <v>5380</v>
      </c>
      <c r="F1171" s="57"/>
      <c r="G1171" s="10"/>
      <c r="H1171" s="8">
        <f t="shared" si="202"/>
        <v>0</v>
      </c>
      <c r="I1171" s="10"/>
    </row>
    <row r="1172" ht="15.75" customHeight="1">
      <c r="A1172" s="11"/>
      <c r="B1172" s="11"/>
      <c r="C1172" s="11"/>
      <c r="D1172" s="11"/>
      <c r="E1172" s="8"/>
      <c r="F1172" s="10"/>
      <c r="G1172" s="10"/>
      <c r="H1172" s="8">
        <f t="shared" si="202"/>
        <v>0</v>
      </c>
      <c r="I1172" s="10"/>
    </row>
    <row r="1173" ht="15.75" customHeight="1">
      <c r="A1173" s="11"/>
      <c r="B1173" s="11"/>
      <c r="C1173" s="11"/>
      <c r="D1173" s="11"/>
      <c r="E1173" s="8"/>
      <c r="F1173" s="10"/>
      <c r="G1173" s="10"/>
      <c r="H1173" s="8">
        <f t="shared" si="202"/>
        <v>0</v>
      </c>
      <c r="I1173" s="10"/>
    </row>
    <row r="1174" ht="15.75" customHeight="1">
      <c r="A1174" s="12"/>
      <c r="B1174" s="12"/>
      <c r="C1174" s="12"/>
      <c r="D1174" s="12"/>
      <c r="E1174" s="8"/>
      <c r="F1174" s="10"/>
      <c r="G1174" s="10"/>
      <c r="H1174" s="8">
        <f t="shared" si="202"/>
        <v>0</v>
      </c>
      <c r="I1174" s="10"/>
    </row>
    <row r="1175" ht="15.75" customHeight="1">
      <c r="E1175" s="1"/>
      <c r="H1175" s="46" t="s">
        <v>14</v>
      </c>
    </row>
    <row r="1176" ht="15.75" customHeight="1">
      <c r="A1176" s="2" t="s">
        <v>0</v>
      </c>
      <c r="B1176" s="2" t="s">
        <v>1</v>
      </c>
      <c r="C1176" s="3" t="s">
        <v>2</v>
      </c>
      <c r="D1176" s="3" t="s">
        <v>3</v>
      </c>
      <c r="E1176" s="3" t="s">
        <v>4</v>
      </c>
      <c r="F1176" s="3" t="s">
        <v>5</v>
      </c>
      <c r="G1176" s="3" t="s">
        <v>6</v>
      </c>
      <c r="H1176" s="3" t="s">
        <v>7</v>
      </c>
      <c r="I1176" s="3" t="s">
        <v>8</v>
      </c>
    </row>
    <row r="1177" ht="15.75" customHeight="1">
      <c r="A1177" s="4" t="s">
        <v>5381</v>
      </c>
      <c r="B1177" s="5" t="s">
        <v>5382</v>
      </c>
      <c r="C1177" s="6">
        <v>45924.0</v>
      </c>
      <c r="D1177" s="7">
        <v>300.0</v>
      </c>
      <c r="E1177" s="8" t="s">
        <v>5383</v>
      </c>
      <c r="F1177" s="9">
        <v>45941.0</v>
      </c>
      <c r="G1177" s="10">
        <v>39.0</v>
      </c>
      <c r="H1177" s="8">
        <f>D1177-G1177</f>
        <v>261</v>
      </c>
      <c r="I1177" s="10"/>
    </row>
    <row r="1178" ht="15.75" customHeight="1">
      <c r="A1178" s="11"/>
      <c r="B1178" s="11"/>
      <c r="C1178" s="11"/>
      <c r="D1178" s="11"/>
      <c r="E1178" s="8" t="s">
        <v>5384</v>
      </c>
      <c r="F1178" s="9">
        <v>45943.0</v>
      </c>
      <c r="G1178" s="10">
        <v>28.0</v>
      </c>
      <c r="H1178" s="8">
        <f t="shared" ref="H1178:H1185" si="203">H1177-G1178</f>
        <v>233</v>
      </c>
      <c r="I1178" s="10"/>
    </row>
    <row r="1179" ht="15.75" customHeight="1">
      <c r="A1179" s="11"/>
      <c r="B1179" s="11"/>
      <c r="C1179" s="11"/>
      <c r="D1179" s="11"/>
      <c r="E1179" s="8" t="s">
        <v>5385</v>
      </c>
      <c r="F1179" s="9">
        <v>45945.0</v>
      </c>
      <c r="G1179" s="10">
        <v>10.0</v>
      </c>
      <c r="H1179" s="8">
        <f t="shared" si="203"/>
        <v>223</v>
      </c>
      <c r="I1179" s="10"/>
    </row>
    <row r="1180" ht="15.75" customHeight="1">
      <c r="A1180" s="11"/>
      <c r="B1180" s="11"/>
      <c r="C1180" s="11"/>
      <c r="D1180" s="11"/>
      <c r="E1180" s="8" t="s">
        <v>5386</v>
      </c>
      <c r="F1180" s="9">
        <v>45946.0</v>
      </c>
      <c r="G1180" s="10">
        <v>40.0</v>
      </c>
      <c r="H1180" s="8">
        <f t="shared" si="203"/>
        <v>183</v>
      </c>
      <c r="I1180" s="10"/>
    </row>
    <row r="1181" ht="15.75" customHeight="1">
      <c r="A1181" s="11"/>
      <c r="B1181" s="11"/>
      <c r="C1181" s="11"/>
      <c r="D1181" s="11"/>
      <c r="E1181" s="8" t="s">
        <v>5387</v>
      </c>
      <c r="F1181" s="9">
        <v>45947.0</v>
      </c>
      <c r="G1181" s="10">
        <v>29.0</v>
      </c>
      <c r="H1181" s="8">
        <f t="shared" si="203"/>
        <v>154</v>
      </c>
      <c r="I1181" s="10"/>
    </row>
    <row r="1182" ht="15.75" customHeight="1">
      <c r="A1182" s="12"/>
      <c r="B1182" s="12"/>
      <c r="C1182" s="12"/>
      <c r="D1182" s="12"/>
      <c r="E1182" s="8" t="s">
        <v>5388</v>
      </c>
      <c r="F1182" s="9">
        <v>45950.0</v>
      </c>
      <c r="G1182" s="10">
        <v>47.0</v>
      </c>
      <c r="H1182" s="8">
        <f t="shared" si="203"/>
        <v>107</v>
      </c>
      <c r="I1182" s="10"/>
    </row>
    <row r="1183" ht="15.75" customHeight="1">
      <c r="E1183" s="8" t="s">
        <v>5389</v>
      </c>
      <c r="F1183" s="9">
        <v>45951.0</v>
      </c>
      <c r="G1183" s="60">
        <v>50.0</v>
      </c>
      <c r="H1183" s="8">
        <f t="shared" si="203"/>
        <v>57</v>
      </c>
    </row>
    <row r="1184" ht="15.75" customHeight="1">
      <c r="E1184" s="8" t="s">
        <v>5390</v>
      </c>
      <c r="F1184" s="58">
        <v>45952.0</v>
      </c>
      <c r="G1184" s="60">
        <v>42.0</v>
      </c>
      <c r="H1184" s="8">
        <f t="shared" si="203"/>
        <v>15</v>
      </c>
    </row>
    <row r="1185" ht="15.75" customHeight="1">
      <c r="E1185" s="8" t="s">
        <v>5391</v>
      </c>
      <c r="F1185" s="58">
        <v>45954.0</v>
      </c>
      <c r="G1185" s="60">
        <v>15.0</v>
      </c>
      <c r="H1185" s="8">
        <f t="shared" si="203"/>
        <v>0</v>
      </c>
    </row>
    <row r="1186" ht="15.75" customHeight="1">
      <c r="E1186" s="1"/>
      <c r="H1186" s="62" t="s">
        <v>14</v>
      </c>
    </row>
    <row r="1187" ht="15.75" customHeight="1">
      <c r="A1187" s="2" t="s">
        <v>0</v>
      </c>
      <c r="B1187" s="2" t="s">
        <v>1</v>
      </c>
      <c r="C1187" s="3" t="s">
        <v>2</v>
      </c>
      <c r="D1187" s="3" t="s">
        <v>3</v>
      </c>
      <c r="E1187" s="3" t="s">
        <v>4</v>
      </c>
      <c r="F1187" s="3" t="s">
        <v>5</v>
      </c>
      <c r="G1187" s="3" t="s">
        <v>6</v>
      </c>
      <c r="H1187" s="3" t="s">
        <v>7</v>
      </c>
      <c r="I1187" s="3" t="s">
        <v>8</v>
      </c>
    </row>
    <row r="1188" ht="15.75" customHeight="1">
      <c r="A1188" s="4" t="s">
        <v>5392</v>
      </c>
      <c r="B1188" s="5" t="s">
        <v>5382</v>
      </c>
      <c r="C1188" s="6">
        <v>45924.0</v>
      </c>
      <c r="D1188" s="7">
        <v>240.0</v>
      </c>
      <c r="E1188" s="8" t="s">
        <v>5393</v>
      </c>
      <c r="F1188" s="9">
        <v>45945.0</v>
      </c>
      <c r="G1188" s="10">
        <v>16.0</v>
      </c>
      <c r="H1188" s="8">
        <f>D1188-G1188</f>
        <v>224</v>
      </c>
      <c r="I1188" s="10"/>
    </row>
    <row r="1189" ht="15.75" customHeight="1">
      <c r="A1189" s="11"/>
      <c r="B1189" s="11"/>
      <c r="C1189" s="11"/>
      <c r="D1189" s="11"/>
      <c r="E1189" s="8" t="s">
        <v>5386</v>
      </c>
      <c r="F1189" s="9">
        <v>45946.0</v>
      </c>
      <c r="G1189" s="10">
        <v>50.0</v>
      </c>
      <c r="H1189" s="8">
        <f t="shared" ref="H1189:H1193" si="204">H1188-G1189</f>
        <v>174</v>
      </c>
      <c r="I1189" s="10"/>
    </row>
    <row r="1190" ht="15.75" customHeight="1">
      <c r="A1190" s="11"/>
      <c r="B1190" s="11"/>
      <c r="C1190" s="11"/>
      <c r="D1190" s="11"/>
      <c r="E1190" s="8" t="s">
        <v>5387</v>
      </c>
      <c r="F1190" s="9">
        <v>45947.0</v>
      </c>
      <c r="G1190" s="10">
        <v>60.0</v>
      </c>
      <c r="H1190" s="8">
        <f t="shared" si="204"/>
        <v>114</v>
      </c>
      <c r="I1190" s="10"/>
    </row>
    <row r="1191" ht="15.75" customHeight="1">
      <c r="A1191" s="11"/>
      <c r="B1191" s="11"/>
      <c r="C1191" s="11"/>
      <c r="D1191" s="11"/>
      <c r="E1191" s="8" t="s">
        <v>5388</v>
      </c>
      <c r="F1191" s="9">
        <v>45950.0</v>
      </c>
      <c r="G1191" s="10">
        <v>80.0</v>
      </c>
      <c r="H1191" s="8">
        <f t="shared" si="204"/>
        <v>34</v>
      </c>
      <c r="I1191" s="10"/>
    </row>
    <row r="1192" ht="15.75" customHeight="1">
      <c r="A1192" s="11"/>
      <c r="B1192" s="11"/>
      <c r="C1192" s="11"/>
      <c r="D1192" s="11"/>
      <c r="E1192" s="8" t="s">
        <v>5390</v>
      </c>
      <c r="F1192" s="57">
        <v>45952.0</v>
      </c>
      <c r="G1192" s="10">
        <v>34.0</v>
      </c>
      <c r="H1192" s="8">
        <f t="shared" si="204"/>
        <v>0</v>
      </c>
      <c r="I1192" s="10"/>
    </row>
    <row r="1193" ht="15.75" customHeight="1">
      <c r="A1193" s="12"/>
      <c r="B1193" s="12"/>
      <c r="C1193" s="12"/>
      <c r="D1193" s="12"/>
      <c r="E1193" s="8"/>
      <c r="F1193" s="10"/>
      <c r="G1193" s="10"/>
      <c r="H1193" s="8">
        <f t="shared" si="204"/>
        <v>0</v>
      </c>
      <c r="I1193" s="10"/>
    </row>
    <row r="1194" ht="15.75" customHeight="1">
      <c r="E1194" s="1"/>
      <c r="H1194" s="62" t="s">
        <v>14</v>
      </c>
    </row>
    <row r="1195" ht="15.75" customHeight="1">
      <c r="A1195" s="2" t="s">
        <v>0</v>
      </c>
      <c r="B1195" s="2" t="s">
        <v>1</v>
      </c>
      <c r="C1195" s="3" t="s">
        <v>2</v>
      </c>
      <c r="D1195" s="3" t="s">
        <v>3</v>
      </c>
      <c r="E1195" s="3" t="s">
        <v>4</v>
      </c>
      <c r="F1195" s="3" t="s">
        <v>5</v>
      </c>
      <c r="G1195" s="3" t="s">
        <v>6</v>
      </c>
      <c r="H1195" s="3" t="s">
        <v>7</v>
      </c>
      <c r="I1195" s="3" t="s">
        <v>8</v>
      </c>
    </row>
    <row r="1196" ht="15.75" customHeight="1">
      <c r="A1196" s="4" t="s">
        <v>1699</v>
      </c>
      <c r="B1196" s="5" t="s">
        <v>5394</v>
      </c>
      <c r="C1196" s="6">
        <v>45936.0</v>
      </c>
      <c r="D1196" s="7">
        <v>40.0</v>
      </c>
      <c r="E1196" s="8" t="s">
        <v>5395</v>
      </c>
      <c r="F1196" s="9">
        <v>45957.0</v>
      </c>
      <c r="G1196" s="10">
        <v>40.0</v>
      </c>
      <c r="H1196" s="8">
        <f>D1196-G1196</f>
        <v>0</v>
      </c>
      <c r="I1196" s="10"/>
    </row>
    <row r="1197" ht="15.75" customHeight="1">
      <c r="A1197" s="11"/>
      <c r="B1197" s="11"/>
      <c r="C1197" s="11"/>
      <c r="D1197" s="11"/>
      <c r="E1197" s="8" t="s">
        <v>5396</v>
      </c>
      <c r="F1197" s="9"/>
      <c r="G1197" s="10"/>
      <c r="H1197" s="8">
        <f t="shared" ref="H1197:H1201" si="205">H1196-G1197</f>
        <v>0</v>
      </c>
      <c r="I1197" s="10"/>
    </row>
    <row r="1198" ht="15.75" customHeight="1">
      <c r="A1198" s="11"/>
      <c r="B1198" s="11"/>
      <c r="C1198" s="11"/>
      <c r="D1198" s="11"/>
      <c r="E1198" s="8" t="s">
        <v>5397</v>
      </c>
      <c r="F1198" s="57"/>
      <c r="G1198" s="10"/>
      <c r="H1198" s="8">
        <f t="shared" si="205"/>
        <v>0</v>
      </c>
      <c r="I1198" s="10"/>
    </row>
    <row r="1199" ht="15.75" customHeight="1">
      <c r="A1199" s="11"/>
      <c r="B1199" s="11"/>
      <c r="C1199" s="11"/>
      <c r="D1199" s="11"/>
      <c r="E1199" s="8"/>
      <c r="F1199" s="10"/>
      <c r="G1199" s="10"/>
      <c r="H1199" s="8">
        <f t="shared" si="205"/>
        <v>0</v>
      </c>
      <c r="I1199" s="10"/>
    </row>
    <row r="1200" ht="15.75" customHeight="1">
      <c r="A1200" s="11"/>
      <c r="B1200" s="11"/>
      <c r="C1200" s="11"/>
      <c r="D1200" s="11"/>
      <c r="E1200" s="8"/>
      <c r="F1200" s="10"/>
      <c r="G1200" s="10"/>
      <c r="H1200" s="8">
        <f t="shared" si="205"/>
        <v>0</v>
      </c>
      <c r="I1200" s="10"/>
    </row>
    <row r="1201" ht="15.75" customHeight="1">
      <c r="A1201" s="12"/>
      <c r="B1201" s="12"/>
      <c r="C1201" s="12"/>
      <c r="D1201" s="12"/>
      <c r="E1201" s="8"/>
      <c r="F1201" s="10"/>
      <c r="G1201" s="10"/>
      <c r="H1201" s="8">
        <f t="shared" si="205"/>
        <v>0</v>
      </c>
      <c r="I1201" s="10"/>
    </row>
    <row r="1202" ht="15.75" customHeight="1">
      <c r="E1202" s="1"/>
      <c r="H1202" s="62" t="s">
        <v>14</v>
      </c>
    </row>
    <row r="1203" ht="15.75" customHeight="1">
      <c r="A1203" s="2" t="s">
        <v>0</v>
      </c>
      <c r="B1203" s="2" t="s">
        <v>1</v>
      </c>
      <c r="C1203" s="3" t="s">
        <v>2</v>
      </c>
      <c r="D1203" s="3" t="s">
        <v>3</v>
      </c>
      <c r="E1203" s="3" t="s">
        <v>4</v>
      </c>
      <c r="F1203" s="3" t="s">
        <v>5</v>
      </c>
      <c r="G1203" s="3" t="s">
        <v>6</v>
      </c>
      <c r="H1203" s="3" t="s">
        <v>7</v>
      </c>
      <c r="I1203" s="3" t="s">
        <v>8</v>
      </c>
    </row>
    <row r="1204" ht="15.0" customHeight="1">
      <c r="A1204" s="4" t="s">
        <v>5398</v>
      </c>
      <c r="B1204" s="5" t="s">
        <v>5394</v>
      </c>
      <c r="C1204" s="6">
        <v>45936.0</v>
      </c>
      <c r="D1204" s="7">
        <v>400.0</v>
      </c>
      <c r="E1204" s="8" t="s">
        <v>5396</v>
      </c>
      <c r="F1204" s="9">
        <v>45954.0</v>
      </c>
      <c r="G1204" s="10">
        <v>42.0</v>
      </c>
      <c r="H1204" s="8">
        <f>D1204-G1204</f>
        <v>358</v>
      </c>
      <c r="I1204" s="10"/>
    </row>
    <row r="1205" ht="15.75" customHeight="1">
      <c r="A1205" s="11"/>
      <c r="B1205" s="11"/>
      <c r="C1205" s="11"/>
      <c r="D1205" s="11"/>
      <c r="E1205" s="8" t="s">
        <v>5397</v>
      </c>
      <c r="F1205" s="9">
        <v>45957.0</v>
      </c>
      <c r="G1205" s="10">
        <v>50.0</v>
      </c>
      <c r="H1205" s="8">
        <f t="shared" ref="H1205:H1214" si="206">H1204-G1205</f>
        <v>308</v>
      </c>
      <c r="I1205" s="10"/>
    </row>
    <row r="1206" ht="15.75" customHeight="1">
      <c r="A1206" s="11"/>
      <c r="B1206" s="11"/>
      <c r="C1206" s="11"/>
      <c r="D1206" s="11"/>
      <c r="E1206" s="8" t="s">
        <v>5399</v>
      </c>
      <c r="F1206" s="57">
        <v>45958.0</v>
      </c>
      <c r="G1206" s="10">
        <v>48.0</v>
      </c>
      <c r="H1206" s="8">
        <f t="shared" si="206"/>
        <v>260</v>
      </c>
      <c r="I1206" s="10"/>
    </row>
    <row r="1207" ht="15.75" customHeight="1">
      <c r="A1207" s="11"/>
      <c r="B1207" s="11"/>
      <c r="C1207" s="11"/>
      <c r="D1207" s="11"/>
      <c r="E1207" s="8" t="s">
        <v>5400</v>
      </c>
      <c r="F1207" s="57">
        <v>45959.0</v>
      </c>
      <c r="G1207" s="10">
        <v>47.0</v>
      </c>
      <c r="H1207" s="8">
        <f t="shared" si="206"/>
        <v>213</v>
      </c>
      <c r="I1207" s="10"/>
    </row>
    <row r="1208" ht="15.75" customHeight="1">
      <c r="A1208" s="11"/>
      <c r="B1208" s="11"/>
      <c r="C1208" s="11"/>
      <c r="D1208" s="11"/>
      <c r="E1208" s="8" t="s">
        <v>5401</v>
      </c>
      <c r="F1208" s="57">
        <v>45960.0</v>
      </c>
      <c r="G1208" s="10">
        <v>27.0</v>
      </c>
      <c r="H1208" s="8">
        <f t="shared" si="206"/>
        <v>186</v>
      </c>
      <c r="I1208" s="10"/>
    </row>
    <row r="1209" ht="15.75" customHeight="1">
      <c r="A1209" s="11"/>
      <c r="B1209" s="12"/>
      <c r="C1209" s="12"/>
      <c r="D1209" s="12"/>
      <c r="E1209" s="8" t="s">
        <v>5402</v>
      </c>
      <c r="F1209" s="57">
        <v>45961.0</v>
      </c>
      <c r="G1209" s="10">
        <v>30.0</v>
      </c>
      <c r="H1209" s="8">
        <f t="shared" si="206"/>
        <v>156</v>
      </c>
      <c r="I1209" s="10"/>
    </row>
    <row r="1210" ht="15.75" customHeight="1">
      <c r="A1210" s="11"/>
      <c r="B1210" s="10"/>
      <c r="C1210" s="10"/>
      <c r="D1210" s="10"/>
      <c r="E1210" s="8" t="s">
        <v>5403</v>
      </c>
      <c r="F1210" s="57">
        <v>45967.0</v>
      </c>
      <c r="G1210" s="10">
        <v>46.0</v>
      </c>
      <c r="H1210" s="8">
        <f t="shared" si="206"/>
        <v>110</v>
      </c>
      <c r="I1210" s="10"/>
    </row>
    <row r="1211" ht="15.75" customHeight="1">
      <c r="A1211" s="11"/>
      <c r="B1211" s="10"/>
      <c r="C1211" s="10"/>
      <c r="D1211" s="10"/>
      <c r="E1211" s="8" t="s">
        <v>5404</v>
      </c>
      <c r="F1211" s="57">
        <v>45968.0</v>
      </c>
      <c r="G1211" s="10">
        <v>42.0</v>
      </c>
      <c r="H1211" s="8">
        <f t="shared" si="206"/>
        <v>68</v>
      </c>
      <c r="I1211" s="10"/>
    </row>
    <row r="1212" ht="15.75" customHeight="1">
      <c r="A1212" s="11"/>
      <c r="B1212" s="10"/>
      <c r="C1212" s="10"/>
      <c r="D1212" s="10"/>
      <c r="E1212" s="8" t="s">
        <v>5405</v>
      </c>
      <c r="F1212" s="57">
        <v>45971.0</v>
      </c>
      <c r="G1212" s="10">
        <v>50.0</v>
      </c>
      <c r="H1212" s="8">
        <f t="shared" si="206"/>
        <v>18</v>
      </c>
      <c r="I1212" s="10"/>
    </row>
    <row r="1213" ht="15.75" customHeight="1">
      <c r="A1213" s="11"/>
      <c r="B1213" s="10"/>
      <c r="C1213" s="10"/>
      <c r="D1213" s="10"/>
      <c r="E1213" s="8" t="s">
        <v>5406</v>
      </c>
      <c r="F1213" s="57">
        <v>45972.0</v>
      </c>
      <c r="G1213" s="10">
        <v>18.0</v>
      </c>
      <c r="H1213" s="8">
        <f t="shared" si="206"/>
        <v>0</v>
      </c>
      <c r="I1213" s="10"/>
    </row>
    <row r="1214" ht="15.75" customHeight="1">
      <c r="A1214" s="12"/>
      <c r="B1214" s="10"/>
      <c r="C1214" s="10"/>
      <c r="D1214" s="10"/>
      <c r="E1214" s="19"/>
      <c r="F1214" s="10"/>
      <c r="G1214" s="10"/>
      <c r="H1214" s="8">
        <f t="shared" si="206"/>
        <v>0</v>
      </c>
      <c r="I1214" s="10"/>
    </row>
    <row r="1215" ht="15.75" customHeight="1">
      <c r="E1215" s="1"/>
      <c r="H1215" s="62" t="s">
        <v>14</v>
      </c>
    </row>
    <row r="1216" ht="15.75" customHeight="1">
      <c r="E1216" s="1"/>
    </row>
    <row r="1217" ht="15.75" customHeight="1">
      <c r="E1217" s="1"/>
    </row>
    <row r="1218" ht="15.75" customHeight="1">
      <c r="A1218" s="2" t="s">
        <v>0</v>
      </c>
      <c r="B1218" s="2" t="s">
        <v>1</v>
      </c>
      <c r="C1218" s="3" t="s">
        <v>2</v>
      </c>
      <c r="D1218" s="3" t="s">
        <v>3</v>
      </c>
      <c r="E1218" s="3" t="s">
        <v>4</v>
      </c>
      <c r="F1218" s="3" t="s">
        <v>5</v>
      </c>
      <c r="G1218" s="3" t="s">
        <v>6</v>
      </c>
      <c r="H1218" s="3" t="s">
        <v>7</v>
      </c>
      <c r="I1218" s="3" t="s">
        <v>8</v>
      </c>
    </row>
    <row r="1219" ht="15.75" customHeight="1">
      <c r="A1219" s="4" t="s">
        <v>5407</v>
      </c>
      <c r="B1219" s="5" t="s">
        <v>5394</v>
      </c>
      <c r="C1219" s="6">
        <v>45936.0</v>
      </c>
      <c r="D1219" s="7">
        <v>200.0</v>
      </c>
      <c r="E1219" s="8" t="s">
        <v>5395</v>
      </c>
      <c r="F1219" s="9">
        <v>45950.0</v>
      </c>
      <c r="G1219" s="10">
        <v>40.0</v>
      </c>
      <c r="H1219" s="8">
        <f>D1219-G1219</f>
        <v>160</v>
      </c>
      <c r="I1219" s="10"/>
    </row>
    <row r="1220" ht="15.75" customHeight="1">
      <c r="A1220" s="11"/>
      <c r="B1220" s="11"/>
      <c r="C1220" s="11"/>
      <c r="D1220" s="11"/>
      <c r="E1220" s="8" t="s">
        <v>5397</v>
      </c>
      <c r="F1220" s="9">
        <v>45957.0</v>
      </c>
      <c r="G1220" s="10">
        <v>50.0</v>
      </c>
      <c r="H1220" s="8">
        <f t="shared" ref="H1220:H1224" si="207">H1219-G1220</f>
        <v>110</v>
      </c>
      <c r="I1220" s="10"/>
    </row>
    <row r="1221" ht="15.75" customHeight="1">
      <c r="A1221" s="11"/>
      <c r="B1221" s="11"/>
      <c r="C1221" s="11"/>
      <c r="D1221" s="11"/>
      <c r="E1221" s="8" t="s">
        <v>5399</v>
      </c>
      <c r="F1221" s="57">
        <v>45958.0</v>
      </c>
      <c r="G1221" s="10">
        <v>40.0</v>
      </c>
      <c r="H1221" s="8">
        <f t="shared" si="207"/>
        <v>70</v>
      </c>
      <c r="I1221" s="10"/>
    </row>
    <row r="1222" ht="15.75" customHeight="1">
      <c r="A1222" s="11"/>
      <c r="B1222" s="11"/>
      <c r="C1222" s="11"/>
      <c r="D1222" s="11"/>
      <c r="E1222" s="8" t="s">
        <v>5400</v>
      </c>
      <c r="F1222" s="57">
        <v>45959.0</v>
      </c>
      <c r="G1222" s="10">
        <v>70.0</v>
      </c>
      <c r="H1222" s="8">
        <f t="shared" si="207"/>
        <v>0</v>
      </c>
      <c r="I1222" s="10"/>
    </row>
    <row r="1223" ht="15.75" customHeight="1">
      <c r="A1223" s="11"/>
      <c r="B1223" s="11"/>
      <c r="C1223" s="11"/>
      <c r="D1223" s="11"/>
      <c r="E1223" s="8"/>
      <c r="F1223" s="10"/>
      <c r="G1223" s="10"/>
      <c r="H1223" s="8">
        <f t="shared" si="207"/>
        <v>0</v>
      </c>
      <c r="I1223" s="10"/>
    </row>
    <row r="1224" ht="15.75" customHeight="1">
      <c r="A1224" s="12"/>
      <c r="B1224" s="12"/>
      <c r="C1224" s="12"/>
      <c r="D1224" s="12"/>
      <c r="E1224" s="8"/>
      <c r="F1224" s="10"/>
      <c r="G1224" s="10"/>
      <c r="H1224" s="8">
        <f t="shared" si="207"/>
        <v>0</v>
      </c>
      <c r="I1224" s="10"/>
    </row>
    <row r="1225" ht="15.75" customHeight="1">
      <c r="E1225" s="1"/>
      <c r="H1225" s="62" t="s">
        <v>14</v>
      </c>
    </row>
    <row r="1226" ht="15.75" customHeight="1">
      <c r="A1226" s="2" t="s">
        <v>0</v>
      </c>
      <c r="B1226" s="2" t="s">
        <v>1</v>
      </c>
      <c r="C1226" s="3" t="s">
        <v>2</v>
      </c>
      <c r="D1226" s="3" t="s">
        <v>3</v>
      </c>
      <c r="E1226" s="3" t="s">
        <v>4</v>
      </c>
      <c r="F1226" s="3" t="s">
        <v>5</v>
      </c>
      <c r="G1226" s="3" t="s">
        <v>6</v>
      </c>
      <c r="H1226" s="3" t="s">
        <v>7</v>
      </c>
      <c r="I1226" s="3" t="s">
        <v>8</v>
      </c>
    </row>
    <row r="1227" ht="15.75" customHeight="1">
      <c r="A1227" s="4" t="s">
        <v>5398</v>
      </c>
      <c r="B1227" s="5" t="s">
        <v>5408</v>
      </c>
      <c r="C1227" s="6">
        <v>45940.0</v>
      </c>
      <c r="D1227" s="7">
        <v>200.0</v>
      </c>
      <c r="E1227" s="8" t="s">
        <v>5409</v>
      </c>
      <c r="F1227" s="9">
        <v>45972.0</v>
      </c>
      <c r="G1227" s="10">
        <v>31.0</v>
      </c>
      <c r="H1227" s="8">
        <f>D1227-G1227</f>
        <v>169</v>
      </c>
      <c r="I1227" s="10"/>
    </row>
    <row r="1228" ht="15.75" customHeight="1">
      <c r="A1228" s="11"/>
      <c r="B1228" s="11"/>
      <c r="C1228" s="11"/>
      <c r="D1228" s="11"/>
      <c r="E1228" s="8" t="s">
        <v>5410</v>
      </c>
      <c r="F1228" s="9">
        <v>45974.0</v>
      </c>
      <c r="G1228" s="10">
        <v>40.0</v>
      </c>
      <c r="H1228" s="8">
        <f t="shared" ref="H1228:H1232" si="208">H1227-G1228</f>
        <v>129</v>
      </c>
      <c r="I1228" s="10"/>
    </row>
    <row r="1229" ht="15.75" customHeight="1">
      <c r="A1229" s="11"/>
      <c r="B1229" s="11"/>
      <c r="C1229" s="11"/>
      <c r="D1229" s="11"/>
      <c r="E1229" s="8" t="s">
        <v>5411</v>
      </c>
      <c r="F1229" s="9">
        <v>45974.0</v>
      </c>
      <c r="G1229" s="10">
        <v>48.0</v>
      </c>
      <c r="H1229" s="8">
        <f t="shared" si="208"/>
        <v>81</v>
      </c>
      <c r="I1229" s="10"/>
    </row>
    <row r="1230" ht="15.75" customHeight="1">
      <c r="A1230" s="11"/>
      <c r="B1230" s="11"/>
      <c r="C1230" s="11"/>
      <c r="D1230" s="11"/>
      <c r="E1230" s="8" t="s">
        <v>5412</v>
      </c>
      <c r="F1230" s="57">
        <v>45975.0</v>
      </c>
      <c r="G1230" s="10">
        <v>40.0</v>
      </c>
      <c r="H1230" s="8">
        <f t="shared" si="208"/>
        <v>41</v>
      </c>
      <c r="I1230" s="10"/>
    </row>
    <row r="1231" ht="15.75" customHeight="1">
      <c r="A1231" s="11"/>
      <c r="B1231" s="11"/>
      <c r="C1231" s="11"/>
      <c r="D1231" s="11"/>
      <c r="E1231" s="8" t="s">
        <v>5413</v>
      </c>
      <c r="F1231" s="57">
        <v>45978.0</v>
      </c>
      <c r="G1231" s="10">
        <v>23.0</v>
      </c>
      <c r="H1231" s="8">
        <f t="shared" si="208"/>
        <v>18</v>
      </c>
      <c r="I1231" s="10"/>
    </row>
    <row r="1232" ht="15.75" customHeight="1">
      <c r="A1232" s="12"/>
      <c r="B1232" s="12"/>
      <c r="C1232" s="12"/>
      <c r="D1232" s="12"/>
      <c r="E1232" s="8"/>
      <c r="F1232" s="10"/>
      <c r="G1232" s="10"/>
      <c r="H1232" s="8">
        <f t="shared" si="208"/>
        <v>18</v>
      </c>
      <c r="I1232" s="10"/>
    </row>
    <row r="1233" ht="15.75" customHeight="1">
      <c r="E1233" s="1"/>
    </row>
    <row r="1234" ht="15.75" customHeight="1">
      <c r="A1234" s="2" t="s">
        <v>0</v>
      </c>
      <c r="B1234" s="2" t="s">
        <v>1</v>
      </c>
      <c r="C1234" s="3" t="s">
        <v>2</v>
      </c>
      <c r="D1234" s="3" t="s">
        <v>3</v>
      </c>
      <c r="E1234" s="3" t="s">
        <v>4</v>
      </c>
      <c r="F1234" s="3" t="s">
        <v>5</v>
      </c>
      <c r="G1234" s="3" t="s">
        <v>6</v>
      </c>
      <c r="H1234" s="3" t="s">
        <v>7</v>
      </c>
      <c r="I1234" s="3" t="s">
        <v>8</v>
      </c>
    </row>
    <row r="1235" ht="15.75" customHeight="1">
      <c r="A1235" s="4" t="s">
        <v>5407</v>
      </c>
      <c r="B1235" s="5" t="s">
        <v>5408</v>
      </c>
      <c r="C1235" s="6">
        <v>45940.0</v>
      </c>
      <c r="D1235" s="7">
        <v>300.0</v>
      </c>
      <c r="E1235" s="8" t="s">
        <v>5414</v>
      </c>
      <c r="F1235" s="9">
        <v>45960.0</v>
      </c>
      <c r="G1235" s="10">
        <v>69.0</v>
      </c>
      <c r="H1235" s="8">
        <f>D1235-G1235</f>
        <v>231</v>
      </c>
      <c r="I1235" s="10"/>
    </row>
    <row r="1236" ht="15.75" customHeight="1">
      <c r="A1236" s="11"/>
      <c r="B1236" s="11"/>
      <c r="C1236" s="11"/>
      <c r="D1236" s="11"/>
      <c r="E1236" s="8" t="s">
        <v>5415</v>
      </c>
      <c r="F1236" s="9">
        <v>45967.0</v>
      </c>
      <c r="G1236" s="10">
        <v>50.0</v>
      </c>
      <c r="H1236" s="8">
        <f t="shared" ref="H1236:H1241" si="209">H1235-G1236</f>
        <v>181</v>
      </c>
      <c r="I1236" s="10"/>
    </row>
    <row r="1237" ht="15.75" customHeight="1">
      <c r="A1237" s="11"/>
      <c r="B1237" s="11"/>
      <c r="C1237" s="11"/>
      <c r="D1237" s="11"/>
      <c r="E1237" s="8" t="s">
        <v>5416</v>
      </c>
      <c r="F1237" s="9">
        <v>45971.0</v>
      </c>
      <c r="G1237" s="29">
        <v>55.0</v>
      </c>
      <c r="H1237" s="8">
        <f t="shared" si="209"/>
        <v>126</v>
      </c>
      <c r="I1237" s="10"/>
      <c r="L1237" s="53"/>
    </row>
    <row r="1238" ht="15.75" customHeight="1">
      <c r="A1238" s="11"/>
      <c r="B1238" s="11"/>
      <c r="C1238" s="11"/>
      <c r="D1238" s="11"/>
      <c r="E1238" s="8" t="s">
        <v>5409</v>
      </c>
      <c r="F1238" s="9">
        <v>45972.0</v>
      </c>
      <c r="G1238" s="10">
        <v>22.0</v>
      </c>
      <c r="H1238" s="8">
        <f t="shared" si="209"/>
        <v>104</v>
      </c>
      <c r="I1238" s="10"/>
    </row>
    <row r="1239" ht="15.75" customHeight="1">
      <c r="A1239" s="11"/>
      <c r="B1239" s="11"/>
      <c r="C1239" s="11"/>
      <c r="D1239" s="11"/>
      <c r="E1239" s="8" t="s">
        <v>5410</v>
      </c>
      <c r="F1239" s="9">
        <v>45974.0</v>
      </c>
      <c r="G1239" s="10">
        <v>50.0</v>
      </c>
      <c r="H1239" s="8">
        <f t="shared" si="209"/>
        <v>54</v>
      </c>
      <c r="I1239" s="10"/>
    </row>
    <row r="1240" ht="15.75" customHeight="1">
      <c r="A1240" s="12"/>
      <c r="B1240" s="12"/>
      <c r="C1240" s="12"/>
      <c r="D1240" s="12"/>
      <c r="E1240" s="8" t="s">
        <v>5411</v>
      </c>
      <c r="F1240" s="9">
        <v>45974.0</v>
      </c>
      <c r="G1240" s="10">
        <v>22.0</v>
      </c>
      <c r="H1240" s="8">
        <f t="shared" si="209"/>
        <v>32</v>
      </c>
      <c r="I1240" s="10"/>
    </row>
    <row r="1241" ht="15.75" customHeight="1">
      <c r="E1241" s="1"/>
      <c r="F1241" s="58">
        <v>45979.0</v>
      </c>
      <c r="G1241" s="60">
        <v>32.0</v>
      </c>
      <c r="H1241" s="8">
        <f t="shared" si="209"/>
        <v>0</v>
      </c>
    </row>
    <row r="1242" ht="15.75" customHeight="1">
      <c r="E1242" s="1"/>
      <c r="G1242" s="60"/>
      <c r="H1242" s="62" t="s">
        <v>14</v>
      </c>
    </row>
    <row r="1243" ht="15.75" customHeight="1">
      <c r="A1243" s="2" t="s">
        <v>0</v>
      </c>
      <c r="B1243" s="2" t="s">
        <v>1</v>
      </c>
      <c r="C1243" s="3" t="s">
        <v>2</v>
      </c>
      <c r="D1243" s="3" t="s">
        <v>3</v>
      </c>
      <c r="E1243" s="3" t="s">
        <v>4</v>
      </c>
      <c r="F1243" s="3" t="s">
        <v>5</v>
      </c>
      <c r="G1243" s="3" t="s">
        <v>6</v>
      </c>
      <c r="H1243" s="3" t="s">
        <v>7</v>
      </c>
      <c r="I1243" s="3" t="s">
        <v>8</v>
      </c>
    </row>
    <row r="1244" ht="15.75" customHeight="1">
      <c r="A1244" s="4" t="s">
        <v>1699</v>
      </c>
      <c r="B1244" s="5" t="s">
        <v>5417</v>
      </c>
      <c r="C1244" s="6">
        <v>45950.0</v>
      </c>
      <c r="D1244" s="7">
        <v>20.0</v>
      </c>
      <c r="E1244" s="8" t="s">
        <v>5418</v>
      </c>
      <c r="F1244" s="9">
        <v>45960.0</v>
      </c>
      <c r="G1244" s="10">
        <v>20.0</v>
      </c>
      <c r="H1244" s="8">
        <f>D1244-G1244</f>
        <v>0</v>
      </c>
      <c r="I1244" s="10"/>
    </row>
    <row r="1245" ht="15.75" customHeight="1">
      <c r="A1245" s="11"/>
      <c r="B1245" s="11"/>
      <c r="C1245" s="11"/>
      <c r="D1245" s="11"/>
      <c r="E1245" s="8" t="s">
        <v>5419</v>
      </c>
      <c r="F1245" s="9"/>
      <c r="G1245" s="10"/>
      <c r="H1245" s="8">
        <f t="shared" ref="H1245:H1249" si="210">H1244-G1245</f>
        <v>0</v>
      </c>
      <c r="I1245" s="10"/>
      <c r="K1245" s="20">
        <v>30.0</v>
      </c>
      <c r="L1245" s="20" t="s">
        <v>5420</v>
      </c>
    </row>
    <row r="1246" ht="15.75" customHeight="1">
      <c r="A1246" s="11"/>
      <c r="B1246" s="11"/>
      <c r="C1246" s="11"/>
      <c r="D1246" s="11"/>
      <c r="E1246" s="8" t="s">
        <v>5421</v>
      </c>
      <c r="F1246" s="57"/>
      <c r="G1246" s="10"/>
      <c r="H1246" s="8">
        <f t="shared" si="210"/>
        <v>0</v>
      </c>
      <c r="I1246" s="10"/>
      <c r="K1246" s="20">
        <v>50.0</v>
      </c>
      <c r="L1246" s="58">
        <v>45978.0</v>
      </c>
    </row>
    <row r="1247" ht="15.75" customHeight="1">
      <c r="A1247" s="11"/>
      <c r="B1247" s="11"/>
      <c r="C1247" s="11"/>
      <c r="D1247" s="11"/>
      <c r="E1247" s="8"/>
      <c r="F1247" s="10"/>
      <c r="G1247" s="10"/>
      <c r="H1247" s="8">
        <f t="shared" si="210"/>
        <v>0</v>
      </c>
      <c r="I1247" s="10"/>
      <c r="K1247" s="20">
        <v>92.0</v>
      </c>
      <c r="M1247" s="20">
        <f>140+42</f>
        <v>182</v>
      </c>
    </row>
    <row r="1248" ht="15.75" customHeight="1">
      <c r="A1248" s="11"/>
      <c r="B1248" s="11"/>
      <c r="C1248" s="11"/>
      <c r="D1248" s="11"/>
      <c r="E1248" s="8"/>
      <c r="F1248" s="10"/>
      <c r="G1248" s="10"/>
      <c r="H1248" s="8">
        <f t="shared" si="210"/>
        <v>0</v>
      </c>
      <c r="I1248" s="10"/>
      <c r="K1248" s="20">
        <f>+K1247+K1246+K1245+K1244</f>
        <v>172</v>
      </c>
      <c r="M1248" s="20">
        <f>30+50+92</f>
        <v>172</v>
      </c>
    </row>
    <row r="1249" ht="15.75" customHeight="1">
      <c r="A1249" s="12"/>
      <c r="B1249" s="12"/>
      <c r="C1249" s="12"/>
      <c r="D1249" s="12"/>
      <c r="E1249" s="8"/>
      <c r="F1249" s="10"/>
      <c r="G1249" s="10"/>
      <c r="H1249" s="8">
        <f t="shared" si="210"/>
        <v>0</v>
      </c>
      <c r="I1249" s="10"/>
    </row>
    <row r="1250" ht="15.75" customHeight="1">
      <c r="E1250" s="1"/>
      <c r="H1250" s="62" t="s">
        <v>14</v>
      </c>
    </row>
    <row r="1251" ht="15.75" customHeight="1">
      <c r="E1251" s="1"/>
    </row>
    <row r="1252" ht="15.75" customHeight="1">
      <c r="A1252" s="2" t="s">
        <v>0</v>
      </c>
      <c r="B1252" s="2" t="s">
        <v>1</v>
      </c>
      <c r="C1252" s="3" t="s">
        <v>2</v>
      </c>
      <c r="D1252" s="3" t="s">
        <v>3</v>
      </c>
      <c r="E1252" s="3" t="s">
        <v>4</v>
      </c>
      <c r="F1252" s="3" t="s">
        <v>5</v>
      </c>
      <c r="G1252" s="3" t="s">
        <v>6</v>
      </c>
      <c r="H1252" s="3" t="s">
        <v>7</v>
      </c>
      <c r="I1252" s="3" t="s">
        <v>8</v>
      </c>
    </row>
    <row r="1253" ht="15.75" customHeight="1">
      <c r="A1253" s="4" t="s">
        <v>5092</v>
      </c>
      <c r="B1253" s="5" t="s">
        <v>5422</v>
      </c>
      <c r="C1253" s="6">
        <v>45958.0</v>
      </c>
      <c r="D1253" s="7">
        <v>20.0</v>
      </c>
      <c r="E1253" s="8" t="s">
        <v>5423</v>
      </c>
      <c r="F1253" s="9">
        <v>45975.0</v>
      </c>
      <c r="G1253" s="10">
        <v>20.0</v>
      </c>
      <c r="H1253" s="8">
        <f>D1253-G1253</f>
        <v>0</v>
      </c>
      <c r="I1253" s="10"/>
    </row>
    <row r="1254" ht="15.75" customHeight="1">
      <c r="A1254" s="11"/>
      <c r="B1254" s="11"/>
      <c r="C1254" s="11"/>
      <c r="D1254" s="11"/>
      <c r="E1254" s="8" t="s">
        <v>5424</v>
      </c>
      <c r="F1254" s="9"/>
      <c r="G1254" s="10"/>
      <c r="H1254" s="8">
        <f t="shared" ref="H1254:H1258" si="211">H1253-G1254</f>
        <v>0</v>
      </c>
      <c r="I1254" s="10"/>
    </row>
    <row r="1255" ht="15.75" customHeight="1">
      <c r="A1255" s="11"/>
      <c r="B1255" s="11"/>
      <c r="C1255" s="11"/>
      <c r="D1255" s="11"/>
      <c r="E1255" s="8" t="s">
        <v>5425</v>
      </c>
      <c r="F1255" s="57"/>
      <c r="G1255" s="10"/>
      <c r="H1255" s="8">
        <f t="shared" si="211"/>
        <v>0</v>
      </c>
      <c r="I1255" s="10"/>
    </row>
    <row r="1256" ht="15.75" customHeight="1">
      <c r="A1256" s="11"/>
      <c r="B1256" s="11"/>
      <c r="C1256" s="11"/>
      <c r="D1256" s="11"/>
      <c r="E1256" s="8"/>
      <c r="F1256" s="10"/>
      <c r="G1256" s="10"/>
      <c r="H1256" s="8">
        <f t="shared" si="211"/>
        <v>0</v>
      </c>
      <c r="I1256" s="10"/>
    </row>
    <row r="1257" ht="15.75" customHeight="1">
      <c r="A1257" s="11"/>
      <c r="B1257" s="11"/>
      <c r="C1257" s="11"/>
      <c r="D1257" s="11"/>
      <c r="E1257" s="8"/>
      <c r="F1257" s="10"/>
      <c r="G1257" s="10"/>
      <c r="H1257" s="8">
        <f t="shared" si="211"/>
        <v>0</v>
      </c>
      <c r="I1257" s="10"/>
    </row>
    <row r="1258" ht="15.75" customHeight="1">
      <c r="A1258" s="12"/>
      <c r="B1258" s="12"/>
      <c r="C1258" s="12"/>
      <c r="D1258" s="12"/>
      <c r="E1258" s="8"/>
      <c r="F1258" s="10"/>
      <c r="G1258" s="10"/>
      <c r="H1258" s="8">
        <f t="shared" si="211"/>
        <v>0</v>
      </c>
      <c r="I1258" s="10"/>
    </row>
    <row r="1259" ht="15.75" customHeight="1">
      <c r="E1259" s="1"/>
      <c r="H1259" s="62" t="s">
        <v>14</v>
      </c>
    </row>
    <row r="1260" ht="15.75" customHeight="1">
      <c r="A1260" s="2" t="s">
        <v>0</v>
      </c>
      <c r="B1260" s="2" t="s">
        <v>1</v>
      </c>
      <c r="C1260" s="3" t="s">
        <v>2</v>
      </c>
      <c r="D1260" s="3" t="s">
        <v>3</v>
      </c>
      <c r="E1260" s="3" t="s">
        <v>4</v>
      </c>
      <c r="F1260" s="3" t="s">
        <v>5</v>
      </c>
      <c r="G1260" s="3" t="s">
        <v>6</v>
      </c>
      <c r="H1260" s="3" t="s">
        <v>7</v>
      </c>
      <c r="I1260" s="3" t="s">
        <v>8</v>
      </c>
    </row>
    <row r="1261" ht="15.75" customHeight="1">
      <c r="A1261" s="4" t="s">
        <v>1699</v>
      </c>
      <c r="B1261" s="5" t="s">
        <v>5426</v>
      </c>
      <c r="C1261" s="6">
        <v>45966.0</v>
      </c>
      <c r="D1261" s="7">
        <v>40.0</v>
      </c>
      <c r="E1261" s="8" t="s">
        <v>5427</v>
      </c>
      <c r="F1261" s="9">
        <v>45975.0</v>
      </c>
      <c r="G1261" s="10">
        <v>40.0</v>
      </c>
      <c r="H1261" s="8">
        <f>D1261-G1261</f>
        <v>0</v>
      </c>
      <c r="I1261" s="10"/>
    </row>
    <row r="1262" ht="15.75" customHeight="1">
      <c r="A1262" s="11"/>
      <c r="B1262" s="11"/>
      <c r="C1262" s="11"/>
      <c r="D1262" s="11"/>
      <c r="E1262" s="8" t="s">
        <v>5428</v>
      </c>
      <c r="F1262" s="9"/>
      <c r="G1262" s="10"/>
      <c r="H1262" s="8">
        <f t="shared" ref="H1262:H1266" si="212">H1261-G1262</f>
        <v>0</v>
      </c>
      <c r="I1262" s="10"/>
    </row>
    <row r="1263" ht="15.75" customHeight="1">
      <c r="A1263" s="11"/>
      <c r="B1263" s="11"/>
      <c r="C1263" s="11"/>
      <c r="D1263" s="11"/>
      <c r="E1263" s="8" t="s">
        <v>5429</v>
      </c>
      <c r="F1263" s="57"/>
      <c r="G1263" s="10"/>
      <c r="H1263" s="8">
        <f t="shared" si="212"/>
        <v>0</v>
      </c>
      <c r="I1263" s="10"/>
    </row>
    <row r="1264" ht="15.75" customHeight="1">
      <c r="A1264" s="11"/>
      <c r="B1264" s="11"/>
      <c r="C1264" s="11"/>
      <c r="D1264" s="11"/>
      <c r="E1264" s="8"/>
      <c r="F1264" s="10"/>
      <c r="G1264" s="10"/>
      <c r="H1264" s="8">
        <f t="shared" si="212"/>
        <v>0</v>
      </c>
      <c r="I1264" s="10"/>
    </row>
    <row r="1265" ht="15.75" customHeight="1">
      <c r="A1265" s="11"/>
      <c r="B1265" s="11"/>
      <c r="C1265" s="11"/>
      <c r="D1265" s="11"/>
      <c r="E1265" s="8"/>
      <c r="F1265" s="10"/>
      <c r="G1265" s="10"/>
      <c r="H1265" s="8">
        <f t="shared" si="212"/>
        <v>0</v>
      </c>
      <c r="I1265" s="10"/>
    </row>
    <row r="1266" ht="15.75" customHeight="1">
      <c r="A1266" s="12"/>
      <c r="B1266" s="12"/>
      <c r="C1266" s="12"/>
      <c r="D1266" s="12"/>
      <c r="E1266" s="8"/>
      <c r="F1266" s="10"/>
      <c r="G1266" s="10"/>
      <c r="H1266" s="8">
        <f t="shared" si="212"/>
        <v>0</v>
      </c>
      <c r="I1266" s="10"/>
    </row>
    <row r="1267" ht="15.75" customHeight="1">
      <c r="E1267" s="1"/>
      <c r="H1267" s="62" t="s">
        <v>14</v>
      </c>
    </row>
    <row r="1268" ht="15.75" customHeight="1">
      <c r="A1268" s="2" t="s">
        <v>0</v>
      </c>
      <c r="B1268" s="2" t="s">
        <v>1</v>
      </c>
      <c r="C1268" s="3" t="s">
        <v>2</v>
      </c>
      <c r="D1268" s="3" t="s">
        <v>3</v>
      </c>
      <c r="E1268" s="3" t="s">
        <v>4</v>
      </c>
      <c r="F1268" s="3" t="s">
        <v>5</v>
      </c>
      <c r="G1268" s="3" t="s">
        <v>6</v>
      </c>
      <c r="H1268" s="3" t="s">
        <v>7</v>
      </c>
      <c r="I1268" s="3" t="s">
        <v>8</v>
      </c>
    </row>
    <row r="1269" ht="15.75" customHeight="1">
      <c r="A1269" s="4" t="s">
        <v>5398</v>
      </c>
      <c r="B1269" s="5" t="s">
        <v>5426</v>
      </c>
      <c r="C1269" s="6">
        <v>45966.0</v>
      </c>
      <c r="D1269" s="7">
        <v>80.0</v>
      </c>
      <c r="E1269" s="8" t="s">
        <v>5427</v>
      </c>
      <c r="F1269" s="9">
        <v>45978.0</v>
      </c>
      <c r="G1269" s="10">
        <v>50.0</v>
      </c>
      <c r="H1269" s="8">
        <f>D1269-G1269</f>
        <v>30</v>
      </c>
      <c r="I1269" s="10">
        <v>17.0</v>
      </c>
    </row>
    <row r="1270" ht="15.75" customHeight="1">
      <c r="A1270" s="11"/>
      <c r="B1270" s="11"/>
      <c r="C1270" s="11"/>
      <c r="D1270" s="11"/>
      <c r="E1270" s="8" t="s">
        <v>5428</v>
      </c>
      <c r="F1270" s="9">
        <v>45979.0</v>
      </c>
      <c r="G1270" s="10">
        <v>30.0</v>
      </c>
      <c r="H1270" s="8">
        <f t="shared" ref="H1270:H1274" si="213">H1269-G1270</f>
        <v>0</v>
      </c>
      <c r="I1270" s="10"/>
    </row>
    <row r="1271" ht="15.75" customHeight="1">
      <c r="A1271" s="11"/>
      <c r="B1271" s="11"/>
      <c r="C1271" s="11"/>
      <c r="D1271" s="11"/>
      <c r="E1271" s="8" t="s">
        <v>5429</v>
      </c>
      <c r="F1271" s="57"/>
      <c r="G1271" s="10"/>
      <c r="H1271" s="8">
        <f t="shared" si="213"/>
        <v>0</v>
      </c>
      <c r="I1271" s="10"/>
    </row>
    <row r="1272" ht="15.75" customHeight="1">
      <c r="A1272" s="11"/>
      <c r="B1272" s="11"/>
      <c r="C1272" s="11"/>
      <c r="D1272" s="11"/>
      <c r="E1272" s="8"/>
      <c r="F1272" s="10"/>
      <c r="G1272" s="10"/>
      <c r="H1272" s="8">
        <f t="shared" si="213"/>
        <v>0</v>
      </c>
      <c r="I1272" s="10"/>
    </row>
    <row r="1273" ht="15.75" customHeight="1">
      <c r="A1273" s="11"/>
      <c r="B1273" s="11"/>
      <c r="C1273" s="11"/>
      <c r="D1273" s="11"/>
      <c r="E1273" s="8"/>
      <c r="F1273" s="10"/>
      <c r="G1273" s="10"/>
      <c r="H1273" s="8">
        <f t="shared" si="213"/>
        <v>0</v>
      </c>
      <c r="I1273" s="10"/>
    </row>
    <row r="1274" ht="15.75" customHeight="1">
      <c r="A1274" s="12"/>
      <c r="B1274" s="12"/>
      <c r="C1274" s="12"/>
      <c r="D1274" s="12"/>
      <c r="E1274" s="8"/>
      <c r="F1274" s="10"/>
      <c r="G1274" s="10"/>
      <c r="H1274" s="8">
        <f t="shared" si="213"/>
        <v>0</v>
      </c>
      <c r="I1274" s="10"/>
    </row>
    <row r="1275" ht="15.75" customHeight="1">
      <c r="E1275" s="1"/>
      <c r="H1275" s="62" t="s">
        <v>14</v>
      </c>
    </row>
    <row r="1276" ht="15.75" customHeight="1">
      <c r="A1276" s="2" t="s">
        <v>0</v>
      </c>
      <c r="B1276" s="2" t="s">
        <v>1</v>
      </c>
      <c r="C1276" s="3" t="s">
        <v>2</v>
      </c>
      <c r="D1276" s="3" t="s">
        <v>3</v>
      </c>
      <c r="E1276" s="3" t="s">
        <v>4</v>
      </c>
      <c r="F1276" s="3" t="s">
        <v>5</v>
      </c>
      <c r="G1276" s="3" t="s">
        <v>6</v>
      </c>
      <c r="H1276" s="3" t="s">
        <v>7</v>
      </c>
      <c r="I1276" s="3" t="s">
        <v>8</v>
      </c>
    </row>
    <row r="1277" ht="15.0" customHeight="1">
      <c r="A1277" s="4" t="s">
        <v>5407</v>
      </c>
      <c r="B1277" s="5" t="s">
        <v>5426</v>
      </c>
      <c r="C1277" s="6">
        <v>45966.0</v>
      </c>
      <c r="D1277" s="7">
        <v>140.0</v>
      </c>
      <c r="E1277" s="8" t="s">
        <v>5428</v>
      </c>
      <c r="F1277" s="9">
        <v>45979.0</v>
      </c>
      <c r="G1277" s="10">
        <v>48.0</v>
      </c>
      <c r="H1277" s="8">
        <f>D1277-G1277</f>
        <v>92</v>
      </c>
      <c r="I1277" s="10"/>
    </row>
    <row r="1278" ht="15.75" customHeight="1">
      <c r="A1278" s="11"/>
      <c r="B1278" s="11"/>
      <c r="C1278" s="11"/>
      <c r="D1278" s="11"/>
      <c r="E1278" s="8" t="s">
        <v>5429</v>
      </c>
      <c r="F1278" s="9">
        <v>45992.0</v>
      </c>
      <c r="G1278" s="10">
        <v>59.0</v>
      </c>
      <c r="H1278" s="8">
        <f t="shared" ref="H1278:H1282" si="214">H1277-G1278</f>
        <v>33</v>
      </c>
      <c r="I1278" s="10"/>
    </row>
    <row r="1279" ht="15.75" customHeight="1">
      <c r="A1279" s="11"/>
      <c r="B1279" s="11"/>
      <c r="C1279" s="11"/>
      <c r="D1279" s="11"/>
      <c r="E1279" s="8" t="s">
        <v>5430</v>
      </c>
      <c r="F1279" s="57">
        <v>46013.0</v>
      </c>
      <c r="G1279" s="10">
        <v>32.0</v>
      </c>
      <c r="H1279" s="8">
        <f t="shared" si="214"/>
        <v>1</v>
      </c>
      <c r="I1279" s="10"/>
      <c r="N1279" s="20">
        <v>100.0</v>
      </c>
      <c r="P1279" s="20" t="s">
        <v>5431</v>
      </c>
    </row>
    <row r="1280" ht="15.75" customHeight="1">
      <c r="A1280" s="11"/>
      <c r="B1280" s="11"/>
      <c r="C1280" s="11"/>
      <c r="D1280" s="11"/>
      <c r="E1280" s="8" t="s">
        <v>5432</v>
      </c>
      <c r="F1280" s="57">
        <v>46027.0</v>
      </c>
      <c r="G1280" s="10">
        <v>1.0</v>
      </c>
      <c r="H1280" s="8">
        <f t="shared" si="214"/>
        <v>0</v>
      </c>
      <c r="I1280" s="10"/>
      <c r="N1280" s="20" t="s">
        <v>5433</v>
      </c>
      <c r="O1280" s="20">
        <v>50.0</v>
      </c>
      <c r="P1280" s="20" t="s">
        <v>5434</v>
      </c>
    </row>
    <row r="1281" ht="15.75" customHeight="1">
      <c r="A1281" s="11"/>
      <c r="B1281" s="11"/>
      <c r="C1281" s="11"/>
      <c r="D1281" s="11"/>
      <c r="E1281" s="8"/>
      <c r="F1281" s="10"/>
      <c r="G1281" s="10"/>
      <c r="H1281" s="8">
        <f t="shared" si="214"/>
        <v>0</v>
      </c>
      <c r="I1281" s="10"/>
      <c r="N1281" s="20" t="s">
        <v>5435</v>
      </c>
      <c r="O1281" s="20" t="s">
        <v>5436</v>
      </c>
      <c r="P1281" s="20" t="s">
        <v>5437</v>
      </c>
    </row>
    <row r="1282" ht="15.75" customHeight="1">
      <c r="A1282" s="12"/>
      <c r="B1282" s="12"/>
      <c r="C1282" s="12"/>
      <c r="D1282" s="12"/>
      <c r="E1282" s="8"/>
      <c r="F1282" s="10"/>
      <c r="G1282" s="10"/>
      <c r="H1282" s="8">
        <f t="shared" si="214"/>
        <v>0</v>
      </c>
      <c r="I1282" s="10"/>
      <c r="L1282" s="20" t="s">
        <v>1314</v>
      </c>
      <c r="M1282" s="53">
        <f>+H1282+H1240</f>
        <v>32</v>
      </c>
      <c r="O1282" s="20">
        <v>50.0</v>
      </c>
    </row>
    <row r="1283" ht="15.75" customHeight="1">
      <c r="E1283" s="1"/>
      <c r="H1283" s="62" t="s">
        <v>14</v>
      </c>
      <c r="L1283" s="20" t="s">
        <v>5438</v>
      </c>
      <c r="O1283" s="20">
        <v>50.0</v>
      </c>
    </row>
    <row r="1284" ht="15.75" customHeight="1">
      <c r="A1284" s="2" t="s">
        <v>0</v>
      </c>
      <c r="B1284" s="2" t="s">
        <v>1</v>
      </c>
      <c r="C1284" s="3" t="s">
        <v>2</v>
      </c>
      <c r="D1284" s="3" t="s">
        <v>3</v>
      </c>
      <c r="E1284" s="3" t="s">
        <v>4</v>
      </c>
      <c r="F1284" s="3" t="s">
        <v>5</v>
      </c>
      <c r="G1284" s="3" t="s">
        <v>6</v>
      </c>
      <c r="H1284" s="3" t="s">
        <v>7</v>
      </c>
      <c r="I1284" s="3" t="s">
        <v>8</v>
      </c>
      <c r="L1284" s="20" t="s">
        <v>5439</v>
      </c>
      <c r="M1284" s="53">
        <f>+M1282-M1283</f>
        <v>32</v>
      </c>
    </row>
    <row r="1285" ht="15.75" customHeight="1">
      <c r="A1285" s="4" t="s">
        <v>1699</v>
      </c>
      <c r="B1285" s="5" t="s">
        <v>5440</v>
      </c>
      <c r="C1285" s="6">
        <v>45973.0</v>
      </c>
      <c r="D1285" s="7">
        <v>40.0</v>
      </c>
      <c r="E1285" s="8" t="s">
        <v>5441</v>
      </c>
      <c r="F1285" s="9">
        <v>45992.0</v>
      </c>
      <c r="G1285" s="10">
        <v>38.0</v>
      </c>
      <c r="H1285" s="8">
        <f>D1285-G1285</f>
        <v>2</v>
      </c>
      <c r="I1285" s="10"/>
      <c r="M1285" s="20">
        <f>+M1284/2</f>
        <v>16</v>
      </c>
      <c r="O1285" s="20">
        <f>75*2</f>
        <v>150</v>
      </c>
    </row>
    <row r="1286" ht="15.75" customHeight="1">
      <c r="A1286" s="11"/>
      <c r="B1286" s="11"/>
      <c r="C1286" s="11"/>
      <c r="D1286" s="11"/>
      <c r="E1286" s="8" t="s">
        <v>5442</v>
      </c>
      <c r="F1286" s="9">
        <v>46027.0</v>
      </c>
      <c r="G1286" s="10">
        <v>2.0</v>
      </c>
      <c r="H1286" s="8">
        <f t="shared" ref="H1286:H1290" si="215">H1285-G1286</f>
        <v>0</v>
      </c>
      <c r="I1286" s="10"/>
    </row>
    <row r="1287" ht="15.75" customHeight="1">
      <c r="A1287" s="11"/>
      <c r="B1287" s="11"/>
      <c r="C1287" s="11"/>
      <c r="D1287" s="11"/>
      <c r="E1287" s="8" t="s">
        <v>5443</v>
      </c>
      <c r="F1287" s="57"/>
      <c r="G1287" s="10"/>
      <c r="H1287" s="8">
        <f t="shared" si="215"/>
        <v>0</v>
      </c>
      <c r="I1287" s="10"/>
    </row>
    <row r="1288" ht="15.75" customHeight="1">
      <c r="A1288" s="11"/>
      <c r="B1288" s="11"/>
      <c r="C1288" s="11"/>
      <c r="D1288" s="11"/>
      <c r="E1288" s="8"/>
      <c r="F1288" s="10"/>
      <c r="G1288" s="10"/>
      <c r="H1288" s="8">
        <f t="shared" si="215"/>
        <v>0</v>
      </c>
      <c r="I1288" s="10"/>
    </row>
    <row r="1289" ht="15.75" customHeight="1">
      <c r="A1289" s="11"/>
      <c r="B1289" s="11"/>
      <c r="C1289" s="11"/>
      <c r="D1289" s="11"/>
      <c r="E1289" s="8"/>
      <c r="F1289" s="10"/>
      <c r="G1289" s="10"/>
      <c r="H1289" s="8">
        <f t="shared" si="215"/>
        <v>0</v>
      </c>
      <c r="I1289" s="10"/>
    </row>
    <row r="1290" ht="15.75" customHeight="1">
      <c r="A1290" s="12"/>
      <c r="B1290" s="12"/>
      <c r="C1290" s="12"/>
      <c r="D1290" s="12"/>
      <c r="E1290" s="8"/>
      <c r="F1290" s="10"/>
      <c r="G1290" s="10"/>
      <c r="H1290" s="8">
        <f t="shared" si="215"/>
        <v>0</v>
      </c>
      <c r="I1290" s="10"/>
      <c r="R1290" s="20" t="s">
        <v>5444</v>
      </c>
    </row>
    <row r="1291" ht="15.75" customHeight="1">
      <c r="E1291" s="1"/>
      <c r="H1291" s="62" t="s">
        <v>14</v>
      </c>
      <c r="P1291" s="20" t="s">
        <v>5445</v>
      </c>
      <c r="Q1291" s="20">
        <v>30.0</v>
      </c>
      <c r="R1291" s="20" t="s">
        <v>5446</v>
      </c>
      <c r="S1291" s="20" t="s">
        <v>5447</v>
      </c>
    </row>
    <row r="1292" ht="15.75" customHeight="1">
      <c r="A1292" s="2" t="s">
        <v>0</v>
      </c>
      <c r="B1292" s="2" t="s">
        <v>1</v>
      </c>
      <c r="C1292" s="3" t="s">
        <v>2</v>
      </c>
      <c r="D1292" s="3" t="s">
        <v>3</v>
      </c>
      <c r="E1292" s="3" t="s">
        <v>4</v>
      </c>
      <c r="F1292" s="3" t="s">
        <v>5</v>
      </c>
      <c r="G1292" s="3" t="s">
        <v>6</v>
      </c>
      <c r="H1292" s="3" t="s">
        <v>7</v>
      </c>
      <c r="I1292" s="3" t="s">
        <v>8</v>
      </c>
      <c r="P1292" s="20" t="s">
        <v>5448</v>
      </c>
      <c r="Q1292" s="20">
        <v>45.0</v>
      </c>
      <c r="R1292" s="20" t="s">
        <v>5449</v>
      </c>
    </row>
    <row r="1293" ht="15.75" customHeight="1">
      <c r="A1293" s="4" t="s">
        <v>1699</v>
      </c>
      <c r="B1293" s="5" t="s">
        <v>5450</v>
      </c>
      <c r="C1293" s="6">
        <v>45975.0</v>
      </c>
      <c r="D1293" s="7">
        <v>40.0</v>
      </c>
      <c r="E1293" s="8" t="s">
        <v>5451</v>
      </c>
      <c r="F1293" s="9">
        <v>46027.0</v>
      </c>
      <c r="G1293" s="10">
        <v>29.0</v>
      </c>
      <c r="H1293" s="8">
        <f>D1293-G1293</f>
        <v>11</v>
      </c>
      <c r="I1293" s="10"/>
      <c r="R1293" s="20" t="s">
        <v>5452</v>
      </c>
    </row>
    <row r="1294" ht="15.75" customHeight="1">
      <c r="A1294" s="11"/>
      <c r="B1294" s="11"/>
      <c r="C1294" s="11"/>
      <c r="D1294" s="11"/>
      <c r="E1294" s="8" t="s">
        <v>5453</v>
      </c>
      <c r="F1294" s="9">
        <v>46028.0</v>
      </c>
      <c r="G1294" s="10">
        <v>11.0</v>
      </c>
      <c r="H1294" s="8">
        <f t="shared" ref="H1294:H1298" si="216">H1293-G1294</f>
        <v>0</v>
      </c>
      <c r="I1294" s="10"/>
    </row>
    <row r="1295" ht="15.75" customHeight="1">
      <c r="A1295" s="11"/>
      <c r="B1295" s="11"/>
      <c r="C1295" s="11"/>
      <c r="D1295" s="11"/>
      <c r="E1295" s="8" t="s">
        <v>5454</v>
      </c>
      <c r="F1295" s="57"/>
      <c r="G1295" s="10"/>
      <c r="H1295" s="8">
        <f t="shared" si="216"/>
        <v>0</v>
      </c>
      <c r="I1295" s="10"/>
    </row>
    <row r="1296" ht="15.75" customHeight="1">
      <c r="A1296" s="11"/>
      <c r="B1296" s="11"/>
      <c r="C1296" s="11"/>
      <c r="D1296" s="11"/>
      <c r="E1296" s="8"/>
      <c r="F1296" s="10"/>
      <c r="G1296" s="10"/>
      <c r="H1296" s="8">
        <f t="shared" si="216"/>
        <v>0</v>
      </c>
      <c r="I1296" s="10"/>
    </row>
    <row r="1297" ht="15.75" customHeight="1">
      <c r="A1297" s="11"/>
      <c r="B1297" s="11"/>
      <c r="C1297" s="11"/>
      <c r="D1297" s="11"/>
      <c r="E1297" s="8"/>
      <c r="F1297" s="10"/>
      <c r="G1297" s="10"/>
      <c r="H1297" s="8">
        <f t="shared" si="216"/>
        <v>0</v>
      </c>
      <c r="I1297" s="10"/>
    </row>
    <row r="1298" ht="15.75" customHeight="1">
      <c r="A1298" s="12"/>
      <c r="B1298" s="12"/>
      <c r="C1298" s="12"/>
      <c r="D1298" s="12"/>
      <c r="E1298" s="8"/>
      <c r="F1298" s="10"/>
      <c r="G1298" s="10"/>
      <c r="H1298" s="8">
        <f t="shared" si="216"/>
        <v>0</v>
      </c>
      <c r="I1298" s="10"/>
    </row>
    <row r="1299" ht="15.75" customHeight="1">
      <c r="E1299" s="1"/>
      <c r="H1299" s="62" t="s">
        <v>14</v>
      </c>
    </row>
    <row r="1300" ht="15.75" customHeight="1">
      <c r="A1300" s="2" t="s">
        <v>0</v>
      </c>
      <c r="B1300" s="2" t="s">
        <v>1</v>
      </c>
      <c r="C1300" s="3" t="s">
        <v>2</v>
      </c>
      <c r="D1300" s="3" t="s">
        <v>3</v>
      </c>
      <c r="E1300" s="3" t="s">
        <v>4</v>
      </c>
      <c r="F1300" s="3" t="s">
        <v>5</v>
      </c>
      <c r="G1300" s="3" t="s">
        <v>6</v>
      </c>
      <c r="H1300" s="3" t="s">
        <v>7</v>
      </c>
      <c r="I1300" s="3" t="s">
        <v>8</v>
      </c>
    </row>
    <row r="1301" ht="15.75" customHeight="1">
      <c r="A1301" s="4" t="s">
        <v>5064</v>
      </c>
      <c r="B1301" s="5" t="s">
        <v>5455</v>
      </c>
      <c r="C1301" s="6">
        <v>45999.0</v>
      </c>
      <c r="D1301" s="7">
        <v>20.0</v>
      </c>
      <c r="E1301" s="8" t="s">
        <v>5456</v>
      </c>
      <c r="F1301" s="9">
        <v>46027.0</v>
      </c>
      <c r="G1301" s="10">
        <v>20.0</v>
      </c>
      <c r="H1301" s="8">
        <f>D1301-G1301</f>
        <v>0</v>
      </c>
      <c r="I1301" s="10"/>
    </row>
    <row r="1302" ht="15.75" customHeight="1">
      <c r="A1302" s="11"/>
      <c r="B1302" s="11"/>
      <c r="C1302" s="11"/>
      <c r="D1302" s="11"/>
      <c r="E1302" s="8" t="s">
        <v>5457</v>
      </c>
      <c r="F1302" s="9"/>
      <c r="G1302" s="10"/>
      <c r="H1302" s="8">
        <f t="shared" ref="H1302:H1306" si="217">H1301-G1302</f>
        <v>0</v>
      </c>
      <c r="I1302" s="10"/>
    </row>
    <row r="1303" ht="15.75" customHeight="1">
      <c r="A1303" s="11"/>
      <c r="B1303" s="11"/>
      <c r="C1303" s="11"/>
      <c r="D1303" s="11"/>
      <c r="E1303" s="8" t="s">
        <v>5458</v>
      </c>
      <c r="F1303" s="57"/>
      <c r="G1303" s="10"/>
      <c r="H1303" s="8">
        <f t="shared" si="217"/>
        <v>0</v>
      </c>
      <c r="I1303" s="10"/>
    </row>
    <row r="1304" ht="15.75" customHeight="1">
      <c r="A1304" s="11"/>
      <c r="B1304" s="11"/>
      <c r="C1304" s="11"/>
      <c r="D1304" s="11"/>
      <c r="E1304" s="8"/>
      <c r="F1304" s="10"/>
      <c r="G1304" s="10"/>
      <c r="H1304" s="8">
        <f t="shared" si="217"/>
        <v>0</v>
      </c>
      <c r="I1304" s="10"/>
    </row>
    <row r="1305" ht="15.75" customHeight="1">
      <c r="A1305" s="11"/>
      <c r="B1305" s="11"/>
      <c r="C1305" s="11"/>
      <c r="D1305" s="11"/>
      <c r="E1305" s="8"/>
      <c r="F1305" s="10"/>
      <c r="G1305" s="10"/>
      <c r="H1305" s="8">
        <f t="shared" si="217"/>
        <v>0</v>
      </c>
      <c r="I1305" s="10"/>
    </row>
    <row r="1306" ht="15.75" customHeight="1">
      <c r="A1306" s="12"/>
      <c r="B1306" s="12"/>
      <c r="C1306" s="12"/>
      <c r="D1306" s="12"/>
      <c r="E1306" s="8"/>
      <c r="F1306" s="10"/>
      <c r="G1306" s="10"/>
      <c r="H1306" s="8">
        <f t="shared" si="217"/>
        <v>0</v>
      </c>
      <c r="I1306" s="10"/>
    </row>
    <row r="1307" ht="15.75" customHeight="1">
      <c r="E1307" s="1"/>
    </row>
    <row r="1308" ht="15.75" customHeight="1">
      <c r="A1308" s="2" t="s">
        <v>0</v>
      </c>
      <c r="B1308" s="2" t="s">
        <v>1</v>
      </c>
      <c r="C1308" s="3" t="s">
        <v>2</v>
      </c>
      <c r="D1308" s="3" t="s">
        <v>3</v>
      </c>
      <c r="E1308" s="3" t="s">
        <v>4</v>
      </c>
      <c r="F1308" s="3" t="s">
        <v>5</v>
      </c>
      <c r="G1308" s="3" t="s">
        <v>6</v>
      </c>
      <c r="H1308" s="3" t="s">
        <v>7</v>
      </c>
      <c r="I1308" s="3" t="s">
        <v>8</v>
      </c>
    </row>
    <row r="1309" ht="15.75" customHeight="1">
      <c r="A1309" s="4" t="s">
        <v>5459</v>
      </c>
      <c r="B1309" s="5" t="s">
        <v>5460</v>
      </c>
      <c r="C1309" s="6">
        <v>46010.0</v>
      </c>
      <c r="D1309" s="7">
        <v>160.0</v>
      </c>
      <c r="E1309" s="8" t="s">
        <v>5461</v>
      </c>
      <c r="F1309" s="9">
        <v>46027.0</v>
      </c>
      <c r="G1309" s="10">
        <v>10.0</v>
      </c>
      <c r="H1309" s="8">
        <f>D1309-G1309</f>
        <v>150</v>
      </c>
      <c r="I1309" s="10"/>
    </row>
    <row r="1310" ht="15.75" customHeight="1">
      <c r="A1310" s="11"/>
      <c r="B1310" s="11"/>
      <c r="C1310" s="11"/>
      <c r="D1310" s="11"/>
      <c r="E1310" s="8" t="s">
        <v>5462</v>
      </c>
      <c r="F1310" s="9">
        <v>46028.0</v>
      </c>
      <c r="G1310" s="10">
        <v>58.0</v>
      </c>
      <c r="H1310" s="8">
        <f t="shared" ref="H1310:H1314" si="218">H1309-G1310</f>
        <v>92</v>
      </c>
      <c r="I1310" s="10">
        <v>2.0</v>
      </c>
    </row>
    <row r="1311" ht="15.75" customHeight="1">
      <c r="A1311" s="11"/>
      <c r="B1311" s="11"/>
      <c r="C1311" s="11"/>
      <c r="D1311" s="11"/>
      <c r="E1311" s="8" t="s">
        <v>5463</v>
      </c>
      <c r="F1311" s="57">
        <v>46029.0</v>
      </c>
      <c r="G1311" s="10">
        <v>50.0</v>
      </c>
      <c r="H1311" s="8">
        <f t="shared" si="218"/>
        <v>42</v>
      </c>
      <c r="I1311" s="10"/>
    </row>
    <row r="1312" ht="15.75" customHeight="1">
      <c r="A1312" s="11"/>
      <c r="B1312" s="11"/>
      <c r="C1312" s="11"/>
      <c r="D1312" s="11"/>
      <c r="E1312" s="8" t="s">
        <v>5464</v>
      </c>
      <c r="F1312" s="57">
        <v>46030.0</v>
      </c>
      <c r="G1312" s="10">
        <v>42.0</v>
      </c>
      <c r="H1312" s="8">
        <f t="shared" si="218"/>
        <v>0</v>
      </c>
      <c r="I1312" s="10"/>
    </row>
    <row r="1313" ht="15.75" customHeight="1">
      <c r="A1313" s="11"/>
      <c r="B1313" s="11"/>
      <c r="C1313" s="11"/>
      <c r="D1313" s="11"/>
      <c r="E1313" s="8"/>
      <c r="F1313" s="10"/>
      <c r="G1313" s="10"/>
      <c r="H1313" s="8">
        <f t="shared" si="218"/>
        <v>0</v>
      </c>
      <c r="I1313" s="10"/>
    </row>
    <row r="1314" ht="15.75" customHeight="1">
      <c r="A1314" s="12"/>
      <c r="B1314" s="12"/>
      <c r="C1314" s="12"/>
      <c r="D1314" s="12"/>
      <c r="E1314" s="8"/>
      <c r="F1314" s="10"/>
      <c r="G1314" s="10"/>
      <c r="H1314" s="8">
        <f t="shared" si="218"/>
        <v>0</v>
      </c>
      <c r="I1314" s="10"/>
    </row>
    <row r="1315" ht="15.75" customHeight="1">
      <c r="E1315" s="1"/>
      <c r="H1315" s="62" t="s">
        <v>14</v>
      </c>
    </row>
    <row r="1316" ht="15.75" customHeight="1">
      <c r="A1316" s="2" t="s">
        <v>0</v>
      </c>
      <c r="B1316" s="2" t="s">
        <v>1</v>
      </c>
      <c r="C1316" s="3" t="s">
        <v>2</v>
      </c>
      <c r="D1316" s="3" t="s">
        <v>3</v>
      </c>
      <c r="E1316" s="3" t="s">
        <v>4</v>
      </c>
      <c r="F1316" s="3" t="s">
        <v>5</v>
      </c>
      <c r="G1316" s="3" t="s">
        <v>6</v>
      </c>
      <c r="H1316" s="3" t="s">
        <v>7</v>
      </c>
      <c r="I1316" s="3" t="s">
        <v>8</v>
      </c>
    </row>
    <row r="1317" ht="15.75" customHeight="1">
      <c r="A1317" s="4" t="s">
        <v>5465</v>
      </c>
      <c r="B1317" s="5" t="s">
        <v>5460</v>
      </c>
      <c r="C1317" s="6">
        <v>46010.0</v>
      </c>
      <c r="D1317" s="7">
        <v>300.0</v>
      </c>
      <c r="E1317" s="8" t="s">
        <v>5461</v>
      </c>
      <c r="F1317" s="9">
        <v>46027.0</v>
      </c>
      <c r="G1317" s="10">
        <v>49.0</v>
      </c>
      <c r="H1317" s="8">
        <f>D1317-G1317</f>
        <v>251</v>
      </c>
      <c r="I1317" s="10"/>
      <c r="K1317" s="20" t="s">
        <v>5466</v>
      </c>
    </row>
    <row r="1318" ht="15.75" customHeight="1">
      <c r="A1318" s="11"/>
      <c r="B1318" s="11"/>
      <c r="C1318" s="11"/>
      <c r="D1318" s="11"/>
      <c r="E1318" s="8" t="s">
        <v>5462</v>
      </c>
      <c r="F1318" s="9">
        <v>46029.0</v>
      </c>
      <c r="G1318" s="10">
        <v>49.0</v>
      </c>
      <c r="H1318" s="8">
        <f t="shared" ref="H1318:H1322" si="219">H1317-G1318</f>
        <v>202</v>
      </c>
      <c r="I1318" s="10"/>
      <c r="K1318" s="20">
        <v>100.0</v>
      </c>
      <c r="L1318" s="20">
        <v>50.0</v>
      </c>
    </row>
    <row r="1319" ht="15.75" customHeight="1">
      <c r="A1319" s="11"/>
      <c r="B1319" s="11"/>
      <c r="C1319" s="11"/>
      <c r="D1319" s="11"/>
      <c r="E1319" s="8" t="s">
        <v>5467</v>
      </c>
      <c r="F1319" s="57">
        <v>46031.0</v>
      </c>
      <c r="G1319" s="10">
        <v>50.0</v>
      </c>
      <c r="H1319" s="8">
        <f t="shared" si="219"/>
        <v>152</v>
      </c>
      <c r="I1319" s="10"/>
      <c r="K1319" s="20">
        <f>+K1318*2</f>
        <v>200</v>
      </c>
      <c r="L1319" s="20">
        <f>+L1318</f>
        <v>50</v>
      </c>
      <c r="M1319" s="20" t="s">
        <v>5468</v>
      </c>
    </row>
    <row r="1320" ht="15.75" customHeight="1">
      <c r="A1320" s="11"/>
      <c r="B1320" s="11"/>
      <c r="C1320" s="11"/>
      <c r="D1320" s="11"/>
      <c r="E1320" s="8" t="s">
        <v>5469</v>
      </c>
      <c r="F1320" s="57">
        <v>46034.0</v>
      </c>
      <c r="G1320" s="10">
        <v>50.0</v>
      </c>
      <c r="H1320" s="8">
        <f t="shared" si="219"/>
        <v>102</v>
      </c>
      <c r="I1320" s="10"/>
    </row>
    <row r="1321" ht="15.75" customHeight="1">
      <c r="A1321" s="11"/>
      <c r="B1321" s="11"/>
      <c r="C1321" s="11"/>
      <c r="D1321" s="11"/>
      <c r="E1321" s="8" t="s">
        <v>5470</v>
      </c>
      <c r="F1321" s="57">
        <v>46043.0</v>
      </c>
      <c r="G1321" s="10">
        <v>65.0</v>
      </c>
      <c r="H1321" s="8">
        <f t="shared" si="219"/>
        <v>37</v>
      </c>
      <c r="I1321" s="10"/>
    </row>
    <row r="1322" ht="15.75" customHeight="1">
      <c r="A1322" s="12"/>
      <c r="B1322" s="12"/>
      <c r="C1322" s="12"/>
      <c r="D1322" s="12"/>
      <c r="E1322" s="8" t="s">
        <v>5471</v>
      </c>
      <c r="F1322" s="57">
        <v>46049.0</v>
      </c>
      <c r="G1322" s="10">
        <v>37.0</v>
      </c>
      <c r="H1322" s="8">
        <f t="shared" si="219"/>
        <v>0</v>
      </c>
      <c r="I1322" s="10"/>
    </row>
    <row r="1323" ht="15.75" customHeight="1">
      <c r="E1323" s="1"/>
      <c r="H1323" s="62" t="s">
        <v>14</v>
      </c>
    </row>
    <row r="1324" ht="15.75" customHeight="1">
      <c r="A1324" s="2" t="s">
        <v>0</v>
      </c>
      <c r="B1324" s="2" t="s">
        <v>1</v>
      </c>
      <c r="C1324" s="3" t="s">
        <v>2</v>
      </c>
      <c r="D1324" s="3" t="s">
        <v>3</v>
      </c>
      <c r="E1324" s="3" t="s">
        <v>4</v>
      </c>
      <c r="F1324" s="3" t="s">
        <v>5</v>
      </c>
      <c r="G1324" s="3" t="s">
        <v>6</v>
      </c>
      <c r="H1324" s="3" t="s">
        <v>7</v>
      </c>
      <c r="I1324" s="3" t="s">
        <v>8</v>
      </c>
    </row>
    <row r="1325" ht="15.75" customHeight="1">
      <c r="A1325" s="4" t="s">
        <v>5459</v>
      </c>
      <c r="B1325" s="5" t="s">
        <v>5472</v>
      </c>
      <c r="C1325" s="6">
        <v>46022.0</v>
      </c>
      <c r="D1325" s="7">
        <v>100.0</v>
      </c>
      <c r="E1325" s="8" t="s">
        <v>5188</v>
      </c>
      <c r="F1325" s="9">
        <v>46030.0</v>
      </c>
      <c r="G1325" s="10">
        <v>28.0</v>
      </c>
      <c r="H1325" s="8">
        <f>D1325-G1325</f>
        <v>72</v>
      </c>
      <c r="I1325" s="10"/>
    </row>
    <row r="1326" ht="15.75" customHeight="1">
      <c r="A1326" s="11"/>
      <c r="B1326" s="11"/>
      <c r="C1326" s="11"/>
      <c r="D1326" s="11"/>
      <c r="E1326" s="8" t="s">
        <v>5189</v>
      </c>
      <c r="F1326" s="9">
        <v>46031.0</v>
      </c>
      <c r="G1326" s="10">
        <v>40.0</v>
      </c>
      <c r="H1326" s="8">
        <f t="shared" ref="H1326:H1330" si="220">H1325-G1326</f>
        <v>32</v>
      </c>
      <c r="I1326" s="10"/>
    </row>
    <row r="1327" ht="15.75" customHeight="1">
      <c r="A1327" s="11"/>
      <c r="B1327" s="11"/>
      <c r="C1327" s="11"/>
      <c r="D1327" s="11"/>
      <c r="E1327" s="8" t="s">
        <v>5190</v>
      </c>
      <c r="F1327" s="57">
        <v>46034.0</v>
      </c>
      <c r="G1327" s="10">
        <v>28.0</v>
      </c>
      <c r="H1327" s="8">
        <f t="shared" si="220"/>
        <v>4</v>
      </c>
      <c r="I1327" s="10">
        <v>2.0</v>
      </c>
    </row>
    <row r="1328" ht="15.75" customHeight="1">
      <c r="A1328" s="11"/>
      <c r="B1328" s="11"/>
      <c r="C1328" s="11"/>
      <c r="D1328" s="11"/>
      <c r="E1328" s="8" t="s">
        <v>5473</v>
      </c>
      <c r="F1328" s="57">
        <v>46043.0</v>
      </c>
      <c r="G1328" s="10">
        <v>4.0</v>
      </c>
      <c r="H1328" s="8">
        <f t="shared" si="220"/>
        <v>0</v>
      </c>
      <c r="I1328" s="10"/>
    </row>
    <row r="1329" ht="15.75" customHeight="1">
      <c r="A1329" s="11"/>
      <c r="B1329" s="11"/>
      <c r="C1329" s="11"/>
      <c r="D1329" s="11"/>
      <c r="E1329" s="8"/>
      <c r="F1329" s="10"/>
      <c r="G1329" s="10"/>
      <c r="H1329" s="8">
        <f t="shared" si="220"/>
        <v>0</v>
      </c>
      <c r="I1329" s="10"/>
    </row>
    <row r="1330" ht="15.75" customHeight="1">
      <c r="A1330" s="12"/>
      <c r="B1330" s="12"/>
      <c r="C1330" s="12"/>
      <c r="D1330" s="12"/>
      <c r="E1330" s="8"/>
      <c r="F1330" s="10"/>
      <c r="G1330" s="10"/>
      <c r="H1330" s="8">
        <f t="shared" si="220"/>
        <v>0</v>
      </c>
      <c r="I1330" s="10"/>
    </row>
    <row r="1331" ht="15.75" customHeight="1">
      <c r="E1331" s="1"/>
      <c r="H1331" s="62" t="s">
        <v>14</v>
      </c>
    </row>
    <row r="1332" ht="15.75" customHeight="1">
      <c r="A1332" s="2" t="s">
        <v>0</v>
      </c>
      <c r="B1332" s="2" t="s">
        <v>1</v>
      </c>
      <c r="C1332" s="3" t="s">
        <v>2</v>
      </c>
      <c r="D1332" s="3" t="s">
        <v>3</v>
      </c>
      <c r="E1332" s="3" t="s">
        <v>4</v>
      </c>
      <c r="F1332" s="3" t="s">
        <v>5</v>
      </c>
      <c r="G1332" s="3" t="s">
        <v>6</v>
      </c>
      <c r="H1332" s="3" t="s">
        <v>7</v>
      </c>
      <c r="I1332" s="3" t="s">
        <v>8</v>
      </c>
    </row>
    <row r="1333" ht="15.0" customHeight="1">
      <c r="A1333" s="4" t="s">
        <v>5465</v>
      </c>
      <c r="B1333" s="5" t="s">
        <v>5472</v>
      </c>
      <c r="C1333" s="6">
        <v>46022.0</v>
      </c>
      <c r="D1333" s="7">
        <v>100.0</v>
      </c>
      <c r="E1333" s="8" t="s">
        <v>5187</v>
      </c>
      <c r="F1333" s="9">
        <v>46049.0</v>
      </c>
      <c r="G1333" s="10">
        <v>13.0</v>
      </c>
      <c r="H1333" s="8">
        <f>D1333-G1333</f>
        <v>87</v>
      </c>
      <c r="I1333" s="10"/>
    </row>
    <row r="1334" ht="15.75" customHeight="1">
      <c r="A1334" s="11"/>
      <c r="B1334" s="11"/>
      <c r="C1334" s="11"/>
      <c r="D1334" s="11"/>
      <c r="E1334" s="8" t="s">
        <v>5474</v>
      </c>
      <c r="F1334" s="9">
        <v>46051.0</v>
      </c>
      <c r="G1334" s="10">
        <v>70.0</v>
      </c>
      <c r="H1334" s="8">
        <f t="shared" ref="H1334:H1338" si="221">H1333-G1334</f>
        <v>17</v>
      </c>
      <c r="I1334" s="10"/>
    </row>
    <row r="1335" ht="15.75" customHeight="1">
      <c r="A1335" s="11"/>
      <c r="B1335" s="11"/>
      <c r="C1335" s="11"/>
      <c r="D1335" s="11"/>
      <c r="E1335" s="8" t="s">
        <v>5475</v>
      </c>
      <c r="F1335" s="57">
        <v>46059.0</v>
      </c>
      <c r="G1335" s="10">
        <v>1.0</v>
      </c>
      <c r="H1335" s="8">
        <f t="shared" si="221"/>
        <v>16</v>
      </c>
      <c r="I1335" s="10"/>
    </row>
    <row r="1336" ht="15.75" customHeight="1">
      <c r="A1336" s="11"/>
      <c r="B1336" s="11"/>
      <c r="C1336" s="11"/>
      <c r="D1336" s="11"/>
      <c r="E1336" s="8"/>
      <c r="F1336" s="10"/>
      <c r="G1336" s="10"/>
      <c r="H1336" s="8">
        <f t="shared" si="221"/>
        <v>16</v>
      </c>
      <c r="I1336" s="10"/>
    </row>
    <row r="1337" ht="15.75" customHeight="1">
      <c r="A1337" s="11"/>
      <c r="B1337" s="11"/>
      <c r="C1337" s="11"/>
      <c r="D1337" s="11"/>
      <c r="E1337" s="8"/>
      <c r="F1337" s="10"/>
      <c r="G1337" s="10"/>
      <c r="H1337" s="8">
        <f t="shared" si="221"/>
        <v>16</v>
      </c>
      <c r="I1337" s="10"/>
    </row>
    <row r="1338" ht="15.75" customHeight="1">
      <c r="A1338" s="12"/>
      <c r="B1338" s="12"/>
      <c r="C1338" s="12"/>
      <c r="D1338" s="12"/>
      <c r="E1338" s="8"/>
      <c r="F1338" s="10"/>
      <c r="G1338" s="10"/>
      <c r="H1338" s="8">
        <f t="shared" si="221"/>
        <v>16</v>
      </c>
      <c r="I1338" s="10"/>
    </row>
    <row r="1339" ht="15.75" customHeight="1">
      <c r="E1339" s="1"/>
    </row>
    <row r="1340" ht="15.75" customHeight="1">
      <c r="A1340" s="2" t="s">
        <v>0</v>
      </c>
      <c r="B1340" s="2" t="s">
        <v>1</v>
      </c>
      <c r="C1340" s="3" t="s">
        <v>2</v>
      </c>
      <c r="D1340" s="3" t="s">
        <v>3</v>
      </c>
      <c r="E1340" s="3" t="s">
        <v>4</v>
      </c>
      <c r="F1340" s="3" t="s">
        <v>5</v>
      </c>
      <c r="G1340" s="3" t="s">
        <v>6</v>
      </c>
      <c r="H1340" s="3" t="s">
        <v>7</v>
      </c>
      <c r="I1340" s="3" t="s">
        <v>8</v>
      </c>
    </row>
    <row r="1341" ht="15.75" customHeight="1">
      <c r="A1341" s="4" t="s">
        <v>1699</v>
      </c>
      <c r="B1341" s="5" t="s">
        <v>5476</v>
      </c>
      <c r="C1341" s="6">
        <v>46035.0</v>
      </c>
      <c r="D1341" s="7">
        <v>50.0</v>
      </c>
      <c r="E1341" s="8" t="s">
        <v>5477</v>
      </c>
      <c r="F1341" s="9">
        <v>46066.0</v>
      </c>
      <c r="G1341" s="10">
        <v>9.0</v>
      </c>
      <c r="H1341" s="8">
        <f>D1341-G1341</f>
        <v>41</v>
      </c>
      <c r="I1341" s="10"/>
    </row>
    <row r="1342" ht="15.75" customHeight="1">
      <c r="A1342" s="11"/>
      <c r="B1342" s="11"/>
      <c r="C1342" s="11"/>
      <c r="D1342" s="11"/>
      <c r="E1342" s="8" t="s">
        <v>5478</v>
      </c>
      <c r="F1342" s="9">
        <v>46077.0</v>
      </c>
      <c r="G1342" s="10">
        <v>16.0</v>
      </c>
      <c r="H1342" s="8">
        <f t="shared" ref="H1342:H1346" si="222">H1341-G1342</f>
        <v>25</v>
      </c>
      <c r="I1342" s="10"/>
    </row>
    <row r="1343" ht="15.75" customHeight="1">
      <c r="A1343" s="11"/>
      <c r="B1343" s="11"/>
      <c r="C1343" s="11"/>
      <c r="D1343" s="11"/>
      <c r="E1343" s="8" t="s">
        <v>5479</v>
      </c>
      <c r="F1343" s="57">
        <v>46079.0</v>
      </c>
      <c r="G1343" s="10">
        <v>25.0</v>
      </c>
      <c r="H1343" s="8">
        <f t="shared" si="222"/>
        <v>0</v>
      </c>
      <c r="I1343" s="10"/>
    </row>
    <row r="1344" ht="15.75" customHeight="1">
      <c r="A1344" s="11"/>
      <c r="B1344" s="11"/>
      <c r="C1344" s="11"/>
      <c r="D1344" s="11"/>
      <c r="E1344" s="8"/>
      <c r="F1344" s="10"/>
      <c r="G1344" s="10"/>
      <c r="H1344" s="8">
        <f t="shared" si="222"/>
        <v>0</v>
      </c>
      <c r="I1344" s="10"/>
    </row>
    <row r="1345" ht="15.75" customHeight="1">
      <c r="A1345" s="11"/>
      <c r="B1345" s="11"/>
      <c r="C1345" s="11"/>
      <c r="D1345" s="11"/>
      <c r="E1345" s="8"/>
      <c r="F1345" s="10"/>
      <c r="G1345" s="10"/>
      <c r="H1345" s="8">
        <f t="shared" si="222"/>
        <v>0</v>
      </c>
      <c r="I1345" s="10"/>
    </row>
    <row r="1346" ht="15.75" customHeight="1">
      <c r="A1346" s="12"/>
      <c r="B1346" s="12"/>
      <c r="C1346" s="12"/>
      <c r="D1346" s="12"/>
      <c r="E1346" s="8"/>
      <c r="F1346" s="10"/>
      <c r="G1346" s="10"/>
      <c r="H1346" s="8">
        <f t="shared" si="222"/>
        <v>0</v>
      </c>
      <c r="I1346" s="10"/>
    </row>
    <row r="1347" ht="15.75" customHeight="1">
      <c r="E1347" s="1"/>
      <c r="H1347" s="20" t="s">
        <v>14</v>
      </c>
    </row>
    <row r="1348" ht="15.75" customHeight="1">
      <c r="A1348" s="2" t="s">
        <v>0</v>
      </c>
      <c r="B1348" s="2" t="s">
        <v>1</v>
      </c>
      <c r="C1348" s="3" t="s">
        <v>2</v>
      </c>
      <c r="D1348" s="3" t="s">
        <v>3</v>
      </c>
      <c r="E1348" s="3" t="s">
        <v>4</v>
      </c>
      <c r="F1348" s="3" t="s">
        <v>5</v>
      </c>
      <c r="G1348" s="3" t="s">
        <v>6</v>
      </c>
      <c r="H1348" s="3" t="s">
        <v>7</v>
      </c>
      <c r="I1348" s="3" t="s">
        <v>8</v>
      </c>
    </row>
    <row r="1349" ht="15.75" customHeight="1">
      <c r="A1349" s="4" t="s">
        <v>5459</v>
      </c>
      <c r="B1349" s="5" t="s">
        <v>5480</v>
      </c>
      <c r="C1349" s="6">
        <v>46029.0</v>
      </c>
      <c r="D1349" s="7">
        <v>40.0</v>
      </c>
      <c r="E1349" s="8" t="s">
        <v>3871</v>
      </c>
      <c r="F1349" s="9">
        <v>46043.0</v>
      </c>
      <c r="G1349" s="10">
        <v>28.0</v>
      </c>
      <c r="H1349" s="8">
        <f>D1349-G1349</f>
        <v>12</v>
      </c>
      <c r="I1349" s="10"/>
    </row>
    <row r="1350" ht="15.75" customHeight="1">
      <c r="A1350" s="11"/>
      <c r="B1350" s="11"/>
      <c r="C1350" s="11"/>
      <c r="D1350" s="11"/>
      <c r="E1350" s="8" t="s">
        <v>3872</v>
      </c>
      <c r="F1350" s="9">
        <v>46049.0</v>
      </c>
      <c r="G1350" s="10">
        <v>12.0</v>
      </c>
      <c r="H1350" s="8">
        <f t="shared" ref="H1350:H1354" si="223">H1349-G1350</f>
        <v>0</v>
      </c>
      <c r="I1350" s="10"/>
    </row>
    <row r="1351" ht="15.75" customHeight="1">
      <c r="A1351" s="11"/>
      <c r="B1351" s="11"/>
      <c r="C1351" s="11"/>
      <c r="D1351" s="11"/>
      <c r="E1351" s="8" t="s">
        <v>3873</v>
      </c>
      <c r="F1351" s="57"/>
      <c r="G1351" s="10"/>
      <c r="H1351" s="8">
        <f t="shared" si="223"/>
        <v>0</v>
      </c>
      <c r="I1351" s="10"/>
    </row>
    <row r="1352" ht="15.75" customHeight="1">
      <c r="A1352" s="11"/>
      <c r="B1352" s="11"/>
      <c r="C1352" s="11"/>
      <c r="D1352" s="11"/>
      <c r="E1352" s="8"/>
      <c r="F1352" s="10"/>
      <c r="G1352" s="10"/>
      <c r="H1352" s="8">
        <f t="shared" si="223"/>
        <v>0</v>
      </c>
      <c r="I1352" s="10"/>
    </row>
    <row r="1353" ht="15.75" customHeight="1">
      <c r="A1353" s="11"/>
      <c r="B1353" s="11"/>
      <c r="C1353" s="11"/>
      <c r="D1353" s="11"/>
      <c r="E1353" s="8"/>
      <c r="F1353" s="10"/>
      <c r="G1353" s="10"/>
      <c r="H1353" s="8">
        <f t="shared" si="223"/>
        <v>0</v>
      </c>
      <c r="I1353" s="10"/>
    </row>
    <row r="1354" ht="15.75" customHeight="1">
      <c r="A1354" s="12"/>
      <c r="B1354" s="12"/>
      <c r="C1354" s="12"/>
      <c r="D1354" s="12"/>
      <c r="E1354" s="8"/>
      <c r="F1354" s="10"/>
      <c r="G1354" s="10"/>
      <c r="H1354" s="8">
        <f t="shared" si="223"/>
        <v>0</v>
      </c>
      <c r="I1354" s="10"/>
    </row>
    <row r="1355" ht="15.75" customHeight="1">
      <c r="E1355" s="1"/>
      <c r="H1355" s="46" t="s">
        <v>14</v>
      </c>
    </row>
    <row r="1356" ht="15.75" customHeight="1">
      <c r="A1356" s="2" t="s">
        <v>0</v>
      </c>
      <c r="B1356" s="2" t="s">
        <v>1</v>
      </c>
      <c r="C1356" s="3" t="s">
        <v>2</v>
      </c>
      <c r="D1356" s="3" t="s">
        <v>3</v>
      </c>
      <c r="E1356" s="3" t="s">
        <v>4</v>
      </c>
      <c r="F1356" s="3" t="s">
        <v>5</v>
      </c>
      <c r="G1356" s="3" t="s">
        <v>6</v>
      </c>
      <c r="H1356" s="3" t="s">
        <v>7</v>
      </c>
      <c r="I1356" s="3" t="s">
        <v>8</v>
      </c>
    </row>
    <row r="1357" ht="15.75" customHeight="1">
      <c r="A1357" s="4" t="s">
        <v>5459</v>
      </c>
      <c r="B1357" s="5" t="s">
        <v>5481</v>
      </c>
      <c r="C1357" s="6">
        <v>46041.0</v>
      </c>
      <c r="D1357" s="7">
        <v>185.0</v>
      </c>
      <c r="E1357" s="8" t="s">
        <v>1812</v>
      </c>
      <c r="F1357" s="9">
        <v>46051.0</v>
      </c>
      <c r="G1357" s="10">
        <v>34.0</v>
      </c>
      <c r="H1357" s="8">
        <f>D1357-G1357</f>
        <v>151</v>
      </c>
      <c r="I1357" s="10"/>
    </row>
    <row r="1358" ht="15.75" customHeight="1">
      <c r="A1358" s="11"/>
      <c r="B1358" s="11"/>
      <c r="C1358" s="11"/>
      <c r="D1358" s="11"/>
      <c r="E1358" s="8" t="s">
        <v>1813</v>
      </c>
      <c r="F1358" s="9">
        <v>46055.0</v>
      </c>
      <c r="G1358" s="10">
        <v>50.0</v>
      </c>
      <c r="H1358" s="8">
        <f t="shared" ref="H1358:H1362" si="224">H1357-G1358</f>
        <v>101</v>
      </c>
      <c r="I1358" s="10"/>
    </row>
    <row r="1359" ht="15.75" customHeight="1">
      <c r="A1359" s="11"/>
      <c r="B1359" s="11"/>
      <c r="C1359" s="11"/>
      <c r="D1359" s="11"/>
      <c r="E1359" s="8" t="s">
        <v>5482</v>
      </c>
      <c r="F1359" s="57">
        <v>46056.0</v>
      </c>
      <c r="G1359" s="10">
        <v>48.0</v>
      </c>
      <c r="H1359" s="8">
        <f t="shared" si="224"/>
        <v>53</v>
      </c>
      <c r="I1359" s="10">
        <v>2.0</v>
      </c>
    </row>
    <row r="1360" ht="15.75" customHeight="1">
      <c r="A1360" s="11"/>
      <c r="B1360" s="11"/>
      <c r="C1360" s="11"/>
      <c r="D1360" s="11"/>
      <c r="E1360" s="8"/>
      <c r="F1360" s="10"/>
      <c r="G1360" s="10"/>
      <c r="H1360" s="8">
        <f t="shared" si="224"/>
        <v>53</v>
      </c>
      <c r="I1360" s="10"/>
    </row>
    <row r="1361" ht="15.75" customHeight="1">
      <c r="A1361" s="11"/>
      <c r="B1361" s="11"/>
      <c r="C1361" s="11"/>
      <c r="D1361" s="11"/>
      <c r="E1361" s="8"/>
      <c r="F1361" s="10"/>
      <c r="G1361" s="10"/>
      <c r="H1361" s="8">
        <f t="shared" si="224"/>
        <v>53</v>
      </c>
      <c r="I1361" s="10"/>
    </row>
    <row r="1362" ht="15.75" customHeight="1">
      <c r="A1362" s="12"/>
      <c r="B1362" s="12"/>
      <c r="C1362" s="12"/>
      <c r="D1362" s="12"/>
      <c r="E1362" s="8"/>
      <c r="F1362" s="10"/>
      <c r="G1362" s="10"/>
      <c r="H1362" s="8">
        <f t="shared" si="224"/>
        <v>53</v>
      </c>
      <c r="I1362" s="10"/>
    </row>
    <row r="1363" ht="15.75" customHeight="1">
      <c r="E1363" s="1"/>
    </row>
    <row r="1364" ht="15.75" customHeight="1">
      <c r="A1364" s="2" t="s">
        <v>0</v>
      </c>
      <c r="B1364" s="2" t="s">
        <v>1</v>
      </c>
      <c r="C1364" s="3" t="s">
        <v>2</v>
      </c>
      <c r="D1364" s="3" t="s">
        <v>3</v>
      </c>
      <c r="E1364" s="3" t="s">
        <v>4</v>
      </c>
      <c r="F1364" s="3" t="s">
        <v>5</v>
      </c>
      <c r="G1364" s="3" t="s">
        <v>6</v>
      </c>
      <c r="H1364" s="3" t="s">
        <v>7</v>
      </c>
      <c r="I1364" s="3" t="s">
        <v>8</v>
      </c>
    </row>
    <row r="1365" ht="15.75" customHeight="1">
      <c r="A1365" s="4" t="s">
        <v>5459</v>
      </c>
      <c r="B1365" s="5" t="s">
        <v>5483</v>
      </c>
      <c r="C1365" s="6">
        <v>46044.0</v>
      </c>
      <c r="D1365" s="7">
        <v>200.0</v>
      </c>
      <c r="E1365" s="8" t="s">
        <v>1033</v>
      </c>
      <c r="F1365" s="9">
        <v>46059.0</v>
      </c>
      <c r="G1365" s="10">
        <v>30.0</v>
      </c>
      <c r="H1365" s="8">
        <f>D1365-G1365</f>
        <v>170</v>
      </c>
      <c r="I1365" s="10"/>
    </row>
    <row r="1366" ht="15.75" customHeight="1">
      <c r="A1366" s="11"/>
      <c r="B1366" s="11"/>
      <c r="C1366" s="11"/>
      <c r="D1366" s="11"/>
      <c r="E1366" s="8" t="s">
        <v>1034</v>
      </c>
      <c r="F1366" s="9">
        <v>46062.0</v>
      </c>
      <c r="G1366" s="10">
        <v>59.0</v>
      </c>
      <c r="H1366" s="8">
        <f t="shared" ref="H1366:H1371" si="225">H1365-G1366</f>
        <v>111</v>
      </c>
      <c r="I1366" s="10"/>
    </row>
    <row r="1367" ht="15.75" customHeight="1">
      <c r="A1367" s="11"/>
      <c r="B1367" s="11"/>
      <c r="C1367" s="11"/>
      <c r="D1367" s="11"/>
      <c r="E1367" s="8" t="s">
        <v>5484</v>
      </c>
      <c r="F1367" s="57">
        <v>46064.0</v>
      </c>
      <c r="G1367" s="10">
        <v>23.0</v>
      </c>
      <c r="H1367" s="8">
        <f t="shared" si="225"/>
        <v>88</v>
      </c>
      <c r="I1367" s="10"/>
    </row>
    <row r="1368" ht="15.75" customHeight="1">
      <c r="A1368" s="11"/>
      <c r="B1368" s="11"/>
      <c r="C1368" s="11"/>
      <c r="D1368" s="11"/>
      <c r="E1368" s="8" t="s">
        <v>5485</v>
      </c>
      <c r="F1368" s="57">
        <v>46066.0</v>
      </c>
      <c r="G1368" s="10">
        <v>19.0</v>
      </c>
      <c r="H1368" s="8">
        <f t="shared" si="225"/>
        <v>69</v>
      </c>
      <c r="I1368" s="10">
        <v>11.0</v>
      </c>
    </row>
    <row r="1369" ht="15.75" customHeight="1">
      <c r="A1369" s="11"/>
      <c r="B1369" s="11"/>
      <c r="C1369" s="11"/>
      <c r="D1369" s="11"/>
      <c r="E1369" s="8" t="s">
        <v>5486</v>
      </c>
      <c r="F1369" s="57">
        <v>46072.0</v>
      </c>
      <c r="G1369" s="10">
        <v>39.0</v>
      </c>
      <c r="H1369" s="8">
        <f t="shared" si="225"/>
        <v>30</v>
      </c>
      <c r="I1369" s="10">
        <v>4.0</v>
      </c>
    </row>
    <row r="1370" ht="15.75" customHeight="1">
      <c r="A1370" s="12"/>
      <c r="B1370" s="12"/>
      <c r="C1370" s="12"/>
      <c r="D1370" s="12"/>
      <c r="E1370" s="8" t="s">
        <v>5487</v>
      </c>
      <c r="F1370" s="57">
        <v>46073.0</v>
      </c>
      <c r="G1370" s="10">
        <v>15.0</v>
      </c>
      <c r="H1370" s="8">
        <f t="shared" si="225"/>
        <v>15</v>
      </c>
      <c r="I1370" s="10"/>
    </row>
    <row r="1371" ht="15.75" customHeight="1">
      <c r="E1371" s="1"/>
      <c r="H1371" s="8">
        <f t="shared" si="225"/>
        <v>15</v>
      </c>
    </row>
    <row r="1372" ht="15.75" customHeight="1">
      <c r="E1372" s="1"/>
    </row>
    <row r="1373" ht="15.75" customHeight="1">
      <c r="E1373" s="1"/>
    </row>
    <row r="1374" ht="15.75" customHeight="1">
      <c r="A1374" s="2" t="s">
        <v>0</v>
      </c>
      <c r="B1374" s="2" t="s">
        <v>1</v>
      </c>
      <c r="C1374" s="3" t="s">
        <v>2</v>
      </c>
      <c r="D1374" s="3" t="s">
        <v>3</v>
      </c>
      <c r="E1374" s="3" t="s">
        <v>4</v>
      </c>
      <c r="F1374" s="3" t="s">
        <v>5</v>
      </c>
      <c r="G1374" s="3" t="s">
        <v>6</v>
      </c>
      <c r="H1374" s="3" t="s">
        <v>7</v>
      </c>
      <c r="I1374" s="3" t="s">
        <v>8</v>
      </c>
    </row>
    <row r="1375" ht="15.75" customHeight="1">
      <c r="A1375" s="4" t="s">
        <v>1699</v>
      </c>
      <c r="B1375" s="5" t="s">
        <v>5483</v>
      </c>
      <c r="C1375" s="6">
        <v>46044.0</v>
      </c>
      <c r="D1375" s="7">
        <v>20.0</v>
      </c>
      <c r="E1375" s="8" t="s">
        <v>1032</v>
      </c>
      <c r="F1375" s="9">
        <v>46079.0</v>
      </c>
      <c r="G1375" s="10">
        <v>18.0</v>
      </c>
      <c r="H1375" s="8">
        <f>D1375-G1375</f>
        <v>2</v>
      </c>
      <c r="I1375" s="10"/>
    </row>
    <row r="1376" ht="15.75" customHeight="1">
      <c r="A1376" s="11"/>
      <c r="B1376" s="11"/>
      <c r="C1376" s="11"/>
      <c r="D1376" s="11"/>
      <c r="E1376" s="8" t="s">
        <v>1033</v>
      </c>
      <c r="F1376" s="9">
        <v>46160.0</v>
      </c>
      <c r="G1376" s="10">
        <v>2.0</v>
      </c>
      <c r="H1376" s="8">
        <f t="shared" ref="H1376:H1380" si="226">H1375-G1376</f>
        <v>0</v>
      </c>
      <c r="I1376" s="10"/>
    </row>
    <row r="1377" ht="15.75" customHeight="1">
      <c r="A1377" s="11"/>
      <c r="B1377" s="11"/>
      <c r="C1377" s="11"/>
      <c r="D1377" s="11"/>
      <c r="E1377" s="8" t="s">
        <v>1034</v>
      </c>
      <c r="F1377" s="57"/>
      <c r="G1377" s="10"/>
      <c r="H1377" s="8">
        <f t="shared" si="226"/>
        <v>0</v>
      </c>
      <c r="I1377" s="10"/>
    </row>
    <row r="1378" ht="15.75" customHeight="1">
      <c r="A1378" s="11"/>
      <c r="B1378" s="11"/>
      <c r="C1378" s="11"/>
      <c r="D1378" s="11"/>
      <c r="E1378" s="8"/>
      <c r="F1378" s="10"/>
      <c r="G1378" s="10"/>
      <c r="H1378" s="8">
        <f t="shared" si="226"/>
        <v>0</v>
      </c>
      <c r="I1378" s="10"/>
    </row>
    <row r="1379" ht="15.75" customHeight="1">
      <c r="A1379" s="11"/>
      <c r="B1379" s="11"/>
      <c r="C1379" s="11"/>
      <c r="D1379" s="11"/>
      <c r="E1379" s="8"/>
      <c r="F1379" s="10"/>
      <c r="G1379" s="10"/>
      <c r="H1379" s="8">
        <f t="shared" si="226"/>
        <v>0</v>
      </c>
      <c r="I1379" s="10"/>
    </row>
    <row r="1380" ht="15.75" customHeight="1">
      <c r="A1380" s="12"/>
      <c r="B1380" s="12"/>
      <c r="C1380" s="12"/>
      <c r="D1380" s="12"/>
      <c r="E1380" s="8"/>
      <c r="F1380" s="10"/>
      <c r="G1380" s="10"/>
      <c r="H1380" s="8">
        <f t="shared" si="226"/>
        <v>0</v>
      </c>
      <c r="I1380" s="10"/>
    </row>
    <row r="1381" ht="15.75" customHeight="1">
      <c r="E1381" s="1"/>
      <c r="H1381" s="25" t="s">
        <v>14</v>
      </c>
    </row>
    <row r="1382" ht="15.75" customHeight="1">
      <c r="A1382" s="2" t="s">
        <v>0</v>
      </c>
      <c r="B1382" s="2" t="s">
        <v>1</v>
      </c>
      <c r="C1382" s="3" t="s">
        <v>2</v>
      </c>
      <c r="D1382" s="3" t="s">
        <v>3</v>
      </c>
      <c r="E1382" s="3" t="s">
        <v>4</v>
      </c>
      <c r="F1382" s="3" t="s">
        <v>5</v>
      </c>
      <c r="G1382" s="3" t="s">
        <v>6</v>
      </c>
      <c r="H1382" s="3" t="s">
        <v>7</v>
      </c>
      <c r="I1382" s="3" t="s">
        <v>8</v>
      </c>
    </row>
    <row r="1383" ht="15.75" customHeight="1">
      <c r="A1383" s="4" t="s">
        <v>5465</v>
      </c>
      <c r="B1383" s="5" t="s">
        <v>5483</v>
      </c>
      <c r="C1383" s="6">
        <v>46044.0</v>
      </c>
      <c r="D1383" s="7">
        <v>100.0</v>
      </c>
      <c r="E1383" s="8" t="s">
        <v>1033</v>
      </c>
      <c r="F1383" s="9">
        <v>46059.0</v>
      </c>
      <c r="G1383" s="10">
        <v>44.0</v>
      </c>
      <c r="H1383" s="8">
        <f>D1383-G1383</f>
        <v>56</v>
      </c>
      <c r="I1383" s="10"/>
    </row>
    <row r="1384" ht="15.75" customHeight="1">
      <c r="A1384" s="11"/>
      <c r="B1384" s="11"/>
      <c r="C1384" s="11"/>
      <c r="D1384" s="11"/>
      <c r="E1384" s="8" t="s">
        <v>5487</v>
      </c>
      <c r="F1384" s="57">
        <v>46073.0</v>
      </c>
      <c r="G1384" s="10">
        <v>3.0</v>
      </c>
      <c r="H1384" s="8">
        <f t="shared" ref="H1384:H1388" si="227">H1383-G1384</f>
        <v>53</v>
      </c>
      <c r="I1384" s="10"/>
    </row>
    <row r="1385" ht="15.75" customHeight="1">
      <c r="A1385" s="11"/>
      <c r="B1385" s="11"/>
      <c r="C1385" s="11"/>
      <c r="D1385" s="11"/>
      <c r="E1385" s="8"/>
      <c r="F1385" s="57"/>
      <c r="G1385" s="10"/>
      <c r="H1385" s="8">
        <f t="shared" si="227"/>
        <v>53</v>
      </c>
      <c r="I1385" s="10"/>
    </row>
    <row r="1386" ht="15.75" customHeight="1">
      <c r="A1386" s="11"/>
      <c r="B1386" s="11"/>
      <c r="C1386" s="11"/>
      <c r="D1386" s="11"/>
      <c r="E1386" s="8"/>
      <c r="F1386" s="10"/>
      <c r="G1386" s="10"/>
      <c r="H1386" s="8">
        <f t="shared" si="227"/>
        <v>53</v>
      </c>
      <c r="I1386" s="10"/>
    </row>
    <row r="1387" ht="15.75" customHeight="1">
      <c r="A1387" s="11"/>
      <c r="B1387" s="11"/>
      <c r="C1387" s="11"/>
      <c r="D1387" s="11"/>
      <c r="E1387" s="8"/>
      <c r="F1387" s="10"/>
      <c r="G1387" s="10"/>
      <c r="H1387" s="8">
        <f t="shared" si="227"/>
        <v>53</v>
      </c>
      <c r="I1387" s="10"/>
    </row>
    <row r="1388" ht="15.75" customHeight="1">
      <c r="A1388" s="12"/>
      <c r="B1388" s="12"/>
      <c r="C1388" s="12"/>
      <c r="D1388" s="12"/>
      <c r="E1388" s="8"/>
      <c r="F1388" s="10"/>
      <c r="G1388" s="10"/>
      <c r="H1388" s="8">
        <f t="shared" si="227"/>
        <v>53</v>
      </c>
      <c r="I1388" s="10"/>
    </row>
    <row r="1389" ht="15.75" customHeight="1">
      <c r="E1389" s="1"/>
    </row>
    <row r="1390" ht="15.75" customHeight="1">
      <c r="A1390" s="2" t="s">
        <v>0</v>
      </c>
      <c r="B1390" s="2" t="s">
        <v>1</v>
      </c>
      <c r="C1390" s="3" t="s">
        <v>2</v>
      </c>
      <c r="D1390" s="3" t="s">
        <v>3</v>
      </c>
      <c r="E1390" s="3" t="s">
        <v>4</v>
      </c>
      <c r="F1390" s="3" t="s">
        <v>5</v>
      </c>
      <c r="G1390" s="3" t="s">
        <v>6</v>
      </c>
      <c r="H1390" s="3" t="s">
        <v>7</v>
      </c>
      <c r="I1390" s="3" t="s">
        <v>8</v>
      </c>
    </row>
    <row r="1391" ht="15.75" customHeight="1">
      <c r="A1391" s="4" t="s">
        <v>5459</v>
      </c>
      <c r="B1391" s="5" t="s">
        <v>5488</v>
      </c>
      <c r="C1391" s="6">
        <v>46051.0</v>
      </c>
      <c r="D1391" s="7">
        <v>500.0</v>
      </c>
      <c r="E1391" s="8" t="s">
        <v>4251</v>
      </c>
      <c r="F1391" s="9">
        <v>46073.0</v>
      </c>
      <c r="G1391" s="10">
        <v>5.0</v>
      </c>
      <c r="H1391" s="8">
        <f>D1391-G1391</f>
        <v>495</v>
      </c>
      <c r="I1391" s="10"/>
    </row>
    <row r="1392" ht="15.75" customHeight="1">
      <c r="A1392" s="11"/>
      <c r="B1392" s="11"/>
      <c r="C1392" s="11"/>
      <c r="D1392" s="11"/>
      <c r="E1392" s="8" t="s">
        <v>4252</v>
      </c>
      <c r="F1392" s="9">
        <v>46077.0</v>
      </c>
      <c r="G1392" s="10">
        <v>10.0</v>
      </c>
      <c r="H1392" s="8">
        <f t="shared" ref="H1392:H1407" si="228">H1391-G1392</f>
        <v>485</v>
      </c>
      <c r="I1392" s="10">
        <v>1.0</v>
      </c>
    </row>
    <row r="1393" ht="15.75" customHeight="1">
      <c r="A1393" s="11"/>
      <c r="B1393" s="11"/>
      <c r="C1393" s="11"/>
      <c r="D1393" s="11"/>
      <c r="E1393" s="8" t="s">
        <v>4252</v>
      </c>
      <c r="F1393" s="57">
        <v>46078.0</v>
      </c>
      <c r="G1393" s="10">
        <v>23.0</v>
      </c>
      <c r="H1393" s="8">
        <f t="shared" si="228"/>
        <v>462</v>
      </c>
      <c r="I1393" s="10"/>
    </row>
    <row r="1394" ht="15.75" customHeight="1">
      <c r="A1394" s="11"/>
      <c r="B1394" s="11"/>
      <c r="C1394" s="11"/>
      <c r="D1394" s="11"/>
      <c r="E1394" s="8" t="s">
        <v>4253</v>
      </c>
      <c r="F1394" s="57">
        <v>46079.0</v>
      </c>
      <c r="G1394" s="10">
        <v>30.0</v>
      </c>
      <c r="H1394" s="8">
        <f t="shared" si="228"/>
        <v>432</v>
      </c>
      <c r="I1394" s="10"/>
    </row>
    <row r="1395" ht="15.75" customHeight="1">
      <c r="A1395" s="11"/>
      <c r="B1395" s="11"/>
      <c r="C1395" s="11"/>
      <c r="D1395" s="11"/>
      <c r="E1395" s="8" t="s">
        <v>5489</v>
      </c>
      <c r="F1395" s="57">
        <v>46080.0</v>
      </c>
      <c r="G1395" s="10">
        <v>48.0</v>
      </c>
      <c r="H1395" s="8">
        <f t="shared" si="228"/>
        <v>384</v>
      </c>
      <c r="I1395" s="10">
        <v>2.0</v>
      </c>
    </row>
    <row r="1396" ht="15.75" customHeight="1">
      <c r="A1396" s="12"/>
      <c r="B1396" s="12"/>
      <c r="C1396" s="12"/>
      <c r="D1396" s="12"/>
      <c r="E1396" s="8" t="s">
        <v>5490</v>
      </c>
      <c r="F1396" s="57">
        <v>46084.0</v>
      </c>
      <c r="G1396" s="10">
        <v>24.0</v>
      </c>
      <c r="H1396" s="8">
        <f t="shared" si="228"/>
        <v>360</v>
      </c>
      <c r="I1396" s="10"/>
    </row>
    <row r="1397" ht="15.75" customHeight="1">
      <c r="E1397" s="8" t="s">
        <v>5491</v>
      </c>
      <c r="F1397" s="58">
        <v>46085.0</v>
      </c>
      <c r="G1397" s="60">
        <v>30.0</v>
      </c>
      <c r="H1397" s="8">
        <f t="shared" si="228"/>
        <v>330</v>
      </c>
    </row>
    <row r="1398" ht="15.75" customHeight="1">
      <c r="E1398" s="8" t="s">
        <v>5492</v>
      </c>
      <c r="F1398" s="58">
        <v>46086.0</v>
      </c>
      <c r="G1398" s="60">
        <v>36.0</v>
      </c>
      <c r="H1398" s="8">
        <f t="shared" si="228"/>
        <v>294</v>
      </c>
    </row>
    <row r="1399" ht="15.75" customHeight="1">
      <c r="E1399" s="8" t="s">
        <v>5493</v>
      </c>
      <c r="F1399" s="58">
        <v>46087.0</v>
      </c>
      <c r="G1399" s="60">
        <v>30.0</v>
      </c>
      <c r="H1399" s="8">
        <f t="shared" si="228"/>
        <v>264</v>
      </c>
    </row>
    <row r="1400" ht="15.75" customHeight="1">
      <c r="E1400" s="30" t="s">
        <v>5494</v>
      </c>
      <c r="F1400" s="58">
        <v>46090.0</v>
      </c>
      <c r="G1400" s="60">
        <v>34.0</v>
      </c>
      <c r="H1400" s="8">
        <f t="shared" si="228"/>
        <v>230</v>
      </c>
    </row>
    <row r="1401" ht="15.75" customHeight="1">
      <c r="E1401" s="1" t="s">
        <v>5495</v>
      </c>
      <c r="F1401" s="59">
        <v>46092.0</v>
      </c>
      <c r="G1401" s="60">
        <v>50.0</v>
      </c>
      <c r="H1401" s="8">
        <f t="shared" si="228"/>
        <v>180</v>
      </c>
    </row>
    <row r="1402" ht="15.75" customHeight="1">
      <c r="E1402" s="1" t="s">
        <v>5496</v>
      </c>
      <c r="F1402" s="59">
        <v>46093.0</v>
      </c>
      <c r="G1402" s="60">
        <v>35.0</v>
      </c>
      <c r="H1402" s="8">
        <f t="shared" si="228"/>
        <v>145</v>
      </c>
      <c r="I1402" s="20">
        <v>3.0</v>
      </c>
    </row>
    <row r="1403" ht="15.75" customHeight="1">
      <c r="E1403" s="1" t="s">
        <v>5497</v>
      </c>
      <c r="F1403" s="59">
        <v>46097.0</v>
      </c>
      <c r="G1403" s="60">
        <v>50.0</v>
      </c>
      <c r="H1403" s="8">
        <f t="shared" si="228"/>
        <v>95</v>
      </c>
    </row>
    <row r="1404" ht="15.75" customHeight="1">
      <c r="E1404" s="1" t="s">
        <v>5498</v>
      </c>
      <c r="F1404" s="59">
        <v>46098.0</v>
      </c>
      <c r="G1404" s="60">
        <v>38.0</v>
      </c>
      <c r="H1404" s="8">
        <f t="shared" si="228"/>
        <v>57</v>
      </c>
    </row>
    <row r="1405" ht="15.75" customHeight="1">
      <c r="E1405" s="1" t="s">
        <v>5499</v>
      </c>
      <c r="F1405" s="59">
        <v>46106.0</v>
      </c>
      <c r="G1405" s="60">
        <v>25.0</v>
      </c>
      <c r="H1405" s="8">
        <f t="shared" si="228"/>
        <v>32</v>
      </c>
    </row>
    <row r="1406" ht="15.75" customHeight="1">
      <c r="E1406" s="1" t="s">
        <v>5500</v>
      </c>
      <c r="F1406" s="59">
        <v>46108.0</v>
      </c>
      <c r="G1406" s="60">
        <v>19.0</v>
      </c>
      <c r="H1406" s="8">
        <f t="shared" si="228"/>
        <v>13</v>
      </c>
      <c r="I1406" s="20">
        <v>1.0</v>
      </c>
    </row>
    <row r="1407" ht="15.75" customHeight="1">
      <c r="E1407" s="1" t="s">
        <v>5501</v>
      </c>
      <c r="F1407" s="59">
        <v>46111.0</v>
      </c>
      <c r="G1407" s="60">
        <v>13.0</v>
      </c>
      <c r="H1407" s="8">
        <f t="shared" si="228"/>
        <v>0</v>
      </c>
    </row>
    <row r="1408" ht="15.75" customHeight="1">
      <c r="E1408" s="1"/>
      <c r="F1408" s="59"/>
      <c r="G1408" s="60"/>
      <c r="H1408" s="268" t="s">
        <v>14</v>
      </c>
    </row>
    <row r="1409" ht="15.75" customHeight="1">
      <c r="E1409" s="1"/>
      <c r="F1409" s="59"/>
      <c r="G1409" s="60"/>
      <c r="H1409" s="8"/>
    </row>
    <row r="1410" ht="15.75" customHeight="1">
      <c r="E1410" s="1"/>
      <c r="F1410" s="59"/>
      <c r="G1410" s="60"/>
      <c r="H1410" s="8"/>
    </row>
    <row r="1411" ht="15.75" customHeight="1">
      <c r="E1411" s="1"/>
      <c r="F1411" s="59"/>
      <c r="G1411" s="60"/>
      <c r="H1411" s="8"/>
    </row>
    <row r="1412" ht="15.75" customHeight="1">
      <c r="E1412" s="1"/>
      <c r="F1412" s="59"/>
      <c r="G1412" s="60"/>
      <c r="H1412" s="8"/>
    </row>
    <row r="1413" ht="15.75" customHeight="1">
      <c r="A1413" s="2" t="s">
        <v>0</v>
      </c>
      <c r="B1413" s="2" t="s">
        <v>1</v>
      </c>
      <c r="C1413" s="3" t="s">
        <v>2</v>
      </c>
      <c r="D1413" s="3" t="s">
        <v>3</v>
      </c>
      <c r="E1413" s="3" t="s">
        <v>4</v>
      </c>
      <c r="F1413" s="3" t="s">
        <v>5</v>
      </c>
      <c r="G1413" s="3" t="s">
        <v>6</v>
      </c>
      <c r="H1413" s="3" t="s">
        <v>7</v>
      </c>
      <c r="I1413" s="3" t="s">
        <v>8</v>
      </c>
    </row>
    <row r="1414" ht="15.75" customHeight="1">
      <c r="A1414" s="4" t="s">
        <v>5465</v>
      </c>
      <c r="B1414" s="5" t="s">
        <v>5488</v>
      </c>
      <c r="C1414" s="6">
        <v>46051.0</v>
      </c>
      <c r="D1414" s="7">
        <v>400.0</v>
      </c>
      <c r="E1414" s="8" t="s">
        <v>4251</v>
      </c>
      <c r="F1414" s="9">
        <v>46073.0</v>
      </c>
      <c r="G1414" s="10">
        <v>72.0</v>
      </c>
      <c r="H1414" s="8">
        <f>D1414-G1414</f>
        <v>328</v>
      </c>
      <c r="I1414" s="10"/>
    </row>
    <row r="1415" ht="15.75" customHeight="1">
      <c r="A1415" s="11"/>
      <c r="B1415" s="11"/>
      <c r="C1415" s="11"/>
      <c r="D1415" s="11"/>
      <c r="E1415" s="8" t="s">
        <v>4252</v>
      </c>
      <c r="F1415" s="9">
        <v>46077.0</v>
      </c>
      <c r="G1415" s="10">
        <v>71.0</v>
      </c>
      <c r="H1415" s="8">
        <f t="shared" ref="H1415:H1419" si="229">H1414-G1415</f>
        <v>257</v>
      </c>
      <c r="I1415" s="10"/>
    </row>
    <row r="1416" ht="15.75" customHeight="1">
      <c r="A1416" s="11"/>
      <c r="B1416" s="11"/>
      <c r="C1416" s="11"/>
      <c r="D1416" s="11"/>
      <c r="E1416" s="8" t="s">
        <v>4252</v>
      </c>
      <c r="F1416" s="57">
        <v>46078.0</v>
      </c>
      <c r="G1416" s="10">
        <v>50.0</v>
      </c>
      <c r="H1416" s="8">
        <f t="shared" si="229"/>
        <v>207</v>
      </c>
      <c r="I1416" s="10"/>
    </row>
    <row r="1417" ht="15.75" customHeight="1">
      <c r="A1417" s="11"/>
      <c r="B1417" s="11"/>
      <c r="C1417" s="11"/>
      <c r="D1417" s="11"/>
      <c r="E1417" s="8" t="s">
        <v>4253</v>
      </c>
      <c r="F1417" s="57">
        <v>46079.0</v>
      </c>
      <c r="G1417" s="10">
        <v>20.0</v>
      </c>
      <c r="H1417" s="8">
        <f t="shared" si="229"/>
        <v>187</v>
      </c>
      <c r="I1417" s="10"/>
    </row>
    <row r="1418" ht="15.75" customHeight="1">
      <c r="A1418" s="11"/>
      <c r="B1418" s="11"/>
      <c r="C1418" s="11"/>
      <c r="D1418" s="11"/>
      <c r="E1418" s="8" t="s">
        <v>5489</v>
      </c>
      <c r="F1418" s="57">
        <v>46080.0</v>
      </c>
      <c r="G1418" s="10">
        <v>120.0</v>
      </c>
      <c r="H1418" s="8">
        <f t="shared" si="229"/>
        <v>67</v>
      </c>
      <c r="I1418" s="10"/>
    </row>
    <row r="1419" ht="15.75" customHeight="1">
      <c r="A1419" s="12"/>
      <c r="B1419" s="12"/>
      <c r="C1419" s="12"/>
      <c r="D1419" s="12"/>
      <c r="E1419" s="8" t="s">
        <v>5490</v>
      </c>
      <c r="F1419" s="57">
        <v>46084.0</v>
      </c>
      <c r="G1419" s="10">
        <v>67.0</v>
      </c>
      <c r="H1419" s="8">
        <f t="shared" si="229"/>
        <v>0</v>
      </c>
      <c r="I1419" s="10"/>
      <c r="K1419" s="20" t="s">
        <v>1314</v>
      </c>
      <c r="L1419" s="53">
        <f>H1419+H1435+H1458</f>
        <v>134</v>
      </c>
    </row>
    <row r="1420" ht="15.75" customHeight="1">
      <c r="E1420" s="1"/>
      <c r="H1420" s="68" t="s">
        <v>14</v>
      </c>
    </row>
    <row r="1421" ht="15.75" customHeight="1">
      <c r="A1421" s="2" t="s">
        <v>0</v>
      </c>
      <c r="B1421" s="2" t="s">
        <v>1</v>
      </c>
      <c r="C1421" s="3" t="s">
        <v>2</v>
      </c>
      <c r="D1421" s="3" t="s">
        <v>3</v>
      </c>
      <c r="E1421" s="3" t="s">
        <v>4</v>
      </c>
      <c r="F1421" s="3" t="s">
        <v>5</v>
      </c>
      <c r="G1421" s="3" t="s">
        <v>6</v>
      </c>
      <c r="H1421" s="3" t="s">
        <v>7</v>
      </c>
      <c r="I1421" s="3" t="s">
        <v>8</v>
      </c>
    </row>
    <row r="1422" ht="15.75" customHeight="1">
      <c r="A1422" s="4" t="s">
        <v>5459</v>
      </c>
      <c r="B1422" s="5" t="s">
        <v>5502</v>
      </c>
      <c r="C1422" s="6">
        <v>46065.0</v>
      </c>
      <c r="D1422" s="7">
        <v>60.0</v>
      </c>
      <c r="E1422" s="8" t="s">
        <v>1036</v>
      </c>
      <c r="F1422" s="9">
        <v>46084.0</v>
      </c>
      <c r="G1422" s="10">
        <v>24.0</v>
      </c>
      <c r="H1422" s="8">
        <f>D1422-G1422</f>
        <v>36</v>
      </c>
      <c r="I1422" s="10"/>
    </row>
    <row r="1423" ht="15.75" customHeight="1">
      <c r="A1423" s="11"/>
      <c r="B1423" s="11"/>
      <c r="C1423" s="11"/>
      <c r="D1423" s="11"/>
      <c r="E1423" s="8" t="s">
        <v>1037</v>
      </c>
      <c r="F1423" s="9">
        <v>46085.0</v>
      </c>
      <c r="G1423" s="10">
        <v>30.0</v>
      </c>
      <c r="H1423" s="8">
        <f t="shared" ref="H1423:H1427" si="230">H1422-G1423</f>
        <v>6</v>
      </c>
      <c r="I1423" s="10"/>
    </row>
    <row r="1424" ht="15.75" customHeight="1">
      <c r="A1424" s="11"/>
      <c r="B1424" s="11"/>
      <c r="C1424" s="11"/>
      <c r="D1424" s="11"/>
      <c r="E1424" s="8" t="s">
        <v>1038</v>
      </c>
      <c r="F1424" s="57"/>
      <c r="G1424" s="10"/>
      <c r="H1424" s="8">
        <f t="shared" si="230"/>
        <v>6</v>
      </c>
      <c r="I1424" s="10"/>
    </row>
    <row r="1425" ht="15.75" customHeight="1">
      <c r="A1425" s="11"/>
      <c r="B1425" s="11"/>
      <c r="C1425" s="11"/>
      <c r="D1425" s="11"/>
      <c r="E1425" s="8"/>
      <c r="F1425" s="10"/>
      <c r="G1425" s="10"/>
      <c r="H1425" s="8">
        <f t="shared" si="230"/>
        <v>6</v>
      </c>
      <c r="I1425" s="10"/>
    </row>
    <row r="1426" ht="15.75" customHeight="1">
      <c r="A1426" s="11"/>
      <c r="B1426" s="11"/>
      <c r="C1426" s="11"/>
      <c r="D1426" s="11"/>
      <c r="E1426" s="8"/>
      <c r="F1426" s="10"/>
      <c r="G1426" s="10"/>
      <c r="H1426" s="8">
        <f t="shared" si="230"/>
        <v>6</v>
      </c>
      <c r="I1426" s="10"/>
    </row>
    <row r="1427" ht="15.75" customHeight="1">
      <c r="A1427" s="12"/>
      <c r="B1427" s="12"/>
      <c r="C1427" s="12"/>
      <c r="D1427" s="12"/>
      <c r="E1427" s="8"/>
      <c r="F1427" s="10"/>
      <c r="G1427" s="10"/>
      <c r="H1427" s="8">
        <f t="shared" si="230"/>
        <v>6</v>
      </c>
      <c r="I1427" s="10"/>
    </row>
    <row r="1428" ht="15.75" customHeight="1">
      <c r="E1428" s="1"/>
    </row>
    <row r="1429" ht="15.75" customHeight="1">
      <c r="A1429" s="2" t="s">
        <v>0</v>
      </c>
      <c r="B1429" s="2" t="s">
        <v>1</v>
      </c>
      <c r="C1429" s="3" t="s">
        <v>2</v>
      </c>
      <c r="D1429" s="3" t="s">
        <v>3</v>
      </c>
      <c r="E1429" s="3" t="s">
        <v>4</v>
      </c>
      <c r="F1429" s="3" t="s">
        <v>5</v>
      </c>
      <c r="G1429" s="3" t="s">
        <v>6</v>
      </c>
      <c r="H1429" s="3" t="s">
        <v>7</v>
      </c>
      <c r="I1429" s="3" t="s">
        <v>8</v>
      </c>
    </row>
    <row r="1430" ht="15.75" customHeight="1">
      <c r="A1430" s="4" t="s">
        <v>5465</v>
      </c>
      <c r="B1430" s="5" t="s">
        <v>5502</v>
      </c>
      <c r="C1430" s="6">
        <v>46065.0</v>
      </c>
      <c r="D1430" s="7">
        <v>200.0</v>
      </c>
      <c r="E1430" s="8" t="s">
        <v>1036</v>
      </c>
      <c r="F1430" s="9">
        <v>46084.0</v>
      </c>
      <c r="G1430" s="10">
        <v>33.0</v>
      </c>
      <c r="H1430" s="8">
        <f>D1430-G1430</f>
        <v>167</v>
      </c>
      <c r="I1430" s="10"/>
    </row>
    <row r="1431" ht="15.75" customHeight="1">
      <c r="A1431" s="11"/>
      <c r="B1431" s="11"/>
      <c r="C1431" s="11"/>
      <c r="D1431" s="11"/>
      <c r="E1431" s="8" t="s">
        <v>1037</v>
      </c>
      <c r="F1431" s="9">
        <v>46085.0</v>
      </c>
      <c r="G1431" s="10">
        <v>100.0</v>
      </c>
      <c r="H1431" s="8">
        <f t="shared" ref="H1431:H1435" si="231">H1430-G1431</f>
        <v>67</v>
      </c>
      <c r="I1431" s="10"/>
    </row>
    <row r="1432" ht="15.75" customHeight="1">
      <c r="A1432" s="11"/>
      <c r="B1432" s="11"/>
      <c r="C1432" s="11"/>
      <c r="D1432" s="11"/>
      <c r="E1432" s="8" t="s">
        <v>1037</v>
      </c>
      <c r="F1432" s="57">
        <v>46087.0</v>
      </c>
      <c r="G1432" s="10">
        <v>50.0</v>
      </c>
      <c r="H1432" s="8">
        <f t="shared" si="231"/>
        <v>17</v>
      </c>
      <c r="I1432" s="10"/>
    </row>
    <row r="1433" ht="15.75" customHeight="1">
      <c r="A1433" s="11"/>
      <c r="B1433" s="11"/>
      <c r="C1433" s="11"/>
      <c r="D1433" s="11"/>
      <c r="E1433" s="8"/>
      <c r="F1433" s="44"/>
      <c r="G1433" s="10"/>
      <c r="H1433" s="8">
        <f t="shared" si="231"/>
        <v>17</v>
      </c>
      <c r="I1433" s="10"/>
    </row>
    <row r="1434" ht="15.75" customHeight="1">
      <c r="A1434" s="11"/>
      <c r="B1434" s="11"/>
      <c r="C1434" s="11"/>
      <c r="D1434" s="11"/>
      <c r="E1434" s="8"/>
      <c r="F1434" s="10"/>
      <c r="G1434" s="10"/>
      <c r="H1434" s="8">
        <f t="shared" si="231"/>
        <v>17</v>
      </c>
      <c r="I1434" s="10"/>
    </row>
    <row r="1435" ht="15.75" customHeight="1">
      <c r="A1435" s="12"/>
      <c r="B1435" s="12"/>
      <c r="C1435" s="12"/>
      <c r="D1435" s="12"/>
      <c r="E1435" s="8"/>
      <c r="F1435" s="10"/>
      <c r="G1435" s="10"/>
      <c r="H1435" s="8">
        <f t="shared" si="231"/>
        <v>17</v>
      </c>
      <c r="I1435" s="10"/>
    </row>
    <row r="1436" ht="15.75" customHeight="1">
      <c r="E1436" s="1"/>
      <c r="K1436" s="53"/>
    </row>
    <row r="1437" ht="15.75" customHeight="1">
      <c r="A1437" s="2" t="s">
        <v>0</v>
      </c>
      <c r="B1437" s="2" t="s">
        <v>1</v>
      </c>
      <c r="C1437" s="3" t="s">
        <v>2</v>
      </c>
      <c r="D1437" s="3" t="s">
        <v>3</v>
      </c>
      <c r="E1437" s="3" t="s">
        <v>4</v>
      </c>
      <c r="F1437" s="3" t="s">
        <v>5</v>
      </c>
      <c r="G1437" s="3" t="s">
        <v>6</v>
      </c>
      <c r="H1437" s="3" t="s">
        <v>7</v>
      </c>
      <c r="I1437" s="3" t="s">
        <v>8</v>
      </c>
    </row>
    <row r="1438" ht="15.75" customHeight="1">
      <c r="A1438" s="4" t="s">
        <v>5459</v>
      </c>
      <c r="B1438" s="5" t="s">
        <v>5503</v>
      </c>
      <c r="C1438" s="6">
        <v>46065.0</v>
      </c>
      <c r="D1438" s="7">
        <v>360.0</v>
      </c>
      <c r="E1438" s="8" t="s">
        <v>1549</v>
      </c>
      <c r="F1438" s="9">
        <v>46112.0</v>
      </c>
      <c r="G1438" s="10">
        <v>13.0</v>
      </c>
      <c r="H1438" s="8">
        <f>D1438-G1438</f>
        <v>347</v>
      </c>
      <c r="I1438" s="10"/>
    </row>
    <row r="1439" ht="15.75" customHeight="1">
      <c r="A1439" s="11"/>
      <c r="B1439" s="11"/>
      <c r="C1439" s="11"/>
      <c r="D1439" s="11"/>
      <c r="E1439" s="8" t="s">
        <v>1550</v>
      </c>
      <c r="F1439" s="9">
        <v>46118.0</v>
      </c>
      <c r="G1439" s="10">
        <v>49.0</v>
      </c>
      <c r="H1439" s="8">
        <f t="shared" ref="H1439:H1448" si="232">H1438-G1439</f>
        <v>298</v>
      </c>
      <c r="I1439" s="10">
        <v>1.0</v>
      </c>
      <c r="K1439" s="53"/>
    </row>
    <row r="1440" ht="15.75" customHeight="1">
      <c r="A1440" s="11"/>
      <c r="B1440" s="11"/>
      <c r="C1440" s="11"/>
      <c r="D1440" s="11"/>
      <c r="E1440" s="8" t="s">
        <v>1551</v>
      </c>
      <c r="F1440" s="57">
        <v>46119.0</v>
      </c>
      <c r="G1440" s="10">
        <v>53.0</v>
      </c>
      <c r="H1440" s="8">
        <f t="shared" si="232"/>
        <v>245</v>
      </c>
      <c r="I1440" s="10"/>
    </row>
    <row r="1441" ht="15.75" customHeight="1">
      <c r="A1441" s="11"/>
      <c r="B1441" s="11"/>
      <c r="C1441" s="11"/>
      <c r="D1441" s="11"/>
      <c r="E1441" s="8" t="s">
        <v>5504</v>
      </c>
      <c r="F1441" s="44">
        <v>46120.0</v>
      </c>
      <c r="G1441" s="10">
        <v>25.0</v>
      </c>
      <c r="H1441" s="8">
        <f t="shared" si="232"/>
        <v>220</v>
      </c>
      <c r="I1441" s="10">
        <v>1.0</v>
      </c>
      <c r="K1441" s="53"/>
    </row>
    <row r="1442" ht="15.75" customHeight="1">
      <c r="A1442" s="11"/>
      <c r="B1442" s="11"/>
      <c r="C1442" s="11"/>
      <c r="D1442" s="11"/>
      <c r="E1442" s="8" t="s">
        <v>5505</v>
      </c>
      <c r="F1442" s="44">
        <v>46121.0</v>
      </c>
      <c r="G1442" s="10">
        <v>34.0</v>
      </c>
      <c r="H1442" s="8">
        <f t="shared" si="232"/>
        <v>186</v>
      </c>
      <c r="I1442" s="10"/>
    </row>
    <row r="1443" ht="15.75" customHeight="1">
      <c r="A1443" s="12"/>
      <c r="B1443" s="12"/>
      <c r="C1443" s="12"/>
      <c r="D1443" s="12"/>
      <c r="E1443" s="8" t="s">
        <v>5506</v>
      </c>
      <c r="F1443" s="44">
        <v>46125.0</v>
      </c>
      <c r="G1443" s="10">
        <v>50.0</v>
      </c>
      <c r="H1443" s="8">
        <f t="shared" si="232"/>
        <v>136</v>
      </c>
      <c r="I1443" s="10"/>
    </row>
    <row r="1444" ht="15.75" customHeight="1">
      <c r="E1444" s="1" t="s">
        <v>5507</v>
      </c>
      <c r="F1444" s="59">
        <v>46126.0</v>
      </c>
      <c r="G1444" s="60">
        <v>28.0</v>
      </c>
      <c r="H1444" s="8">
        <f t="shared" si="232"/>
        <v>108</v>
      </c>
    </row>
    <row r="1445" ht="15.75" customHeight="1">
      <c r="E1445" s="1" t="s">
        <v>5508</v>
      </c>
      <c r="F1445" s="59">
        <v>46127.0</v>
      </c>
      <c r="G1445" s="60">
        <v>49.0</v>
      </c>
      <c r="H1445" s="8">
        <f t="shared" si="232"/>
        <v>59</v>
      </c>
    </row>
    <row r="1446" ht="15.75" customHeight="1">
      <c r="E1446" s="1" t="s">
        <v>5509</v>
      </c>
      <c r="F1446" s="59">
        <v>46128.0</v>
      </c>
      <c r="G1446" s="60">
        <v>35.0</v>
      </c>
      <c r="H1446" s="8">
        <f t="shared" si="232"/>
        <v>24</v>
      </c>
    </row>
    <row r="1447" ht="15.75" customHeight="1">
      <c r="E1447" s="1" t="s">
        <v>5510</v>
      </c>
      <c r="F1447" s="59">
        <v>46129.0</v>
      </c>
      <c r="G1447" s="60">
        <v>17.0</v>
      </c>
      <c r="H1447" s="8">
        <f t="shared" si="232"/>
        <v>7</v>
      </c>
    </row>
    <row r="1448" ht="15.75" customHeight="1">
      <c r="E1448" s="1" t="s">
        <v>5511</v>
      </c>
      <c r="F1448" s="59">
        <v>46133.0</v>
      </c>
      <c r="G1448" s="60">
        <v>5.0</v>
      </c>
      <c r="H1448" s="8">
        <f t="shared" si="232"/>
        <v>2</v>
      </c>
      <c r="I1448" s="20">
        <v>2.0</v>
      </c>
    </row>
    <row r="1449" ht="15.75" customHeight="1">
      <c r="E1449" s="1"/>
    </row>
    <row r="1450" ht="15.75" customHeight="1">
      <c r="E1450" s="1"/>
    </row>
    <row r="1451" ht="15.75" customHeight="1">
      <c r="E1451" s="1"/>
    </row>
    <row r="1452" ht="15.75" customHeight="1">
      <c r="A1452" s="2" t="s">
        <v>0</v>
      </c>
      <c r="B1452" s="2" t="s">
        <v>1</v>
      </c>
      <c r="C1452" s="3" t="s">
        <v>2</v>
      </c>
      <c r="D1452" s="3" t="s">
        <v>3</v>
      </c>
      <c r="E1452" s="3" t="s">
        <v>4</v>
      </c>
      <c r="F1452" s="3" t="s">
        <v>5</v>
      </c>
      <c r="G1452" s="3" t="s">
        <v>6</v>
      </c>
      <c r="H1452" s="3" t="s">
        <v>7</v>
      </c>
      <c r="I1452" s="3" t="s">
        <v>8</v>
      </c>
    </row>
    <row r="1453" ht="15.0" customHeight="1">
      <c r="A1453" s="4" t="s">
        <v>5465</v>
      </c>
      <c r="B1453" s="5" t="s">
        <v>5503</v>
      </c>
      <c r="C1453" s="6">
        <v>46065.0</v>
      </c>
      <c r="D1453" s="7">
        <v>270.0</v>
      </c>
      <c r="E1453" s="8" t="s">
        <v>1549</v>
      </c>
      <c r="F1453" s="9">
        <v>46090.0</v>
      </c>
      <c r="G1453" s="10">
        <v>6.0</v>
      </c>
      <c r="H1453" s="8">
        <f>D1453-G1453</f>
        <v>264</v>
      </c>
      <c r="I1453" s="10"/>
    </row>
    <row r="1454" ht="15.75" customHeight="1">
      <c r="A1454" s="11"/>
      <c r="B1454" s="11"/>
      <c r="C1454" s="11"/>
      <c r="D1454" s="11"/>
      <c r="E1454" s="8" t="s">
        <v>1551</v>
      </c>
      <c r="F1454" s="9">
        <v>46092.0</v>
      </c>
      <c r="G1454" s="10">
        <v>50.0</v>
      </c>
      <c r="H1454" s="8">
        <f t="shared" ref="H1454:H1458" si="233">H1453-G1454</f>
        <v>214</v>
      </c>
      <c r="I1454" s="10"/>
    </row>
    <row r="1455" ht="15.75" customHeight="1">
      <c r="A1455" s="11"/>
      <c r="B1455" s="11"/>
      <c r="C1455" s="11"/>
      <c r="D1455" s="11"/>
      <c r="E1455" s="8" t="s">
        <v>5504</v>
      </c>
      <c r="F1455" s="57">
        <v>46359.0</v>
      </c>
      <c r="G1455" s="10">
        <v>32.0</v>
      </c>
      <c r="H1455" s="8">
        <f t="shared" si="233"/>
        <v>182</v>
      </c>
      <c r="I1455" s="10"/>
    </row>
    <row r="1456" ht="15.75" customHeight="1">
      <c r="A1456" s="11"/>
      <c r="B1456" s="11"/>
      <c r="C1456" s="11"/>
      <c r="D1456" s="11"/>
      <c r="E1456" s="8" t="s">
        <v>5505</v>
      </c>
      <c r="F1456" s="44">
        <v>46098.0</v>
      </c>
      <c r="G1456" s="10">
        <v>15.0</v>
      </c>
      <c r="H1456" s="8">
        <f t="shared" si="233"/>
        <v>167</v>
      </c>
      <c r="I1456" s="10"/>
    </row>
    <row r="1457" ht="15.75" customHeight="1">
      <c r="A1457" s="11"/>
      <c r="B1457" s="11"/>
      <c r="C1457" s="11"/>
      <c r="D1457" s="11"/>
      <c r="E1457" s="8" t="s">
        <v>5506</v>
      </c>
      <c r="F1457" s="44">
        <v>46097.0</v>
      </c>
      <c r="G1457" s="10">
        <v>50.0</v>
      </c>
      <c r="H1457" s="8">
        <f t="shared" si="233"/>
        <v>117</v>
      </c>
      <c r="I1457" s="10"/>
    </row>
    <row r="1458" ht="15.75" customHeight="1">
      <c r="A1458" s="12"/>
      <c r="B1458" s="12"/>
      <c r="C1458" s="12"/>
      <c r="D1458" s="12"/>
      <c r="E1458" s="8"/>
      <c r="F1458" s="10"/>
      <c r="G1458" s="10"/>
      <c r="H1458" s="8">
        <f t="shared" si="233"/>
        <v>117</v>
      </c>
      <c r="I1458" s="10"/>
    </row>
    <row r="1459" ht="15.75" customHeight="1">
      <c r="E1459" s="1"/>
    </row>
    <row r="1460" ht="15.75" customHeight="1">
      <c r="A1460" s="2" t="s">
        <v>0</v>
      </c>
      <c r="B1460" s="2" t="s">
        <v>1</v>
      </c>
      <c r="C1460" s="3" t="s">
        <v>2</v>
      </c>
      <c r="D1460" s="3" t="s">
        <v>3</v>
      </c>
      <c r="E1460" s="3" t="s">
        <v>4</v>
      </c>
      <c r="F1460" s="3" t="s">
        <v>5</v>
      </c>
      <c r="G1460" s="3" t="s">
        <v>6</v>
      </c>
      <c r="H1460" s="3" t="s">
        <v>7</v>
      </c>
      <c r="I1460" s="3" t="s">
        <v>8</v>
      </c>
    </row>
    <row r="1461" ht="15.75" customHeight="1">
      <c r="A1461" s="4" t="s">
        <v>5465</v>
      </c>
      <c r="B1461" s="5" t="s">
        <v>5512</v>
      </c>
      <c r="C1461" s="6">
        <v>46080.0</v>
      </c>
      <c r="D1461" s="7">
        <v>100.0</v>
      </c>
      <c r="E1461" s="8" t="s">
        <v>5513</v>
      </c>
      <c r="F1461" s="9">
        <v>46098.0</v>
      </c>
      <c r="G1461" s="10">
        <v>35.0</v>
      </c>
      <c r="H1461" s="8">
        <f>D1461-G1461</f>
        <v>65</v>
      </c>
      <c r="I1461" s="10"/>
    </row>
    <row r="1462" ht="15.75" customHeight="1">
      <c r="A1462" s="11"/>
      <c r="B1462" s="11"/>
      <c r="C1462" s="11"/>
      <c r="D1462" s="11"/>
      <c r="E1462" s="8" t="s">
        <v>5514</v>
      </c>
      <c r="F1462" s="9"/>
      <c r="G1462" s="10"/>
      <c r="H1462" s="8">
        <f t="shared" ref="H1462:H1466" si="234">H1461-G1462</f>
        <v>65</v>
      </c>
      <c r="I1462" s="10"/>
    </row>
    <row r="1463" ht="15.75" customHeight="1">
      <c r="A1463" s="11"/>
      <c r="B1463" s="11"/>
      <c r="C1463" s="11"/>
      <c r="D1463" s="11"/>
      <c r="E1463" s="8" t="s">
        <v>5515</v>
      </c>
      <c r="F1463" s="57">
        <v>46112.0</v>
      </c>
      <c r="G1463" s="10">
        <v>25.0</v>
      </c>
      <c r="H1463" s="8">
        <f t="shared" si="234"/>
        <v>40</v>
      </c>
      <c r="I1463" s="10">
        <v>15.0</v>
      </c>
    </row>
    <row r="1464" ht="15.75" customHeight="1">
      <c r="A1464" s="11"/>
      <c r="B1464" s="11"/>
      <c r="C1464" s="11"/>
      <c r="D1464" s="11"/>
      <c r="E1464" s="8"/>
      <c r="F1464" s="10"/>
      <c r="G1464" s="10"/>
      <c r="H1464" s="8">
        <f t="shared" si="234"/>
        <v>40</v>
      </c>
      <c r="I1464" s="10"/>
    </row>
    <row r="1465" ht="15.75" customHeight="1">
      <c r="A1465" s="11"/>
      <c r="B1465" s="11"/>
      <c r="C1465" s="11"/>
      <c r="D1465" s="11"/>
      <c r="E1465" s="8"/>
      <c r="F1465" s="10"/>
      <c r="G1465" s="10"/>
      <c r="H1465" s="8">
        <f t="shared" si="234"/>
        <v>40</v>
      </c>
      <c r="I1465" s="10"/>
    </row>
    <row r="1466" ht="15.75" customHeight="1">
      <c r="A1466" s="12"/>
      <c r="B1466" s="12"/>
      <c r="C1466" s="12"/>
      <c r="D1466" s="12"/>
      <c r="E1466" s="8"/>
      <c r="F1466" s="10"/>
      <c r="G1466" s="10"/>
      <c r="H1466" s="8">
        <f t="shared" si="234"/>
        <v>40</v>
      </c>
      <c r="I1466" s="10"/>
    </row>
    <row r="1467" ht="15.75" customHeight="1">
      <c r="E1467" s="1"/>
    </row>
    <row r="1468" ht="15.75" customHeight="1">
      <c r="A1468" s="2" t="s">
        <v>0</v>
      </c>
      <c r="B1468" s="2" t="s">
        <v>1</v>
      </c>
      <c r="C1468" s="3" t="s">
        <v>2</v>
      </c>
      <c r="D1468" s="3" t="s">
        <v>3</v>
      </c>
      <c r="E1468" s="3" t="s">
        <v>4</v>
      </c>
      <c r="F1468" s="3" t="s">
        <v>5</v>
      </c>
      <c r="G1468" s="3" t="s">
        <v>6</v>
      </c>
      <c r="H1468" s="3" t="s">
        <v>7</v>
      </c>
      <c r="I1468" s="3" t="s">
        <v>8</v>
      </c>
    </row>
    <row r="1469" ht="15.75" customHeight="1">
      <c r="A1469" s="4" t="s">
        <v>1699</v>
      </c>
      <c r="B1469" s="5" t="s">
        <v>5483</v>
      </c>
      <c r="C1469" s="6">
        <v>46044.0</v>
      </c>
      <c r="D1469" s="7">
        <v>20.0</v>
      </c>
      <c r="E1469" s="8" t="s">
        <v>5516</v>
      </c>
      <c r="F1469" s="9">
        <v>46111.0</v>
      </c>
      <c r="G1469" s="10">
        <v>20.0</v>
      </c>
      <c r="H1469" s="8">
        <f>D1469-G1469</f>
        <v>0</v>
      </c>
      <c r="I1469" s="10"/>
    </row>
    <row r="1470" ht="15.75" customHeight="1">
      <c r="A1470" s="11"/>
      <c r="B1470" s="11"/>
      <c r="C1470" s="11"/>
      <c r="D1470" s="11"/>
      <c r="E1470" s="8" t="s">
        <v>5517</v>
      </c>
      <c r="F1470" s="9"/>
      <c r="G1470" s="10"/>
      <c r="H1470" s="8">
        <f t="shared" ref="H1470:H1474" si="235">H1469-G1470</f>
        <v>0</v>
      </c>
      <c r="I1470" s="10"/>
    </row>
    <row r="1471" ht="15.75" customHeight="1">
      <c r="A1471" s="11"/>
      <c r="B1471" s="11"/>
      <c r="C1471" s="11"/>
      <c r="D1471" s="11"/>
      <c r="E1471" s="8"/>
      <c r="F1471" s="57"/>
      <c r="G1471" s="10"/>
      <c r="H1471" s="8">
        <f t="shared" si="235"/>
        <v>0</v>
      </c>
      <c r="I1471" s="10"/>
    </row>
    <row r="1472" ht="15.75" customHeight="1">
      <c r="A1472" s="11"/>
      <c r="B1472" s="11"/>
      <c r="C1472" s="11"/>
      <c r="D1472" s="11"/>
      <c r="E1472" s="8"/>
      <c r="F1472" s="10"/>
      <c r="G1472" s="10"/>
      <c r="H1472" s="8">
        <f t="shared" si="235"/>
        <v>0</v>
      </c>
      <c r="I1472" s="10"/>
    </row>
    <row r="1473" ht="15.75" customHeight="1">
      <c r="A1473" s="11"/>
      <c r="B1473" s="11"/>
      <c r="C1473" s="11"/>
      <c r="D1473" s="11"/>
      <c r="E1473" s="8"/>
      <c r="F1473" s="10"/>
      <c r="G1473" s="10"/>
      <c r="H1473" s="8">
        <f t="shared" si="235"/>
        <v>0</v>
      </c>
      <c r="I1473" s="10"/>
    </row>
    <row r="1474" ht="15.75" customHeight="1">
      <c r="A1474" s="12"/>
      <c r="B1474" s="12"/>
      <c r="C1474" s="12"/>
      <c r="D1474" s="12"/>
      <c r="E1474" s="8"/>
      <c r="F1474" s="10"/>
      <c r="G1474" s="10"/>
      <c r="H1474" s="8">
        <f t="shared" si="235"/>
        <v>0</v>
      </c>
      <c r="I1474" s="10"/>
    </row>
    <row r="1475" ht="15.75" customHeight="1">
      <c r="E1475" s="1"/>
      <c r="H1475" s="68" t="s">
        <v>14</v>
      </c>
    </row>
    <row r="1476" ht="15.75" customHeight="1">
      <c r="A1476" s="2" t="s">
        <v>0</v>
      </c>
      <c r="B1476" s="2" t="s">
        <v>1</v>
      </c>
      <c r="C1476" s="3" t="s">
        <v>2</v>
      </c>
      <c r="D1476" s="3" t="s">
        <v>3</v>
      </c>
      <c r="E1476" s="3" t="s">
        <v>4</v>
      </c>
      <c r="F1476" s="3" t="s">
        <v>5</v>
      </c>
      <c r="G1476" s="3" t="s">
        <v>6</v>
      </c>
      <c r="H1476" s="3" t="s">
        <v>7</v>
      </c>
      <c r="I1476" s="3" t="s">
        <v>8</v>
      </c>
    </row>
    <row r="1477" ht="15.75" customHeight="1">
      <c r="A1477" s="4" t="s">
        <v>5459</v>
      </c>
      <c r="B1477" s="5" t="s">
        <v>5518</v>
      </c>
      <c r="C1477" s="6">
        <v>46094.0</v>
      </c>
      <c r="D1477" s="7">
        <v>100.0</v>
      </c>
      <c r="E1477" s="8" t="s">
        <v>1832</v>
      </c>
      <c r="F1477" s="9">
        <v>46134.0</v>
      </c>
      <c r="G1477" s="10">
        <v>59.0</v>
      </c>
      <c r="H1477" s="8">
        <f>D1477-G1477</f>
        <v>41</v>
      </c>
      <c r="I1477" s="10"/>
    </row>
    <row r="1478" ht="15.75" customHeight="1">
      <c r="A1478" s="11"/>
      <c r="B1478" s="11"/>
      <c r="C1478" s="11"/>
      <c r="D1478" s="11"/>
      <c r="E1478" s="8" t="s">
        <v>1833</v>
      </c>
      <c r="F1478" s="9">
        <v>46135.0</v>
      </c>
      <c r="G1478" s="10">
        <v>11.0</v>
      </c>
      <c r="H1478" s="8">
        <f t="shared" ref="H1478:H1482" si="236">H1477-G1478</f>
        <v>30</v>
      </c>
      <c r="I1478" s="10"/>
    </row>
    <row r="1479" ht="15.75" customHeight="1">
      <c r="A1479" s="11"/>
      <c r="B1479" s="11"/>
      <c r="C1479" s="11"/>
      <c r="D1479" s="11"/>
      <c r="E1479" s="8"/>
      <c r="F1479" s="57"/>
      <c r="G1479" s="10"/>
      <c r="H1479" s="8">
        <f t="shared" si="236"/>
        <v>30</v>
      </c>
      <c r="I1479" s="10"/>
    </row>
    <row r="1480" ht="15.75" customHeight="1">
      <c r="A1480" s="11"/>
      <c r="B1480" s="11"/>
      <c r="C1480" s="11"/>
      <c r="D1480" s="11"/>
      <c r="E1480" s="8"/>
      <c r="F1480" s="10"/>
      <c r="G1480" s="10"/>
      <c r="H1480" s="8">
        <f t="shared" si="236"/>
        <v>30</v>
      </c>
      <c r="I1480" s="10"/>
    </row>
    <row r="1481" ht="15.75" customHeight="1">
      <c r="A1481" s="11"/>
      <c r="B1481" s="11"/>
      <c r="C1481" s="11"/>
      <c r="D1481" s="11"/>
      <c r="E1481" s="8"/>
      <c r="F1481" s="10"/>
      <c r="G1481" s="10"/>
      <c r="H1481" s="8">
        <f t="shared" si="236"/>
        <v>30</v>
      </c>
      <c r="I1481" s="10"/>
    </row>
    <row r="1482" ht="15.75" customHeight="1">
      <c r="A1482" s="12"/>
      <c r="B1482" s="12"/>
      <c r="C1482" s="12"/>
      <c r="D1482" s="12"/>
      <c r="E1482" s="8"/>
      <c r="F1482" s="10"/>
      <c r="G1482" s="10"/>
      <c r="H1482" s="8">
        <f t="shared" si="236"/>
        <v>30</v>
      </c>
      <c r="I1482" s="10"/>
    </row>
    <row r="1483" ht="15.75" customHeight="1">
      <c r="E1483" s="1"/>
    </row>
    <row r="1484" ht="15.75" customHeight="1">
      <c r="A1484" s="2" t="s">
        <v>0</v>
      </c>
      <c r="B1484" s="2" t="s">
        <v>1</v>
      </c>
      <c r="C1484" s="3" t="s">
        <v>2</v>
      </c>
      <c r="D1484" s="3" t="s">
        <v>3</v>
      </c>
      <c r="E1484" s="3" t="s">
        <v>4</v>
      </c>
      <c r="F1484" s="3" t="s">
        <v>5</v>
      </c>
      <c r="G1484" s="3" t="s">
        <v>6</v>
      </c>
      <c r="H1484" s="3" t="s">
        <v>7</v>
      </c>
      <c r="I1484" s="3" t="s">
        <v>8</v>
      </c>
    </row>
    <row r="1485" ht="15.75" customHeight="1">
      <c r="A1485" s="4" t="s">
        <v>5465</v>
      </c>
      <c r="B1485" s="5" t="s">
        <v>5518</v>
      </c>
      <c r="C1485" s="6">
        <v>46094.0</v>
      </c>
      <c r="D1485" s="7">
        <v>100.0</v>
      </c>
      <c r="E1485" s="8" t="s">
        <v>1832</v>
      </c>
      <c r="F1485" s="9">
        <v>46114.0</v>
      </c>
      <c r="G1485" s="10">
        <v>15.0</v>
      </c>
      <c r="H1485" s="8">
        <f>D1485-G1485</f>
        <v>85</v>
      </c>
      <c r="I1485" s="10"/>
    </row>
    <row r="1486" ht="15.75" customHeight="1">
      <c r="A1486" s="11"/>
      <c r="B1486" s="11"/>
      <c r="C1486" s="11"/>
      <c r="D1486" s="11"/>
      <c r="E1486" s="8" t="s">
        <v>1833</v>
      </c>
      <c r="F1486" s="9">
        <v>46118.0</v>
      </c>
      <c r="G1486" s="10">
        <v>82.0</v>
      </c>
      <c r="H1486" s="8">
        <f t="shared" ref="H1486:H1490" si="237">H1485-G1486</f>
        <v>3</v>
      </c>
      <c r="I1486" s="10">
        <v>1.0</v>
      </c>
    </row>
    <row r="1487" ht="15.75" customHeight="1">
      <c r="A1487" s="11"/>
      <c r="B1487" s="11"/>
      <c r="C1487" s="11"/>
      <c r="D1487" s="11"/>
      <c r="E1487" s="8" t="s">
        <v>1834</v>
      </c>
      <c r="F1487" s="57">
        <v>46120.0</v>
      </c>
      <c r="G1487" s="10">
        <v>3.0</v>
      </c>
      <c r="H1487" s="8">
        <f t="shared" si="237"/>
        <v>0</v>
      </c>
      <c r="I1487" s="10"/>
    </row>
    <row r="1488" ht="15.75" customHeight="1">
      <c r="A1488" s="11"/>
      <c r="B1488" s="11"/>
      <c r="C1488" s="11"/>
      <c r="D1488" s="11"/>
      <c r="E1488" s="8"/>
      <c r="F1488" s="10"/>
      <c r="G1488" s="10"/>
      <c r="H1488" s="8">
        <f t="shared" si="237"/>
        <v>0</v>
      </c>
      <c r="I1488" s="10"/>
    </row>
    <row r="1489" ht="15.75" customHeight="1">
      <c r="A1489" s="11"/>
      <c r="B1489" s="11"/>
      <c r="C1489" s="11"/>
      <c r="D1489" s="11"/>
      <c r="E1489" s="8"/>
      <c r="F1489" s="10"/>
      <c r="G1489" s="10"/>
      <c r="H1489" s="8">
        <f t="shared" si="237"/>
        <v>0</v>
      </c>
      <c r="I1489" s="10"/>
    </row>
    <row r="1490" ht="15.75" customHeight="1">
      <c r="A1490" s="12"/>
      <c r="B1490" s="12"/>
      <c r="C1490" s="12"/>
      <c r="D1490" s="12"/>
      <c r="E1490" s="8"/>
      <c r="F1490" s="10"/>
      <c r="G1490" s="10"/>
      <c r="H1490" s="8">
        <f t="shared" si="237"/>
        <v>0</v>
      </c>
      <c r="I1490" s="10"/>
    </row>
    <row r="1491" ht="15.75" customHeight="1">
      <c r="E1491" s="1"/>
      <c r="H1491" s="68" t="s">
        <v>14</v>
      </c>
    </row>
    <row r="1492" ht="15.75" customHeight="1">
      <c r="A1492" s="2" t="s">
        <v>0</v>
      </c>
      <c r="B1492" s="2" t="s">
        <v>1</v>
      </c>
      <c r="C1492" s="3" t="s">
        <v>2</v>
      </c>
      <c r="D1492" s="3" t="s">
        <v>3</v>
      </c>
      <c r="E1492" s="3" t="s">
        <v>4</v>
      </c>
      <c r="F1492" s="3" t="s">
        <v>5</v>
      </c>
      <c r="G1492" s="3" t="s">
        <v>6</v>
      </c>
      <c r="H1492" s="3" t="s">
        <v>7</v>
      </c>
      <c r="I1492" s="3" t="s">
        <v>8</v>
      </c>
    </row>
    <row r="1493" ht="15.75" customHeight="1">
      <c r="A1493" s="4" t="s">
        <v>5459</v>
      </c>
      <c r="B1493" s="5" t="s">
        <v>5519</v>
      </c>
      <c r="C1493" s="6">
        <v>46106.0</v>
      </c>
      <c r="D1493" s="7">
        <v>50.0</v>
      </c>
      <c r="E1493" s="8" t="s">
        <v>5520</v>
      </c>
      <c r="F1493" s="9">
        <v>46114.0</v>
      </c>
      <c r="G1493" s="10">
        <v>24.0</v>
      </c>
      <c r="H1493" s="8">
        <f>D1493-G1493</f>
        <v>26</v>
      </c>
      <c r="I1493" s="10"/>
    </row>
    <row r="1494" ht="15.75" customHeight="1">
      <c r="A1494" s="11"/>
      <c r="B1494" s="11"/>
      <c r="C1494" s="11"/>
      <c r="D1494" s="11"/>
      <c r="E1494" s="8" t="s">
        <v>5521</v>
      </c>
      <c r="F1494" s="9">
        <v>46133.0</v>
      </c>
      <c r="G1494" s="10">
        <v>26.0</v>
      </c>
      <c r="H1494" s="8">
        <f t="shared" ref="H1494:H1498" si="238">H1493-G1494</f>
        <v>0</v>
      </c>
      <c r="I1494" s="10"/>
    </row>
    <row r="1495" ht="15.75" customHeight="1">
      <c r="A1495" s="11"/>
      <c r="B1495" s="11"/>
      <c r="C1495" s="11"/>
      <c r="D1495" s="11"/>
      <c r="E1495" s="8"/>
      <c r="F1495" s="57"/>
      <c r="G1495" s="10"/>
      <c r="H1495" s="8">
        <f t="shared" si="238"/>
        <v>0</v>
      </c>
      <c r="I1495" s="10"/>
    </row>
    <row r="1496" ht="15.75" customHeight="1">
      <c r="A1496" s="11"/>
      <c r="B1496" s="11"/>
      <c r="C1496" s="11"/>
      <c r="D1496" s="11"/>
      <c r="E1496" s="8"/>
      <c r="F1496" s="10"/>
      <c r="G1496" s="10"/>
      <c r="H1496" s="8">
        <f t="shared" si="238"/>
        <v>0</v>
      </c>
      <c r="I1496" s="10"/>
    </row>
    <row r="1497" ht="15.75" customHeight="1">
      <c r="A1497" s="11"/>
      <c r="B1497" s="11"/>
      <c r="C1497" s="11"/>
      <c r="D1497" s="11"/>
      <c r="E1497" s="8"/>
      <c r="F1497" s="10"/>
      <c r="G1497" s="10"/>
      <c r="H1497" s="8">
        <f t="shared" si="238"/>
        <v>0</v>
      </c>
      <c r="I1497" s="10"/>
    </row>
    <row r="1498" ht="15.75" customHeight="1">
      <c r="A1498" s="12"/>
      <c r="B1498" s="12"/>
      <c r="C1498" s="12"/>
      <c r="D1498" s="12"/>
      <c r="E1498" s="8"/>
      <c r="F1498" s="10"/>
      <c r="G1498" s="10"/>
      <c r="H1498" s="8">
        <f t="shared" si="238"/>
        <v>0</v>
      </c>
      <c r="I1498" s="10"/>
    </row>
    <row r="1499" ht="15.75" customHeight="1">
      <c r="E1499" s="1"/>
      <c r="H1499" s="68" t="s">
        <v>14</v>
      </c>
    </row>
    <row r="1500" ht="15.75" customHeight="1">
      <c r="A1500" s="2" t="s">
        <v>0</v>
      </c>
      <c r="B1500" s="2" t="s">
        <v>1</v>
      </c>
      <c r="C1500" s="3" t="s">
        <v>2</v>
      </c>
      <c r="D1500" s="3" t="s">
        <v>3</v>
      </c>
      <c r="E1500" s="3" t="s">
        <v>4</v>
      </c>
      <c r="F1500" s="3" t="s">
        <v>5</v>
      </c>
      <c r="G1500" s="3" t="s">
        <v>6</v>
      </c>
      <c r="H1500" s="3" t="s">
        <v>7</v>
      </c>
      <c r="I1500" s="3" t="s">
        <v>8</v>
      </c>
    </row>
    <row r="1501" ht="15.75" customHeight="1">
      <c r="A1501" s="4" t="s">
        <v>5465</v>
      </c>
      <c r="B1501" s="5" t="s">
        <v>5519</v>
      </c>
      <c r="C1501" s="6">
        <v>46106.0</v>
      </c>
      <c r="D1501" s="7">
        <v>200.0</v>
      </c>
      <c r="E1501" s="8" t="s">
        <v>5520</v>
      </c>
      <c r="F1501" s="9">
        <v>46120.0</v>
      </c>
      <c r="G1501" s="10">
        <v>23.0</v>
      </c>
      <c r="H1501" s="8">
        <f>D1501-G1501</f>
        <v>177</v>
      </c>
      <c r="I1501" s="10"/>
    </row>
    <row r="1502" ht="15.75" customHeight="1">
      <c r="A1502" s="11"/>
      <c r="B1502" s="11"/>
      <c r="C1502" s="11"/>
      <c r="D1502" s="11"/>
      <c r="E1502" s="8" t="s">
        <v>5521</v>
      </c>
      <c r="F1502" s="9">
        <v>46125.0</v>
      </c>
      <c r="G1502" s="10">
        <v>52.0</v>
      </c>
      <c r="H1502" s="8">
        <f t="shared" ref="H1502:H1506" si="239">H1501-G1502</f>
        <v>125</v>
      </c>
      <c r="I1502" s="10"/>
    </row>
    <row r="1503" ht="15.75" customHeight="1">
      <c r="A1503" s="11"/>
      <c r="B1503" s="11"/>
      <c r="C1503" s="11"/>
      <c r="D1503" s="11"/>
      <c r="E1503" s="8" t="s">
        <v>5522</v>
      </c>
      <c r="F1503" s="57">
        <v>46126.0</v>
      </c>
      <c r="G1503" s="10">
        <v>116.0</v>
      </c>
      <c r="H1503" s="8">
        <f t="shared" si="239"/>
        <v>9</v>
      </c>
      <c r="I1503" s="10"/>
    </row>
    <row r="1504" ht="15.75" customHeight="1">
      <c r="A1504" s="11"/>
      <c r="B1504" s="11"/>
      <c r="C1504" s="11"/>
      <c r="D1504" s="11"/>
      <c r="E1504" s="8" t="s">
        <v>5523</v>
      </c>
      <c r="F1504" s="44">
        <v>46129.0</v>
      </c>
      <c r="G1504" s="10">
        <v>9.0</v>
      </c>
      <c r="H1504" s="8">
        <f t="shared" si="239"/>
        <v>0</v>
      </c>
      <c r="I1504" s="10"/>
    </row>
    <row r="1505" ht="15.75" customHeight="1">
      <c r="A1505" s="11"/>
      <c r="B1505" s="11"/>
      <c r="C1505" s="11"/>
      <c r="D1505" s="11"/>
      <c r="E1505" s="8"/>
      <c r="F1505" s="10"/>
      <c r="G1505" s="10"/>
      <c r="H1505" s="8">
        <f t="shared" si="239"/>
        <v>0</v>
      </c>
      <c r="I1505" s="10"/>
    </row>
    <row r="1506" ht="15.75" customHeight="1">
      <c r="A1506" s="12"/>
      <c r="B1506" s="12"/>
      <c r="C1506" s="12"/>
      <c r="D1506" s="12"/>
      <c r="E1506" s="8"/>
      <c r="F1506" s="10"/>
      <c r="G1506" s="10"/>
      <c r="H1506" s="8">
        <f t="shared" si="239"/>
        <v>0</v>
      </c>
      <c r="I1506" s="10"/>
    </row>
    <row r="1507" ht="15.75" customHeight="1">
      <c r="E1507" s="1"/>
      <c r="H1507" s="68" t="s">
        <v>14</v>
      </c>
    </row>
    <row r="1508" ht="15.75" customHeight="1">
      <c r="A1508" s="2" t="s">
        <v>0</v>
      </c>
      <c r="B1508" s="2" t="s">
        <v>1</v>
      </c>
      <c r="C1508" s="3" t="s">
        <v>2</v>
      </c>
      <c r="D1508" s="3" t="s">
        <v>3</v>
      </c>
      <c r="E1508" s="3" t="s">
        <v>4</v>
      </c>
      <c r="F1508" s="3" t="s">
        <v>5</v>
      </c>
      <c r="G1508" s="3" t="s">
        <v>6</v>
      </c>
      <c r="H1508" s="3" t="s">
        <v>7</v>
      </c>
      <c r="I1508" s="3" t="s">
        <v>8</v>
      </c>
    </row>
    <row r="1509" ht="15.75" customHeight="1">
      <c r="A1509" s="4" t="s">
        <v>1699</v>
      </c>
      <c r="B1509" s="5" t="s">
        <v>5524</v>
      </c>
      <c r="C1509" s="6">
        <v>46112.0</v>
      </c>
      <c r="D1509" s="7">
        <v>40.0</v>
      </c>
      <c r="E1509" s="8" t="s">
        <v>5268</v>
      </c>
      <c r="F1509" s="9">
        <v>46127.0</v>
      </c>
      <c r="G1509" s="10">
        <v>20.0</v>
      </c>
      <c r="H1509" s="8">
        <f>D1509-G1509</f>
        <v>20</v>
      </c>
      <c r="I1509" s="10"/>
    </row>
    <row r="1510" ht="15.75" customHeight="1">
      <c r="A1510" s="11"/>
      <c r="B1510" s="11"/>
      <c r="C1510" s="11"/>
      <c r="D1510" s="11"/>
      <c r="E1510" s="8" t="s">
        <v>5269</v>
      </c>
      <c r="F1510" s="9">
        <v>46136.0</v>
      </c>
      <c r="G1510" s="10">
        <v>20.0</v>
      </c>
      <c r="H1510" s="8">
        <f t="shared" ref="H1510:H1514" si="240">H1509-G1510</f>
        <v>0</v>
      </c>
      <c r="I1510" s="10"/>
    </row>
    <row r="1511" ht="15.75" customHeight="1">
      <c r="A1511" s="11"/>
      <c r="B1511" s="11"/>
      <c r="C1511" s="11"/>
      <c r="D1511" s="11"/>
      <c r="E1511" s="8"/>
      <c r="F1511" s="57"/>
      <c r="G1511" s="10"/>
      <c r="H1511" s="8">
        <f t="shared" si="240"/>
        <v>0</v>
      </c>
      <c r="I1511" s="10"/>
    </row>
    <row r="1512" ht="15.75" customHeight="1">
      <c r="A1512" s="11"/>
      <c r="B1512" s="11"/>
      <c r="C1512" s="11"/>
      <c r="D1512" s="11"/>
      <c r="E1512" s="8"/>
      <c r="F1512" s="10"/>
      <c r="G1512" s="10"/>
      <c r="H1512" s="8">
        <f t="shared" si="240"/>
        <v>0</v>
      </c>
      <c r="I1512" s="10"/>
    </row>
    <row r="1513" ht="15.75" customHeight="1">
      <c r="A1513" s="11"/>
      <c r="B1513" s="11"/>
      <c r="C1513" s="11"/>
      <c r="D1513" s="11"/>
      <c r="E1513" s="8"/>
      <c r="F1513" s="10"/>
      <c r="G1513" s="10"/>
      <c r="H1513" s="8">
        <f t="shared" si="240"/>
        <v>0</v>
      </c>
      <c r="I1513" s="10"/>
    </row>
    <row r="1514" ht="15.75" customHeight="1">
      <c r="A1514" s="12"/>
      <c r="B1514" s="12"/>
      <c r="C1514" s="12"/>
      <c r="D1514" s="12"/>
      <c r="E1514" s="8"/>
      <c r="F1514" s="10"/>
      <c r="G1514" s="10"/>
      <c r="H1514" s="8">
        <f t="shared" si="240"/>
        <v>0</v>
      </c>
      <c r="I1514" s="10"/>
    </row>
    <row r="1515" ht="15.75" customHeight="1">
      <c r="E1515" s="1"/>
      <c r="H1515" s="68" t="s">
        <v>14</v>
      </c>
    </row>
    <row r="1516" ht="15.75" customHeight="1">
      <c r="A1516" s="2" t="s">
        <v>0</v>
      </c>
      <c r="B1516" s="2" t="s">
        <v>1</v>
      </c>
      <c r="C1516" s="3" t="s">
        <v>2</v>
      </c>
      <c r="D1516" s="3" t="s">
        <v>3</v>
      </c>
      <c r="E1516" s="3" t="s">
        <v>4</v>
      </c>
      <c r="F1516" s="3" t="s">
        <v>5</v>
      </c>
      <c r="G1516" s="3" t="s">
        <v>6</v>
      </c>
      <c r="H1516" s="3" t="s">
        <v>7</v>
      </c>
      <c r="I1516" s="3" t="s">
        <v>8</v>
      </c>
    </row>
    <row r="1517" ht="15.75" customHeight="1">
      <c r="A1517" s="4" t="s">
        <v>5459</v>
      </c>
      <c r="B1517" s="5" t="s">
        <v>5525</v>
      </c>
      <c r="C1517" s="6">
        <v>46118.0</v>
      </c>
      <c r="D1517" s="7">
        <v>340.0</v>
      </c>
      <c r="E1517" s="8" t="s">
        <v>1561</v>
      </c>
      <c r="F1517" s="9">
        <v>46133.0</v>
      </c>
      <c r="G1517" s="10">
        <v>7.0</v>
      </c>
      <c r="H1517" s="8">
        <f>D1517-G1517</f>
        <v>333</v>
      </c>
      <c r="I1517" s="10"/>
    </row>
    <row r="1518" ht="15.75" customHeight="1">
      <c r="A1518" s="11"/>
      <c r="B1518" s="11"/>
      <c r="C1518" s="11"/>
      <c r="D1518" s="11"/>
      <c r="E1518" s="8" t="s">
        <v>1561</v>
      </c>
      <c r="F1518" s="9">
        <v>46139.0</v>
      </c>
      <c r="G1518" s="10"/>
      <c r="H1518" s="8">
        <f t="shared" ref="H1518:H1526" si="241">H1517-G1518</f>
        <v>333</v>
      </c>
      <c r="I1518" s="10"/>
    </row>
    <row r="1519" ht="15.75" customHeight="1">
      <c r="A1519" s="11"/>
      <c r="B1519" s="11"/>
      <c r="C1519" s="11"/>
      <c r="D1519" s="11"/>
      <c r="E1519" s="8" t="s">
        <v>1563</v>
      </c>
      <c r="F1519" s="57">
        <v>46140.0</v>
      </c>
      <c r="G1519" s="10">
        <v>14.0</v>
      </c>
      <c r="H1519" s="8">
        <f t="shared" si="241"/>
        <v>319</v>
      </c>
      <c r="I1519" s="10"/>
    </row>
    <row r="1520" ht="15.75" customHeight="1">
      <c r="A1520" s="11"/>
      <c r="B1520" s="11"/>
      <c r="C1520" s="11"/>
      <c r="D1520" s="11"/>
      <c r="E1520" s="8" t="s">
        <v>1564</v>
      </c>
      <c r="F1520" s="44">
        <v>46141.0</v>
      </c>
      <c r="G1520" s="10">
        <v>35.0</v>
      </c>
      <c r="H1520" s="8">
        <f t="shared" si="241"/>
        <v>284</v>
      </c>
      <c r="I1520" s="10"/>
      <c r="L1520" s="20" t="s">
        <v>5526</v>
      </c>
    </row>
    <row r="1521" ht="15.75" customHeight="1">
      <c r="A1521" s="11"/>
      <c r="B1521" s="11"/>
      <c r="C1521" s="11"/>
      <c r="D1521" s="11"/>
      <c r="E1521" s="8" t="s">
        <v>1566</v>
      </c>
      <c r="F1521" s="44">
        <v>46146.0</v>
      </c>
      <c r="G1521" s="10">
        <v>54.0</v>
      </c>
      <c r="H1521" s="8">
        <f t="shared" si="241"/>
        <v>230</v>
      </c>
      <c r="I1521" s="10"/>
    </row>
    <row r="1522" ht="15.75" customHeight="1">
      <c r="A1522" s="12"/>
      <c r="B1522" s="12"/>
      <c r="C1522" s="12"/>
      <c r="D1522" s="12"/>
      <c r="E1522" s="8" t="s">
        <v>5527</v>
      </c>
      <c r="F1522" s="44">
        <v>46148.0</v>
      </c>
      <c r="G1522" s="10">
        <v>40.0</v>
      </c>
      <c r="H1522" s="8">
        <f t="shared" si="241"/>
        <v>190</v>
      </c>
      <c r="I1522" s="10"/>
    </row>
    <row r="1523" ht="15.75" customHeight="1">
      <c r="E1523" s="1" t="s">
        <v>5528</v>
      </c>
      <c r="F1523" s="59">
        <v>46149.0</v>
      </c>
      <c r="G1523" s="60">
        <v>30.0</v>
      </c>
      <c r="H1523" s="8">
        <f t="shared" si="241"/>
        <v>160</v>
      </c>
      <c r="I1523" s="20">
        <v>2.0</v>
      </c>
    </row>
    <row r="1524" ht="15.75" customHeight="1">
      <c r="E1524" s="1" t="s">
        <v>5529</v>
      </c>
      <c r="F1524" s="59">
        <v>46153.0</v>
      </c>
      <c r="G1524" s="60">
        <v>41.0</v>
      </c>
      <c r="H1524" s="8">
        <f t="shared" si="241"/>
        <v>119</v>
      </c>
      <c r="I1524" s="20">
        <v>3.0</v>
      </c>
    </row>
    <row r="1525" ht="15.75" customHeight="1">
      <c r="E1525" s="1" t="s">
        <v>5530</v>
      </c>
      <c r="F1525" s="59">
        <v>46154.0</v>
      </c>
      <c r="G1525" s="60">
        <v>53.0</v>
      </c>
      <c r="H1525" s="8">
        <f t="shared" si="241"/>
        <v>66</v>
      </c>
    </row>
    <row r="1526" ht="15.75" customHeight="1">
      <c r="E1526" s="1"/>
      <c r="F1526" s="59"/>
      <c r="H1526" s="8">
        <f t="shared" si="241"/>
        <v>66</v>
      </c>
    </row>
    <row r="1527" ht="15.75" customHeight="1">
      <c r="A1527" s="2" t="s">
        <v>0</v>
      </c>
      <c r="B1527" s="2" t="s">
        <v>1</v>
      </c>
      <c r="C1527" s="3" t="s">
        <v>2</v>
      </c>
      <c r="D1527" s="3" t="s">
        <v>3</v>
      </c>
      <c r="E1527" s="3" t="s">
        <v>4</v>
      </c>
      <c r="F1527" s="3" t="s">
        <v>5</v>
      </c>
      <c r="G1527" s="3" t="s">
        <v>6</v>
      </c>
      <c r="H1527" s="3" t="s">
        <v>7</v>
      </c>
      <c r="I1527" s="3" t="s">
        <v>8</v>
      </c>
    </row>
    <row r="1528" ht="15.75" customHeight="1">
      <c r="A1528" s="4" t="s">
        <v>5465</v>
      </c>
      <c r="B1528" s="5" t="s">
        <v>5525</v>
      </c>
      <c r="C1528" s="6">
        <v>46118.0</v>
      </c>
      <c r="D1528" s="7">
        <v>340.0</v>
      </c>
      <c r="E1528" s="8" t="s">
        <v>1561</v>
      </c>
      <c r="F1528" s="9">
        <v>46129.0</v>
      </c>
      <c r="G1528" s="10">
        <v>41.0</v>
      </c>
      <c r="H1528" s="8">
        <f>D1528-G1528</f>
        <v>299</v>
      </c>
      <c r="I1528" s="10"/>
    </row>
    <row r="1529" ht="15.75" customHeight="1">
      <c r="A1529" s="11"/>
      <c r="B1529" s="11"/>
      <c r="C1529" s="11"/>
      <c r="D1529" s="11"/>
      <c r="E1529" s="8" t="s">
        <v>1562</v>
      </c>
      <c r="F1529" s="9">
        <v>46133.0</v>
      </c>
      <c r="G1529" s="10">
        <v>50.0</v>
      </c>
      <c r="H1529" s="8">
        <f t="shared" ref="H1529:H1533" si="242">H1528-G1529</f>
        <v>249</v>
      </c>
      <c r="I1529" s="10"/>
    </row>
    <row r="1530" ht="15.75" customHeight="1">
      <c r="A1530" s="11"/>
      <c r="B1530" s="11"/>
      <c r="C1530" s="11"/>
      <c r="D1530" s="11"/>
      <c r="E1530" s="8" t="s">
        <v>1563</v>
      </c>
      <c r="F1530" s="57">
        <v>46136.0</v>
      </c>
      <c r="G1530" s="10">
        <v>40.0</v>
      </c>
      <c r="H1530" s="8">
        <f t="shared" si="242"/>
        <v>209</v>
      </c>
      <c r="I1530" s="10"/>
    </row>
    <row r="1531" ht="15.75" customHeight="1">
      <c r="A1531" s="11"/>
      <c r="B1531" s="11"/>
      <c r="C1531" s="11"/>
      <c r="D1531" s="11"/>
      <c r="E1531" s="8" t="s">
        <v>1564</v>
      </c>
      <c r="F1531" s="44">
        <v>46139.0</v>
      </c>
      <c r="G1531" s="10">
        <v>50.0</v>
      </c>
      <c r="H1531" s="8">
        <f t="shared" si="242"/>
        <v>159</v>
      </c>
      <c r="I1531" s="10"/>
    </row>
    <row r="1532" ht="15.75" customHeight="1">
      <c r="A1532" s="11"/>
      <c r="B1532" s="11"/>
      <c r="C1532" s="11"/>
      <c r="D1532" s="11"/>
      <c r="E1532" s="8" t="s">
        <v>1565</v>
      </c>
      <c r="F1532" s="44">
        <v>46140.0</v>
      </c>
      <c r="G1532" s="10">
        <v>100.0</v>
      </c>
      <c r="H1532" s="8">
        <f t="shared" si="242"/>
        <v>59</v>
      </c>
      <c r="I1532" s="10"/>
    </row>
    <row r="1533" ht="15.75" customHeight="1">
      <c r="A1533" s="12"/>
      <c r="B1533" s="12"/>
      <c r="C1533" s="12"/>
      <c r="D1533" s="12"/>
      <c r="E1533" s="8" t="s">
        <v>1566</v>
      </c>
      <c r="F1533" s="44">
        <v>46140.0</v>
      </c>
      <c r="G1533" s="10">
        <v>59.0</v>
      </c>
      <c r="H1533" s="8">
        <f t="shared" si="242"/>
        <v>0</v>
      </c>
      <c r="I1533" s="10"/>
    </row>
    <row r="1534" ht="15.75" customHeight="1">
      <c r="E1534" s="1"/>
      <c r="H1534" s="54" t="s">
        <v>14</v>
      </c>
    </row>
    <row r="1535" ht="15.75" customHeight="1">
      <c r="A1535" s="2" t="s">
        <v>0</v>
      </c>
      <c r="B1535" s="2" t="s">
        <v>1</v>
      </c>
      <c r="C1535" s="3" t="s">
        <v>2</v>
      </c>
      <c r="D1535" s="3" t="s">
        <v>3</v>
      </c>
      <c r="E1535" s="3" t="s">
        <v>4</v>
      </c>
      <c r="F1535" s="3" t="s">
        <v>5</v>
      </c>
      <c r="G1535" s="3" t="s">
        <v>6</v>
      </c>
      <c r="H1535" s="3" t="s">
        <v>7</v>
      </c>
      <c r="I1535" s="3" t="s">
        <v>8</v>
      </c>
    </row>
    <row r="1536" ht="15.75" customHeight="1">
      <c r="A1536" s="4" t="s">
        <v>5459</v>
      </c>
      <c r="B1536" s="5" t="s">
        <v>5518</v>
      </c>
      <c r="C1536" s="6">
        <v>46094.0</v>
      </c>
      <c r="D1536" s="7">
        <v>100.0</v>
      </c>
      <c r="E1536" s="8" t="s">
        <v>1861</v>
      </c>
      <c r="F1536" s="9"/>
      <c r="G1536" s="10"/>
      <c r="H1536" s="8">
        <f>D1536-G1536</f>
        <v>100</v>
      </c>
      <c r="I1536" s="10"/>
    </row>
    <row r="1537" ht="15.75" customHeight="1">
      <c r="A1537" s="11"/>
      <c r="B1537" s="11"/>
      <c r="C1537" s="11"/>
      <c r="D1537" s="11"/>
      <c r="E1537" s="8"/>
      <c r="F1537" s="9"/>
      <c r="G1537" s="10"/>
      <c r="H1537" s="8">
        <f t="shared" ref="H1537:H1541" si="243">H1536-G1537</f>
        <v>100</v>
      </c>
      <c r="I1537" s="10"/>
    </row>
    <row r="1538" ht="15.75" customHeight="1">
      <c r="A1538" s="11"/>
      <c r="B1538" s="11"/>
      <c r="C1538" s="11"/>
      <c r="D1538" s="11"/>
      <c r="E1538" s="8"/>
      <c r="F1538" s="57"/>
      <c r="G1538" s="10"/>
      <c r="H1538" s="8">
        <f t="shared" si="243"/>
        <v>100</v>
      </c>
      <c r="I1538" s="10"/>
    </row>
    <row r="1539" ht="15.75" customHeight="1">
      <c r="A1539" s="11"/>
      <c r="B1539" s="11"/>
      <c r="C1539" s="11"/>
      <c r="D1539" s="11"/>
      <c r="E1539" s="8"/>
      <c r="F1539" s="10"/>
      <c r="G1539" s="10"/>
      <c r="H1539" s="8">
        <f t="shared" si="243"/>
        <v>100</v>
      </c>
      <c r="I1539" s="10"/>
    </row>
    <row r="1540" ht="15.75" customHeight="1">
      <c r="A1540" s="11"/>
      <c r="B1540" s="11"/>
      <c r="C1540" s="11"/>
      <c r="D1540" s="11"/>
      <c r="E1540" s="8"/>
      <c r="F1540" s="10"/>
      <c r="G1540" s="10"/>
      <c r="H1540" s="8">
        <f t="shared" si="243"/>
        <v>100</v>
      </c>
      <c r="I1540" s="10"/>
    </row>
    <row r="1541" ht="15.75" customHeight="1">
      <c r="A1541" s="12"/>
      <c r="B1541" s="12"/>
      <c r="C1541" s="12"/>
      <c r="D1541" s="12"/>
      <c r="E1541" s="8"/>
      <c r="F1541" s="10"/>
      <c r="G1541" s="10"/>
      <c r="H1541" s="8">
        <f t="shared" si="243"/>
        <v>100</v>
      </c>
      <c r="I1541" s="10"/>
    </row>
    <row r="1542" ht="15.75" customHeight="1">
      <c r="E1542" s="1"/>
    </row>
    <row r="1543" ht="15.75" customHeight="1">
      <c r="A1543" s="2" t="s">
        <v>0</v>
      </c>
      <c r="B1543" s="2" t="s">
        <v>1</v>
      </c>
      <c r="C1543" s="3" t="s">
        <v>2</v>
      </c>
      <c r="D1543" s="3" t="s">
        <v>3</v>
      </c>
      <c r="E1543" s="3" t="s">
        <v>4</v>
      </c>
      <c r="F1543" s="3" t="s">
        <v>5</v>
      </c>
      <c r="G1543" s="3" t="s">
        <v>6</v>
      </c>
      <c r="H1543" s="3" t="s">
        <v>7</v>
      </c>
      <c r="I1543" s="3" t="s">
        <v>8</v>
      </c>
    </row>
    <row r="1544" ht="15.75" customHeight="1">
      <c r="A1544" s="4" t="s">
        <v>5465</v>
      </c>
      <c r="B1544" s="5" t="s">
        <v>5518</v>
      </c>
      <c r="C1544" s="6">
        <v>46094.0</v>
      </c>
      <c r="D1544" s="7">
        <v>100.0</v>
      </c>
      <c r="E1544" s="8" t="s">
        <v>1861</v>
      </c>
      <c r="F1544" s="9"/>
      <c r="G1544" s="10"/>
      <c r="H1544" s="8">
        <f>D1544-G1544</f>
        <v>100</v>
      </c>
      <c r="I1544" s="10"/>
    </row>
    <row r="1545" ht="15.75" customHeight="1">
      <c r="A1545" s="11"/>
      <c r="B1545" s="11"/>
      <c r="C1545" s="11"/>
      <c r="D1545" s="11"/>
      <c r="E1545" s="8"/>
      <c r="F1545" s="9"/>
      <c r="G1545" s="10"/>
      <c r="H1545" s="8">
        <f t="shared" ref="H1545:H1549" si="244">H1544-G1545</f>
        <v>100</v>
      </c>
      <c r="I1545" s="10"/>
    </row>
    <row r="1546" ht="15.75" customHeight="1">
      <c r="A1546" s="11"/>
      <c r="B1546" s="11"/>
      <c r="C1546" s="11"/>
      <c r="D1546" s="11"/>
      <c r="E1546" s="8"/>
      <c r="F1546" s="57"/>
      <c r="G1546" s="10"/>
      <c r="H1546" s="8">
        <f t="shared" si="244"/>
        <v>100</v>
      </c>
      <c r="I1546" s="10"/>
    </row>
    <row r="1547" ht="15.75" customHeight="1">
      <c r="A1547" s="11"/>
      <c r="B1547" s="11"/>
      <c r="C1547" s="11"/>
      <c r="D1547" s="11"/>
      <c r="E1547" s="8"/>
      <c r="F1547" s="10"/>
      <c r="G1547" s="10"/>
      <c r="H1547" s="8">
        <f t="shared" si="244"/>
        <v>100</v>
      </c>
      <c r="I1547" s="10"/>
    </row>
    <row r="1548" ht="15.75" customHeight="1">
      <c r="A1548" s="11"/>
      <c r="B1548" s="11"/>
      <c r="C1548" s="11"/>
      <c r="D1548" s="11"/>
      <c r="E1548" s="8"/>
      <c r="F1548" s="10"/>
      <c r="G1548" s="10"/>
      <c r="H1548" s="8">
        <f t="shared" si="244"/>
        <v>100</v>
      </c>
      <c r="I1548" s="10"/>
    </row>
    <row r="1549" ht="15.75" customHeight="1">
      <c r="A1549" s="12"/>
      <c r="B1549" s="12"/>
      <c r="C1549" s="12"/>
      <c r="D1549" s="12"/>
      <c r="E1549" s="8"/>
      <c r="F1549" s="10"/>
      <c r="G1549" s="10"/>
      <c r="H1549" s="8">
        <f t="shared" si="244"/>
        <v>100</v>
      </c>
      <c r="I1549" s="10"/>
    </row>
    <row r="1550" ht="15.75" customHeight="1">
      <c r="E1550" s="1"/>
    </row>
    <row r="1551" ht="15.75" customHeight="1">
      <c r="A1551" s="2" t="s">
        <v>0</v>
      </c>
      <c r="B1551" s="2" t="s">
        <v>1</v>
      </c>
      <c r="C1551" s="3" t="s">
        <v>2</v>
      </c>
      <c r="D1551" s="3" t="s">
        <v>3</v>
      </c>
      <c r="E1551" s="3" t="s">
        <v>4</v>
      </c>
      <c r="F1551" s="3" t="s">
        <v>5</v>
      </c>
      <c r="G1551" s="3" t="s">
        <v>6</v>
      </c>
      <c r="H1551" s="3" t="s">
        <v>7</v>
      </c>
      <c r="I1551" s="3" t="s">
        <v>8</v>
      </c>
    </row>
    <row r="1552" ht="15.0" customHeight="1">
      <c r="A1552" s="4" t="s">
        <v>5459</v>
      </c>
      <c r="B1552" s="5" t="s">
        <v>5531</v>
      </c>
      <c r="C1552" s="6">
        <v>46126.0</v>
      </c>
      <c r="D1552" s="7">
        <v>550.0</v>
      </c>
      <c r="E1552" s="8" t="s">
        <v>3964</v>
      </c>
      <c r="F1552" s="9">
        <v>46154.0</v>
      </c>
      <c r="G1552" s="10">
        <v>10.0</v>
      </c>
      <c r="H1552" s="8">
        <f>D1552-G1552</f>
        <v>540</v>
      </c>
      <c r="I1552" s="10"/>
    </row>
    <row r="1553" ht="15.75" customHeight="1">
      <c r="A1553" s="11"/>
      <c r="B1553" s="11"/>
      <c r="C1553" s="11"/>
      <c r="D1553" s="11"/>
      <c r="E1553" s="8" t="s">
        <v>3965</v>
      </c>
      <c r="F1553" s="9">
        <v>46155.0</v>
      </c>
      <c r="G1553" s="10">
        <v>37.0</v>
      </c>
      <c r="H1553" s="8">
        <f t="shared" ref="H1553:H1560" si="245">H1552-G1553</f>
        <v>503</v>
      </c>
      <c r="I1553" s="10">
        <v>3.0</v>
      </c>
    </row>
    <row r="1554" ht="15.75" customHeight="1">
      <c r="A1554" s="11"/>
      <c r="B1554" s="11"/>
      <c r="C1554" s="11"/>
      <c r="D1554" s="11"/>
      <c r="E1554" s="8" t="s">
        <v>3966</v>
      </c>
      <c r="F1554" s="57">
        <v>46160.0</v>
      </c>
      <c r="G1554" s="10">
        <v>150.0</v>
      </c>
      <c r="H1554" s="8">
        <f t="shared" si="245"/>
        <v>353</v>
      </c>
      <c r="I1554" s="10"/>
    </row>
    <row r="1555" ht="15.75" customHeight="1">
      <c r="A1555" s="11"/>
      <c r="B1555" s="11"/>
      <c r="C1555" s="11"/>
      <c r="D1555" s="11"/>
      <c r="E1555" s="8" t="s">
        <v>3967</v>
      </c>
      <c r="F1555" s="44">
        <v>46161.0</v>
      </c>
      <c r="G1555" s="10">
        <v>20.0</v>
      </c>
      <c r="H1555" s="8">
        <f t="shared" si="245"/>
        <v>333</v>
      </c>
      <c r="I1555" s="10">
        <v>3.0</v>
      </c>
    </row>
    <row r="1556" ht="15.75" customHeight="1">
      <c r="A1556" s="11"/>
      <c r="B1556" s="11"/>
      <c r="C1556" s="11"/>
      <c r="D1556" s="11"/>
      <c r="E1556" s="8" t="s">
        <v>3967</v>
      </c>
      <c r="F1556" s="44">
        <v>46162.0</v>
      </c>
      <c r="G1556" s="10">
        <v>60.0</v>
      </c>
      <c r="H1556" s="8">
        <f t="shared" si="245"/>
        <v>273</v>
      </c>
      <c r="I1556" s="10"/>
    </row>
    <row r="1557" ht="15.75" customHeight="1">
      <c r="A1557" s="12"/>
      <c r="B1557" s="12"/>
      <c r="C1557" s="12"/>
      <c r="D1557" s="12"/>
      <c r="E1557" s="8" t="s">
        <v>3968</v>
      </c>
      <c r="F1557" s="44">
        <v>46164.0</v>
      </c>
      <c r="G1557" s="10">
        <v>130.0</v>
      </c>
      <c r="H1557" s="8">
        <f t="shared" si="245"/>
        <v>143</v>
      </c>
      <c r="I1557" s="10"/>
    </row>
    <row r="1558" ht="15.75" customHeight="1">
      <c r="E1558" s="1" t="s">
        <v>3935</v>
      </c>
      <c r="F1558" s="59">
        <v>46167.0</v>
      </c>
      <c r="G1558" s="60">
        <v>90.0</v>
      </c>
      <c r="H1558" s="8">
        <f t="shared" si="245"/>
        <v>53</v>
      </c>
    </row>
    <row r="1559" ht="15.75" customHeight="1">
      <c r="E1559" s="1" t="s">
        <v>5532</v>
      </c>
      <c r="F1559" s="59">
        <v>46168.0</v>
      </c>
      <c r="G1559" s="60">
        <v>65.0</v>
      </c>
      <c r="H1559" s="8">
        <f t="shared" si="245"/>
        <v>-12</v>
      </c>
    </row>
    <row r="1560" ht="15.75" customHeight="1">
      <c r="E1560" s="1"/>
      <c r="H1560" s="8">
        <f t="shared" si="245"/>
        <v>-12</v>
      </c>
    </row>
    <row r="1561" ht="15.75" customHeight="1">
      <c r="E1561" s="1"/>
    </row>
    <row r="1562" ht="15.75" customHeight="1">
      <c r="A1562" s="2" t="s">
        <v>0</v>
      </c>
      <c r="B1562" s="2" t="s">
        <v>1</v>
      </c>
      <c r="C1562" s="3" t="s">
        <v>2</v>
      </c>
      <c r="D1562" s="3" t="s">
        <v>3</v>
      </c>
      <c r="E1562" s="3" t="s">
        <v>4</v>
      </c>
      <c r="F1562" s="3" t="s">
        <v>5</v>
      </c>
      <c r="G1562" s="3" t="s">
        <v>6</v>
      </c>
      <c r="H1562" s="3" t="s">
        <v>7</v>
      </c>
      <c r="I1562" s="3" t="s">
        <v>8</v>
      </c>
    </row>
    <row r="1563" ht="15.0" customHeight="1">
      <c r="A1563" s="4" t="s">
        <v>5465</v>
      </c>
      <c r="B1563" s="5" t="s">
        <v>5531</v>
      </c>
      <c r="C1563" s="6">
        <v>46126.0</v>
      </c>
      <c r="D1563" s="7">
        <v>400.0</v>
      </c>
      <c r="E1563" s="8" t="s">
        <v>3964</v>
      </c>
      <c r="F1563" s="9">
        <v>46141.0</v>
      </c>
      <c r="G1563" s="10">
        <v>100.0</v>
      </c>
      <c r="H1563" s="8">
        <f>D1563-G1563</f>
        <v>300</v>
      </c>
      <c r="I1563" s="10"/>
    </row>
    <row r="1564" ht="15.75" customHeight="1">
      <c r="A1564" s="11"/>
      <c r="B1564" s="11"/>
      <c r="C1564" s="11"/>
      <c r="D1564" s="11"/>
      <c r="E1564" s="8" t="s">
        <v>3965</v>
      </c>
      <c r="F1564" s="9">
        <v>46153.0</v>
      </c>
      <c r="G1564" s="10">
        <v>41.0</v>
      </c>
      <c r="H1564" s="8">
        <f t="shared" ref="H1564:H1568" si="246">H1563-G1564</f>
        <v>259</v>
      </c>
      <c r="I1564" s="10"/>
    </row>
    <row r="1565" ht="15.75" customHeight="1">
      <c r="A1565" s="11"/>
      <c r="B1565" s="11"/>
      <c r="C1565" s="11"/>
      <c r="D1565" s="11"/>
      <c r="E1565" s="8" t="s">
        <v>3968</v>
      </c>
      <c r="F1565" s="57">
        <v>46154.0</v>
      </c>
      <c r="G1565" s="10">
        <v>1.0</v>
      </c>
      <c r="H1565" s="8">
        <f t="shared" si="246"/>
        <v>258</v>
      </c>
      <c r="I1565" s="10"/>
    </row>
    <row r="1566" ht="15.75" customHeight="1">
      <c r="A1566" s="11"/>
      <c r="B1566" s="11"/>
      <c r="C1566" s="11"/>
      <c r="D1566" s="11"/>
      <c r="E1566" s="8"/>
      <c r="F1566" s="44"/>
      <c r="G1566" s="10"/>
      <c r="H1566" s="8">
        <f t="shared" si="246"/>
        <v>258</v>
      </c>
      <c r="I1566" s="10"/>
    </row>
    <row r="1567" ht="15.75" customHeight="1">
      <c r="A1567" s="11"/>
      <c r="B1567" s="11"/>
      <c r="C1567" s="11"/>
      <c r="D1567" s="11"/>
      <c r="E1567" s="8"/>
      <c r="F1567" s="10"/>
      <c r="G1567" s="10"/>
      <c r="H1567" s="8">
        <f t="shared" si="246"/>
        <v>258</v>
      </c>
      <c r="I1567" s="10"/>
    </row>
    <row r="1568" ht="15.75" customHeight="1">
      <c r="A1568" s="12"/>
      <c r="B1568" s="12"/>
      <c r="C1568" s="12"/>
      <c r="D1568" s="12"/>
      <c r="E1568" s="8"/>
      <c r="F1568" s="10"/>
      <c r="G1568" s="10"/>
      <c r="H1568" s="8">
        <f t="shared" si="246"/>
        <v>258</v>
      </c>
      <c r="I1568" s="10"/>
    </row>
    <row r="1569" ht="15.75" customHeight="1">
      <c r="E1569" s="1"/>
    </row>
    <row r="1570" ht="15.75" customHeight="1">
      <c r="A1570" s="269" t="s">
        <v>0</v>
      </c>
      <c r="B1570" s="2" t="s">
        <v>1</v>
      </c>
      <c r="C1570" s="3" t="s">
        <v>2</v>
      </c>
      <c r="D1570" s="3" t="s">
        <v>3</v>
      </c>
      <c r="E1570" s="3" t="s">
        <v>4</v>
      </c>
      <c r="F1570" s="3" t="s">
        <v>5</v>
      </c>
      <c r="G1570" s="3" t="s">
        <v>6</v>
      </c>
      <c r="H1570" s="3" t="s">
        <v>7</v>
      </c>
      <c r="I1570" s="3" t="s">
        <v>8</v>
      </c>
    </row>
    <row r="1571" ht="30.0" customHeight="1">
      <c r="A1571" s="4" t="s">
        <v>5459</v>
      </c>
      <c r="B1571" s="5" t="s">
        <v>5533</v>
      </c>
      <c r="C1571" s="6">
        <v>46129.0</v>
      </c>
      <c r="D1571" s="7">
        <v>80.0</v>
      </c>
      <c r="E1571" s="8" t="s">
        <v>1856</v>
      </c>
      <c r="F1571" s="9"/>
      <c r="G1571" s="10"/>
      <c r="H1571" s="8">
        <f>D1571-G1571</f>
        <v>80</v>
      </c>
      <c r="I1571" s="10"/>
    </row>
    <row r="1572" ht="15.75" customHeight="1">
      <c r="A1572" s="11"/>
      <c r="B1572" s="11"/>
      <c r="C1572" s="11"/>
      <c r="D1572" s="11"/>
      <c r="E1572" s="8" t="s">
        <v>1853</v>
      </c>
      <c r="F1572" s="9">
        <v>46171.0</v>
      </c>
      <c r="G1572" s="10">
        <v>65.0</v>
      </c>
      <c r="H1572" s="8">
        <f t="shared" ref="H1572:H1576" si="247">H1571-G1572</f>
        <v>15</v>
      </c>
      <c r="I1572" s="10"/>
    </row>
    <row r="1573" ht="15.75" customHeight="1">
      <c r="A1573" s="11"/>
      <c r="B1573" s="11"/>
      <c r="C1573" s="11"/>
      <c r="D1573" s="11"/>
      <c r="E1573" s="8" t="s">
        <v>1852</v>
      </c>
      <c r="F1573" s="57">
        <v>46175.0</v>
      </c>
      <c r="G1573" s="10">
        <v>1.0</v>
      </c>
      <c r="H1573" s="8">
        <f t="shared" si="247"/>
        <v>14</v>
      </c>
      <c r="I1573" s="10"/>
    </row>
    <row r="1574" ht="15.75" customHeight="1">
      <c r="A1574" s="11"/>
      <c r="B1574" s="11"/>
      <c r="C1574" s="11"/>
      <c r="D1574" s="11"/>
      <c r="E1574" s="8" t="s">
        <v>1855</v>
      </c>
      <c r="F1574" s="44">
        <v>46176.0</v>
      </c>
      <c r="G1574" s="10">
        <v>2.0</v>
      </c>
      <c r="H1574" s="8">
        <f t="shared" si="247"/>
        <v>12</v>
      </c>
      <c r="I1574" s="10"/>
    </row>
    <row r="1575" ht="15.75" customHeight="1">
      <c r="A1575" s="11"/>
      <c r="B1575" s="11"/>
      <c r="C1575" s="11"/>
      <c r="D1575" s="11"/>
      <c r="E1575" s="8"/>
      <c r="F1575" s="10"/>
      <c r="G1575" s="10"/>
      <c r="H1575" s="8">
        <f t="shared" si="247"/>
        <v>12</v>
      </c>
      <c r="I1575" s="10"/>
    </row>
    <row r="1576" ht="15.75" customHeight="1">
      <c r="A1576" s="12"/>
      <c r="B1576" s="12"/>
      <c r="C1576" s="12"/>
      <c r="D1576" s="12"/>
      <c r="E1576" s="8"/>
      <c r="F1576" s="10"/>
      <c r="G1576" s="10"/>
      <c r="H1576" s="8">
        <f t="shared" si="247"/>
        <v>12</v>
      </c>
      <c r="I1576" s="10"/>
    </row>
    <row r="1577" ht="15.75" customHeight="1">
      <c r="A1577" s="30"/>
      <c r="E1577" s="1"/>
    </row>
    <row r="1578" ht="15.75" customHeight="1">
      <c r="A1578" s="269" t="s">
        <v>0</v>
      </c>
      <c r="B1578" s="2" t="s">
        <v>1</v>
      </c>
      <c r="C1578" s="3" t="s">
        <v>2</v>
      </c>
      <c r="D1578" s="3" t="s">
        <v>3</v>
      </c>
      <c r="E1578" s="3" t="s">
        <v>4</v>
      </c>
      <c r="F1578" s="3" t="s">
        <v>5</v>
      </c>
      <c r="G1578" s="3" t="s">
        <v>6</v>
      </c>
      <c r="H1578" s="3" t="s">
        <v>7</v>
      </c>
      <c r="I1578" s="3" t="s">
        <v>8</v>
      </c>
    </row>
    <row r="1579" ht="15.0" customHeight="1">
      <c r="A1579" s="4" t="s">
        <v>5465</v>
      </c>
      <c r="B1579" s="5" t="s">
        <v>5533</v>
      </c>
      <c r="C1579" s="6">
        <v>46129.0</v>
      </c>
      <c r="D1579" s="7">
        <v>100.0</v>
      </c>
      <c r="E1579" s="8" t="s">
        <v>1856</v>
      </c>
      <c r="F1579" s="9">
        <v>46153.0</v>
      </c>
      <c r="G1579" s="10">
        <v>19.0</v>
      </c>
      <c r="H1579" s="8">
        <f>D1579-G1579</f>
        <v>81</v>
      </c>
      <c r="I1579" s="10"/>
    </row>
    <row r="1580" ht="15.75" customHeight="1">
      <c r="A1580" s="11"/>
      <c r="B1580" s="11"/>
      <c r="C1580" s="11"/>
      <c r="D1580" s="11"/>
      <c r="E1580" s="8" t="s">
        <v>1853</v>
      </c>
      <c r="F1580" s="9">
        <v>46154.0</v>
      </c>
      <c r="G1580" s="10">
        <v>60.0</v>
      </c>
      <c r="H1580" s="8">
        <f t="shared" ref="H1580:H1584" si="248">H1579-G1580</f>
        <v>21</v>
      </c>
      <c r="I1580" s="10"/>
    </row>
    <row r="1581" ht="15.75" customHeight="1">
      <c r="A1581" s="11"/>
      <c r="B1581" s="11"/>
      <c r="C1581" s="11"/>
      <c r="D1581" s="11"/>
      <c r="E1581" s="8" t="s">
        <v>1852</v>
      </c>
      <c r="F1581" s="57">
        <v>46155.0</v>
      </c>
      <c r="G1581" s="10">
        <v>21.0</v>
      </c>
      <c r="H1581" s="8">
        <f t="shared" si="248"/>
        <v>0</v>
      </c>
      <c r="I1581" s="10"/>
    </row>
    <row r="1582" ht="15.75" customHeight="1">
      <c r="A1582" s="11"/>
      <c r="B1582" s="11"/>
      <c r="C1582" s="11"/>
      <c r="D1582" s="11"/>
      <c r="E1582" s="8"/>
      <c r="F1582" s="10"/>
      <c r="G1582" s="10"/>
      <c r="H1582" s="8">
        <f t="shared" si="248"/>
        <v>0</v>
      </c>
      <c r="I1582" s="10"/>
    </row>
    <row r="1583" ht="15.75" customHeight="1">
      <c r="A1583" s="11"/>
      <c r="B1583" s="11"/>
      <c r="C1583" s="11"/>
      <c r="D1583" s="11"/>
      <c r="E1583" s="8"/>
      <c r="F1583" s="10"/>
      <c r="G1583" s="10"/>
      <c r="H1583" s="8">
        <f t="shared" si="248"/>
        <v>0</v>
      </c>
      <c r="I1583" s="10"/>
    </row>
    <row r="1584" ht="15.75" customHeight="1">
      <c r="A1584" s="12"/>
      <c r="B1584" s="12"/>
      <c r="C1584" s="12"/>
      <c r="D1584" s="12"/>
      <c r="E1584" s="8"/>
      <c r="F1584" s="10"/>
      <c r="G1584" s="10"/>
      <c r="H1584" s="8">
        <f t="shared" si="248"/>
        <v>0</v>
      </c>
      <c r="I1584" s="10"/>
    </row>
    <row r="1585" ht="15.75" customHeight="1">
      <c r="A1585" s="30"/>
      <c r="E1585" s="1"/>
      <c r="H1585" s="25" t="s">
        <v>14</v>
      </c>
    </row>
    <row r="1586" ht="15.75" customHeight="1">
      <c r="A1586" s="269" t="s">
        <v>0</v>
      </c>
      <c r="B1586" s="2" t="s">
        <v>1</v>
      </c>
      <c r="C1586" s="3" t="s">
        <v>2</v>
      </c>
      <c r="D1586" s="3" t="s">
        <v>3</v>
      </c>
      <c r="E1586" s="3" t="s">
        <v>4</v>
      </c>
      <c r="F1586" s="3" t="s">
        <v>5</v>
      </c>
      <c r="G1586" s="3" t="s">
        <v>6</v>
      </c>
      <c r="H1586" s="3" t="s">
        <v>7</v>
      </c>
      <c r="I1586" s="3" t="s">
        <v>8</v>
      </c>
    </row>
    <row r="1587" ht="15.75" customHeight="1">
      <c r="A1587" s="4" t="s">
        <v>1699</v>
      </c>
      <c r="B1587" s="5" t="s">
        <v>5534</v>
      </c>
      <c r="C1587" s="6">
        <v>46136.0</v>
      </c>
      <c r="D1587" s="7">
        <v>20.0</v>
      </c>
      <c r="E1587" s="8" t="s">
        <v>5535</v>
      </c>
      <c r="F1587" s="9">
        <v>46160.0</v>
      </c>
      <c r="G1587" s="10">
        <v>20.0</v>
      </c>
      <c r="H1587" s="8">
        <f>D1587-G1587</f>
        <v>0</v>
      </c>
      <c r="I1587" s="10"/>
    </row>
    <row r="1588" ht="15.75" customHeight="1">
      <c r="A1588" s="11"/>
      <c r="B1588" s="11"/>
      <c r="C1588" s="11"/>
      <c r="D1588" s="11"/>
      <c r="E1588" s="8"/>
      <c r="F1588" s="9"/>
      <c r="G1588" s="10"/>
      <c r="H1588" s="8">
        <f t="shared" ref="H1588:H1592" si="249">H1587-G1588</f>
        <v>0</v>
      </c>
      <c r="I1588" s="10"/>
    </row>
    <row r="1589" ht="15.75" customHeight="1">
      <c r="A1589" s="11"/>
      <c r="B1589" s="11"/>
      <c r="C1589" s="11"/>
      <c r="D1589" s="11"/>
      <c r="E1589" s="8"/>
      <c r="F1589" s="57"/>
      <c r="G1589" s="10"/>
      <c r="H1589" s="8">
        <f t="shared" si="249"/>
        <v>0</v>
      </c>
      <c r="I1589" s="10"/>
    </row>
    <row r="1590" ht="15.75" customHeight="1">
      <c r="A1590" s="11"/>
      <c r="B1590" s="11"/>
      <c r="C1590" s="11"/>
      <c r="D1590" s="11"/>
      <c r="E1590" s="8"/>
      <c r="F1590" s="10"/>
      <c r="G1590" s="10"/>
      <c r="H1590" s="8">
        <f t="shared" si="249"/>
        <v>0</v>
      </c>
      <c r="I1590" s="10"/>
    </row>
    <row r="1591" ht="15.75" customHeight="1">
      <c r="A1591" s="11"/>
      <c r="B1591" s="11"/>
      <c r="C1591" s="11"/>
      <c r="D1591" s="11"/>
      <c r="E1591" s="8"/>
      <c r="F1591" s="10"/>
      <c r="G1591" s="10"/>
      <c r="H1591" s="8">
        <f t="shared" si="249"/>
        <v>0</v>
      </c>
      <c r="I1591" s="10"/>
    </row>
    <row r="1592" ht="15.75" customHeight="1">
      <c r="A1592" s="12"/>
      <c r="B1592" s="12"/>
      <c r="C1592" s="12"/>
      <c r="D1592" s="12"/>
      <c r="E1592" s="8"/>
      <c r="F1592" s="10"/>
      <c r="G1592" s="10"/>
      <c r="H1592" s="8">
        <f t="shared" si="249"/>
        <v>0</v>
      </c>
      <c r="I1592" s="10"/>
    </row>
    <row r="1593" ht="15.75" customHeight="1">
      <c r="A1593" s="30"/>
      <c r="E1593" s="1"/>
      <c r="H1593" s="25" t="s">
        <v>14</v>
      </c>
    </row>
    <row r="1594" ht="15.75" customHeight="1">
      <c r="A1594" s="269" t="s">
        <v>0</v>
      </c>
      <c r="B1594" s="2" t="s">
        <v>1</v>
      </c>
      <c r="C1594" s="3" t="s">
        <v>2</v>
      </c>
      <c r="D1594" s="3" t="s">
        <v>3</v>
      </c>
      <c r="E1594" s="3" t="s">
        <v>4</v>
      </c>
      <c r="F1594" s="3" t="s">
        <v>5</v>
      </c>
      <c r="G1594" s="3" t="s">
        <v>6</v>
      </c>
      <c r="H1594" s="3" t="s">
        <v>7</v>
      </c>
      <c r="I1594" s="3" t="s">
        <v>8</v>
      </c>
    </row>
    <row r="1595" ht="30.0" customHeight="1">
      <c r="A1595" s="4" t="s">
        <v>5536</v>
      </c>
      <c r="B1595" s="5" t="s">
        <v>5537</v>
      </c>
      <c r="C1595" s="6">
        <v>46136.0</v>
      </c>
      <c r="D1595" s="7">
        <v>40.0</v>
      </c>
      <c r="E1595" s="8" t="s">
        <v>1317</v>
      </c>
      <c r="F1595" s="9">
        <v>46160.0</v>
      </c>
      <c r="G1595" s="10">
        <v>20.0</v>
      </c>
      <c r="H1595" s="8">
        <f>D1595-G1595</f>
        <v>20</v>
      </c>
      <c r="I1595" s="10"/>
    </row>
    <row r="1596" ht="15.75" customHeight="1">
      <c r="A1596" s="11"/>
      <c r="B1596" s="11"/>
      <c r="C1596" s="11"/>
      <c r="D1596" s="11"/>
      <c r="E1596" s="8" t="s">
        <v>1318</v>
      </c>
      <c r="F1596" s="9">
        <v>46162.0</v>
      </c>
      <c r="G1596" s="10">
        <v>20.0</v>
      </c>
      <c r="H1596" s="8">
        <f t="shared" ref="H1596:H1600" si="250">H1595-G1596</f>
        <v>0</v>
      </c>
      <c r="I1596" s="10"/>
    </row>
    <row r="1597" ht="15.75" customHeight="1">
      <c r="A1597" s="11"/>
      <c r="B1597" s="11"/>
      <c r="C1597" s="11"/>
      <c r="D1597" s="11"/>
      <c r="E1597" s="8"/>
      <c r="F1597" s="57"/>
      <c r="G1597" s="10"/>
      <c r="H1597" s="8">
        <f t="shared" si="250"/>
        <v>0</v>
      </c>
      <c r="I1597" s="10"/>
    </row>
    <row r="1598" ht="15.75" customHeight="1">
      <c r="A1598" s="11"/>
      <c r="B1598" s="11"/>
      <c r="C1598" s="11"/>
      <c r="D1598" s="11"/>
      <c r="E1598" s="8"/>
      <c r="F1598" s="10"/>
      <c r="G1598" s="10"/>
      <c r="H1598" s="8">
        <f t="shared" si="250"/>
        <v>0</v>
      </c>
      <c r="I1598" s="10"/>
    </row>
    <row r="1599" ht="15.75" customHeight="1">
      <c r="A1599" s="11"/>
      <c r="B1599" s="11"/>
      <c r="C1599" s="11"/>
      <c r="D1599" s="11"/>
      <c r="E1599" s="8"/>
      <c r="F1599" s="10"/>
      <c r="G1599" s="10"/>
      <c r="H1599" s="8">
        <f t="shared" si="250"/>
        <v>0</v>
      </c>
      <c r="I1599" s="10"/>
    </row>
    <row r="1600" ht="15.75" customHeight="1">
      <c r="A1600" s="12"/>
      <c r="B1600" s="12"/>
      <c r="C1600" s="12"/>
      <c r="D1600" s="12"/>
      <c r="E1600" s="8"/>
      <c r="F1600" s="10"/>
      <c r="G1600" s="10"/>
      <c r="H1600" s="8">
        <f t="shared" si="250"/>
        <v>0</v>
      </c>
      <c r="I1600" s="10"/>
    </row>
    <row r="1601" ht="15.75" customHeight="1">
      <c r="A1601" s="30"/>
      <c r="E1601" s="1"/>
      <c r="H1601" s="25" t="s">
        <v>14</v>
      </c>
    </row>
    <row r="1602" ht="15.75" customHeight="1">
      <c r="A1602" s="269" t="s">
        <v>0</v>
      </c>
      <c r="B1602" s="2" t="s">
        <v>1</v>
      </c>
      <c r="C1602" s="3" t="s">
        <v>2</v>
      </c>
      <c r="D1602" s="3" t="s">
        <v>3</v>
      </c>
      <c r="E1602" s="3" t="s">
        <v>4</v>
      </c>
      <c r="F1602" s="3" t="s">
        <v>5</v>
      </c>
      <c r="G1602" s="3" t="s">
        <v>6</v>
      </c>
      <c r="H1602" s="3" t="s">
        <v>7</v>
      </c>
      <c r="I1602" s="3" t="s">
        <v>8</v>
      </c>
    </row>
    <row r="1603" ht="15.75" customHeight="1">
      <c r="A1603" s="4" t="s">
        <v>1699</v>
      </c>
      <c r="B1603" s="5" t="s">
        <v>5538</v>
      </c>
      <c r="C1603" s="6">
        <v>46142.0</v>
      </c>
      <c r="D1603" s="7">
        <v>40.0</v>
      </c>
      <c r="E1603" s="8" t="s">
        <v>3075</v>
      </c>
      <c r="F1603" s="9">
        <v>46153.0</v>
      </c>
      <c r="G1603" s="10">
        <v>40.0</v>
      </c>
      <c r="H1603" s="8">
        <f>D1603-G1603</f>
        <v>0</v>
      </c>
      <c r="I1603" s="10"/>
    </row>
    <row r="1604" ht="15.75" customHeight="1">
      <c r="A1604" s="11"/>
      <c r="B1604" s="11"/>
      <c r="C1604" s="11"/>
      <c r="D1604" s="11"/>
      <c r="E1604" s="8"/>
      <c r="F1604" s="9"/>
      <c r="G1604" s="10"/>
      <c r="H1604" s="8">
        <f t="shared" ref="H1604:H1608" si="251">H1603-G1604</f>
        <v>0</v>
      </c>
      <c r="I1604" s="10"/>
    </row>
    <row r="1605" ht="15.75" customHeight="1">
      <c r="A1605" s="11"/>
      <c r="B1605" s="11"/>
      <c r="C1605" s="11"/>
      <c r="D1605" s="11"/>
      <c r="E1605" s="8"/>
      <c r="F1605" s="57"/>
      <c r="G1605" s="10"/>
      <c r="H1605" s="8">
        <f t="shared" si="251"/>
        <v>0</v>
      </c>
      <c r="I1605" s="10"/>
    </row>
    <row r="1606" ht="15.75" customHeight="1">
      <c r="A1606" s="11"/>
      <c r="B1606" s="11"/>
      <c r="C1606" s="11"/>
      <c r="D1606" s="11"/>
      <c r="E1606" s="8"/>
      <c r="F1606" s="10"/>
      <c r="G1606" s="10"/>
      <c r="H1606" s="8">
        <f t="shared" si="251"/>
        <v>0</v>
      </c>
      <c r="I1606" s="10"/>
    </row>
    <row r="1607" ht="15.75" customHeight="1">
      <c r="A1607" s="11"/>
      <c r="B1607" s="11"/>
      <c r="C1607" s="11"/>
      <c r="D1607" s="11"/>
      <c r="E1607" s="8"/>
      <c r="F1607" s="10"/>
      <c r="G1607" s="10"/>
      <c r="H1607" s="8">
        <f t="shared" si="251"/>
        <v>0</v>
      </c>
      <c r="I1607" s="10"/>
    </row>
    <row r="1608" ht="15.75" customHeight="1">
      <c r="A1608" s="12"/>
      <c r="B1608" s="12"/>
      <c r="C1608" s="12"/>
      <c r="D1608" s="12"/>
      <c r="E1608" s="8"/>
      <c r="F1608" s="10"/>
      <c r="G1608" s="10"/>
      <c r="H1608" s="8">
        <f t="shared" si="251"/>
        <v>0</v>
      </c>
      <c r="I1608" s="10"/>
    </row>
    <row r="1609" ht="15.75" customHeight="1">
      <c r="E1609" s="1"/>
      <c r="H1609" s="25" t="s">
        <v>14</v>
      </c>
    </row>
    <row r="1610" ht="15.75" customHeight="1">
      <c r="A1610" s="269" t="s">
        <v>0</v>
      </c>
      <c r="B1610" s="2" t="s">
        <v>1</v>
      </c>
      <c r="C1610" s="3" t="s">
        <v>2</v>
      </c>
      <c r="D1610" s="3" t="s">
        <v>3</v>
      </c>
      <c r="E1610" s="3" t="s">
        <v>4</v>
      </c>
      <c r="F1610" s="3" t="s">
        <v>5</v>
      </c>
      <c r="G1610" s="3" t="s">
        <v>6</v>
      </c>
      <c r="H1610" s="3" t="s">
        <v>7</v>
      </c>
      <c r="I1610" s="3" t="s">
        <v>8</v>
      </c>
    </row>
    <row r="1611" ht="15.75" customHeight="1">
      <c r="A1611" s="4" t="s">
        <v>1699</v>
      </c>
      <c r="B1611" s="5" t="s">
        <v>5539</v>
      </c>
      <c r="C1611" s="6">
        <v>46150.0</v>
      </c>
      <c r="D1611" s="7">
        <v>50.0</v>
      </c>
      <c r="E1611" s="8" t="s">
        <v>5540</v>
      </c>
      <c r="F1611" s="9">
        <v>46160.0</v>
      </c>
      <c r="G1611" s="10">
        <v>18.0</v>
      </c>
      <c r="H1611" s="8">
        <f>D1611-G1611</f>
        <v>32</v>
      </c>
      <c r="I1611" s="10"/>
    </row>
    <row r="1612" ht="15.75" customHeight="1">
      <c r="A1612" s="11"/>
      <c r="B1612" s="11"/>
      <c r="C1612" s="11"/>
      <c r="D1612" s="11"/>
      <c r="E1612" s="8" t="s">
        <v>5541</v>
      </c>
      <c r="F1612" s="9">
        <v>46175.0</v>
      </c>
      <c r="G1612" s="10">
        <v>32.0</v>
      </c>
      <c r="H1612" s="8">
        <f t="shared" ref="H1612:H1616" si="252">H1611-G1612</f>
        <v>0</v>
      </c>
      <c r="I1612" s="10"/>
    </row>
    <row r="1613" ht="15.75" customHeight="1">
      <c r="A1613" s="11"/>
      <c r="B1613" s="11"/>
      <c r="C1613" s="11"/>
      <c r="D1613" s="11"/>
      <c r="E1613" s="8"/>
      <c r="F1613" s="57"/>
      <c r="G1613" s="10"/>
      <c r="H1613" s="8">
        <f t="shared" si="252"/>
        <v>0</v>
      </c>
      <c r="I1613" s="10"/>
    </row>
    <row r="1614" ht="15.75" customHeight="1">
      <c r="A1614" s="11"/>
      <c r="B1614" s="11"/>
      <c r="C1614" s="11"/>
      <c r="D1614" s="11"/>
      <c r="E1614" s="8"/>
      <c r="F1614" s="10"/>
      <c r="G1614" s="10"/>
      <c r="H1614" s="8">
        <f t="shared" si="252"/>
        <v>0</v>
      </c>
      <c r="I1614" s="10"/>
    </row>
    <row r="1615" ht="15.75" customHeight="1">
      <c r="A1615" s="11"/>
      <c r="B1615" s="11"/>
      <c r="C1615" s="11"/>
      <c r="D1615" s="11"/>
      <c r="E1615" s="8"/>
      <c r="F1615" s="10"/>
      <c r="G1615" s="10"/>
      <c r="H1615" s="8">
        <f t="shared" si="252"/>
        <v>0</v>
      </c>
      <c r="I1615" s="10"/>
    </row>
    <row r="1616" ht="15.75" customHeight="1">
      <c r="A1616" s="12"/>
      <c r="B1616" s="12"/>
      <c r="C1616" s="12"/>
      <c r="D1616" s="12"/>
      <c r="E1616" s="8"/>
      <c r="F1616" s="10"/>
      <c r="G1616" s="10"/>
      <c r="H1616" s="8">
        <f t="shared" si="252"/>
        <v>0</v>
      </c>
      <c r="I1616" s="10"/>
    </row>
    <row r="1617" ht="15.75" customHeight="1">
      <c r="E1617" s="1"/>
      <c r="H1617" s="25" t="s">
        <v>14</v>
      </c>
    </row>
    <row r="1618" ht="15.75" customHeight="1">
      <c r="A1618" s="2" t="s">
        <v>0</v>
      </c>
      <c r="B1618" s="2" t="s">
        <v>1</v>
      </c>
      <c r="C1618" s="3" t="s">
        <v>2</v>
      </c>
      <c r="D1618" s="3" t="s">
        <v>3</v>
      </c>
      <c r="E1618" s="3" t="s">
        <v>4</v>
      </c>
      <c r="F1618" s="3" t="s">
        <v>5</v>
      </c>
      <c r="G1618" s="3" t="s">
        <v>6</v>
      </c>
      <c r="H1618" s="3" t="s">
        <v>7</v>
      </c>
      <c r="I1618" s="3" t="s">
        <v>8</v>
      </c>
    </row>
    <row r="1619" ht="15.75" customHeight="1">
      <c r="A1619" s="4" t="s">
        <v>5465</v>
      </c>
      <c r="B1619" s="5" t="s">
        <v>5542</v>
      </c>
      <c r="C1619" s="6">
        <v>46155.0</v>
      </c>
      <c r="D1619" s="7">
        <v>100.0</v>
      </c>
      <c r="E1619" s="8" t="s">
        <v>5024</v>
      </c>
      <c r="F1619" s="9">
        <v>46160.0</v>
      </c>
      <c r="G1619" s="10">
        <v>60.0</v>
      </c>
      <c r="H1619" s="8">
        <f>D1619-G1619</f>
        <v>40</v>
      </c>
      <c r="I1619" s="10"/>
    </row>
    <row r="1620" ht="15.75" customHeight="1">
      <c r="A1620" s="11"/>
      <c r="B1620" s="11"/>
      <c r="C1620" s="11"/>
      <c r="D1620" s="11"/>
      <c r="E1620" s="8" t="s">
        <v>5025</v>
      </c>
      <c r="F1620" s="9">
        <v>46161.0</v>
      </c>
      <c r="G1620" s="10">
        <v>40.0</v>
      </c>
      <c r="H1620" s="8">
        <f t="shared" ref="H1620:H1624" si="253">H1619-G1620</f>
        <v>0</v>
      </c>
      <c r="I1620" s="10"/>
    </row>
    <row r="1621" ht="15.75" customHeight="1">
      <c r="A1621" s="11"/>
      <c r="B1621" s="11"/>
      <c r="C1621" s="11"/>
      <c r="D1621" s="11"/>
      <c r="E1621" s="8"/>
      <c r="F1621" s="57"/>
      <c r="G1621" s="10"/>
      <c r="H1621" s="8">
        <f t="shared" si="253"/>
        <v>0</v>
      </c>
      <c r="I1621" s="10"/>
    </row>
    <row r="1622" ht="15.75" customHeight="1">
      <c r="A1622" s="11"/>
      <c r="B1622" s="11"/>
      <c r="C1622" s="11"/>
      <c r="D1622" s="11"/>
      <c r="E1622" s="8"/>
      <c r="F1622" s="10"/>
      <c r="G1622" s="10"/>
      <c r="H1622" s="8">
        <f t="shared" si="253"/>
        <v>0</v>
      </c>
      <c r="I1622" s="10"/>
    </row>
    <row r="1623" ht="15.75" customHeight="1">
      <c r="A1623" s="11"/>
      <c r="B1623" s="11"/>
      <c r="C1623" s="11"/>
      <c r="D1623" s="11"/>
      <c r="E1623" s="8"/>
      <c r="F1623" s="10"/>
      <c r="G1623" s="10"/>
      <c r="H1623" s="8">
        <f t="shared" si="253"/>
        <v>0</v>
      </c>
      <c r="I1623" s="10"/>
    </row>
    <row r="1624" ht="15.75" customHeight="1">
      <c r="A1624" s="12"/>
      <c r="B1624" s="12"/>
      <c r="C1624" s="12"/>
      <c r="D1624" s="12"/>
      <c r="E1624" s="8"/>
      <c r="F1624" s="10"/>
      <c r="G1624" s="10"/>
      <c r="H1624" s="8">
        <f t="shared" si="253"/>
        <v>0</v>
      </c>
      <c r="I1624" s="10"/>
    </row>
    <row r="1625" ht="15.75" customHeight="1">
      <c r="E1625" s="1"/>
      <c r="H1625" s="25" t="s">
        <v>14</v>
      </c>
      <c r="K1625" s="20" t="s">
        <v>5543</v>
      </c>
      <c r="L1625" s="53">
        <f>H1624+H1566+H1549+H1466+H1435+H1388+H1338</f>
        <v>484</v>
      </c>
    </row>
    <row r="1626" ht="15.75" customHeight="1">
      <c r="A1626" s="269" t="s">
        <v>0</v>
      </c>
      <c r="B1626" s="2" t="s">
        <v>1</v>
      </c>
      <c r="C1626" s="3" t="s">
        <v>2</v>
      </c>
      <c r="D1626" s="3" t="s">
        <v>3</v>
      </c>
      <c r="E1626" s="3" t="s">
        <v>4</v>
      </c>
      <c r="F1626" s="3" t="s">
        <v>5</v>
      </c>
      <c r="G1626" s="3" t="s">
        <v>6</v>
      </c>
      <c r="H1626" s="3" t="s">
        <v>7</v>
      </c>
      <c r="I1626" s="3" t="s">
        <v>8</v>
      </c>
    </row>
    <row r="1627" ht="15.75" customHeight="1">
      <c r="A1627" s="4" t="s">
        <v>5459</v>
      </c>
      <c r="B1627" s="5" t="s">
        <v>5544</v>
      </c>
      <c r="C1627" s="6">
        <v>46161.0</v>
      </c>
      <c r="D1627" s="7">
        <v>560.0</v>
      </c>
      <c r="E1627" s="8" t="s">
        <v>3970</v>
      </c>
      <c r="F1627" s="9">
        <v>46175.0</v>
      </c>
      <c r="G1627" s="10">
        <v>57.0</v>
      </c>
      <c r="H1627" s="8">
        <f>D1627-G1627</f>
        <v>503</v>
      </c>
      <c r="I1627" s="10"/>
    </row>
    <row r="1628" ht="15.75" customHeight="1">
      <c r="A1628" s="11"/>
      <c r="B1628" s="11"/>
      <c r="C1628" s="11"/>
      <c r="D1628" s="11"/>
      <c r="E1628" s="8" t="s">
        <v>3971</v>
      </c>
      <c r="F1628" s="9">
        <v>46176.0</v>
      </c>
      <c r="G1628" s="10">
        <v>49.0</v>
      </c>
      <c r="H1628" s="8">
        <f t="shared" ref="H1628:H1632" si="254">H1627-G1628</f>
        <v>454</v>
      </c>
      <c r="I1628" s="10"/>
    </row>
    <row r="1629" ht="15.75" customHeight="1">
      <c r="A1629" s="11"/>
      <c r="B1629" s="11"/>
      <c r="C1629" s="11"/>
      <c r="D1629" s="11"/>
      <c r="E1629" s="8" t="s">
        <v>3972</v>
      </c>
      <c r="F1629" s="57">
        <v>46177.0</v>
      </c>
      <c r="G1629" s="10">
        <v>64.0</v>
      </c>
      <c r="H1629" s="8">
        <f t="shared" si="254"/>
        <v>390</v>
      </c>
      <c r="I1629" s="10">
        <v>1.0</v>
      </c>
    </row>
    <row r="1630" ht="15.75" customHeight="1">
      <c r="A1630" s="11"/>
      <c r="B1630" s="11"/>
      <c r="C1630" s="11"/>
      <c r="D1630" s="11"/>
      <c r="E1630" s="8" t="s">
        <v>3973</v>
      </c>
      <c r="F1630" s="44">
        <v>46181.0</v>
      </c>
      <c r="G1630" s="10">
        <v>65.0</v>
      </c>
      <c r="H1630" s="8">
        <f t="shared" si="254"/>
        <v>325</v>
      </c>
      <c r="I1630" s="10"/>
    </row>
    <row r="1631" ht="15.75" customHeight="1">
      <c r="A1631" s="11"/>
      <c r="B1631" s="11"/>
      <c r="C1631" s="11"/>
      <c r="D1631" s="11"/>
      <c r="E1631" s="8" t="s">
        <v>3974</v>
      </c>
      <c r="F1631" s="44">
        <v>46182.0</v>
      </c>
      <c r="G1631" s="10">
        <v>59.0</v>
      </c>
      <c r="H1631" s="8">
        <f t="shared" si="254"/>
        <v>266</v>
      </c>
      <c r="I1631" s="10">
        <v>9.0</v>
      </c>
    </row>
    <row r="1632" ht="15.75" customHeight="1">
      <c r="A1632" s="12"/>
      <c r="B1632" s="12"/>
      <c r="C1632" s="12"/>
      <c r="D1632" s="12"/>
      <c r="E1632" s="8"/>
      <c r="F1632" s="10"/>
      <c r="G1632" s="10"/>
      <c r="H1632" s="8">
        <f t="shared" si="254"/>
        <v>266</v>
      </c>
      <c r="I1632" s="10"/>
    </row>
    <row r="1633" ht="15.75" customHeight="1">
      <c r="E1633" s="1"/>
    </row>
    <row r="1634" ht="15.75" customHeight="1">
      <c r="A1634" s="269" t="s">
        <v>0</v>
      </c>
      <c r="B1634" s="2" t="s">
        <v>1</v>
      </c>
      <c r="C1634" s="3" t="s">
        <v>2</v>
      </c>
      <c r="D1634" s="3" t="s">
        <v>3</v>
      </c>
      <c r="E1634" s="3" t="s">
        <v>4</v>
      </c>
      <c r="F1634" s="3" t="s">
        <v>5</v>
      </c>
      <c r="G1634" s="3" t="s">
        <v>6</v>
      </c>
      <c r="H1634" s="3" t="s">
        <v>7</v>
      </c>
      <c r="I1634" s="3" t="s">
        <v>8</v>
      </c>
    </row>
    <row r="1635" ht="15.75" customHeight="1">
      <c r="A1635" s="4" t="s">
        <v>5545</v>
      </c>
      <c r="B1635" s="5" t="s">
        <v>5546</v>
      </c>
      <c r="C1635" s="6">
        <v>46163.0</v>
      </c>
      <c r="D1635" s="7">
        <v>60.0</v>
      </c>
      <c r="E1635" s="8" t="s">
        <v>5547</v>
      </c>
      <c r="F1635" s="9">
        <v>46177.0</v>
      </c>
      <c r="G1635" s="10">
        <v>20.0</v>
      </c>
      <c r="H1635" s="8">
        <f>D1635-G1635</f>
        <v>40</v>
      </c>
      <c r="I1635" s="10"/>
    </row>
    <row r="1636" ht="15.75" customHeight="1">
      <c r="A1636" s="11"/>
      <c r="B1636" s="11"/>
      <c r="C1636" s="11"/>
      <c r="D1636" s="11"/>
      <c r="E1636" s="8"/>
      <c r="F1636" s="9"/>
      <c r="G1636" s="10"/>
      <c r="H1636" s="8">
        <f t="shared" ref="H1636:H1640" si="255">H1635-G1636</f>
        <v>40</v>
      </c>
      <c r="I1636" s="10"/>
    </row>
    <row r="1637" ht="15.75" customHeight="1">
      <c r="A1637" s="11"/>
      <c r="B1637" s="11"/>
      <c r="C1637" s="11"/>
      <c r="D1637" s="11"/>
      <c r="E1637" s="8"/>
      <c r="F1637" s="57"/>
      <c r="G1637" s="10"/>
      <c r="H1637" s="8">
        <f t="shared" si="255"/>
        <v>40</v>
      </c>
      <c r="I1637" s="10"/>
    </row>
    <row r="1638" ht="15.75" customHeight="1">
      <c r="A1638" s="11"/>
      <c r="B1638" s="11"/>
      <c r="C1638" s="11"/>
      <c r="D1638" s="11"/>
      <c r="E1638" s="8"/>
      <c r="F1638" s="10"/>
      <c r="G1638" s="10"/>
      <c r="H1638" s="8">
        <f t="shared" si="255"/>
        <v>40</v>
      </c>
      <c r="I1638" s="10"/>
    </row>
    <row r="1639" ht="15.75" customHeight="1">
      <c r="A1639" s="11"/>
      <c r="B1639" s="11"/>
      <c r="C1639" s="11"/>
      <c r="D1639" s="11"/>
      <c r="E1639" s="8"/>
      <c r="F1639" s="10"/>
      <c r="G1639" s="10"/>
      <c r="H1639" s="8">
        <f t="shared" si="255"/>
        <v>40</v>
      </c>
      <c r="I1639" s="10"/>
    </row>
    <row r="1640" ht="15.75" customHeight="1">
      <c r="A1640" s="12"/>
      <c r="B1640" s="12"/>
      <c r="C1640" s="12"/>
      <c r="D1640" s="12"/>
      <c r="E1640" s="8"/>
      <c r="F1640" s="10"/>
      <c r="G1640" s="10"/>
      <c r="H1640" s="8">
        <f t="shared" si="255"/>
        <v>40</v>
      </c>
      <c r="I1640" s="10"/>
    </row>
    <row r="1641" ht="15.75" customHeight="1">
      <c r="E1641" s="1"/>
    </row>
    <row r="1642" ht="15.75" customHeight="1">
      <c r="A1642" s="269" t="s">
        <v>0</v>
      </c>
      <c r="B1642" s="2" t="s">
        <v>1</v>
      </c>
      <c r="C1642" s="3" t="s">
        <v>2</v>
      </c>
      <c r="D1642" s="3" t="s">
        <v>3</v>
      </c>
      <c r="E1642" s="3" t="s">
        <v>4</v>
      </c>
      <c r="F1642" s="3" t="s">
        <v>5</v>
      </c>
      <c r="G1642" s="3" t="s">
        <v>6</v>
      </c>
      <c r="H1642" s="3" t="s">
        <v>7</v>
      </c>
      <c r="I1642" s="3" t="s">
        <v>8</v>
      </c>
    </row>
    <row r="1643" ht="15.75" customHeight="1">
      <c r="A1643" s="4" t="s">
        <v>5465</v>
      </c>
      <c r="B1643" s="5" t="s">
        <v>5548</v>
      </c>
      <c r="C1643" s="6">
        <v>46175.0</v>
      </c>
      <c r="D1643" s="7">
        <v>200.0</v>
      </c>
      <c r="E1643" s="8" t="s">
        <v>3976</v>
      </c>
      <c r="F1643" s="9">
        <v>46145.0</v>
      </c>
      <c r="G1643" s="10">
        <v>59.0</v>
      </c>
      <c r="H1643" s="8">
        <f>D1643-G1643</f>
        <v>141</v>
      </c>
      <c r="I1643" s="10"/>
    </row>
    <row r="1644" ht="15.75" customHeight="1">
      <c r="A1644" s="11"/>
      <c r="B1644" s="11"/>
      <c r="C1644" s="11"/>
      <c r="D1644" s="11"/>
      <c r="E1644" s="8"/>
      <c r="F1644" s="9"/>
      <c r="G1644" s="10"/>
      <c r="H1644" s="8">
        <f t="shared" ref="H1644:H1648" si="256">H1643-G1644</f>
        <v>141</v>
      </c>
      <c r="I1644" s="10"/>
    </row>
    <row r="1645" ht="15.75" customHeight="1">
      <c r="A1645" s="11"/>
      <c r="B1645" s="11"/>
      <c r="C1645" s="11"/>
      <c r="D1645" s="11"/>
      <c r="E1645" s="8"/>
      <c r="F1645" s="57"/>
      <c r="G1645" s="10"/>
      <c r="H1645" s="8">
        <f t="shared" si="256"/>
        <v>141</v>
      </c>
      <c r="I1645" s="10"/>
    </row>
    <row r="1646" ht="15.75" customHeight="1">
      <c r="A1646" s="11"/>
      <c r="B1646" s="11"/>
      <c r="C1646" s="11"/>
      <c r="D1646" s="11"/>
      <c r="E1646" s="8"/>
      <c r="F1646" s="10"/>
      <c r="G1646" s="10"/>
      <c r="H1646" s="8">
        <f t="shared" si="256"/>
        <v>141</v>
      </c>
      <c r="I1646" s="10"/>
    </row>
    <row r="1647" ht="15.75" customHeight="1">
      <c r="A1647" s="11"/>
      <c r="B1647" s="11"/>
      <c r="C1647" s="11"/>
      <c r="D1647" s="11"/>
      <c r="E1647" s="8"/>
      <c r="F1647" s="10"/>
      <c r="G1647" s="10"/>
      <c r="H1647" s="8">
        <f t="shared" si="256"/>
        <v>141</v>
      </c>
      <c r="I1647" s="10"/>
    </row>
    <row r="1648" ht="15.75" customHeight="1">
      <c r="A1648" s="12"/>
      <c r="B1648" s="12"/>
      <c r="C1648" s="12"/>
      <c r="D1648" s="12"/>
      <c r="E1648" s="8"/>
      <c r="F1648" s="10"/>
      <c r="G1648" s="10"/>
      <c r="H1648" s="8">
        <f t="shared" si="256"/>
        <v>141</v>
      </c>
      <c r="I1648" s="10"/>
    </row>
    <row r="1649" ht="15.75" customHeight="1">
      <c r="E1649" s="1"/>
    </row>
    <row r="1650" ht="15.75" customHeight="1">
      <c r="A1650" s="269" t="s">
        <v>0</v>
      </c>
      <c r="B1650" s="2" t="s">
        <v>1</v>
      </c>
      <c r="C1650" s="3" t="s">
        <v>2</v>
      </c>
      <c r="D1650" s="3" t="s">
        <v>3</v>
      </c>
      <c r="E1650" s="3" t="s">
        <v>4</v>
      </c>
      <c r="F1650" s="3" t="s">
        <v>5</v>
      </c>
      <c r="G1650" s="3" t="s">
        <v>6</v>
      </c>
      <c r="H1650" s="3" t="s">
        <v>7</v>
      </c>
      <c r="I1650" s="3" t="s">
        <v>8</v>
      </c>
    </row>
    <row r="1651" ht="15.75" customHeight="1">
      <c r="A1651" s="4" t="s">
        <v>5459</v>
      </c>
      <c r="B1651" s="5" t="s">
        <v>5549</v>
      </c>
      <c r="C1651" s="6">
        <v>46178.0</v>
      </c>
      <c r="D1651" s="7">
        <v>100.0</v>
      </c>
      <c r="E1651" s="8" t="s">
        <v>4268</v>
      </c>
      <c r="F1651" s="9"/>
      <c r="G1651" s="10"/>
      <c r="H1651" s="8">
        <f>D1651-G1651</f>
        <v>100</v>
      </c>
      <c r="I1651" s="10"/>
    </row>
    <row r="1652" ht="15.75" customHeight="1">
      <c r="A1652" s="11"/>
      <c r="B1652" s="11"/>
      <c r="C1652" s="11"/>
      <c r="D1652" s="11"/>
      <c r="E1652" s="8"/>
      <c r="F1652" s="9"/>
      <c r="G1652" s="10"/>
      <c r="H1652" s="8">
        <f t="shared" ref="H1652:H1656" si="257">H1651-G1652</f>
        <v>100</v>
      </c>
      <c r="I1652" s="10"/>
    </row>
    <row r="1653" ht="15.75" customHeight="1">
      <c r="A1653" s="11"/>
      <c r="B1653" s="11"/>
      <c r="C1653" s="11"/>
      <c r="D1653" s="11"/>
      <c r="E1653" s="8"/>
      <c r="F1653" s="57"/>
      <c r="G1653" s="10"/>
      <c r="H1653" s="8">
        <f t="shared" si="257"/>
        <v>100</v>
      </c>
      <c r="I1653" s="10"/>
    </row>
    <row r="1654" ht="15.75" customHeight="1">
      <c r="A1654" s="11"/>
      <c r="B1654" s="11"/>
      <c r="C1654" s="11"/>
      <c r="D1654" s="11"/>
      <c r="E1654" s="8"/>
      <c r="F1654" s="10"/>
      <c r="G1654" s="10"/>
      <c r="H1654" s="8">
        <f t="shared" si="257"/>
        <v>100</v>
      </c>
      <c r="I1654" s="10"/>
    </row>
    <row r="1655" ht="15.75" customHeight="1">
      <c r="A1655" s="11"/>
      <c r="B1655" s="11"/>
      <c r="C1655" s="11"/>
      <c r="D1655" s="11"/>
      <c r="E1655" s="8"/>
      <c r="F1655" s="10"/>
      <c r="G1655" s="10"/>
      <c r="H1655" s="8">
        <f t="shared" si="257"/>
        <v>100</v>
      </c>
      <c r="I1655" s="10"/>
    </row>
    <row r="1656" ht="15.75" customHeight="1">
      <c r="A1656" s="12"/>
      <c r="B1656" s="12"/>
      <c r="C1656" s="12"/>
      <c r="D1656" s="12"/>
      <c r="E1656" s="8"/>
      <c r="F1656" s="10"/>
      <c r="G1656" s="10"/>
      <c r="H1656" s="8">
        <f t="shared" si="257"/>
        <v>100</v>
      </c>
      <c r="I1656" s="10"/>
    </row>
    <row r="1657" ht="15.75" customHeight="1">
      <c r="E1657" s="1"/>
    </row>
    <row r="1658" ht="15.75" customHeight="1">
      <c r="A1658" s="269" t="s">
        <v>0</v>
      </c>
      <c r="B1658" s="2" t="s">
        <v>1</v>
      </c>
      <c r="C1658" s="3" t="s">
        <v>2</v>
      </c>
      <c r="D1658" s="3" t="s">
        <v>3</v>
      </c>
      <c r="E1658" s="3" t="s">
        <v>4</v>
      </c>
      <c r="F1658" s="3" t="s">
        <v>5</v>
      </c>
      <c r="G1658" s="3" t="s">
        <v>6</v>
      </c>
      <c r="H1658" s="3" t="s">
        <v>7</v>
      </c>
      <c r="I1658" s="3" t="s">
        <v>8</v>
      </c>
    </row>
    <row r="1659" ht="15.75" customHeight="1">
      <c r="A1659" s="4" t="s">
        <v>5459</v>
      </c>
      <c r="B1659" s="5" t="s">
        <v>5549</v>
      </c>
      <c r="C1659" s="6">
        <v>46178.0</v>
      </c>
      <c r="D1659" s="7">
        <v>100.0</v>
      </c>
      <c r="E1659" s="8" t="s">
        <v>4268</v>
      </c>
      <c r="F1659" s="9"/>
      <c r="G1659" s="10"/>
      <c r="H1659" s="8">
        <f>D1659-G1659</f>
        <v>100</v>
      </c>
      <c r="I1659" s="10"/>
    </row>
    <row r="1660" ht="15.75" customHeight="1">
      <c r="A1660" s="11"/>
      <c r="B1660" s="11"/>
      <c r="C1660" s="11"/>
      <c r="D1660" s="11"/>
      <c r="E1660" s="8"/>
      <c r="F1660" s="9"/>
      <c r="G1660" s="10"/>
      <c r="H1660" s="8">
        <f t="shared" ref="H1660:H1664" si="258">H1659-G1660</f>
        <v>100</v>
      </c>
      <c r="I1660" s="10"/>
    </row>
    <row r="1661" ht="15.75" customHeight="1">
      <c r="A1661" s="11"/>
      <c r="B1661" s="11"/>
      <c r="C1661" s="11"/>
      <c r="D1661" s="11"/>
      <c r="E1661" s="8"/>
      <c r="F1661" s="57"/>
      <c r="G1661" s="10"/>
      <c r="H1661" s="8">
        <f t="shared" si="258"/>
        <v>100</v>
      </c>
      <c r="I1661" s="10"/>
    </row>
    <row r="1662" ht="15.75" customHeight="1">
      <c r="A1662" s="11"/>
      <c r="B1662" s="11"/>
      <c r="C1662" s="11"/>
      <c r="D1662" s="11"/>
      <c r="E1662" s="8"/>
      <c r="F1662" s="10"/>
      <c r="G1662" s="10"/>
      <c r="H1662" s="8">
        <f t="shared" si="258"/>
        <v>100</v>
      </c>
      <c r="I1662" s="10"/>
    </row>
    <row r="1663" ht="15.75" customHeight="1">
      <c r="A1663" s="11"/>
      <c r="B1663" s="11"/>
      <c r="C1663" s="11"/>
      <c r="D1663" s="11"/>
      <c r="E1663" s="8"/>
      <c r="F1663" s="10"/>
      <c r="G1663" s="10"/>
      <c r="H1663" s="8">
        <f t="shared" si="258"/>
        <v>100</v>
      </c>
      <c r="I1663" s="10"/>
    </row>
    <row r="1664" ht="15.75" customHeight="1">
      <c r="A1664" s="12"/>
      <c r="B1664" s="12"/>
      <c r="C1664" s="12"/>
      <c r="D1664" s="12"/>
      <c r="E1664" s="8"/>
      <c r="F1664" s="10"/>
      <c r="G1664" s="10"/>
      <c r="H1664" s="8">
        <f t="shared" si="258"/>
        <v>100</v>
      </c>
      <c r="I1664" s="10"/>
    </row>
  </sheetData>
  <mergeCells count="469">
    <mergeCell ref="G38:H38"/>
    <mergeCell ref="G41:H41"/>
    <mergeCell ref="I275:K275"/>
    <mergeCell ref="L275:N275"/>
    <mergeCell ref="I285:K285"/>
    <mergeCell ref="A660:A662"/>
    <mergeCell ref="B660:B662"/>
    <mergeCell ref="A665:A667"/>
    <mergeCell ref="B665:B667"/>
    <mergeCell ref="A670:A672"/>
    <mergeCell ref="B670:B672"/>
    <mergeCell ref="A679:A681"/>
    <mergeCell ref="B679:B681"/>
    <mergeCell ref="B687:B689"/>
    <mergeCell ref="A687:A689"/>
    <mergeCell ref="A692:A694"/>
    <mergeCell ref="B692:B694"/>
    <mergeCell ref="A697:A698"/>
    <mergeCell ref="B697:B698"/>
    <mergeCell ref="C697:C698"/>
    <mergeCell ref="D697:D698"/>
    <mergeCell ref="A701:A706"/>
    <mergeCell ref="B701:B706"/>
    <mergeCell ref="C701:C706"/>
    <mergeCell ref="D701:D706"/>
    <mergeCell ref="B709:B714"/>
    <mergeCell ref="C709:C714"/>
    <mergeCell ref="D709:D714"/>
    <mergeCell ref="C731:C732"/>
    <mergeCell ref="D731:D732"/>
    <mergeCell ref="A709:A714"/>
    <mergeCell ref="A717:A722"/>
    <mergeCell ref="B717:B722"/>
    <mergeCell ref="C717:C722"/>
    <mergeCell ref="D717:D722"/>
    <mergeCell ref="A731:A732"/>
    <mergeCell ref="B731:B732"/>
    <mergeCell ref="C756:C761"/>
    <mergeCell ref="D756:D761"/>
    <mergeCell ref="A796:A801"/>
    <mergeCell ref="B796:B801"/>
    <mergeCell ref="C796:C801"/>
    <mergeCell ref="D796:D801"/>
    <mergeCell ref="B804:B809"/>
    <mergeCell ref="C804:C809"/>
    <mergeCell ref="D804:D809"/>
    <mergeCell ref="A804:A809"/>
    <mergeCell ref="A812:A817"/>
    <mergeCell ref="B812:B817"/>
    <mergeCell ref="C812:C817"/>
    <mergeCell ref="D812:D817"/>
    <mergeCell ref="A820:A825"/>
    <mergeCell ref="B820:B825"/>
    <mergeCell ref="A828:A833"/>
    <mergeCell ref="B828:B833"/>
    <mergeCell ref="C828:C833"/>
    <mergeCell ref="D828:D833"/>
    <mergeCell ref="B836:B841"/>
    <mergeCell ref="C836:C841"/>
    <mergeCell ref="D836:D841"/>
    <mergeCell ref="A836:A841"/>
    <mergeCell ref="A844:A849"/>
    <mergeCell ref="B844:B849"/>
    <mergeCell ref="C844:C849"/>
    <mergeCell ref="D844:D849"/>
    <mergeCell ref="A852:A857"/>
    <mergeCell ref="B852:B857"/>
    <mergeCell ref="C852:C857"/>
    <mergeCell ref="D852:D857"/>
    <mergeCell ref="A860:A869"/>
    <mergeCell ref="B860:B869"/>
    <mergeCell ref="C860:C869"/>
    <mergeCell ref="D860:D869"/>
    <mergeCell ref="A872:A877"/>
    <mergeCell ref="D872:D877"/>
    <mergeCell ref="B872:B877"/>
    <mergeCell ref="C872:C877"/>
    <mergeCell ref="A881:A886"/>
    <mergeCell ref="B881:B886"/>
    <mergeCell ref="C881:C886"/>
    <mergeCell ref="D881:D886"/>
    <mergeCell ref="A889:A894"/>
    <mergeCell ref="D889:D894"/>
    <mergeCell ref="B889:B894"/>
    <mergeCell ref="C889:C894"/>
    <mergeCell ref="A897:A902"/>
    <mergeCell ref="B897:B902"/>
    <mergeCell ref="C897:C902"/>
    <mergeCell ref="D897:D902"/>
    <mergeCell ref="A905:A910"/>
    <mergeCell ref="D905:D910"/>
    <mergeCell ref="B905:B910"/>
    <mergeCell ref="C905:C910"/>
    <mergeCell ref="A913:A918"/>
    <mergeCell ref="B913:B918"/>
    <mergeCell ref="C913:C918"/>
    <mergeCell ref="D913:D918"/>
    <mergeCell ref="A921:A926"/>
    <mergeCell ref="D921:D926"/>
    <mergeCell ref="B961:B966"/>
    <mergeCell ref="C961:C966"/>
    <mergeCell ref="A969:A974"/>
    <mergeCell ref="B969:B974"/>
    <mergeCell ref="C969:C974"/>
    <mergeCell ref="D969:D974"/>
    <mergeCell ref="A977:A982"/>
    <mergeCell ref="D977:D982"/>
    <mergeCell ref="B977:B982"/>
    <mergeCell ref="C977:C982"/>
    <mergeCell ref="A985:A990"/>
    <mergeCell ref="B985:B990"/>
    <mergeCell ref="C985:C990"/>
    <mergeCell ref="D985:D990"/>
    <mergeCell ref="A993:A998"/>
    <mergeCell ref="D993:D998"/>
    <mergeCell ref="B993:B998"/>
    <mergeCell ref="C993:C998"/>
    <mergeCell ref="A1001:A1006"/>
    <mergeCell ref="B1001:B1006"/>
    <mergeCell ref="C1001:C1006"/>
    <mergeCell ref="D1001:D1006"/>
    <mergeCell ref="A1009:A1014"/>
    <mergeCell ref="D1009:D1014"/>
    <mergeCell ref="B1009:B1014"/>
    <mergeCell ref="C1009:C1014"/>
    <mergeCell ref="A1017:A1022"/>
    <mergeCell ref="B1017:B1022"/>
    <mergeCell ref="C1017:C1022"/>
    <mergeCell ref="D1017:D1022"/>
    <mergeCell ref="A1025:A1030"/>
    <mergeCell ref="C1151:C1158"/>
    <mergeCell ref="D1151:D1158"/>
    <mergeCell ref="A1161:A1166"/>
    <mergeCell ref="B1161:B1166"/>
    <mergeCell ref="C1161:C1166"/>
    <mergeCell ref="D1161:D1166"/>
    <mergeCell ref="A1169:A1174"/>
    <mergeCell ref="D1169:D1174"/>
    <mergeCell ref="B1169:B1174"/>
    <mergeCell ref="C1169:C1174"/>
    <mergeCell ref="A1177:A1182"/>
    <mergeCell ref="B1177:B1182"/>
    <mergeCell ref="C1177:C1182"/>
    <mergeCell ref="D1177:D1182"/>
    <mergeCell ref="A1188:A1193"/>
    <mergeCell ref="D1188:D1193"/>
    <mergeCell ref="C1065:C1078"/>
    <mergeCell ref="D1065:D1078"/>
    <mergeCell ref="C1081:C1086"/>
    <mergeCell ref="D1081:D1086"/>
    <mergeCell ref="A1049:A1054"/>
    <mergeCell ref="A1057:A1062"/>
    <mergeCell ref="B1057:B1062"/>
    <mergeCell ref="C1057:C1062"/>
    <mergeCell ref="D1057:D1062"/>
    <mergeCell ref="A1065:A1078"/>
    <mergeCell ref="A1081:A1090"/>
    <mergeCell ref="A1095:A1100"/>
    <mergeCell ref="B1095:B1100"/>
    <mergeCell ref="C1095:C1100"/>
    <mergeCell ref="D1095:D1100"/>
    <mergeCell ref="B1103:B1108"/>
    <mergeCell ref="C1103:C1108"/>
    <mergeCell ref="D1103:D1108"/>
    <mergeCell ref="C1119:C1124"/>
    <mergeCell ref="D1119:D1124"/>
    <mergeCell ref="A1103:A1108"/>
    <mergeCell ref="A1111:A1116"/>
    <mergeCell ref="B1111:B1116"/>
    <mergeCell ref="C1111:C1116"/>
    <mergeCell ref="D1111:D1116"/>
    <mergeCell ref="A1119:A1124"/>
    <mergeCell ref="B1119:B1124"/>
    <mergeCell ref="C1261:C1266"/>
    <mergeCell ref="D1261:D1266"/>
    <mergeCell ref="B921:B926"/>
    <mergeCell ref="C921:C926"/>
    <mergeCell ref="A929:A934"/>
    <mergeCell ref="B929:B934"/>
    <mergeCell ref="C929:C934"/>
    <mergeCell ref="D929:D934"/>
    <mergeCell ref="A937:A942"/>
    <mergeCell ref="D937:D942"/>
    <mergeCell ref="B937:B942"/>
    <mergeCell ref="C937:C942"/>
    <mergeCell ref="A949:A954"/>
    <mergeCell ref="B949:B954"/>
    <mergeCell ref="C949:C954"/>
    <mergeCell ref="D949:D954"/>
    <mergeCell ref="A961:A966"/>
    <mergeCell ref="D961:D966"/>
    <mergeCell ref="B1025:B1030"/>
    <mergeCell ref="C1025:C1030"/>
    <mergeCell ref="D1025:D1030"/>
    <mergeCell ref="A1033:A1038"/>
    <mergeCell ref="B1033:B1038"/>
    <mergeCell ref="C1033:C1038"/>
    <mergeCell ref="D1033:D1038"/>
    <mergeCell ref="A1041:A1046"/>
    <mergeCell ref="B1041:B1046"/>
    <mergeCell ref="C1041:C1046"/>
    <mergeCell ref="D1041:D1046"/>
    <mergeCell ref="B1049:B1054"/>
    <mergeCell ref="C1049:C1054"/>
    <mergeCell ref="D1049:D1054"/>
    <mergeCell ref="A736:A741"/>
    <mergeCell ref="B736:B741"/>
    <mergeCell ref="C736:C741"/>
    <mergeCell ref="D736:D741"/>
    <mergeCell ref="B744:B749"/>
    <mergeCell ref="C744:C749"/>
    <mergeCell ref="D744:D749"/>
    <mergeCell ref="A744:A749"/>
    <mergeCell ref="A752:A753"/>
    <mergeCell ref="B752:B753"/>
    <mergeCell ref="C752:C753"/>
    <mergeCell ref="D752:D753"/>
    <mergeCell ref="A756:A761"/>
    <mergeCell ref="B756:B761"/>
    <mergeCell ref="A764:A769"/>
    <mergeCell ref="B764:B769"/>
    <mergeCell ref="C764:C769"/>
    <mergeCell ref="D764:D769"/>
    <mergeCell ref="B772:B777"/>
    <mergeCell ref="C772:C777"/>
    <mergeCell ref="D772:D777"/>
    <mergeCell ref="C788:C793"/>
    <mergeCell ref="D788:D793"/>
    <mergeCell ref="A772:A777"/>
    <mergeCell ref="A780:A785"/>
    <mergeCell ref="B780:B785"/>
    <mergeCell ref="C780:C785"/>
    <mergeCell ref="D780:D785"/>
    <mergeCell ref="A788:A793"/>
    <mergeCell ref="B788:B793"/>
    <mergeCell ref="C820:C825"/>
    <mergeCell ref="D820:D825"/>
    <mergeCell ref="B1065:B1078"/>
    <mergeCell ref="B1081:B1086"/>
    <mergeCell ref="A1127:A1132"/>
    <mergeCell ref="B1127:B1132"/>
    <mergeCell ref="C1127:C1132"/>
    <mergeCell ref="D1127:D1132"/>
    <mergeCell ref="B1135:B1140"/>
    <mergeCell ref="C1135:C1140"/>
    <mergeCell ref="D1135:D1140"/>
    <mergeCell ref="A1135:A1140"/>
    <mergeCell ref="A1143:A1148"/>
    <mergeCell ref="B1143:B1148"/>
    <mergeCell ref="C1143:C1148"/>
    <mergeCell ref="D1143:D1148"/>
    <mergeCell ref="A1151:A1158"/>
    <mergeCell ref="B1151:B1158"/>
    <mergeCell ref="B1204:B1209"/>
    <mergeCell ref="C1204:C1209"/>
    <mergeCell ref="B1188:B1193"/>
    <mergeCell ref="C1188:C1193"/>
    <mergeCell ref="A1196:A1201"/>
    <mergeCell ref="B1196:B1201"/>
    <mergeCell ref="C1196:C1201"/>
    <mergeCell ref="D1196:D1201"/>
    <mergeCell ref="D1204:D1209"/>
    <mergeCell ref="C1227:C1232"/>
    <mergeCell ref="D1227:D1232"/>
    <mergeCell ref="A1204:A1214"/>
    <mergeCell ref="A1219:A1224"/>
    <mergeCell ref="B1219:B1224"/>
    <mergeCell ref="C1219:C1224"/>
    <mergeCell ref="D1219:D1224"/>
    <mergeCell ref="A1227:A1232"/>
    <mergeCell ref="B1227:B1232"/>
    <mergeCell ref="A1301:A1306"/>
    <mergeCell ref="B1301:B1306"/>
    <mergeCell ref="C1301:C1306"/>
    <mergeCell ref="D1301:D1306"/>
    <mergeCell ref="B1309:B1314"/>
    <mergeCell ref="C1309:C1314"/>
    <mergeCell ref="D1309:D1314"/>
    <mergeCell ref="A1309:A1314"/>
    <mergeCell ref="A1317:A1322"/>
    <mergeCell ref="B1317:B1322"/>
    <mergeCell ref="C1317:C1322"/>
    <mergeCell ref="D1317:D1322"/>
    <mergeCell ref="A1325:A1330"/>
    <mergeCell ref="B1325:B1330"/>
    <mergeCell ref="B1391:B1396"/>
    <mergeCell ref="C1391:C1396"/>
    <mergeCell ref="A1414:A1419"/>
    <mergeCell ref="B1414:B1419"/>
    <mergeCell ref="C1414:C1419"/>
    <mergeCell ref="D1414:D1419"/>
    <mergeCell ref="A1422:A1427"/>
    <mergeCell ref="D1422:D1427"/>
    <mergeCell ref="B1422:B1427"/>
    <mergeCell ref="C1422:C1427"/>
    <mergeCell ref="A1430:A1435"/>
    <mergeCell ref="B1430:B1435"/>
    <mergeCell ref="C1430:C1435"/>
    <mergeCell ref="D1430:D1435"/>
    <mergeCell ref="A1438:A1443"/>
    <mergeCell ref="D1438:D1443"/>
    <mergeCell ref="A1235:A1240"/>
    <mergeCell ref="B1235:B1240"/>
    <mergeCell ref="C1235:C1240"/>
    <mergeCell ref="D1235:D1240"/>
    <mergeCell ref="B1244:B1249"/>
    <mergeCell ref="C1244:C1249"/>
    <mergeCell ref="D1244:D1249"/>
    <mergeCell ref="A1244:A1249"/>
    <mergeCell ref="A1253:A1258"/>
    <mergeCell ref="B1253:B1258"/>
    <mergeCell ref="C1253:C1258"/>
    <mergeCell ref="D1253:D1258"/>
    <mergeCell ref="A1261:A1266"/>
    <mergeCell ref="B1261:B1266"/>
    <mergeCell ref="A1269:A1274"/>
    <mergeCell ref="B1269:B1274"/>
    <mergeCell ref="C1269:C1274"/>
    <mergeCell ref="D1269:D1274"/>
    <mergeCell ref="B1277:B1282"/>
    <mergeCell ref="C1277:C1282"/>
    <mergeCell ref="D1277:D1282"/>
    <mergeCell ref="C1293:C1298"/>
    <mergeCell ref="D1293:D1298"/>
    <mergeCell ref="A1277:A1282"/>
    <mergeCell ref="A1285:A1290"/>
    <mergeCell ref="B1285:B1290"/>
    <mergeCell ref="C1285:C1290"/>
    <mergeCell ref="D1285:D1290"/>
    <mergeCell ref="A1293:A1298"/>
    <mergeCell ref="B1293:B1298"/>
    <mergeCell ref="C1325:C1330"/>
    <mergeCell ref="D1325:D1330"/>
    <mergeCell ref="B1611:B1616"/>
    <mergeCell ref="C1611:C1616"/>
    <mergeCell ref="D1611:D1616"/>
    <mergeCell ref="A1333:A1338"/>
    <mergeCell ref="B1333:B1338"/>
    <mergeCell ref="C1333:C1338"/>
    <mergeCell ref="D1333:D1338"/>
    <mergeCell ref="B1341:B1346"/>
    <mergeCell ref="C1341:C1346"/>
    <mergeCell ref="D1341:D1346"/>
    <mergeCell ref="A1341:A1346"/>
    <mergeCell ref="A1349:A1354"/>
    <mergeCell ref="B1349:B1354"/>
    <mergeCell ref="C1349:C1354"/>
    <mergeCell ref="D1349:D1354"/>
    <mergeCell ref="A1357:A1362"/>
    <mergeCell ref="B1357:B1362"/>
    <mergeCell ref="C1357:C1362"/>
    <mergeCell ref="D1357:D1362"/>
    <mergeCell ref="A1365:A1370"/>
    <mergeCell ref="B1365:B1370"/>
    <mergeCell ref="C1365:C1370"/>
    <mergeCell ref="D1365:D1370"/>
    <mergeCell ref="A1375:A1380"/>
    <mergeCell ref="D1375:D1380"/>
    <mergeCell ref="B1375:B1380"/>
    <mergeCell ref="C1375:C1380"/>
    <mergeCell ref="A1383:A1388"/>
    <mergeCell ref="B1383:B1388"/>
    <mergeCell ref="C1383:C1388"/>
    <mergeCell ref="D1383:D1388"/>
    <mergeCell ref="A1391:A1396"/>
    <mergeCell ref="D1391:D1396"/>
    <mergeCell ref="B1438:B1443"/>
    <mergeCell ref="C1438:C1443"/>
    <mergeCell ref="A1453:A1458"/>
    <mergeCell ref="B1453:B1458"/>
    <mergeCell ref="C1453:C1458"/>
    <mergeCell ref="D1453:D1458"/>
    <mergeCell ref="A1461:A1466"/>
    <mergeCell ref="D1461:D1466"/>
    <mergeCell ref="B1461:B1466"/>
    <mergeCell ref="C1461:C1466"/>
    <mergeCell ref="A1469:A1474"/>
    <mergeCell ref="B1469:B1474"/>
    <mergeCell ref="C1469:C1474"/>
    <mergeCell ref="D1469:D1474"/>
    <mergeCell ref="A1477:A1482"/>
    <mergeCell ref="D1477:D1482"/>
    <mergeCell ref="B1477:B1482"/>
    <mergeCell ref="C1477:C1482"/>
    <mergeCell ref="A1485:A1490"/>
    <mergeCell ref="B1485:B1490"/>
    <mergeCell ref="C1485:C1490"/>
    <mergeCell ref="D1485:D1490"/>
    <mergeCell ref="A1493:A1498"/>
    <mergeCell ref="D1493:D1498"/>
    <mergeCell ref="B1493:B1498"/>
    <mergeCell ref="C1493:C1498"/>
    <mergeCell ref="A1501:A1506"/>
    <mergeCell ref="B1501:B1506"/>
    <mergeCell ref="C1501:C1506"/>
    <mergeCell ref="D1501:D1506"/>
    <mergeCell ref="A1509:A1514"/>
    <mergeCell ref="D1509:D1514"/>
    <mergeCell ref="B1509:B1514"/>
    <mergeCell ref="C1509:C1514"/>
    <mergeCell ref="A1517:A1522"/>
    <mergeCell ref="B1517:B1522"/>
    <mergeCell ref="C1517:C1522"/>
    <mergeCell ref="D1517:D1522"/>
    <mergeCell ref="A1528:A1533"/>
    <mergeCell ref="D1528:D1533"/>
    <mergeCell ref="B1528:B1533"/>
    <mergeCell ref="C1528:C1533"/>
    <mergeCell ref="A1536:A1541"/>
    <mergeCell ref="B1536:B1541"/>
    <mergeCell ref="C1536:C1541"/>
    <mergeCell ref="D1536:D1541"/>
    <mergeCell ref="A1544:A1549"/>
    <mergeCell ref="D1544:D1549"/>
    <mergeCell ref="B1544:B1549"/>
    <mergeCell ref="C1544:C1549"/>
    <mergeCell ref="A1552:A1557"/>
    <mergeCell ref="B1552:B1557"/>
    <mergeCell ref="C1552:C1557"/>
    <mergeCell ref="D1552:D1557"/>
    <mergeCell ref="A1563:A1568"/>
    <mergeCell ref="D1563:D1568"/>
    <mergeCell ref="B1563:B1568"/>
    <mergeCell ref="C1563:C1568"/>
    <mergeCell ref="A1571:A1576"/>
    <mergeCell ref="B1571:B1576"/>
    <mergeCell ref="C1571:C1576"/>
    <mergeCell ref="D1571:D1576"/>
    <mergeCell ref="A1579:A1584"/>
    <mergeCell ref="D1579:D1584"/>
    <mergeCell ref="B1579:B1584"/>
    <mergeCell ref="C1579:C1584"/>
    <mergeCell ref="A1587:A1592"/>
    <mergeCell ref="B1587:B1592"/>
    <mergeCell ref="C1587:C1592"/>
    <mergeCell ref="D1587:D1592"/>
    <mergeCell ref="A1595:A1600"/>
    <mergeCell ref="D1595:D1600"/>
    <mergeCell ref="B1595:B1600"/>
    <mergeCell ref="C1595:C1600"/>
    <mergeCell ref="A1603:A1608"/>
    <mergeCell ref="B1603:B1608"/>
    <mergeCell ref="C1603:C1608"/>
    <mergeCell ref="D1603:D1608"/>
    <mergeCell ref="A1611:A1616"/>
    <mergeCell ref="A1619:A1624"/>
    <mergeCell ref="B1619:B1624"/>
    <mergeCell ref="C1619:C1624"/>
    <mergeCell ref="D1619:D1624"/>
    <mergeCell ref="B1627:B1632"/>
    <mergeCell ref="C1627:C1632"/>
    <mergeCell ref="D1627:D1632"/>
    <mergeCell ref="C1643:C1648"/>
    <mergeCell ref="D1643:D1648"/>
    <mergeCell ref="A1651:A1656"/>
    <mergeCell ref="B1651:B1656"/>
    <mergeCell ref="C1651:C1656"/>
    <mergeCell ref="D1651:D1656"/>
    <mergeCell ref="A1659:A1664"/>
    <mergeCell ref="B1659:B1664"/>
    <mergeCell ref="C1659:C1664"/>
    <mergeCell ref="D1659:D1664"/>
    <mergeCell ref="A1627:A1632"/>
    <mergeCell ref="A1635:A1640"/>
    <mergeCell ref="B1635:B1640"/>
    <mergeCell ref="C1635:C1640"/>
    <mergeCell ref="D1635:D1640"/>
    <mergeCell ref="A1643:A1648"/>
    <mergeCell ref="B1643:B1648"/>
  </mergeCells>
  <printOptions/>
  <pageMargins bottom="0.58" footer="0.0" header="0.0" left="0.7" right="0.7" top="0.47"/>
  <pageSetup paperSize="5" orientation="portrait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0"/>
    <col customWidth="1" min="3" max="3" width="8.71"/>
    <col customWidth="1" min="4" max="4" width="12.14"/>
    <col customWidth="1" min="5" max="5" width="10.71"/>
    <col customWidth="1" min="6" max="6" width="14.86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5550</v>
      </c>
      <c r="B3" s="5" t="s">
        <v>5551</v>
      </c>
      <c r="C3" s="6">
        <v>45688.0</v>
      </c>
      <c r="D3" s="7">
        <v>50.0</v>
      </c>
      <c r="E3" s="8" t="s">
        <v>5513</v>
      </c>
      <c r="F3" s="9">
        <v>45692.0</v>
      </c>
      <c r="G3" s="10">
        <v>20.0</v>
      </c>
      <c r="H3" s="8">
        <f>D3-G3</f>
        <v>30</v>
      </c>
      <c r="I3" s="10"/>
    </row>
    <row r="4">
      <c r="A4" s="11"/>
      <c r="B4" s="11"/>
      <c r="C4" s="11"/>
      <c r="D4" s="11"/>
      <c r="E4" s="8" t="s">
        <v>5514</v>
      </c>
      <c r="F4" s="9">
        <v>45696.0</v>
      </c>
      <c r="G4" s="10">
        <v>30.0</v>
      </c>
      <c r="H4" s="8">
        <f t="shared" ref="H4:H5" si="1">H3-G4</f>
        <v>0</v>
      </c>
      <c r="I4" s="10"/>
    </row>
    <row r="5">
      <c r="A5" s="12"/>
      <c r="B5" s="12"/>
      <c r="C5" s="12"/>
      <c r="D5" s="12"/>
      <c r="E5" s="8" t="s">
        <v>5515</v>
      </c>
      <c r="F5" s="10"/>
      <c r="G5" s="10"/>
      <c r="H5" s="8">
        <f t="shared" si="1"/>
        <v>0</v>
      </c>
      <c r="I5" s="10"/>
    </row>
    <row r="6">
      <c r="H6" s="62" t="s">
        <v>14</v>
      </c>
    </row>
    <row r="8">
      <c r="A8" s="2" t="s">
        <v>0</v>
      </c>
      <c r="B8" s="2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</row>
    <row r="9">
      <c r="A9" s="4" t="s">
        <v>5550</v>
      </c>
      <c r="B9" s="5" t="s">
        <v>5552</v>
      </c>
      <c r="C9" s="6"/>
      <c r="D9" s="7">
        <v>50.0</v>
      </c>
      <c r="E9" s="8" t="s">
        <v>5553</v>
      </c>
      <c r="F9" s="9">
        <v>45730.0</v>
      </c>
      <c r="G9" s="10">
        <v>50.0</v>
      </c>
      <c r="H9" s="8">
        <f>D9-G9</f>
        <v>0</v>
      </c>
      <c r="I9" s="10"/>
    </row>
    <row r="10">
      <c r="A10" s="11"/>
      <c r="B10" s="11"/>
      <c r="C10" s="11"/>
      <c r="D10" s="11"/>
      <c r="E10" s="8" t="s">
        <v>5554</v>
      </c>
      <c r="F10" s="9"/>
      <c r="G10" s="10"/>
      <c r="H10" s="8">
        <f t="shared" ref="H10:H11" si="2">H9-G10</f>
        <v>0</v>
      </c>
      <c r="I10" s="10"/>
    </row>
    <row r="11">
      <c r="A11" s="12"/>
      <c r="B11" s="12"/>
      <c r="C11" s="12"/>
      <c r="D11" s="12"/>
      <c r="E11" s="8" t="s">
        <v>5555</v>
      </c>
      <c r="F11" s="10"/>
      <c r="G11" s="10"/>
      <c r="H11" s="8">
        <f t="shared" si="2"/>
        <v>0</v>
      </c>
      <c r="I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C5"/>
    <mergeCell ref="D3:D5"/>
    <mergeCell ref="A9:A11"/>
    <mergeCell ref="B9:B11"/>
    <mergeCell ref="C9:C11"/>
    <mergeCell ref="D9:D11"/>
  </mergeCells>
  <printOptions/>
  <pageMargins bottom="0.75" footer="0.0" header="0.0" left="0.7" right="0.7" top="0.75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71"/>
    <col customWidth="1" min="3" max="3" width="8.71"/>
    <col customWidth="1" min="4" max="4" width="20.43"/>
    <col customWidth="1" min="5" max="5" width="10.71"/>
    <col customWidth="1" min="6" max="6" width="14.86"/>
    <col customWidth="1" min="7" max="26" width="8.7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3544</v>
      </c>
      <c r="B2" s="5">
        <v>2.0250400012E10</v>
      </c>
      <c r="C2" s="6"/>
      <c r="D2" s="7">
        <v>100.0</v>
      </c>
      <c r="E2" s="8" t="s">
        <v>5556</v>
      </c>
      <c r="F2" s="9">
        <v>45777.0</v>
      </c>
      <c r="G2" s="10">
        <v>100.0</v>
      </c>
      <c r="H2" s="8">
        <f>D2-G2</f>
        <v>0</v>
      </c>
      <c r="I2" s="10"/>
    </row>
    <row r="3">
      <c r="A3" s="11"/>
      <c r="B3" s="11"/>
      <c r="C3" s="11"/>
      <c r="D3" s="11"/>
      <c r="E3" s="8" t="s">
        <v>5557</v>
      </c>
      <c r="F3" s="9"/>
      <c r="G3" s="10"/>
      <c r="H3" s="8">
        <f t="shared" ref="H3:H4" si="1">H2-G3</f>
        <v>0</v>
      </c>
      <c r="I3" s="10"/>
    </row>
    <row r="4">
      <c r="A4" s="12"/>
      <c r="B4" s="12"/>
      <c r="C4" s="12"/>
      <c r="D4" s="12"/>
      <c r="E4" s="8" t="s">
        <v>5558</v>
      </c>
      <c r="F4" s="10"/>
      <c r="G4" s="10"/>
      <c r="H4" s="8">
        <f t="shared" si="1"/>
        <v>0</v>
      </c>
      <c r="I4" s="10"/>
    </row>
    <row r="5">
      <c r="H5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1.71"/>
    <col customWidth="1" min="3" max="3" width="8.71"/>
    <col customWidth="1" min="4" max="4" width="20.43"/>
    <col customWidth="1" min="5" max="5" width="10.71"/>
    <col customWidth="1" min="6" max="6" width="14.86"/>
    <col customWidth="1" min="7" max="26" width="8.71"/>
  </cols>
  <sheetData>
    <row r="1">
      <c r="A1" s="50" t="s">
        <v>811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30.0</v>
      </c>
    </row>
    <row r="3">
      <c r="A3" s="19">
        <v>4.530018333E9</v>
      </c>
      <c r="B3" s="18">
        <v>45313.0</v>
      </c>
      <c r="C3" s="36">
        <v>30.0</v>
      </c>
      <c r="D3" s="19">
        <f>G2-C3</f>
        <v>0</v>
      </c>
      <c r="E3" s="19"/>
      <c r="F3" s="40"/>
      <c r="G3" s="30" t="s">
        <v>5559</v>
      </c>
      <c r="H3" s="30"/>
    </row>
    <row r="4">
      <c r="A4" s="19">
        <f>A3</f>
        <v>4530018333</v>
      </c>
      <c r="B4" s="18"/>
      <c r="C4" s="36"/>
      <c r="D4" s="19">
        <f>D3-C4</f>
        <v>0</v>
      </c>
      <c r="E4" s="19"/>
      <c r="F4" s="40"/>
      <c r="G4" s="53"/>
      <c r="H4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718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20.0</v>
      </c>
    </row>
    <row r="793" ht="15.75" customHeight="1">
      <c r="A793" s="19">
        <v>2.122100217E9</v>
      </c>
      <c r="B793" s="18">
        <v>44438.0</v>
      </c>
      <c r="C793" s="36">
        <v>20.0</v>
      </c>
      <c r="D793" s="19">
        <f>G792-C793</f>
        <v>0</v>
      </c>
      <c r="E793" s="19"/>
      <c r="F793" s="10"/>
      <c r="G793" s="1" t="s">
        <v>5560</v>
      </c>
    </row>
    <row r="794" ht="15.75" customHeight="1">
      <c r="A794" s="19">
        <v>2.122100217E9</v>
      </c>
      <c r="B794" s="18"/>
      <c r="C794" s="36"/>
      <c r="D794" s="19">
        <f t="shared" ref="D794:D809" si="40">D793-C794</f>
        <v>0</v>
      </c>
      <c r="E794" s="19"/>
      <c r="F794" s="10"/>
      <c r="G794" s="53" t="s">
        <v>5561</v>
      </c>
    </row>
    <row r="795" ht="15.75" customHeight="1">
      <c r="A795" s="19">
        <v>2.122100217E9</v>
      </c>
      <c r="B795" s="18"/>
      <c r="C795" s="36"/>
      <c r="D795" s="19">
        <f t="shared" si="40"/>
        <v>0</v>
      </c>
      <c r="E795" s="19"/>
      <c r="F795" s="10"/>
      <c r="G795" s="20" t="s">
        <v>4764</v>
      </c>
    </row>
    <row r="796" ht="15.75" customHeight="1">
      <c r="A796" s="19">
        <v>2.122100217E9</v>
      </c>
      <c r="B796" s="18"/>
      <c r="C796" s="36"/>
      <c r="D796" s="19">
        <f t="shared" si="40"/>
        <v>0</v>
      </c>
      <c r="E796" s="19"/>
      <c r="F796" s="10"/>
      <c r="G796" s="30"/>
    </row>
    <row r="797" ht="15.75" customHeight="1">
      <c r="A797" s="19">
        <v>2.122100217E9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>
        <v>2.122100217E9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>
        <v>2.122100217E9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>
        <v>2.122100217E9</v>
      </c>
      <c r="B800" s="18"/>
      <c r="C800" s="36"/>
      <c r="D800" s="19">
        <f t="shared" si="40"/>
        <v>0</v>
      </c>
      <c r="E800" s="19"/>
      <c r="F800" s="10"/>
      <c r="G800" s="30"/>
    </row>
    <row r="801" ht="15.75" customHeight="1">
      <c r="A801" s="19">
        <v>2.122100217E9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>
        <v>2.122100217E9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19">
        <v>2.122100217E9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19">
        <v>2.122100217E9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19">
        <v>2.122100217E9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19">
        <v>2.122100217E9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>
        <v>2.122100217E9</v>
      </c>
      <c r="B807" s="18"/>
      <c r="C807" s="36"/>
      <c r="D807" s="19">
        <f t="shared" si="40"/>
        <v>0</v>
      </c>
      <c r="E807" s="19"/>
      <c r="F807" s="10"/>
    </row>
    <row r="808" ht="15.75" customHeight="1">
      <c r="A808" s="19">
        <v>2.122100217E9</v>
      </c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20</v>
      </c>
      <c r="E811" s="1"/>
    </row>
    <row r="812" ht="15.75" customHeight="1">
      <c r="E812" s="1"/>
    </row>
    <row r="813" ht="15.75" customHeight="1">
      <c r="A813" s="50" t="s">
        <v>718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60.0</v>
      </c>
    </row>
    <row r="815" ht="15.75" customHeight="1">
      <c r="A815" s="19">
        <v>2.122100222E9</v>
      </c>
      <c r="B815" s="18">
        <v>44364.0</v>
      </c>
      <c r="C815" s="36">
        <v>55.0</v>
      </c>
      <c r="D815" s="19">
        <f>G814-C815</f>
        <v>5</v>
      </c>
      <c r="E815" s="19"/>
      <c r="F815" s="10"/>
      <c r="G815" s="1" t="s">
        <v>5562</v>
      </c>
    </row>
    <row r="816" ht="15.75" customHeight="1">
      <c r="A816" s="19">
        <v>2.122100222E9</v>
      </c>
      <c r="B816" s="18">
        <v>44365.0</v>
      </c>
      <c r="C816" s="36">
        <v>5.0</v>
      </c>
      <c r="D816" s="19">
        <f t="shared" ref="D816:D831" si="41">D815-C816</f>
        <v>0</v>
      </c>
      <c r="E816" s="19"/>
      <c r="F816" s="10"/>
      <c r="G816" s="53"/>
    </row>
    <row r="817" ht="15.75" customHeight="1">
      <c r="A817" s="19">
        <v>2.122100222E9</v>
      </c>
      <c r="B817" s="18"/>
      <c r="C817" s="36"/>
      <c r="D817" s="19">
        <f t="shared" si="41"/>
        <v>0</v>
      </c>
      <c r="E817" s="19"/>
      <c r="F817" s="10"/>
      <c r="G817" s="20" t="s">
        <v>4764</v>
      </c>
    </row>
    <row r="818" ht="15.75" customHeight="1">
      <c r="A818" s="19">
        <v>2.122100222E9</v>
      </c>
      <c r="B818" s="18"/>
      <c r="C818" s="36"/>
      <c r="D818" s="19">
        <f t="shared" si="41"/>
        <v>0</v>
      </c>
      <c r="E818" s="19"/>
      <c r="F818" s="10"/>
      <c r="G818" s="30"/>
    </row>
    <row r="819" ht="15.75" customHeight="1">
      <c r="A819" s="19">
        <v>2.122100222E9</v>
      </c>
      <c r="B819" s="18"/>
      <c r="C819" s="36"/>
      <c r="D819" s="19">
        <f t="shared" si="41"/>
        <v>0</v>
      </c>
      <c r="E819" s="19"/>
      <c r="F819" s="10"/>
      <c r="G819" s="30"/>
    </row>
    <row r="820" ht="15.75" customHeight="1">
      <c r="A820" s="19">
        <v>2.122100222E9</v>
      </c>
      <c r="B820" s="18"/>
      <c r="C820" s="36"/>
      <c r="D820" s="19">
        <f t="shared" si="41"/>
        <v>0</v>
      </c>
      <c r="E820" s="19"/>
      <c r="F820" s="10"/>
      <c r="G820" s="30"/>
    </row>
    <row r="821" ht="15.75" customHeight="1">
      <c r="A821" s="19">
        <v>2.122100222E9</v>
      </c>
      <c r="B821" s="18"/>
      <c r="C821" s="36"/>
      <c r="D821" s="19">
        <f t="shared" si="41"/>
        <v>0</v>
      </c>
      <c r="E821" s="19"/>
      <c r="F821" s="10"/>
      <c r="G821" s="30"/>
    </row>
    <row r="822" ht="15.75" customHeight="1">
      <c r="A822" s="19">
        <v>2.122100222E9</v>
      </c>
      <c r="B822" s="18"/>
      <c r="C822" s="36"/>
      <c r="D822" s="19">
        <f t="shared" si="41"/>
        <v>0</v>
      </c>
      <c r="E822" s="19"/>
      <c r="F822" s="10"/>
      <c r="G822" s="30"/>
    </row>
    <row r="823" ht="15.75" customHeight="1">
      <c r="A823" s="19">
        <v>2.122100222E9</v>
      </c>
      <c r="B823" s="18"/>
      <c r="C823" s="36"/>
      <c r="D823" s="19">
        <f t="shared" si="41"/>
        <v>0</v>
      </c>
      <c r="E823" s="19"/>
      <c r="F823" s="10"/>
    </row>
    <row r="824" ht="15.75" customHeight="1">
      <c r="A824" s="19">
        <v>2.122100222E9</v>
      </c>
      <c r="B824" s="18"/>
      <c r="C824" s="36"/>
      <c r="D824" s="19">
        <f t="shared" si="41"/>
        <v>0</v>
      </c>
      <c r="E824" s="19"/>
      <c r="F824" s="10"/>
    </row>
    <row r="825" ht="15.75" customHeight="1">
      <c r="A825" s="19">
        <v>2.122100222E9</v>
      </c>
      <c r="B825" s="18"/>
      <c r="C825" s="36"/>
      <c r="D825" s="19">
        <f t="shared" si="41"/>
        <v>0</v>
      </c>
      <c r="E825" s="19"/>
      <c r="F825" s="10"/>
    </row>
    <row r="826" ht="15.75" customHeight="1">
      <c r="A826" s="19">
        <v>2.122100222E9</v>
      </c>
      <c r="B826" s="18"/>
      <c r="C826" s="36"/>
      <c r="D826" s="19">
        <f t="shared" si="41"/>
        <v>0</v>
      </c>
      <c r="E826" s="19"/>
      <c r="F826" s="10"/>
    </row>
    <row r="827" ht="15.75" customHeight="1">
      <c r="A827" s="19">
        <v>2.122100222E9</v>
      </c>
      <c r="B827" s="18"/>
      <c r="C827" s="36"/>
      <c r="D827" s="19">
        <f t="shared" si="41"/>
        <v>0</v>
      </c>
      <c r="E827" s="19"/>
      <c r="F827" s="10"/>
    </row>
    <row r="828" ht="15.75" customHeight="1">
      <c r="A828" s="19">
        <v>2.122100222E9</v>
      </c>
      <c r="B828" s="18"/>
      <c r="C828" s="36"/>
      <c r="D828" s="19">
        <f t="shared" si="41"/>
        <v>0</v>
      </c>
      <c r="E828" s="19"/>
      <c r="F828" s="10"/>
    </row>
    <row r="829" ht="15.75" customHeight="1">
      <c r="A829" s="19">
        <v>2.122100222E9</v>
      </c>
      <c r="B829" s="18"/>
      <c r="C829" s="36"/>
      <c r="D829" s="19">
        <f t="shared" si="41"/>
        <v>0</v>
      </c>
      <c r="E829" s="19"/>
      <c r="F829" s="10"/>
    </row>
    <row r="830" ht="15.75" customHeight="1">
      <c r="A830" s="19">
        <v>2.122100222E9</v>
      </c>
      <c r="B830" s="18"/>
      <c r="C830" s="36"/>
      <c r="D830" s="19">
        <f t="shared" si="41"/>
        <v>0</v>
      </c>
      <c r="E830" s="19"/>
      <c r="F830" s="10"/>
    </row>
    <row r="831" ht="15.75" customHeight="1">
      <c r="A831" s="19"/>
      <c r="B831" s="18"/>
      <c r="C831" s="36"/>
      <c r="D831" s="19">
        <f t="shared" si="41"/>
        <v>0</v>
      </c>
      <c r="E831" s="19"/>
      <c r="F831" s="10"/>
    </row>
    <row r="832" ht="15.75" customHeight="1">
      <c r="A832" s="10"/>
      <c r="B832" s="19"/>
      <c r="C832" s="10"/>
      <c r="D832" s="10"/>
      <c r="E832" s="19"/>
      <c r="F832" s="10"/>
    </row>
    <row r="833" ht="15.75" customHeight="1">
      <c r="C833" s="20">
        <f>SUM(C815:C832)</f>
        <v>60</v>
      </c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4">
    <mergeCell ref="G38:H38"/>
    <mergeCell ref="G41:H41"/>
    <mergeCell ref="A791:G791"/>
    <mergeCell ref="A813:G813"/>
  </mergeCells>
  <printOptions/>
  <pageMargins bottom="0.58" footer="0.0" header="0.0" left="0.7" right="0.7" top="0.47"/>
  <pageSetup scale="65"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811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2000.0</v>
      </c>
    </row>
    <row r="793" ht="15.75" customHeight="1">
      <c r="A793" s="19" t="s">
        <v>5563</v>
      </c>
      <c r="B793" s="18">
        <v>45044.0</v>
      </c>
      <c r="C793" s="36">
        <v>75.0</v>
      </c>
      <c r="D793" s="19">
        <f>G792-C793</f>
        <v>1925</v>
      </c>
      <c r="E793" s="19"/>
      <c r="F793" s="10"/>
      <c r="G793" s="1" t="s">
        <v>5564</v>
      </c>
    </row>
    <row r="794" ht="15.75" customHeight="1">
      <c r="A794" s="19" t="str">
        <f t="shared" ref="A794:A819" si="40">A793</f>
        <v>PO-AAP-2304-00426</v>
      </c>
      <c r="B794" s="18">
        <v>45044.0</v>
      </c>
      <c r="C794" s="36">
        <v>75.0</v>
      </c>
      <c r="D794" s="19">
        <f t="shared" ref="D794:D819" si="41">D793-C794</f>
        <v>1850</v>
      </c>
      <c r="E794" s="19"/>
      <c r="F794" s="10"/>
      <c r="G794" s="53" t="s">
        <v>5565</v>
      </c>
    </row>
    <row r="795" ht="15.75" customHeight="1">
      <c r="A795" s="19" t="str">
        <f t="shared" si="40"/>
        <v>PO-AAP-2304-00426</v>
      </c>
      <c r="B795" s="18">
        <v>45051.0</v>
      </c>
      <c r="C795" s="36">
        <v>75.0</v>
      </c>
      <c r="D795" s="19">
        <f t="shared" si="41"/>
        <v>1775</v>
      </c>
      <c r="E795" s="19"/>
      <c r="F795" s="10"/>
    </row>
    <row r="796" ht="15.75" customHeight="1">
      <c r="A796" s="19" t="str">
        <f t="shared" si="40"/>
        <v>PO-AAP-2304-00426</v>
      </c>
      <c r="B796" s="18">
        <v>45051.0</v>
      </c>
      <c r="C796" s="36">
        <v>75.0</v>
      </c>
      <c r="D796" s="19">
        <f t="shared" si="41"/>
        <v>1700</v>
      </c>
      <c r="E796" s="19"/>
      <c r="F796" s="10"/>
      <c r="G796" s="30"/>
    </row>
    <row r="797" ht="15.75" customHeight="1">
      <c r="A797" s="19" t="str">
        <f t="shared" si="40"/>
        <v>PO-AAP-2304-00426</v>
      </c>
      <c r="B797" s="18">
        <v>45055.0</v>
      </c>
      <c r="C797" s="36">
        <v>100.0</v>
      </c>
      <c r="D797" s="19">
        <f t="shared" si="41"/>
        <v>1600</v>
      </c>
      <c r="E797" s="19"/>
      <c r="F797" s="10" t="s">
        <v>5566</v>
      </c>
      <c r="G797" s="30"/>
    </row>
    <row r="798" ht="15.75" customHeight="1">
      <c r="A798" s="19" t="str">
        <f t="shared" si="40"/>
        <v>PO-AAP-2304-00426</v>
      </c>
      <c r="B798" s="9">
        <v>45055.0</v>
      </c>
      <c r="C798" s="10">
        <v>50.0</v>
      </c>
      <c r="D798" s="19">
        <f t="shared" si="41"/>
        <v>1550</v>
      </c>
      <c r="E798" s="19"/>
      <c r="F798" s="3" t="s">
        <v>5567</v>
      </c>
    </row>
    <row r="799" ht="15.75" customHeight="1">
      <c r="A799" s="19" t="str">
        <f t="shared" si="40"/>
        <v>PO-AAP-2304-00426</v>
      </c>
      <c r="B799" s="9">
        <v>45057.0</v>
      </c>
      <c r="C799" s="10">
        <v>75.0</v>
      </c>
      <c r="D799" s="19">
        <f t="shared" si="41"/>
        <v>1475</v>
      </c>
      <c r="E799" s="19"/>
      <c r="F799" s="10"/>
    </row>
    <row r="800" ht="15.75" customHeight="1">
      <c r="A800" s="19" t="str">
        <f t="shared" si="40"/>
        <v>PO-AAP-2304-00426</v>
      </c>
      <c r="B800" s="9">
        <v>45058.0</v>
      </c>
      <c r="C800" s="10">
        <v>75.0</v>
      </c>
      <c r="D800" s="19">
        <f t="shared" si="41"/>
        <v>1400</v>
      </c>
      <c r="E800" s="19"/>
      <c r="F800" s="10"/>
    </row>
    <row r="801" ht="15.75" customHeight="1">
      <c r="A801" s="19" t="str">
        <f t="shared" si="40"/>
        <v>PO-AAP-2304-00426</v>
      </c>
      <c r="B801" s="9">
        <v>45062.0</v>
      </c>
      <c r="C801" s="10">
        <v>76.0</v>
      </c>
      <c r="D801" s="19">
        <f t="shared" si="41"/>
        <v>1324</v>
      </c>
      <c r="E801" s="19"/>
      <c r="F801" s="10"/>
    </row>
    <row r="802" ht="15.75" customHeight="1">
      <c r="A802" s="19" t="str">
        <f t="shared" si="40"/>
        <v>PO-AAP-2304-00426</v>
      </c>
      <c r="B802" s="9">
        <v>45063.0</v>
      </c>
      <c r="C802" s="10">
        <v>74.0</v>
      </c>
      <c r="D802" s="19">
        <f t="shared" si="41"/>
        <v>1250</v>
      </c>
      <c r="E802" s="19"/>
      <c r="F802" s="10"/>
    </row>
    <row r="803" ht="15.75" customHeight="1">
      <c r="A803" s="19" t="str">
        <f t="shared" si="40"/>
        <v>PO-AAP-2304-00426</v>
      </c>
      <c r="B803" s="9">
        <v>45068.0</v>
      </c>
      <c r="C803" s="10">
        <v>100.0</v>
      </c>
      <c r="D803" s="19">
        <f t="shared" si="41"/>
        <v>1150</v>
      </c>
      <c r="E803" s="19"/>
      <c r="F803" s="10"/>
    </row>
    <row r="804" ht="15.75" customHeight="1">
      <c r="A804" s="19" t="str">
        <f t="shared" si="40"/>
        <v>PO-AAP-2304-00426</v>
      </c>
      <c r="B804" s="9">
        <v>45069.0</v>
      </c>
      <c r="C804" s="10">
        <v>75.0</v>
      </c>
      <c r="D804" s="19">
        <f t="shared" si="41"/>
        <v>1075</v>
      </c>
      <c r="E804" s="19"/>
      <c r="F804" s="10"/>
    </row>
    <row r="805" ht="15.75" customHeight="1">
      <c r="A805" s="19" t="str">
        <f t="shared" si="40"/>
        <v>PO-AAP-2304-00426</v>
      </c>
      <c r="B805" s="9">
        <v>45070.0</v>
      </c>
      <c r="C805" s="10">
        <v>100.0</v>
      </c>
      <c r="D805" s="19">
        <f t="shared" si="41"/>
        <v>975</v>
      </c>
      <c r="E805" s="19"/>
      <c r="F805" s="10"/>
    </row>
    <row r="806" ht="15.75" customHeight="1">
      <c r="A806" s="19" t="str">
        <f t="shared" si="40"/>
        <v>PO-AAP-2304-00426</v>
      </c>
      <c r="B806" s="9">
        <v>45075.0</v>
      </c>
      <c r="C806" s="10">
        <v>100.0</v>
      </c>
      <c r="D806" s="19">
        <f t="shared" si="41"/>
        <v>875</v>
      </c>
      <c r="E806" s="19"/>
      <c r="F806" s="10"/>
    </row>
    <row r="807" ht="15.75" customHeight="1">
      <c r="A807" s="19" t="str">
        <f t="shared" si="40"/>
        <v>PO-AAP-2304-00426</v>
      </c>
      <c r="B807" s="9">
        <v>45076.0</v>
      </c>
      <c r="C807" s="10">
        <v>75.0</v>
      </c>
      <c r="D807" s="19">
        <f t="shared" si="41"/>
        <v>800</v>
      </c>
      <c r="E807" s="19"/>
      <c r="F807" s="10"/>
    </row>
    <row r="808" ht="15.75" customHeight="1">
      <c r="A808" s="19" t="str">
        <f t="shared" si="40"/>
        <v>PO-AAP-2304-00426</v>
      </c>
      <c r="B808" s="9">
        <v>45077.0</v>
      </c>
      <c r="C808" s="10">
        <v>50.0</v>
      </c>
      <c r="D808" s="19">
        <f t="shared" si="41"/>
        <v>750</v>
      </c>
      <c r="E808" s="19"/>
      <c r="F808" s="10"/>
    </row>
    <row r="809" ht="15.75" customHeight="1">
      <c r="A809" s="19" t="str">
        <f t="shared" si="40"/>
        <v>PO-AAP-2304-00426</v>
      </c>
      <c r="B809" s="9">
        <v>45077.0</v>
      </c>
      <c r="C809" s="10">
        <v>100.0</v>
      </c>
      <c r="D809" s="19">
        <f t="shared" si="41"/>
        <v>650</v>
      </c>
      <c r="E809" s="19"/>
      <c r="F809" s="10"/>
    </row>
    <row r="810" ht="15.75" customHeight="1">
      <c r="A810" s="19" t="str">
        <f t="shared" si="40"/>
        <v>PO-AAP-2304-00426</v>
      </c>
      <c r="B810" s="9">
        <v>45082.0</v>
      </c>
      <c r="C810" s="10">
        <v>75.0</v>
      </c>
      <c r="D810" s="19">
        <f t="shared" si="41"/>
        <v>575</v>
      </c>
      <c r="E810" s="19"/>
      <c r="F810" s="10"/>
    </row>
    <row r="811" ht="15.75" customHeight="1">
      <c r="A811" s="19" t="str">
        <f t="shared" si="40"/>
        <v>PO-AAP-2304-00426</v>
      </c>
      <c r="B811" s="9">
        <v>45083.0</v>
      </c>
      <c r="C811" s="10">
        <v>75.0</v>
      </c>
      <c r="D811" s="19">
        <f t="shared" si="41"/>
        <v>500</v>
      </c>
      <c r="E811" s="19"/>
      <c r="F811" s="10"/>
    </row>
    <row r="812" ht="15.75" customHeight="1">
      <c r="A812" s="19" t="str">
        <f t="shared" si="40"/>
        <v>PO-AAP-2304-00426</v>
      </c>
      <c r="B812" s="9">
        <v>45084.0</v>
      </c>
      <c r="C812" s="10">
        <v>75.0</v>
      </c>
      <c r="D812" s="19">
        <f t="shared" si="41"/>
        <v>425</v>
      </c>
      <c r="E812" s="19"/>
      <c r="F812" s="10"/>
    </row>
    <row r="813" ht="15.75" customHeight="1">
      <c r="A813" s="19" t="str">
        <f t="shared" si="40"/>
        <v>PO-AAP-2304-00426</v>
      </c>
      <c r="B813" s="9">
        <v>45085.0</v>
      </c>
      <c r="C813" s="10">
        <v>75.0</v>
      </c>
      <c r="D813" s="19">
        <f t="shared" si="41"/>
        <v>350</v>
      </c>
      <c r="E813" s="19"/>
      <c r="F813" s="10"/>
    </row>
    <row r="814" ht="15.75" customHeight="1">
      <c r="A814" s="19" t="str">
        <f t="shared" si="40"/>
        <v>PO-AAP-2304-00426</v>
      </c>
      <c r="B814" s="9">
        <v>45089.0</v>
      </c>
      <c r="C814" s="10">
        <v>75.0</v>
      </c>
      <c r="D814" s="19">
        <f t="shared" si="41"/>
        <v>275</v>
      </c>
      <c r="E814" s="19"/>
      <c r="F814" s="10"/>
    </row>
    <row r="815" ht="15.75" customHeight="1">
      <c r="A815" s="19" t="str">
        <f t="shared" si="40"/>
        <v>PO-AAP-2304-00426</v>
      </c>
      <c r="B815" s="9">
        <v>45090.0</v>
      </c>
      <c r="C815" s="10">
        <v>75.0</v>
      </c>
      <c r="D815" s="19">
        <f t="shared" si="41"/>
        <v>200</v>
      </c>
      <c r="E815" s="19"/>
      <c r="F815" s="10"/>
    </row>
    <row r="816" ht="15.75" customHeight="1">
      <c r="A816" s="19" t="str">
        <f t="shared" si="40"/>
        <v>PO-AAP-2304-00426</v>
      </c>
      <c r="B816" s="9">
        <v>45091.0</v>
      </c>
      <c r="C816" s="10">
        <v>75.0</v>
      </c>
      <c r="D816" s="19">
        <f t="shared" si="41"/>
        <v>125</v>
      </c>
      <c r="E816" s="19"/>
      <c r="F816" s="10"/>
    </row>
    <row r="817" ht="15.75" customHeight="1">
      <c r="A817" s="19" t="str">
        <f t="shared" si="40"/>
        <v>PO-AAP-2304-00426</v>
      </c>
      <c r="B817" s="9">
        <v>45092.0</v>
      </c>
      <c r="C817" s="10">
        <v>50.0</v>
      </c>
      <c r="D817" s="19">
        <f t="shared" si="41"/>
        <v>75</v>
      </c>
      <c r="E817" s="19"/>
      <c r="F817" s="10"/>
    </row>
    <row r="818" ht="15.75" customHeight="1">
      <c r="A818" s="19" t="str">
        <f t="shared" si="40"/>
        <v>PO-AAP-2304-00426</v>
      </c>
      <c r="B818" s="9">
        <v>45086.0</v>
      </c>
      <c r="C818" s="10">
        <v>75.0</v>
      </c>
      <c r="D818" s="19">
        <f t="shared" si="41"/>
        <v>0</v>
      </c>
      <c r="E818" s="19"/>
      <c r="F818" s="10"/>
    </row>
    <row r="819" ht="15.75" customHeight="1">
      <c r="A819" s="19" t="str">
        <f t="shared" si="40"/>
        <v>PO-AAP-2304-00426</v>
      </c>
      <c r="B819" s="10"/>
      <c r="C819" s="10"/>
      <c r="D819" s="19">
        <f t="shared" si="41"/>
        <v>0</v>
      </c>
      <c r="E819" s="19"/>
      <c r="F819" s="10"/>
    </row>
    <row r="820" ht="15.75" customHeight="1">
      <c r="A820" s="19" t="str">
        <f>A815</f>
        <v>PO-AAP-2304-00426</v>
      </c>
      <c r="B820" s="10"/>
      <c r="C820" s="10"/>
      <c r="D820" s="19"/>
      <c r="E820" s="19"/>
      <c r="F820" s="10"/>
    </row>
    <row r="821" ht="15.75" customHeight="1">
      <c r="A821" s="19" t="str">
        <f>A820</f>
        <v>PO-AAP-2304-00426</v>
      </c>
      <c r="B821" s="10"/>
      <c r="C821" s="10"/>
      <c r="D821" s="19"/>
      <c r="E821" s="19"/>
      <c r="F821" s="10"/>
    </row>
    <row r="822" ht="15.75" customHeight="1">
      <c r="C822" s="20">
        <v>650.0</v>
      </c>
      <c r="D822" s="78"/>
      <c r="E822" s="1"/>
      <c r="F822" s="62" t="s">
        <v>14</v>
      </c>
    </row>
    <row r="823" ht="15.75" customHeight="1">
      <c r="C823" s="20">
        <v>1050.0</v>
      </c>
      <c r="E823" s="1"/>
    </row>
    <row r="824" ht="15.75" customHeight="1">
      <c r="A824" s="14" t="s">
        <v>15</v>
      </c>
      <c r="B824" s="14" t="s">
        <v>16</v>
      </c>
      <c r="C824" s="2" t="s">
        <v>17</v>
      </c>
      <c r="D824" s="14" t="s">
        <v>18</v>
      </c>
      <c r="E824" s="14" t="s">
        <v>19</v>
      </c>
      <c r="F824" s="34" t="s">
        <v>20</v>
      </c>
      <c r="G824" s="43">
        <v>1750.0</v>
      </c>
    </row>
    <row r="825" ht="15.75" customHeight="1">
      <c r="A825" s="19" t="s">
        <v>5568</v>
      </c>
      <c r="B825" s="18">
        <v>45096.0</v>
      </c>
      <c r="C825" s="36">
        <v>75.0</v>
      </c>
      <c r="D825" s="19">
        <f>G824-C825</f>
        <v>1675</v>
      </c>
      <c r="E825" s="19"/>
      <c r="F825" s="10"/>
      <c r="G825" s="1" t="s">
        <v>5569</v>
      </c>
    </row>
    <row r="826" ht="15.75" customHeight="1">
      <c r="A826" s="19" t="str">
        <f t="shared" ref="A826:A849" si="42">A825</f>
        <v>PO-AAP-2305-00858</v>
      </c>
      <c r="B826" s="18">
        <v>45097.0</v>
      </c>
      <c r="C826" s="36">
        <v>75.0</v>
      </c>
      <c r="D826" s="19">
        <f t="shared" ref="D826:D849" si="43">D825-C826</f>
        <v>1600</v>
      </c>
      <c r="E826" s="19"/>
      <c r="F826" s="10"/>
      <c r="G826" s="53" t="s">
        <v>5565</v>
      </c>
    </row>
    <row r="827" ht="15.75" customHeight="1">
      <c r="A827" s="19" t="str">
        <f t="shared" si="42"/>
        <v>PO-AAP-2305-00858</v>
      </c>
      <c r="B827" s="18">
        <v>45098.0</v>
      </c>
      <c r="C827" s="36">
        <v>75.0</v>
      </c>
      <c r="D827" s="19">
        <f t="shared" si="43"/>
        <v>1525</v>
      </c>
      <c r="E827" s="19"/>
      <c r="F827" s="10"/>
    </row>
    <row r="828" ht="15.75" customHeight="1">
      <c r="A828" s="19" t="str">
        <f t="shared" si="42"/>
        <v>PO-AAP-2305-00858</v>
      </c>
      <c r="B828" s="18">
        <v>45099.0</v>
      </c>
      <c r="C828" s="36">
        <v>75.0</v>
      </c>
      <c r="D828" s="19">
        <f t="shared" si="43"/>
        <v>1450</v>
      </c>
      <c r="E828" s="19"/>
      <c r="F828" s="10"/>
      <c r="G828" s="30"/>
    </row>
    <row r="829" ht="15.75" customHeight="1">
      <c r="A829" s="19" t="str">
        <f t="shared" si="42"/>
        <v>PO-AAP-2305-00858</v>
      </c>
      <c r="B829" s="18">
        <v>45100.0</v>
      </c>
      <c r="C829" s="36">
        <v>75.0</v>
      </c>
      <c r="D829" s="19">
        <f t="shared" si="43"/>
        <v>1375</v>
      </c>
      <c r="E829" s="19"/>
      <c r="F829" s="10"/>
      <c r="G829" s="30"/>
    </row>
    <row r="830" ht="15.75" customHeight="1">
      <c r="A830" s="19" t="str">
        <f t="shared" si="42"/>
        <v>PO-AAP-2305-00858</v>
      </c>
      <c r="B830" s="9">
        <v>45111.0</v>
      </c>
      <c r="C830" s="10">
        <v>75.0</v>
      </c>
      <c r="D830" s="19">
        <f t="shared" si="43"/>
        <v>1300</v>
      </c>
      <c r="E830" s="19"/>
      <c r="F830" s="3"/>
    </row>
    <row r="831" ht="15.75" customHeight="1">
      <c r="A831" s="19" t="str">
        <f t="shared" si="42"/>
        <v>PO-AAP-2305-00858</v>
      </c>
      <c r="B831" s="9">
        <v>45111.0</v>
      </c>
      <c r="C831" s="10">
        <v>75.0</v>
      </c>
      <c r="D831" s="19">
        <f t="shared" si="43"/>
        <v>1225</v>
      </c>
      <c r="E831" s="19"/>
      <c r="F831" s="10"/>
    </row>
    <row r="832" ht="15.75" customHeight="1">
      <c r="A832" s="19" t="str">
        <f t="shared" si="42"/>
        <v>PO-AAP-2305-00858</v>
      </c>
      <c r="B832" s="9">
        <v>45112.0</v>
      </c>
      <c r="C832" s="10">
        <v>75.0</v>
      </c>
      <c r="D832" s="19">
        <f t="shared" si="43"/>
        <v>1150</v>
      </c>
      <c r="E832" s="19"/>
      <c r="F832" s="10"/>
    </row>
    <row r="833" ht="15.75" customHeight="1">
      <c r="A833" s="19" t="str">
        <f t="shared" si="42"/>
        <v>PO-AAP-2305-00858</v>
      </c>
      <c r="B833" s="9">
        <v>45113.0</v>
      </c>
      <c r="C833" s="10">
        <v>75.0</v>
      </c>
      <c r="D833" s="19">
        <f t="shared" si="43"/>
        <v>1075</v>
      </c>
      <c r="E833" s="19"/>
      <c r="F833" s="10"/>
    </row>
    <row r="834" ht="15.75" customHeight="1">
      <c r="A834" s="19" t="str">
        <f t="shared" si="42"/>
        <v>PO-AAP-2305-00858</v>
      </c>
      <c r="B834" s="9">
        <v>45118.0</v>
      </c>
      <c r="C834" s="10">
        <v>75.0</v>
      </c>
      <c r="D834" s="19">
        <f t="shared" si="43"/>
        <v>1000</v>
      </c>
      <c r="E834" s="19"/>
      <c r="F834" s="10"/>
    </row>
    <row r="835" ht="15.75" customHeight="1">
      <c r="A835" s="19" t="str">
        <f t="shared" si="42"/>
        <v>PO-AAP-2305-00858</v>
      </c>
      <c r="B835" s="9">
        <v>45120.0</v>
      </c>
      <c r="C835" s="10">
        <v>75.0</v>
      </c>
      <c r="D835" s="19">
        <f t="shared" si="43"/>
        <v>925</v>
      </c>
      <c r="E835" s="19"/>
      <c r="F835" s="10"/>
    </row>
    <row r="836" ht="15.75" customHeight="1">
      <c r="A836" s="19" t="str">
        <f t="shared" si="42"/>
        <v>PO-AAP-2305-00858</v>
      </c>
      <c r="B836" s="9">
        <v>45124.0</v>
      </c>
      <c r="C836" s="10">
        <v>75.0</v>
      </c>
      <c r="D836" s="19">
        <f t="shared" si="43"/>
        <v>850</v>
      </c>
      <c r="E836" s="19"/>
      <c r="F836" s="10"/>
    </row>
    <row r="837" ht="15.75" customHeight="1">
      <c r="A837" s="19" t="str">
        <f t="shared" si="42"/>
        <v>PO-AAP-2305-00858</v>
      </c>
      <c r="B837" s="9">
        <v>45128.0</v>
      </c>
      <c r="C837" s="10">
        <v>75.0</v>
      </c>
      <c r="D837" s="19">
        <f t="shared" si="43"/>
        <v>775</v>
      </c>
      <c r="E837" s="19"/>
      <c r="F837" s="10"/>
    </row>
    <row r="838" ht="15.75" customHeight="1">
      <c r="A838" s="19" t="str">
        <f t="shared" si="42"/>
        <v>PO-AAP-2305-00858</v>
      </c>
      <c r="B838" s="9">
        <v>45128.0</v>
      </c>
      <c r="C838" s="10">
        <v>75.0</v>
      </c>
      <c r="D838" s="19">
        <f t="shared" si="43"/>
        <v>700</v>
      </c>
      <c r="E838" s="19"/>
      <c r="F838" s="10"/>
    </row>
    <row r="839" ht="15.75" customHeight="1">
      <c r="A839" s="19" t="str">
        <f t="shared" si="42"/>
        <v>PO-AAP-2305-00858</v>
      </c>
      <c r="B839" s="9">
        <v>45114.0</v>
      </c>
      <c r="C839" s="10">
        <v>75.0</v>
      </c>
      <c r="D839" s="19">
        <f t="shared" si="43"/>
        <v>625</v>
      </c>
      <c r="E839" s="19"/>
      <c r="F839" s="10"/>
    </row>
    <row r="840" ht="15.75" customHeight="1">
      <c r="A840" s="19" t="str">
        <f t="shared" si="42"/>
        <v>PO-AAP-2305-00858</v>
      </c>
      <c r="B840" s="9">
        <v>45133.0</v>
      </c>
      <c r="C840" s="10">
        <v>75.0</v>
      </c>
      <c r="D840" s="19">
        <f t="shared" si="43"/>
        <v>550</v>
      </c>
      <c r="E840" s="19"/>
      <c r="F840" s="10"/>
    </row>
    <row r="841" ht="15.75" customHeight="1">
      <c r="A841" s="19" t="str">
        <f t="shared" si="42"/>
        <v>PO-AAP-2305-00858</v>
      </c>
      <c r="B841" s="9">
        <v>45134.0</v>
      </c>
      <c r="C841" s="10">
        <v>75.0</v>
      </c>
      <c r="D841" s="19">
        <f t="shared" si="43"/>
        <v>475</v>
      </c>
      <c r="E841" s="19"/>
      <c r="F841" s="10"/>
    </row>
    <row r="842" ht="15.75" customHeight="1">
      <c r="A842" s="19" t="str">
        <f t="shared" si="42"/>
        <v>PO-AAP-2305-00858</v>
      </c>
      <c r="B842" s="9">
        <v>45138.0</v>
      </c>
      <c r="C842" s="10">
        <v>70.0</v>
      </c>
      <c r="D842" s="19">
        <f t="shared" si="43"/>
        <v>405</v>
      </c>
      <c r="E842" s="19"/>
      <c r="F842" s="10" t="s">
        <v>5567</v>
      </c>
    </row>
    <row r="843" ht="15.75" customHeight="1">
      <c r="A843" s="19" t="str">
        <f t="shared" si="42"/>
        <v>PO-AAP-2305-00858</v>
      </c>
      <c r="B843" s="9">
        <v>45138.0</v>
      </c>
      <c r="C843" s="10">
        <v>80.0</v>
      </c>
      <c r="D843" s="19">
        <f t="shared" si="43"/>
        <v>325</v>
      </c>
      <c r="E843" s="19"/>
      <c r="F843" s="10" t="s">
        <v>5566</v>
      </c>
    </row>
    <row r="844" ht="15.75" customHeight="1">
      <c r="A844" s="19" t="str">
        <f t="shared" si="42"/>
        <v>PO-AAP-2305-00858</v>
      </c>
      <c r="B844" s="9">
        <v>45140.0</v>
      </c>
      <c r="C844" s="10">
        <v>75.0</v>
      </c>
      <c r="D844" s="19">
        <f t="shared" si="43"/>
        <v>250</v>
      </c>
      <c r="E844" s="19"/>
      <c r="F844" s="10"/>
    </row>
    <row r="845" ht="15.75" customHeight="1">
      <c r="A845" s="19" t="str">
        <f t="shared" si="42"/>
        <v>PO-AAP-2305-00858</v>
      </c>
      <c r="B845" s="9">
        <v>45142.0</v>
      </c>
      <c r="C845" s="10">
        <v>75.0</v>
      </c>
      <c r="D845" s="19">
        <f t="shared" si="43"/>
        <v>175</v>
      </c>
      <c r="E845" s="19"/>
      <c r="F845" s="10"/>
    </row>
    <row r="846" ht="15.75" customHeight="1">
      <c r="A846" s="19" t="str">
        <f t="shared" si="42"/>
        <v>PO-AAP-2305-00858</v>
      </c>
      <c r="B846" s="9">
        <v>45147.0</v>
      </c>
      <c r="C846" s="10">
        <v>75.0</v>
      </c>
      <c r="D846" s="19">
        <f t="shared" si="43"/>
        <v>100</v>
      </c>
      <c r="E846" s="19"/>
      <c r="F846" s="10"/>
    </row>
    <row r="847" ht="15.75" customHeight="1">
      <c r="A847" s="19" t="str">
        <f t="shared" si="42"/>
        <v>PO-AAP-2305-00858</v>
      </c>
      <c r="B847" s="9">
        <v>45148.0</v>
      </c>
      <c r="C847" s="10">
        <v>100.0</v>
      </c>
      <c r="D847" s="19">
        <f t="shared" si="43"/>
        <v>0</v>
      </c>
      <c r="E847" s="19"/>
      <c r="F847" s="10"/>
    </row>
    <row r="848" ht="15.75" customHeight="1">
      <c r="A848" s="19" t="str">
        <f t="shared" si="42"/>
        <v>PO-AAP-2305-00858</v>
      </c>
      <c r="B848" s="10"/>
      <c r="C848" s="10"/>
      <c r="D848" s="19">
        <f t="shared" si="43"/>
        <v>0</v>
      </c>
      <c r="E848" s="19"/>
      <c r="F848" s="10"/>
    </row>
    <row r="849" ht="15.75" customHeight="1">
      <c r="A849" s="19" t="str">
        <f t="shared" si="42"/>
        <v>PO-AAP-2305-00858</v>
      </c>
      <c r="B849" s="10"/>
      <c r="C849" s="10"/>
      <c r="D849" s="19">
        <f t="shared" si="43"/>
        <v>0</v>
      </c>
      <c r="E849" s="19"/>
      <c r="F849" s="10"/>
    </row>
    <row r="850" ht="15.75" customHeight="1">
      <c r="D850" s="78"/>
      <c r="E850" s="1">
        <v>26.0</v>
      </c>
    </row>
    <row r="851" ht="15.75" customHeight="1">
      <c r="D851" s="20">
        <v>71.0</v>
      </c>
      <c r="E851" s="1"/>
      <c r="F851" s="20">
        <f>106000*E850</f>
        <v>2756000</v>
      </c>
    </row>
    <row r="852" ht="15.75" customHeight="1">
      <c r="D852" s="20">
        <v>49.0</v>
      </c>
      <c r="E852" s="1"/>
      <c r="F852" s="20">
        <f>F851/4</f>
        <v>689000</v>
      </c>
    </row>
    <row r="853" ht="15.75" customHeight="1">
      <c r="D853" s="20">
        <v>55.0</v>
      </c>
      <c r="E853" s="1"/>
    </row>
    <row r="854" ht="15.75" customHeight="1">
      <c r="D854" s="20">
        <f>D853+D852+D851</f>
        <v>175</v>
      </c>
      <c r="E854" s="1"/>
    </row>
    <row r="855" ht="15.75" customHeight="1">
      <c r="A855" s="14" t="s">
        <v>15</v>
      </c>
      <c r="B855" s="14" t="s">
        <v>16</v>
      </c>
      <c r="C855" s="2" t="s">
        <v>17</v>
      </c>
      <c r="D855" s="14" t="s">
        <v>18</v>
      </c>
      <c r="E855" s="14" t="s">
        <v>19</v>
      </c>
      <c r="F855" s="34" t="s">
        <v>20</v>
      </c>
      <c r="G855" s="43">
        <v>50.0</v>
      </c>
    </row>
    <row r="856" ht="15.75" customHeight="1">
      <c r="A856" s="19" t="s">
        <v>5570</v>
      </c>
      <c r="B856" s="18">
        <v>45195.0</v>
      </c>
      <c r="C856" s="36">
        <v>50.0</v>
      </c>
      <c r="D856" s="19">
        <f>G855-C856</f>
        <v>0</v>
      </c>
      <c r="E856" s="19"/>
      <c r="F856" s="10"/>
      <c r="G856" s="1" t="s">
        <v>5571</v>
      </c>
    </row>
    <row r="857" ht="15.75" customHeight="1">
      <c r="A857" s="19" t="str">
        <f t="shared" ref="A857:A859" si="44">A856</f>
        <v>PO-AAP-2309-00776</v>
      </c>
      <c r="B857" s="18"/>
      <c r="C857" s="36"/>
      <c r="D857" s="19">
        <f t="shared" ref="D857:D859" si="45">D856-C857</f>
        <v>0</v>
      </c>
      <c r="E857" s="19"/>
      <c r="F857" s="10"/>
      <c r="G857" s="53" t="s">
        <v>5565</v>
      </c>
    </row>
    <row r="858" ht="15.75" customHeight="1">
      <c r="A858" s="19" t="str">
        <f t="shared" si="44"/>
        <v>PO-AAP-2309-00776</v>
      </c>
      <c r="B858" s="18"/>
      <c r="C858" s="36"/>
      <c r="D858" s="19">
        <f t="shared" si="45"/>
        <v>0</v>
      </c>
      <c r="E858" s="19"/>
      <c r="F858" s="10"/>
    </row>
    <row r="859" ht="15.75" customHeight="1">
      <c r="A859" s="19" t="str">
        <f t="shared" si="44"/>
        <v>PO-AAP-2309-00776</v>
      </c>
      <c r="B859" s="18"/>
      <c r="C859" s="36"/>
      <c r="D859" s="19">
        <f t="shared" si="45"/>
        <v>0</v>
      </c>
      <c r="E859" s="19"/>
      <c r="F859" s="10"/>
      <c r="G859" s="30"/>
    </row>
    <row r="860" ht="15.75" customHeight="1">
      <c r="E860" s="1"/>
      <c r="F860" s="20" t="s">
        <v>14</v>
      </c>
    </row>
    <row r="861" ht="15.75" customHeight="1">
      <c r="E861" s="1"/>
    </row>
    <row r="862" ht="15.75" customHeight="1">
      <c r="A862" s="14" t="s">
        <v>15</v>
      </c>
      <c r="B862" s="14" t="s">
        <v>16</v>
      </c>
      <c r="C862" s="2" t="s">
        <v>17</v>
      </c>
      <c r="D862" s="14" t="s">
        <v>18</v>
      </c>
      <c r="E862" s="14" t="s">
        <v>19</v>
      </c>
      <c r="F862" s="34" t="s">
        <v>20</v>
      </c>
      <c r="G862" s="43">
        <v>150.0</v>
      </c>
    </row>
    <row r="863" ht="15.75" customHeight="1">
      <c r="A863" s="19" t="s">
        <v>5572</v>
      </c>
      <c r="B863" s="18">
        <v>45254.0</v>
      </c>
      <c r="C863" s="36">
        <v>74.0</v>
      </c>
      <c r="D863" s="19">
        <f>G862-C863</f>
        <v>76</v>
      </c>
      <c r="E863" s="19"/>
      <c r="F863" s="10"/>
      <c r="G863" s="1" t="s">
        <v>5573</v>
      </c>
    </row>
    <row r="864" ht="15.75" customHeight="1">
      <c r="A864" s="19" t="str">
        <f t="shared" ref="A864:A866" si="46">A863</f>
        <v>PO-AAP-2311-00644</v>
      </c>
      <c r="B864" s="18">
        <v>45259.0</v>
      </c>
      <c r="C864" s="36">
        <v>76.0</v>
      </c>
      <c r="D864" s="19">
        <f t="shared" ref="D864:D866" si="47">D863-C864</f>
        <v>0</v>
      </c>
      <c r="E864" s="19"/>
      <c r="F864" s="10"/>
      <c r="G864" s="53" t="s">
        <v>5565</v>
      </c>
    </row>
    <row r="865" ht="15.75" customHeight="1">
      <c r="A865" s="19" t="str">
        <f t="shared" si="46"/>
        <v>PO-AAP-2311-00644</v>
      </c>
      <c r="B865" s="18"/>
      <c r="C865" s="36"/>
      <c r="D865" s="19">
        <f t="shared" si="47"/>
        <v>0</v>
      </c>
      <c r="E865" s="19"/>
      <c r="F865" s="10"/>
    </row>
    <row r="866" ht="15.75" customHeight="1">
      <c r="A866" s="19" t="str">
        <f t="shared" si="46"/>
        <v>PO-AAP-2311-00644</v>
      </c>
      <c r="B866" s="18"/>
      <c r="C866" s="36"/>
      <c r="D866" s="19">
        <f t="shared" si="47"/>
        <v>0</v>
      </c>
      <c r="E866" s="19"/>
      <c r="F866" s="10"/>
      <c r="G866" s="30"/>
    </row>
    <row r="867" ht="15.75" customHeight="1">
      <c r="E867" s="1"/>
      <c r="F867" s="20" t="s">
        <v>14</v>
      </c>
    </row>
    <row r="868" ht="15.75" customHeight="1">
      <c r="A868" s="14" t="s">
        <v>15</v>
      </c>
      <c r="B868" s="14" t="s">
        <v>16</v>
      </c>
      <c r="C868" s="2" t="s">
        <v>17</v>
      </c>
      <c r="D868" s="14" t="s">
        <v>18</v>
      </c>
      <c r="E868" s="14" t="s">
        <v>19</v>
      </c>
      <c r="F868" s="34" t="s">
        <v>20</v>
      </c>
      <c r="G868" s="43">
        <v>75.0</v>
      </c>
    </row>
    <row r="869" ht="15.75" customHeight="1">
      <c r="A869" s="19" t="s">
        <v>5574</v>
      </c>
      <c r="B869" s="18">
        <v>45260.0</v>
      </c>
      <c r="C869" s="36">
        <v>75.0</v>
      </c>
      <c r="D869" s="19">
        <f>G868-C869</f>
        <v>0</v>
      </c>
      <c r="E869" s="19"/>
      <c r="F869" s="10"/>
      <c r="G869" s="1" t="s">
        <v>5575</v>
      </c>
    </row>
    <row r="870" ht="15.75" customHeight="1">
      <c r="A870" s="19" t="str">
        <f t="shared" ref="A870:A872" si="48">A869</f>
        <v>PO-AAP-2311-00669</v>
      </c>
      <c r="B870" s="18"/>
      <c r="C870" s="36"/>
      <c r="D870" s="19">
        <f t="shared" ref="D870:D872" si="49">D869-C870</f>
        <v>0</v>
      </c>
      <c r="E870" s="19"/>
      <c r="F870" s="10"/>
      <c r="G870" s="53" t="s">
        <v>5565</v>
      </c>
    </row>
    <row r="871" ht="15.75" customHeight="1">
      <c r="A871" s="19" t="str">
        <f t="shared" si="48"/>
        <v>PO-AAP-2311-00669</v>
      </c>
      <c r="B871" s="18"/>
      <c r="C871" s="36"/>
      <c r="D871" s="19">
        <f t="shared" si="49"/>
        <v>0</v>
      </c>
      <c r="E871" s="19"/>
      <c r="F871" s="10"/>
    </row>
    <row r="872" ht="15.75" customHeight="1">
      <c r="A872" s="19" t="str">
        <f t="shared" si="48"/>
        <v>PO-AAP-2311-00669</v>
      </c>
      <c r="B872" s="18"/>
      <c r="C872" s="36"/>
      <c r="D872" s="19">
        <f t="shared" si="49"/>
        <v>0</v>
      </c>
      <c r="E872" s="19"/>
      <c r="F872" s="10"/>
      <c r="G872" s="30"/>
    </row>
    <row r="873" ht="15.75" customHeight="1">
      <c r="E873" s="1"/>
      <c r="F873" s="20" t="s">
        <v>14</v>
      </c>
    </row>
    <row r="874" ht="15.75" customHeight="1">
      <c r="E874" s="1"/>
    </row>
    <row r="875" ht="15.75" customHeight="1">
      <c r="A875" s="14" t="s">
        <v>15</v>
      </c>
      <c r="B875" s="14" t="s">
        <v>16</v>
      </c>
      <c r="C875" s="2" t="s">
        <v>17</v>
      </c>
      <c r="D875" s="14" t="s">
        <v>18</v>
      </c>
      <c r="E875" s="14" t="s">
        <v>19</v>
      </c>
      <c r="F875" s="34" t="s">
        <v>20</v>
      </c>
      <c r="G875" s="43">
        <v>225.0</v>
      </c>
    </row>
    <row r="876" ht="15.75" customHeight="1">
      <c r="A876" s="19" t="s">
        <v>5576</v>
      </c>
      <c r="B876" s="18">
        <v>45273.0</v>
      </c>
      <c r="C876" s="36">
        <v>75.0</v>
      </c>
      <c r="D876" s="19">
        <f>G875-C876</f>
        <v>150</v>
      </c>
      <c r="E876" s="19"/>
      <c r="F876" s="10"/>
      <c r="G876" s="1" t="s">
        <v>5577</v>
      </c>
    </row>
    <row r="877" ht="15.75" customHeight="1">
      <c r="A877" s="19" t="str">
        <f t="shared" ref="A877:A879" si="50">A876</f>
        <v>PO-AAP-2312-00097</v>
      </c>
      <c r="B877" s="18"/>
      <c r="C877" s="36">
        <v>75.0</v>
      </c>
      <c r="D877" s="19">
        <f t="shared" ref="D877:D879" si="51">D876-C877</f>
        <v>75</v>
      </c>
      <c r="E877" s="19"/>
      <c r="F877" s="10"/>
      <c r="G877" s="53" t="s">
        <v>5565</v>
      </c>
    </row>
    <row r="878" ht="15.75" customHeight="1">
      <c r="A878" s="19" t="str">
        <f t="shared" si="50"/>
        <v>PO-AAP-2312-00097</v>
      </c>
      <c r="B878" s="18">
        <v>45293.0</v>
      </c>
      <c r="C878" s="36">
        <v>75.0</v>
      </c>
      <c r="D878" s="19">
        <f t="shared" si="51"/>
        <v>0</v>
      </c>
      <c r="E878" s="19"/>
      <c r="F878" s="10"/>
    </row>
    <row r="879" ht="15.75" customHeight="1">
      <c r="A879" s="19" t="str">
        <f t="shared" si="50"/>
        <v>PO-AAP-2312-00097</v>
      </c>
      <c r="B879" s="18"/>
      <c r="C879" s="36"/>
      <c r="D879" s="19">
        <f t="shared" si="51"/>
        <v>0</v>
      </c>
      <c r="E879" s="19"/>
      <c r="F879" s="10"/>
      <c r="G879" s="30"/>
    </row>
    <row r="880" ht="15.75" customHeight="1">
      <c r="E880" s="1"/>
      <c r="F880" s="25" t="s">
        <v>14</v>
      </c>
    </row>
    <row r="881" ht="15.75" customHeight="1">
      <c r="E881" s="1"/>
    </row>
    <row r="882" ht="15.75" customHeight="1">
      <c r="A882" s="14" t="s">
        <v>15</v>
      </c>
      <c r="B882" s="14" t="s">
        <v>16</v>
      </c>
      <c r="C882" s="2" t="s">
        <v>17</v>
      </c>
      <c r="D882" s="14" t="s">
        <v>18</v>
      </c>
      <c r="E882" s="14" t="s">
        <v>19</v>
      </c>
      <c r="F882" s="34" t="s">
        <v>20</v>
      </c>
      <c r="G882" s="43">
        <v>225.0</v>
      </c>
    </row>
    <row r="883" ht="15.75" customHeight="1">
      <c r="A883" s="19" t="s">
        <v>5578</v>
      </c>
      <c r="B883" s="18">
        <v>45344.0</v>
      </c>
      <c r="C883" s="36">
        <v>75.0</v>
      </c>
      <c r="D883" s="19">
        <f>G882-C883</f>
        <v>150</v>
      </c>
      <c r="E883" s="19"/>
      <c r="F883" s="10"/>
      <c r="G883" s="1" t="s">
        <v>5579</v>
      </c>
    </row>
    <row r="884" ht="15.75" customHeight="1">
      <c r="A884" s="19" t="str">
        <f t="shared" ref="A884:A886" si="52">A883</f>
        <v>PO-AAP-2402-00264</v>
      </c>
      <c r="B884" s="18">
        <v>45350.0</v>
      </c>
      <c r="C884" s="36">
        <v>75.0</v>
      </c>
      <c r="D884" s="19">
        <f t="shared" ref="D884:D886" si="53">D883-C884</f>
        <v>75</v>
      </c>
      <c r="E884" s="19"/>
      <c r="F884" s="10"/>
      <c r="G884" s="53" t="s">
        <v>5565</v>
      </c>
    </row>
    <row r="885" ht="15.75" customHeight="1">
      <c r="A885" s="19" t="str">
        <f t="shared" si="52"/>
        <v>PO-AAP-2402-00264</v>
      </c>
      <c r="B885" s="18">
        <v>45352.0</v>
      </c>
      <c r="C885" s="36">
        <v>75.0</v>
      </c>
      <c r="D885" s="19">
        <f t="shared" si="53"/>
        <v>0</v>
      </c>
      <c r="E885" s="19"/>
      <c r="F885" s="10"/>
    </row>
    <row r="886" ht="15.75" customHeight="1">
      <c r="A886" s="19" t="str">
        <f t="shared" si="52"/>
        <v>PO-AAP-2402-00264</v>
      </c>
      <c r="B886" s="18"/>
      <c r="C886" s="36"/>
      <c r="D886" s="19">
        <f t="shared" si="53"/>
        <v>0</v>
      </c>
      <c r="E886" s="19"/>
      <c r="F886" s="10"/>
      <c r="G886" s="30"/>
    </row>
    <row r="887" ht="15.75" customHeight="1">
      <c r="E887" s="1"/>
      <c r="F887" s="25" t="s">
        <v>14</v>
      </c>
    </row>
    <row r="888" ht="15.75" customHeight="1">
      <c r="E888" s="1"/>
    </row>
    <row r="889" ht="15.75" customHeight="1">
      <c r="A889" s="14" t="s">
        <v>15</v>
      </c>
      <c r="B889" s="14" t="s">
        <v>16</v>
      </c>
      <c r="C889" s="2" t="s">
        <v>17</v>
      </c>
      <c r="D889" s="14" t="s">
        <v>18</v>
      </c>
      <c r="E889" s="14" t="s">
        <v>19</v>
      </c>
      <c r="F889" s="34" t="s">
        <v>20</v>
      </c>
      <c r="G889" s="43">
        <v>30.0</v>
      </c>
    </row>
    <row r="890" ht="15.75" customHeight="1">
      <c r="A890" s="19" t="s">
        <v>5580</v>
      </c>
      <c r="B890" s="18" t="s">
        <v>5581</v>
      </c>
      <c r="C890" s="36">
        <v>30.0</v>
      </c>
      <c r="D890" s="19">
        <f>G889-C890</f>
        <v>0</v>
      </c>
      <c r="E890" s="19"/>
      <c r="F890" s="10"/>
      <c r="G890" s="1" t="s">
        <v>5582</v>
      </c>
    </row>
    <row r="891" ht="15.75" customHeight="1">
      <c r="A891" s="19" t="str">
        <f>A890</f>
        <v>PO-AAP-2404-00111</v>
      </c>
      <c r="B891" s="18"/>
      <c r="C891" s="36"/>
      <c r="D891" s="19">
        <f>D890-C891</f>
        <v>0</v>
      </c>
      <c r="E891" s="19"/>
      <c r="F891" s="10"/>
      <c r="G891" s="53" t="s">
        <v>5583</v>
      </c>
    </row>
    <row r="892" ht="15.75" customHeight="1">
      <c r="E892" s="1"/>
      <c r="F892" s="62" t="s">
        <v>14</v>
      </c>
    </row>
    <row r="893" ht="15.75" customHeight="1">
      <c r="A893" s="14" t="s">
        <v>15</v>
      </c>
      <c r="B893" s="14" t="s">
        <v>16</v>
      </c>
      <c r="C893" s="2" t="s">
        <v>17</v>
      </c>
      <c r="D893" s="14" t="s">
        <v>18</v>
      </c>
      <c r="E893" s="14" t="s">
        <v>19</v>
      </c>
      <c r="F893" s="34" t="s">
        <v>20</v>
      </c>
      <c r="G893" s="43">
        <v>30.0</v>
      </c>
    </row>
    <row r="894" ht="15.75" customHeight="1">
      <c r="A894" s="19" t="s">
        <v>5580</v>
      </c>
      <c r="B894" s="18">
        <v>45469.0</v>
      </c>
      <c r="C894" s="36">
        <v>30.0</v>
      </c>
      <c r="D894" s="19">
        <f>G893-C894</f>
        <v>0</v>
      </c>
      <c r="E894" s="19"/>
      <c r="F894" s="10"/>
      <c r="G894" s="1" t="s">
        <v>5582</v>
      </c>
    </row>
    <row r="895" ht="15.75" customHeight="1">
      <c r="A895" s="19" t="str">
        <f>A894</f>
        <v>PO-AAP-2404-00111</v>
      </c>
      <c r="B895" s="18"/>
      <c r="C895" s="36"/>
      <c r="D895" s="19">
        <f>D894-C895</f>
        <v>0</v>
      </c>
      <c r="E895" s="19"/>
      <c r="F895" s="10"/>
      <c r="G895" s="53" t="s">
        <v>5584</v>
      </c>
    </row>
    <row r="896" ht="15.75" customHeight="1">
      <c r="E896" s="1"/>
      <c r="F896" s="25" t="s">
        <v>14</v>
      </c>
    </row>
    <row r="897" ht="15.75" customHeight="1">
      <c r="A897" s="14" t="s">
        <v>15</v>
      </c>
      <c r="B897" s="14" t="s">
        <v>16</v>
      </c>
      <c r="C897" s="2" t="s">
        <v>17</v>
      </c>
      <c r="D897" s="14" t="s">
        <v>18</v>
      </c>
      <c r="E897" s="14" t="s">
        <v>19</v>
      </c>
      <c r="F897" s="34" t="s">
        <v>20</v>
      </c>
      <c r="G897" s="43">
        <v>50.0</v>
      </c>
    </row>
    <row r="898" ht="15.75" customHeight="1">
      <c r="A898" s="19" t="s">
        <v>5580</v>
      </c>
      <c r="B898" s="18">
        <v>45471.0</v>
      </c>
      <c r="C898" s="36">
        <v>50.0</v>
      </c>
      <c r="D898" s="19">
        <f>G897-C898</f>
        <v>0</v>
      </c>
      <c r="E898" s="19"/>
      <c r="F898" s="10"/>
      <c r="G898" s="1" t="s">
        <v>5582</v>
      </c>
    </row>
    <row r="899" ht="15.75" customHeight="1">
      <c r="A899" s="19" t="str">
        <f>A898</f>
        <v>PO-AAP-2404-00111</v>
      </c>
      <c r="B899" s="18"/>
      <c r="C899" s="36"/>
      <c r="D899" s="19">
        <f>D898-C899</f>
        <v>0</v>
      </c>
      <c r="E899" s="19"/>
      <c r="F899" s="10"/>
      <c r="G899" s="53" t="s">
        <v>5585</v>
      </c>
    </row>
    <row r="900" ht="15.75" customHeight="1">
      <c r="E900" s="1"/>
      <c r="F900" s="25" t="s">
        <v>14</v>
      </c>
    </row>
    <row r="901" ht="15.75" customHeight="1">
      <c r="A901" s="14" t="s">
        <v>15</v>
      </c>
      <c r="B901" s="14" t="s">
        <v>16</v>
      </c>
      <c r="C901" s="2" t="s">
        <v>17</v>
      </c>
      <c r="D901" s="14" t="s">
        <v>18</v>
      </c>
      <c r="E901" s="14" t="s">
        <v>19</v>
      </c>
      <c r="F901" s="34" t="s">
        <v>20</v>
      </c>
      <c r="G901" s="43">
        <v>60.0</v>
      </c>
    </row>
    <row r="902" ht="15.75" customHeight="1">
      <c r="A902" s="19" t="s">
        <v>5580</v>
      </c>
      <c r="B902" s="18">
        <v>45470.0</v>
      </c>
      <c r="C902" s="36">
        <v>19.0</v>
      </c>
      <c r="D902" s="19">
        <f>G901-C902</f>
        <v>41</v>
      </c>
      <c r="E902" s="19"/>
      <c r="F902" s="10"/>
      <c r="G902" s="1" t="s">
        <v>5582</v>
      </c>
    </row>
    <row r="903" ht="15.75" customHeight="1">
      <c r="A903" s="19" t="str">
        <f>A902</f>
        <v>PO-AAP-2404-00111</v>
      </c>
      <c r="B903" s="18">
        <v>45471.0</v>
      </c>
      <c r="C903" s="36">
        <v>41.0</v>
      </c>
      <c r="D903" s="19">
        <f>D902-C903</f>
        <v>0</v>
      </c>
      <c r="E903" s="19"/>
      <c r="F903" s="10"/>
      <c r="G903" s="53" t="s">
        <v>5586</v>
      </c>
    </row>
    <row r="904" ht="15.75" customHeight="1">
      <c r="E904" s="1"/>
      <c r="F904" s="25" t="s">
        <v>14</v>
      </c>
    </row>
    <row r="905" ht="15.75" customHeight="1">
      <c r="A905" s="14" t="s">
        <v>15</v>
      </c>
      <c r="B905" s="14" t="s">
        <v>16</v>
      </c>
      <c r="C905" s="2" t="s">
        <v>17</v>
      </c>
      <c r="D905" s="14" t="s">
        <v>18</v>
      </c>
      <c r="E905" s="14" t="s">
        <v>19</v>
      </c>
      <c r="F905" s="34" t="s">
        <v>20</v>
      </c>
      <c r="G905" s="43">
        <v>70.0</v>
      </c>
    </row>
    <row r="906" ht="15.75" customHeight="1">
      <c r="A906" s="19" t="s">
        <v>5580</v>
      </c>
      <c r="B906" s="18">
        <v>45454.0</v>
      </c>
      <c r="C906" s="36">
        <v>69.0</v>
      </c>
      <c r="D906" s="19">
        <f>G905-C906</f>
        <v>1</v>
      </c>
      <c r="E906" s="19"/>
      <c r="F906" s="10"/>
      <c r="G906" s="1" t="s">
        <v>5582</v>
      </c>
    </row>
    <row r="907" ht="15.75" customHeight="1">
      <c r="A907" s="19" t="str">
        <f>A906</f>
        <v>PO-AAP-2404-00111</v>
      </c>
      <c r="B907" s="18">
        <v>45471.0</v>
      </c>
      <c r="C907" s="36">
        <v>1.0</v>
      </c>
      <c r="D907" s="19">
        <f>D906-C907</f>
        <v>0</v>
      </c>
      <c r="E907" s="19"/>
      <c r="F907" s="10"/>
      <c r="G907" s="53" t="s">
        <v>5587</v>
      </c>
    </row>
    <row r="908" ht="15.75" customHeight="1">
      <c r="E908" s="1"/>
      <c r="F908" s="25" t="s">
        <v>14</v>
      </c>
    </row>
    <row r="909" ht="15.75" customHeight="1">
      <c r="A909" s="14" t="s">
        <v>15</v>
      </c>
      <c r="B909" s="14" t="s">
        <v>16</v>
      </c>
      <c r="C909" s="2" t="s">
        <v>17</v>
      </c>
      <c r="D909" s="14" t="s">
        <v>18</v>
      </c>
      <c r="E909" s="14" t="s">
        <v>19</v>
      </c>
      <c r="F909" s="34" t="s">
        <v>20</v>
      </c>
      <c r="G909" s="43">
        <v>70.0</v>
      </c>
    </row>
    <row r="910" ht="15.75" customHeight="1">
      <c r="A910" s="19" t="s">
        <v>5580</v>
      </c>
      <c r="B910" s="18">
        <v>45433.0</v>
      </c>
      <c r="C910" s="36">
        <v>69.0</v>
      </c>
      <c r="D910" s="19">
        <f>G909-C910</f>
        <v>1</v>
      </c>
      <c r="E910" s="19"/>
      <c r="F910" s="10"/>
      <c r="G910" s="1" t="s">
        <v>5582</v>
      </c>
    </row>
    <row r="911" ht="15.75" customHeight="1">
      <c r="A911" s="19" t="str">
        <f>A910</f>
        <v>PO-AAP-2404-00111</v>
      </c>
      <c r="B911" s="18">
        <v>45418.0</v>
      </c>
      <c r="C911" s="36">
        <v>1.0</v>
      </c>
      <c r="D911" s="19">
        <f>D910-C911</f>
        <v>0</v>
      </c>
      <c r="E911" s="19"/>
      <c r="F911" s="10"/>
      <c r="G911" s="53" t="s">
        <v>5588</v>
      </c>
    </row>
    <row r="912" ht="15.75" customHeight="1">
      <c r="E912" s="1"/>
      <c r="F912" s="25" t="s">
        <v>14</v>
      </c>
    </row>
    <row r="913" ht="15.75" customHeight="1">
      <c r="A913" s="14" t="s">
        <v>15</v>
      </c>
      <c r="B913" s="14" t="s">
        <v>16</v>
      </c>
      <c r="C913" s="2" t="s">
        <v>17</v>
      </c>
      <c r="D913" s="14" t="s">
        <v>18</v>
      </c>
      <c r="E913" s="14" t="s">
        <v>19</v>
      </c>
      <c r="F913" s="34" t="s">
        <v>20</v>
      </c>
      <c r="G913" s="43">
        <v>70.0</v>
      </c>
    </row>
    <row r="914" ht="15.75" customHeight="1">
      <c r="A914" s="19" t="s">
        <v>5580</v>
      </c>
      <c r="B914" s="18">
        <v>45433.0</v>
      </c>
      <c r="C914" s="36">
        <v>34.0</v>
      </c>
      <c r="D914" s="19">
        <f>G913-C914</f>
        <v>36</v>
      </c>
      <c r="E914" s="19"/>
      <c r="F914" s="10"/>
      <c r="G914" s="1" t="s">
        <v>5582</v>
      </c>
    </row>
    <row r="915" ht="15.75" customHeight="1">
      <c r="A915" s="19" t="str">
        <f>A914</f>
        <v>PO-AAP-2404-00111</v>
      </c>
      <c r="B915" s="18">
        <v>45448.0</v>
      </c>
      <c r="C915" s="36">
        <v>29.0</v>
      </c>
      <c r="D915" s="19">
        <f t="shared" ref="D915:D917" si="54">D914-C915</f>
        <v>7</v>
      </c>
      <c r="E915" s="19"/>
      <c r="F915" s="10"/>
      <c r="G915" s="53" t="s">
        <v>5589</v>
      </c>
    </row>
    <row r="916" ht="15.75" customHeight="1">
      <c r="B916" s="56">
        <v>45474.0</v>
      </c>
      <c r="C916" s="83">
        <v>6.0</v>
      </c>
      <c r="D916" s="19">
        <f t="shared" si="54"/>
        <v>1</v>
      </c>
      <c r="E916" s="1"/>
    </row>
    <row r="917" ht="15.75" customHeight="1">
      <c r="B917" s="56" t="s">
        <v>5581</v>
      </c>
      <c r="C917" s="83">
        <v>1.0</v>
      </c>
      <c r="D917" s="19">
        <f t="shared" si="54"/>
        <v>0</v>
      </c>
      <c r="E917" s="1"/>
      <c r="F917" s="25" t="s">
        <v>14</v>
      </c>
    </row>
    <row r="918" ht="15.75" customHeight="1">
      <c r="A918" s="14" t="s">
        <v>15</v>
      </c>
      <c r="B918" s="14" t="s">
        <v>16</v>
      </c>
      <c r="C918" s="2" t="s">
        <v>17</v>
      </c>
      <c r="D918" s="14" t="s">
        <v>18</v>
      </c>
      <c r="E918" s="14" t="s">
        <v>19</v>
      </c>
      <c r="F918" s="34" t="s">
        <v>20</v>
      </c>
      <c r="G918" s="43">
        <v>70.0</v>
      </c>
    </row>
    <row r="919" ht="15.75" customHeight="1">
      <c r="A919" s="19" t="s">
        <v>5580</v>
      </c>
      <c r="B919" s="18">
        <v>45454.0</v>
      </c>
      <c r="C919" s="36">
        <v>69.0</v>
      </c>
      <c r="D919" s="19">
        <f>G918-C919</f>
        <v>1</v>
      </c>
      <c r="E919" s="19"/>
      <c r="F919" s="10"/>
      <c r="G919" s="1" t="s">
        <v>5582</v>
      </c>
    </row>
    <row r="920" ht="15.75" customHeight="1">
      <c r="A920" s="19" t="str">
        <f>A919</f>
        <v>PO-AAP-2404-00111</v>
      </c>
      <c r="B920" s="18" t="s">
        <v>5590</v>
      </c>
      <c r="C920" s="36">
        <v>1.0</v>
      </c>
      <c r="D920" s="19">
        <f>D919-C920</f>
        <v>0</v>
      </c>
      <c r="E920" s="19"/>
      <c r="F920" s="10"/>
      <c r="G920" s="53" t="s">
        <v>5591</v>
      </c>
    </row>
    <row r="921" ht="15.75" customHeight="1">
      <c r="E921" s="1"/>
      <c r="F921" s="25" t="s">
        <v>14</v>
      </c>
    </row>
    <row r="922" ht="15.75" customHeight="1">
      <c r="A922" s="14" t="s">
        <v>15</v>
      </c>
      <c r="B922" s="14" t="s">
        <v>16</v>
      </c>
      <c r="C922" s="2" t="s">
        <v>17</v>
      </c>
      <c r="D922" s="14" t="s">
        <v>18</v>
      </c>
      <c r="E922" s="14" t="s">
        <v>19</v>
      </c>
      <c r="F922" s="34" t="s">
        <v>20</v>
      </c>
      <c r="G922" s="43">
        <v>90.0</v>
      </c>
    </row>
    <row r="923" ht="15.75" customHeight="1">
      <c r="A923" s="19" t="s">
        <v>5580</v>
      </c>
      <c r="B923" s="18">
        <v>45463.0</v>
      </c>
      <c r="C923" s="36">
        <v>68.0</v>
      </c>
      <c r="D923" s="19">
        <f>G922-C923</f>
        <v>22</v>
      </c>
      <c r="E923" s="19"/>
      <c r="F923" s="10"/>
      <c r="G923" s="1" t="s">
        <v>5582</v>
      </c>
    </row>
    <row r="924" ht="15.75" customHeight="1">
      <c r="A924" s="19" t="str">
        <f>A923</f>
        <v>PO-AAP-2404-00111</v>
      </c>
      <c r="B924" s="18">
        <v>45467.0</v>
      </c>
      <c r="C924" s="36">
        <v>21.0</v>
      </c>
      <c r="D924" s="19">
        <f t="shared" ref="D924:D925" si="55">D923-C924</f>
        <v>1</v>
      </c>
      <c r="E924" s="19"/>
      <c r="F924" s="10" t="s">
        <v>3367</v>
      </c>
      <c r="G924" s="53" t="s">
        <v>5592</v>
      </c>
    </row>
    <row r="925" ht="15.75" customHeight="1">
      <c r="B925" s="56">
        <v>45418.0</v>
      </c>
      <c r="C925" s="20">
        <v>1.0</v>
      </c>
      <c r="D925" s="19">
        <f t="shared" si="55"/>
        <v>0</v>
      </c>
      <c r="E925" s="1"/>
      <c r="F925" s="25" t="s">
        <v>14</v>
      </c>
    </row>
    <row r="926" ht="15.75" customHeight="1">
      <c r="A926" s="14" t="s">
        <v>15</v>
      </c>
      <c r="B926" s="14" t="s">
        <v>16</v>
      </c>
      <c r="C926" s="2" t="s">
        <v>17</v>
      </c>
      <c r="D926" s="14" t="s">
        <v>18</v>
      </c>
      <c r="E926" s="14" t="s">
        <v>19</v>
      </c>
      <c r="F926" s="34" t="s">
        <v>20</v>
      </c>
      <c r="G926" s="43">
        <v>90.0</v>
      </c>
    </row>
    <row r="927" ht="15.75" customHeight="1">
      <c r="A927" s="19" t="s">
        <v>5580</v>
      </c>
      <c r="B927" s="18">
        <v>45442.0</v>
      </c>
      <c r="C927" s="36">
        <v>73.0</v>
      </c>
      <c r="D927" s="19">
        <f>G926-C927</f>
        <v>17</v>
      </c>
      <c r="E927" s="19"/>
      <c r="F927" s="10" t="s">
        <v>3366</v>
      </c>
      <c r="G927" s="1" t="s">
        <v>5582</v>
      </c>
    </row>
    <row r="928" ht="15.75" customHeight="1">
      <c r="A928" s="19" t="str">
        <f>A927</f>
        <v>PO-AAP-2404-00111</v>
      </c>
      <c r="B928" s="18" t="s">
        <v>5581</v>
      </c>
      <c r="C928" s="36">
        <v>1.0</v>
      </c>
      <c r="D928" s="19">
        <f t="shared" ref="D928:D929" si="56">D927-C928</f>
        <v>16</v>
      </c>
      <c r="E928" s="19"/>
      <c r="F928" s="10"/>
      <c r="G928" s="53" t="s">
        <v>5593</v>
      </c>
    </row>
    <row r="929" ht="15.75" customHeight="1">
      <c r="B929" s="56">
        <v>45481.0</v>
      </c>
      <c r="C929" s="246">
        <v>16.0</v>
      </c>
      <c r="D929" s="19">
        <f t="shared" si="56"/>
        <v>0</v>
      </c>
      <c r="E929" s="1"/>
      <c r="F929" s="25" t="s">
        <v>14</v>
      </c>
    </row>
    <row r="930" ht="15.75" customHeight="1">
      <c r="A930" s="14" t="s">
        <v>15</v>
      </c>
      <c r="B930" s="14" t="s">
        <v>16</v>
      </c>
      <c r="C930" s="2" t="s">
        <v>17</v>
      </c>
      <c r="D930" s="14" t="s">
        <v>18</v>
      </c>
      <c r="E930" s="14" t="s">
        <v>19</v>
      </c>
      <c r="F930" s="34" t="s">
        <v>20</v>
      </c>
      <c r="G930" s="43">
        <v>200.0</v>
      </c>
    </row>
    <row r="931" ht="15.75" customHeight="1">
      <c r="A931" s="19" t="s">
        <v>5580</v>
      </c>
      <c r="B931" s="18">
        <v>45463.0</v>
      </c>
      <c r="C931" s="36">
        <v>88.0</v>
      </c>
      <c r="D931" s="19">
        <f>G930-C931</f>
        <v>112</v>
      </c>
      <c r="E931" s="19"/>
      <c r="F931" s="10"/>
      <c r="G931" s="1" t="s">
        <v>5582</v>
      </c>
    </row>
    <row r="932" ht="15.75" customHeight="1">
      <c r="A932" s="19" t="str">
        <f>A931</f>
        <v>PO-AAP-2404-00111</v>
      </c>
      <c r="B932" s="18">
        <v>45467.0</v>
      </c>
      <c r="C932" s="36">
        <v>83.0</v>
      </c>
      <c r="D932" s="19">
        <f t="shared" ref="D932:D935" si="57">D931-C932</f>
        <v>29</v>
      </c>
      <c r="E932" s="19"/>
      <c r="F932" s="10" t="s">
        <v>3367</v>
      </c>
      <c r="G932" s="53" t="s">
        <v>5594</v>
      </c>
    </row>
    <row r="933" ht="15.75" customHeight="1">
      <c r="B933" s="56">
        <v>45469.0</v>
      </c>
      <c r="C933" s="20">
        <v>27.0</v>
      </c>
      <c r="D933" s="19">
        <f t="shared" si="57"/>
        <v>2</v>
      </c>
      <c r="E933" s="1"/>
    </row>
    <row r="934" ht="15.75" customHeight="1">
      <c r="B934" s="56">
        <v>45470.0</v>
      </c>
      <c r="C934" s="20">
        <v>1.0</v>
      </c>
      <c r="D934" s="19">
        <f t="shared" si="57"/>
        <v>1</v>
      </c>
      <c r="E934" s="1"/>
    </row>
    <row r="935" ht="15.75" customHeight="1">
      <c r="B935" s="56">
        <v>45418.0</v>
      </c>
      <c r="C935" s="20">
        <v>1.0</v>
      </c>
      <c r="D935" s="19">
        <f t="shared" si="57"/>
        <v>0</v>
      </c>
      <c r="E935" s="1"/>
    </row>
    <row r="936" ht="15.75" customHeight="1">
      <c r="B936" s="56"/>
      <c r="D936" s="19"/>
      <c r="E936" s="1"/>
      <c r="F936" s="25" t="s">
        <v>14</v>
      </c>
    </row>
    <row r="937" ht="15.75" customHeight="1">
      <c r="A937" s="14" t="s">
        <v>15</v>
      </c>
      <c r="B937" s="14" t="s">
        <v>16</v>
      </c>
      <c r="C937" s="2" t="s">
        <v>17</v>
      </c>
      <c r="D937" s="14" t="s">
        <v>18</v>
      </c>
      <c r="E937" s="14" t="s">
        <v>19</v>
      </c>
      <c r="F937" s="34" t="s">
        <v>20</v>
      </c>
      <c r="G937" s="43">
        <v>100.0</v>
      </c>
    </row>
    <row r="938" ht="15.75" customHeight="1">
      <c r="A938" s="19" t="s">
        <v>5595</v>
      </c>
      <c r="B938" s="18">
        <v>45448.0</v>
      </c>
      <c r="C938" s="36">
        <v>12.0</v>
      </c>
      <c r="D938" s="19">
        <f>G937-C938</f>
        <v>88</v>
      </c>
      <c r="E938" s="19"/>
      <c r="F938" s="10" t="s">
        <v>3364</v>
      </c>
      <c r="G938" s="1" t="s">
        <v>5596</v>
      </c>
    </row>
    <row r="939" ht="15.75" customHeight="1">
      <c r="A939" s="19" t="str">
        <f t="shared" ref="A939:A941" si="58">A938</f>
        <v>PO-AAP-2404-00217</v>
      </c>
      <c r="B939" s="18">
        <v>45470.0</v>
      </c>
      <c r="C939" s="36">
        <v>36.0</v>
      </c>
      <c r="D939" s="19">
        <f t="shared" ref="D939:D941" si="59">D938-C939</f>
        <v>52</v>
      </c>
      <c r="E939" s="19"/>
      <c r="F939" s="10" t="s">
        <v>3366</v>
      </c>
      <c r="G939" s="53" t="s">
        <v>5565</v>
      </c>
    </row>
    <row r="940" ht="15.75" customHeight="1">
      <c r="A940" s="19" t="str">
        <f t="shared" si="58"/>
        <v>PO-AAP-2404-00217</v>
      </c>
      <c r="B940" s="18">
        <v>45474.0</v>
      </c>
      <c r="C940" s="36">
        <v>17.0</v>
      </c>
      <c r="D940" s="19">
        <f t="shared" si="59"/>
        <v>35</v>
      </c>
      <c r="E940" s="19">
        <v>1.0</v>
      </c>
      <c r="F940" s="10" t="s">
        <v>3367</v>
      </c>
    </row>
    <row r="941" ht="15.75" customHeight="1">
      <c r="A941" s="19" t="str">
        <f t="shared" si="58"/>
        <v>PO-AAP-2404-00217</v>
      </c>
      <c r="B941" s="18">
        <v>45481.0</v>
      </c>
      <c r="C941" s="36">
        <v>35.0</v>
      </c>
      <c r="D941" s="19">
        <f t="shared" si="59"/>
        <v>0</v>
      </c>
      <c r="E941" s="19"/>
      <c r="F941" s="10"/>
      <c r="G941" s="30"/>
    </row>
    <row r="942" ht="15.75" customHeight="1">
      <c r="E942" s="1"/>
      <c r="F942" s="25" t="s">
        <v>14</v>
      </c>
    </row>
    <row r="943" ht="15.75" customHeight="1">
      <c r="E943" s="1"/>
    </row>
    <row r="944" ht="15.75" customHeight="1">
      <c r="A944" s="14" t="s">
        <v>15</v>
      </c>
      <c r="B944" s="14" t="s">
        <v>16</v>
      </c>
      <c r="C944" s="2" t="s">
        <v>17</v>
      </c>
      <c r="D944" s="14" t="s">
        <v>18</v>
      </c>
      <c r="E944" s="14" t="s">
        <v>19</v>
      </c>
      <c r="F944" s="34" t="s">
        <v>20</v>
      </c>
      <c r="G944" s="43">
        <v>30.0</v>
      </c>
    </row>
    <row r="945" ht="15.75" customHeight="1">
      <c r="A945" s="19" t="s">
        <v>5597</v>
      </c>
      <c r="B945" s="18">
        <v>45510.0</v>
      </c>
      <c r="C945" s="36">
        <v>30.0</v>
      </c>
      <c r="D945" s="19">
        <f>G944-C945</f>
        <v>0</v>
      </c>
      <c r="E945" s="19"/>
      <c r="F945" s="10"/>
      <c r="G945" s="1" t="s">
        <v>5598</v>
      </c>
    </row>
    <row r="946" ht="15.75" customHeight="1">
      <c r="A946" s="19" t="str">
        <f>A945</f>
        <v>PO-AAP-2407-00751</v>
      </c>
      <c r="B946" s="18"/>
      <c r="C946" s="36"/>
      <c r="D946" s="19">
        <f>D945-C946</f>
        <v>0</v>
      </c>
      <c r="E946" s="19"/>
      <c r="F946" s="10"/>
      <c r="G946" s="53" t="s">
        <v>5599</v>
      </c>
    </row>
    <row r="947" ht="15.75" customHeight="1">
      <c r="E947" s="1"/>
      <c r="F947" s="25" t="s">
        <v>14</v>
      </c>
    </row>
    <row r="948" ht="15.75" customHeight="1">
      <c r="A948" s="14" t="s">
        <v>15</v>
      </c>
      <c r="B948" s="14" t="s">
        <v>16</v>
      </c>
      <c r="C948" s="2" t="s">
        <v>17</v>
      </c>
      <c r="D948" s="14" t="s">
        <v>18</v>
      </c>
      <c r="E948" s="14" t="s">
        <v>19</v>
      </c>
      <c r="F948" s="34" t="s">
        <v>20</v>
      </c>
      <c r="G948" s="43">
        <v>250.0</v>
      </c>
    </row>
    <row r="949" ht="15.75" customHeight="1">
      <c r="A949" s="19" t="s">
        <v>5600</v>
      </c>
      <c r="B949" s="18">
        <v>45586.0</v>
      </c>
      <c r="C949" s="36">
        <v>60.0</v>
      </c>
      <c r="D949" s="19">
        <f>G948-C949</f>
        <v>190</v>
      </c>
      <c r="E949" s="19"/>
      <c r="F949" s="10" t="s">
        <v>3364</v>
      </c>
      <c r="G949" s="1" t="s">
        <v>5601</v>
      </c>
    </row>
    <row r="950" ht="15.75" customHeight="1">
      <c r="A950" s="19" t="str">
        <f t="shared" ref="A950:A952" si="60">A949</f>
        <v>PO-AAP-2409-00845</v>
      </c>
      <c r="B950" s="18">
        <v>45588.0</v>
      </c>
      <c r="C950" s="36">
        <v>47.0</v>
      </c>
      <c r="D950" s="19">
        <f t="shared" ref="D950:D954" si="61">D949-C950</f>
        <v>143</v>
      </c>
      <c r="E950" s="19"/>
      <c r="F950" s="10" t="s">
        <v>3366</v>
      </c>
      <c r="G950" s="53" t="s">
        <v>5565</v>
      </c>
    </row>
    <row r="951" ht="15.75" customHeight="1">
      <c r="A951" s="19" t="str">
        <f t="shared" si="60"/>
        <v>PO-AAP-2409-00845</v>
      </c>
      <c r="B951" s="18">
        <v>45593.0</v>
      </c>
      <c r="C951" s="36">
        <v>50.0</v>
      </c>
      <c r="D951" s="19">
        <f t="shared" si="61"/>
        <v>93</v>
      </c>
      <c r="E951" s="19"/>
      <c r="F951" s="10" t="s">
        <v>3367</v>
      </c>
    </row>
    <row r="952" ht="15.75" customHeight="1">
      <c r="A952" s="19" t="str">
        <f t="shared" si="60"/>
        <v>PO-AAP-2409-00845</v>
      </c>
      <c r="B952" s="18">
        <v>45594.0</v>
      </c>
      <c r="C952" s="36">
        <v>78.0</v>
      </c>
      <c r="D952" s="19">
        <f t="shared" si="61"/>
        <v>15</v>
      </c>
      <c r="E952" s="19"/>
      <c r="F952" s="10" t="s">
        <v>3368</v>
      </c>
      <c r="G952" s="30"/>
    </row>
    <row r="953" ht="15.75" customHeight="1">
      <c r="B953" s="56">
        <v>45603.0</v>
      </c>
      <c r="C953" s="69">
        <v>15.0</v>
      </c>
      <c r="D953" s="19">
        <f t="shared" si="61"/>
        <v>0</v>
      </c>
      <c r="E953" s="1"/>
      <c r="F953" s="253" t="s">
        <v>3369</v>
      </c>
    </row>
    <row r="954" ht="15.75" customHeight="1">
      <c r="D954" s="19">
        <f t="shared" si="61"/>
        <v>0</v>
      </c>
      <c r="E954" s="1"/>
    </row>
    <row r="955" ht="15.75" customHeight="1">
      <c r="E955" s="1"/>
      <c r="F955" s="25" t="s">
        <v>14</v>
      </c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29"/>
    <col customWidth="1" min="3" max="3" width="13.0"/>
    <col customWidth="1" min="4" max="4" width="8.57"/>
    <col customWidth="1" min="5" max="5" width="12.29"/>
    <col customWidth="1" min="6" max="6" width="15.0"/>
    <col customWidth="1" min="7" max="7" width="14.14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811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100.0</v>
      </c>
    </row>
    <row r="793" ht="15.75" customHeight="1">
      <c r="A793" s="19" t="s">
        <v>5602</v>
      </c>
      <c r="B793" s="18">
        <v>45000.0</v>
      </c>
      <c r="C793" s="36">
        <v>100.0</v>
      </c>
      <c r="D793" s="19">
        <f>G792-C793</f>
        <v>0</v>
      </c>
      <c r="E793" s="19"/>
      <c r="F793" s="10"/>
      <c r="G793" s="1" t="s">
        <v>977</v>
      </c>
    </row>
    <row r="794" ht="15.75" customHeight="1">
      <c r="A794" s="19" t="str">
        <f t="shared" ref="A794:A797" si="40">A793</f>
        <v>ALP23.0292</v>
      </c>
      <c r="B794" s="18"/>
      <c r="C794" s="36"/>
      <c r="D794" s="19">
        <f t="shared" ref="D794:D797" si="41">D793-C794</f>
        <v>0</v>
      </c>
      <c r="E794" s="19"/>
      <c r="F794" s="10"/>
      <c r="G794" s="53"/>
    </row>
    <row r="795" ht="15.75" customHeight="1">
      <c r="A795" s="19" t="str">
        <f t="shared" si="40"/>
        <v>ALP23.0292</v>
      </c>
      <c r="B795" s="18"/>
      <c r="C795" s="36"/>
      <c r="D795" s="19">
        <f t="shared" si="41"/>
        <v>0</v>
      </c>
      <c r="E795" s="19"/>
      <c r="F795" s="10"/>
    </row>
    <row r="796" ht="15.75" customHeight="1">
      <c r="A796" s="19" t="str">
        <f t="shared" si="40"/>
        <v>ALP23.0292</v>
      </c>
      <c r="B796" s="18"/>
      <c r="C796" s="36"/>
      <c r="D796" s="19">
        <f t="shared" si="41"/>
        <v>0</v>
      </c>
      <c r="E796" s="19"/>
      <c r="F796" s="10"/>
      <c r="G796" s="30"/>
    </row>
    <row r="797" ht="15.75" customHeight="1">
      <c r="A797" s="19" t="str">
        <f t="shared" si="40"/>
        <v>ALP23.0292</v>
      </c>
      <c r="B797" s="18"/>
      <c r="C797" s="36"/>
      <c r="D797" s="19">
        <f t="shared" si="41"/>
        <v>0</v>
      </c>
      <c r="E797" s="19"/>
      <c r="F797" s="10"/>
      <c r="G797" s="30"/>
    </row>
    <row r="798" ht="15.75" customHeight="1">
      <c r="E798" s="1"/>
      <c r="F798" s="62" t="s">
        <v>14</v>
      </c>
    </row>
    <row r="799" ht="15.75" customHeight="1">
      <c r="E799" s="1"/>
    </row>
    <row r="800" ht="15.75" customHeight="1">
      <c r="A800" s="14" t="s">
        <v>15</v>
      </c>
      <c r="B800" s="14" t="s">
        <v>16</v>
      </c>
      <c r="C800" s="2" t="s">
        <v>17</v>
      </c>
      <c r="D800" s="14" t="s">
        <v>18</v>
      </c>
      <c r="E800" s="14" t="s">
        <v>19</v>
      </c>
      <c r="F800" s="34" t="s">
        <v>20</v>
      </c>
      <c r="G800" s="43">
        <v>100.0</v>
      </c>
    </row>
    <row r="801" ht="15.75" customHeight="1">
      <c r="A801" s="19" t="s">
        <v>5603</v>
      </c>
      <c r="B801" s="18">
        <v>45120.0</v>
      </c>
      <c r="C801" s="36">
        <v>100.0</v>
      </c>
      <c r="D801" s="19">
        <f>G800-C801</f>
        <v>0</v>
      </c>
      <c r="E801" s="19"/>
      <c r="F801" s="10"/>
      <c r="G801" s="1" t="s">
        <v>977</v>
      </c>
    </row>
    <row r="802" ht="15.75" customHeight="1">
      <c r="A802" s="19" t="str">
        <f t="shared" ref="A802:A805" si="42">A801</f>
        <v>ALP23.0872</v>
      </c>
      <c r="B802" s="18"/>
      <c r="C802" s="36"/>
      <c r="D802" s="19">
        <f t="shared" ref="D802:D805" si="43">D801-C802</f>
        <v>0</v>
      </c>
      <c r="E802" s="19"/>
      <c r="F802" s="10"/>
      <c r="G802" s="53"/>
    </row>
    <row r="803" ht="15.75" customHeight="1">
      <c r="A803" s="19" t="str">
        <f t="shared" si="42"/>
        <v>ALP23.0872</v>
      </c>
      <c r="B803" s="18"/>
      <c r="C803" s="36"/>
      <c r="D803" s="19">
        <f t="shared" si="43"/>
        <v>0</v>
      </c>
      <c r="E803" s="19"/>
      <c r="F803" s="10"/>
    </row>
    <row r="804" ht="15.75" customHeight="1">
      <c r="A804" s="19" t="str">
        <f t="shared" si="42"/>
        <v>ALP23.0872</v>
      </c>
      <c r="B804" s="18"/>
      <c r="C804" s="36"/>
      <c r="D804" s="19">
        <f t="shared" si="43"/>
        <v>0</v>
      </c>
      <c r="E804" s="19"/>
      <c r="F804" s="10"/>
      <c r="G804" s="30"/>
    </row>
    <row r="805" ht="15.75" customHeight="1">
      <c r="A805" s="19" t="str">
        <f t="shared" si="42"/>
        <v>ALP23.0872</v>
      </c>
      <c r="B805" s="18"/>
      <c r="C805" s="36"/>
      <c r="D805" s="19">
        <f t="shared" si="43"/>
        <v>0</v>
      </c>
      <c r="E805" s="19"/>
      <c r="F805" s="10"/>
      <c r="G805" s="30"/>
    </row>
    <row r="806" ht="15.75" customHeight="1">
      <c r="E806" s="1"/>
      <c r="F806" s="62" t="s">
        <v>14</v>
      </c>
    </row>
    <row r="807" ht="15.75" customHeight="1">
      <c r="A807" s="14" t="s">
        <v>15</v>
      </c>
      <c r="B807" s="14" t="s">
        <v>16</v>
      </c>
      <c r="C807" s="2" t="s">
        <v>17</v>
      </c>
      <c r="D807" s="14" t="s">
        <v>18</v>
      </c>
      <c r="E807" s="14" t="s">
        <v>19</v>
      </c>
      <c r="F807" s="34" t="s">
        <v>20</v>
      </c>
      <c r="G807" s="43">
        <v>100.0</v>
      </c>
    </row>
    <row r="808" ht="15.75" customHeight="1">
      <c r="A808" s="19" t="s">
        <v>5604</v>
      </c>
      <c r="B808" s="18">
        <v>45238.0</v>
      </c>
      <c r="C808" s="36">
        <v>100.0</v>
      </c>
      <c r="D808" s="19">
        <f>G807-C808</f>
        <v>0</v>
      </c>
      <c r="E808" s="19"/>
      <c r="F808" s="10"/>
      <c r="G808" s="1" t="s">
        <v>5605</v>
      </c>
    </row>
    <row r="809" ht="15.75" customHeight="1">
      <c r="A809" s="19" t="str">
        <f t="shared" ref="A809:A810" si="44">A808</f>
        <v>ALP23.1488</v>
      </c>
      <c r="B809" s="18"/>
      <c r="C809" s="36"/>
      <c r="D809" s="19">
        <f t="shared" ref="D809:D810" si="45">D808-C809</f>
        <v>0</v>
      </c>
      <c r="E809" s="19"/>
      <c r="F809" s="10"/>
      <c r="G809" s="53"/>
    </row>
    <row r="810" ht="15.75" customHeight="1">
      <c r="A810" s="19" t="str">
        <f t="shared" si="44"/>
        <v>ALP23.1488</v>
      </c>
      <c r="B810" s="18"/>
      <c r="C810" s="36"/>
      <c r="D810" s="19">
        <f t="shared" si="45"/>
        <v>0</v>
      </c>
      <c r="E810" s="19"/>
      <c r="F810" s="10"/>
    </row>
    <row r="811" ht="15.75" customHeight="1">
      <c r="E811" s="1"/>
      <c r="F811" s="62" t="s">
        <v>14</v>
      </c>
    </row>
    <row r="812" ht="15.75" customHeight="1">
      <c r="A812" s="14" t="s">
        <v>15</v>
      </c>
      <c r="B812" s="14" t="s">
        <v>16</v>
      </c>
      <c r="C812" s="2" t="s">
        <v>17</v>
      </c>
      <c r="D812" s="14" t="s">
        <v>18</v>
      </c>
      <c r="E812" s="14" t="s">
        <v>19</v>
      </c>
      <c r="F812" s="34" t="s">
        <v>20</v>
      </c>
      <c r="G812" s="43">
        <v>100.0</v>
      </c>
    </row>
    <row r="813" ht="15.75" customHeight="1">
      <c r="A813" s="19" t="s">
        <v>5606</v>
      </c>
      <c r="B813" s="18">
        <v>45282.0</v>
      </c>
      <c r="C813" s="36">
        <v>50.0</v>
      </c>
      <c r="D813" s="19">
        <f>G812-C813</f>
        <v>50</v>
      </c>
      <c r="E813" s="19"/>
      <c r="F813" s="10"/>
      <c r="G813" s="1" t="s">
        <v>5607</v>
      </c>
    </row>
    <row r="814" ht="15.75" customHeight="1">
      <c r="A814" s="19" t="str">
        <f t="shared" ref="A814:A815" si="46">A813</f>
        <v>ALP23.1722</v>
      </c>
      <c r="B814" s="18">
        <v>45289.0</v>
      </c>
      <c r="C814" s="36">
        <v>50.0</v>
      </c>
      <c r="D814" s="19">
        <f t="shared" ref="D814:D815" si="47">D813-C814</f>
        <v>0</v>
      </c>
      <c r="E814" s="19"/>
      <c r="F814" s="10"/>
      <c r="G814" s="53"/>
    </row>
    <row r="815" ht="15.75" customHeight="1">
      <c r="A815" s="19" t="str">
        <f t="shared" si="46"/>
        <v>ALP23.1722</v>
      </c>
      <c r="B815" s="18"/>
      <c r="C815" s="36"/>
      <c r="D815" s="19">
        <f t="shared" si="47"/>
        <v>0</v>
      </c>
      <c r="E815" s="19"/>
      <c r="F815" s="10"/>
    </row>
    <row r="816" ht="15.75" customHeight="1">
      <c r="E816" s="1"/>
      <c r="F816" s="62" t="s">
        <v>14</v>
      </c>
    </row>
    <row r="817" ht="15.75" customHeight="1">
      <c r="E817" s="1"/>
    </row>
    <row r="818" ht="15.75" customHeight="1">
      <c r="A818" s="14" t="s">
        <v>15</v>
      </c>
      <c r="B818" s="14" t="s">
        <v>16</v>
      </c>
      <c r="C818" s="2" t="s">
        <v>17</v>
      </c>
      <c r="D818" s="14" t="s">
        <v>18</v>
      </c>
      <c r="E818" s="14" t="s">
        <v>19</v>
      </c>
      <c r="F818" s="34" t="s">
        <v>20</v>
      </c>
      <c r="G818" s="43">
        <v>50.0</v>
      </c>
    </row>
    <row r="819" ht="15.75" customHeight="1">
      <c r="A819" s="19" t="s">
        <v>5608</v>
      </c>
      <c r="B819" s="18">
        <v>45364.0</v>
      </c>
      <c r="C819" s="36">
        <v>30.0</v>
      </c>
      <c r="D819" s="19">
        <f>G818-C819</f>
        <v>20</v>
      </c>
      <c r="E819" s="19"/>
      <c r="F819" s="10"/>
      <c r="G819" s="1" t="s">
        <v>5609</v>
      </c>
    </row>
    <row r="820" ht="15.75" customHeight="1">
      <c r="A820" s="19" t="str">
        <f>A819</f>
        <v>ALP24.0281</v>
      </c>
      <c r="B820" s="18"/>
      <c r="C820" s="36"/>
      <c r="D820" s="19">
        <f>D819-C820</f>
        <v>20</v>
      </c>
      <c r="E820" s="19"/>
      <c r="F820" s="10"/>
      <c r="G820" s="53"/>
    </row>
    <row r="821" ht="15.75" customHeight="1">
      <c r="E821" s="1"/>
    </row>
    <row r="822" ht="15.75" customHeight="1">
      <c r="A822" s="14" t="s">
        <v>15</v>
      </c>
      <c r="B822" s="14" t="s">
        <v>16</v>
      </c>
      <c r="C822" s="2" t="s">
        <v>17</v>
      </c>
      <c r="D822" s="14" t="s">
        <v>18</v>
      </c>
      <c r="E822" s="14" t="s">
        <v>19</v>
      </c>
      <c r="F822" s="34" t="s">
        <v>20</v>
      </c>
      <c r="G822" s="43">
        <v>100.0</v>
      </c>
    </row>
    <row r="823" ht="15.75" customHeight="1">
      <c r="A823" s="19" t="s">
        <v>5610</v>
      </c>
      <c r="B823" s="18">
        <v>45378.0</v>
      </c>
      <c r="C823" s="36">
        <v>100.0</v>
      </c>
      <c r="D823" s="19">
        <f>G822-C823</f>
        <v>0</v>
      </c>
      <c r="E823" s="19"/>
      <c r="F823" s="10"/>
      <c r="G823" s="1" t="s">
        <v>5611</v>
      </c>
    </row>
    <row r="824" ht="15.75" customHeight="1">
      <c r="A824" s="19" t="str">
        <f>A823</f>
        <v>ALP24.0343</v>
      </c>
      <c r="B824" s="18"/>
      <c r="C824" s="36"/>
      <c r="D824" s="19">
        <f>D823-C824</f>
        <v>0</v>
      </c>
      <c r="E824" s="19"/>
      <c r="F824" s="10"/>
      <c r="G824" s="53" t="s">
        <v>5171</v>
      </c>
    </row>
    <row r="825" ht="15.75" customHeight="1">
      <c r="E825" s="1"/>
      <c r="F825" s="62" t="s">
        <v>14</v>
      </c>
    </row>
    <row r="826" ht="15.75" customHeight="1">
      <c r="A826" s="14" t="s">
        <v>15</v>
      </c>
      <c r="B826" s="14" t="s">
        <v>16</v>
      </c>
      <c r="C826" s="2" t="s">
        <v>17</v>
      </c>
      <c r="D826" s="14" t="s">
        <v>18</v>
      </c>
      <c r="E826" s="14" t="s">
        <v>19</v>
      </c>
      <c r="F826" s="34" t="s">
        <v>20</v>
      </c>
      <c r="G826" s="43">
        <v>250.0</v>
      </c>
    </row>
    <row r="827" ht="15.75" customHeight="1">
      <c r="A827" s="19" t="s">
        <v>5612</v>
      </c>
      <c r="B827" s="18">
        <v>45408.0</v>
      </c>
      <c r="C827" s="36">
        <v>50.0</v>
      </c>
      <c r="D827" s="19">
        <f>G826-C827</f>
        <v>200</v>
      </c>
      <c r="E827" s="19"/>
      <c r="F827" s="10"/>
      <c r="G827" s="1" t="s">
        <v>3684</v>
      </c>
    </row>
    <row r="828" ht="15.75" customHeight="1">
      <c r="A828" s="19" t="str">
        <f>A827</f>
        <v>ALP24.0465</v>
      </c>
      <c r="B828" s="18">
        <v>45412.0</v>
      </c>
      <c r="C828" s="36">
        <v>92.0</v>
      </c>
      <c r="D828" s="19">
        <f t="shared" ref="D828:D830" si="48">D827-C828</f>
        <v>108</v>
      </c>
      <c r="E828" s="19"/>
      <c r="F828" s="10"/>
      <c r="G828" s="53" t="s">
        <v>5171</v>
      </c>
    </row>
    <row r="829" ht="15.75" customHeight="1">
      <c r="B829" s="56">
        <v>45419.0</v>
      </c>
      <c r="C829" s="20">
        <v>108.0</v>
      </c>
      <c r="D829" s="19">
        <f t="shared" si="48"/>
        <v>0</v>
      </c>
      <c r="E829" s="1"/>
    </row>
    <row r="830" ht="15.75" customHeight="1">
      <c r="D830" s="19">
        <f t="shared" si="48"/>
        <v>0</v>
      </c>
      <c r="E830" s="1"/>
      <c r="F830" s="62" t="s">
        <v>14</v>
      </c>
    </row>
    <row r="831" ht="15.75" customHeight="1">
      <c r="E831" s="1"/>
    </row>
    <row r="832" ht="15.75" customHeight="1">
      <c r="A832" s="14" t="s">
        <v>15</v>
      </c>
      <c r="B832" s="14" t="s">
        <v>16</v>
      </c>
      <c r="C832" s="2" t="s">
        <v>17</v>
      </c>
      <c r="D832" s="14" t="s">
        <v>18</v>
      </c>
      <c r="E832" s="14" t="s">
        <v>19</v>
      </c>
      <c r="F832" s="34" t="s">
        <v>20</v>
      </c>
      <c r="G832" s="43">
        <v>50.0</v>
      </c>
    </row>
    <row r="833" ht="15.75" customHeight="1">
      <c r="A833" s="19" t="s">
        <v>5613</v>
      </c>
      <c r="B833" s="18">
        <v>45520.0</v>
      </c>
      <c r="C833" s="36">
        <v>50.0</v>
      </c>
      <c r="D833" s="19">
        <f>G832-C833</f>
        <v>0</v>
      </c>
      <c r="E833" s="19"/>
      <c r="F833" s="10"/>
      <c r="G833" s="1" t="s">
        <v>5614</v>
      </c>
    </row>
    <row r="834" ht="15.75" customHeight="1">
      <c r="A834" s="19" t="str">
        <f>A833</f>
        <v>ALP24.0947</v>
      </c>
      <c r="B834" s="18"/>
      <c r="C834" s="36"/>
      <c r="D834" s="19">
        <f>D833-C834</f>
        <v>0</v>
      </c>
      <c r="E834" s="19"/>
      <c r="F834" s="10"/>
      <c r="G834" s="53" t="s">
        <v>5171</v>
      </c>
    </row>
    <row r="835" ht="15.75" customHeight="1">
      <c r="E835" s="1"/>
      <c r="F835" s="62" t="s">
        <v>14</v>
      </c>
    </row>
    <row r="836" ht="15.75" customHeight="1">
      <c r="E836" s="1"/>
    </row>
    <row r="837" ht="15.75" customHeight="1">
      <c r="A837" s="14" t="s">
        <v>15</v>
      </c>
      <c r="B837" s="14" t="s">
        <v>16</v>
      </c>
      <c r="C837" s="2" t="s">
        <v>17</v>
      </c>
      <c r="D837" s="14" t="s">
        <v>18</v>
      </c>
      <c r="E837" s="14" t="s">
        <v>19</v>
      </c>
      <c r="F837" s="34" t="s">
        <v>20</v>
      </c>
      <c r="G837" s="43">
        <v>100.0</v>
      </c>
    </row>
    <row r="838" ht="15.75" customHeight="1">
      <c r="A838" s="19" t="s">
        <v>5615</v>
      </c>
      <c r="B838" s="18">
        <v>45554.0</v>
      </c>
      <c r="C838" s="36">
        <v>21.0</v>
      </c>
      <c r="D838" s="19">
        <f>G837-C838</f>
        <v>79</v>
      </c>
      <c r="E838" s="19"/>
      <c r="F838" s="10"/>
      <c r="G838" s="1" t="s">
        <v>5616</v>
      </c>
    </row>
    <row r="839" ht="15.75" customHeight="1">
      <c r="A839" s="19" t="str">
        <f>A838</f>
        <v>ALP24.1066</v>
      </c>
      <c r="B839" s="18">
        <v>45559.0</v>
      </c>
      <c r="C839" s="36">
        <v>60.0</v>
      </c>
      <c r="D839" s="19">
        <f t="shared" ref="D839:D840" si="49">D838-C839</f>
        <v>19</v>
      </c>
      <c r="E839" s="19"/>
      <c r="F839" s="10"/>
      <c r="G839" s="53" t="s">
        <v>5171</v>
      </c>
    </row>
    <row r="840" ht="15.75" customHeight="1">
      <c r="B840" s="56">
        <v>45562.0</v>
      </c>
      <c r="C840" s="20">
        <v>19.0</v>
      </c>
      <c r="D840" s="19">
        <f t="shared" si="49"/>
        <v>0</v>
      </c>
      <c r="E840" s="1"/>
      <c r="F840" s="62" t="s">
        <v>14</v>
      </c>
    </row>
    <row r="841" ht="15.75" customHeight="1">
      <c r="E841" s="1"/>
    </row>
    <row r="842" ht="15.75" customHeight="1">
      <c r="A842" s="14" t="s">
        <v>15</v>
      </c>
      <c r="B842" s="14" t="s">
        <v>16</v>
      </c>
      <c r="C842" s="2" t="s">
        <v>17</v>
      </c>
      <c r="D842" s="14" t="s">
        <v>18</v>
      </c>
      <c r="E842" s="14" t="s">
        <v>19</v>
      </c>
      <c r="F842" s="34" t="s">
        <v>20</v>
      </c>
      <c r="G842" s="43">
        <v>50.0</v>
      </c>
    </row>
    <row r="843" ht="15.75" customHeight="1">
      <c r="A843" s="19" t="s">
        <v>5617</v>
      </c>
      <c r="B843" s="18">
        <v>45568.0</v>
      </c>
      <c r="C843" s="36">
        <v>25.0</v>
      </c>
      <c r="D843" s="19">
        <f>G842-C843</f>
        <v>25</v>
      </c>
      <c r="E843" s="19"/>
      <c r="F843" s="10"/>
      <c r="G843" s="1" t="s">
        <v>5618</v>
      </c>
    </row>
    <row r="844" ht="15.75" customHeight="1">
      <c r="A844" s="19" t="str">
        <f t="shared" ref="A844:A845" si="50">A843</f>
        <v>ALP24.1136</v>
      </c>
      <c r="B844" s="18">
        <v>45573.0</v>
      </c>
      <c r="C844" s="36">
        <v>25.0</v>
      </c>
      <c r="D844" s="19">
        <f t="shared" ref="D844:D845" si="51">D843-C844</f>
        <v>0</v>
      </c>
      <c r="E844" s="19"/>
      <c r="F844" s="10"/>
      <c r="G844" s="53" t="s">
        <v>5175</v>
      </c>
    </row>
    <row r="845" ht="15.75" customHeight="1">
      <c r="A845" s="19" t="str">
        <f t="shared" si="50"/>
        <v>ALP24.1136</v>
      </c>
      <c r="B845" s="10"/>
      <c r="C845" s="10"/>
      <c r="D845" s="19">
        <f t="shared" si="51"/>
        <v>0</v>
      </c>
      <c r="E845" s="19"/>
      <c r="F845" s="10"/>
    </row>
    <row r="846" ht="15.75" customHeight="1">
      <c r="E846" s="1"/>
      <c r="F846" s="62" t="s">
        <v>14</v>
      </c>
    </row>
    <row r="847" ht="15.75" customHeight="1">
      <c r="A847" s="14" t="s">
        <v>15</v>
      </c>
      <c r="B847" s="14" t="s">
        <v>16</v>
      </c>
      <c r="C847" s="2" t="s">
        <v>17</v>
      </c>
      <c r="D847" s="14" t="s">
        <v>18</v>
      </c>
      <c r="E847" s="14" t="s">
        <v>19</v>
      </c>
      <c r="F847" s="34" t="s">
        <v>20</v>
      </c>
      <c r="G847" s="43">
        <v>50.0</v>
      </c>
    </row>
    <row r="848" ht="15.75" customHeight="1">
      <c r="A848" s="19" t="s">
        <v>5617</v>
      </c>
      <c r="B848" s="18">
        <v>45580.0</v>
      </c>
      <c r="C848" s="36">
        <v>50.0</v>
      </c>
      <c r="D848" s="19">
        <f>G847-C848</f>
        <v>0</v>
      </c>
      <c r="E848" s="19"/>
      <c r="F848" s="10"/>
      <c r="G848" s="1" t="s">
        <v>5618</v>
      </c>
    </row>
    <row r="849" ht="15.75" customHeight="1">
      <c r="A849" s="19" t="str">
        <f t="shared" ref="A849:A850" si="52">A848</f>
        <v>ALP24.1136</v>
      </c>
      <c r="B849" s="18"/>
      <c r="C849" s="36"/>
      <c r="D849" s="19">
        <f t="shared" ref="D849:D850" si="53">D848-C849</f>
        <v>0</v>
      </c>
      <c r="E849" s="19"/>
      <c r="F849" s="10"/>
      <c r="G849" s="53" t="s">
        <v>977</v>
      </c>
    </row>
    <row r="850" ht="15.75" customHeight="1">
      <c r="A850" s="19" t="str">
        <f t="shared" si="52"/>
        <v>ALP24.1136</v>
      </c>
      <c r="B850" s="10"/>
      <c r="C850" s="10"/>
      <c r="D850" s="19">
        <f t="shared" si="53"/>
        <v>0</v>
      </c>
      <c r="E850" s="19"/>
      <c r="F850" s="10"/>
    </row>
    <row r="851" ht="15.75" customHeight="1">
      <c r="E851" s="1"/>
      <c r="F851" s="62" t="s">
        <v>14</v>
      </c>
    </row>
    <row r="852" ht="15.75" customHeight="1">
      <c r="A852" s="14" t="s">
        <v>15</v>
      </c>
      <c r="B852" s="14" t="s">
        <v>16</v>
      </c>
      <c r="C852" s="2" t="s">
        <v>17</v>
      </c>
      <c r="D852" s="14" t="s">
        <v>18</v>
      </c>
      <c r="E852" s="14" t="s">
        <v>19</v>
      </c>
      <c r="F852" s="34" t="s">
        <v>20</v>
      </c>
      <c r="G852" s="43">
        <v>100.0</v>
      </c>
    </row>
    <row r="853" ht="15.75" customHeight="1">
      <c r="A853" s="19" t="s">
        <v>5619</v>
      </c>
      <c r="B853" s="18">
        <v>45625.0</v>
      </c>
      <c r="C853" s="36">
        <v>25.0</v>
      </c>
      <c r="D853" s="19">
        <f>G852-C853</f>
        <v>75</v>
      </c>
      <c r="E853" s="19"/>
      <c r="F853" s="10"/>
      <c r="G853" s="1" t="s">
        <v>5620</v>
      </c>
    </row>
    <row r="854" ht="15.75" customHeight="1">
      <c r="A854" s="19" t="str">
        <f t="shared" ref="A854:A855" si="54">A853</f>
        <v>ALP24.1385</v>
      </c>
      <c r="B854" s="18">
        <v>45629.0</v>
      </c>
      <c r="C854" s="36">
        <v>75.0</v>
      </c>
      <c r="D854" s="19">
        <f t="shared" ref="D854:D855" si="55">D853-C854</f>
        <v>0</v>
      </c>
      <c r="E854" s="19"/>
      <c r="F854" s="10"/>
      <c r="G854" s="53" t="s">
        <v>977</v>
      </c>
    </row>
    <row r="855" ht="15.75" customHeight="1">
      <c r="A855" s="19" t="str">
        <f t="shared" si="54"/>
        <v>ALP24.1385</v>
      </c>
      <c r="B855" s="10"/>
      <c r="C855" s="10"/>
      <c r="D855" s="19">
        <f t="shared" si="55"/>
        <v>0</v>
      </c>
      <c r="E855" s="19"/>
      <c r="F855" s="10"/>
    </row>
    <row r="856" ht="15.75" customHeight="1">
      <c r="E856" s="1"/>
      <c r="F856" s="62" t="s">
        <v>14</v>
      </c>
    </row>
    <row r="857" ht="15.75" customHeight="1">
      <c r="A857" s="14" t="s">
        <v>15</v>
      </c>
      <c r="B857" s="14" t="s">
        <v>16</v>
      </c>
      <c r="C857" s="2" t="s">
        <v>17</v>
      </c>
      <c r="D857" s="14" t="s">
        <v>18</v>
      </c>
      <c r="E857" s="14" t="s">
        <v>19</v>
      </c>
      <c r="F857" s="34" t="s">
        <v>20</v>
      </c>
      <c r="G857" s="43">
        <v>50.0</v>
      </c>
    </row>
    <row r="858" ht="15.75" customHeight="1">
      <c r="A858" s="19" t="s">
        <v>5621</v>
      </c>
      <c r="B858" s="18">
        <v>45642.0</v>
      </c>
      <c r="C858" s="36">
        <v>33.0</v>
      </c>
      <c r="D858" s="19">
        <f>G857-C858</f>
        <v>17</v>
      </c>
      <c r="E858" s="19"/>
      <c r="F858" s="10"/>
      <c r="G858" s="1" t="s">
        <v>5622</v>
      </c>
    </row>
    <row r="859" ht="15.75" customHeight="1">
      <c r="A859" s="19" t="str">
        <f t="shared" ref="A859:A860" si="56">A858</f>
        <v>ALP24.1392</v>
      </c>
      <c r="B859" s="18">
        <v>45646.0</v>
      </c>
      <c r="C859" s="36">
        <v>17.0</v>
      </c>
      <c r="D859" s="19">
        <f t="shared" ref="D859:D860" si="57">D858-C859</f>
        <v>0</v>
      </c>
      <c r="E859" s="19"/>
      <c r="F859" s="10"/>
      <c r="G859" s="53" t="s">
        <v>5175</v>
      </c>
    </row>
    <row r="860" ht="15.75" customHeight="1">
      <c r="A860" s="19" t="str">
        <f t="shared" si="56"/>
        <v>ALP24.1392</v>
      </c>
      <c r="B860" s="10"/>
      <c r="C860" s="10"/>
      <c r="D860" s="19">
        <f t="shared" si="57"/>
        <v>0</v>
      </c>
      <c r="E860" s="19"/>
      <c r="F860" s="10"/>
    </row>
    <row r="861" ht="15.75" customHeight="1">
      <c r="E861" s="1"/>
    </row>
    <row r="862" ht="15.75" customHeight="1">
      <c r="E862" s="1"/>
    </row>
    <row r="863" ht="15.75" customHeight="1">
      <c r="A863" s="2" t="s">
        <v>0</v>
      </c>
      <c r="B863" s="2" t="s">
        <v>1</v>
      </c>
      <c r="C863" s="3" t="s">
        <v>2</v>
      </c>
      <c r="D863" s="3" t="s">
        <v>3</v>
      </c>
      <c r="E863" s="3" t="s">
        <v>4</v>
      </c>
      <c r="F863" s="3" t="s">
        <v>5</v>
      </c>
      <c r="G863" s="3" t="s">
        <v>6</v>
      </c>
      <c r="H863" s="3" t="s">
        <v>7</v>
      </c>
      <c r="I863" s="3" t="s">
        <v>8</v>
      </c>
    </row>
    <row r="864" ht="15.75" customHeight="1">
      <c r="A864" s="4" t="s">
        <v>5623</v>
      </c>
      <c r="B864" s="5"/>
      <c r="C864" s="6">
        <v>45674.0</v>
      </c>
      <c r="D864" s="7">
        <v>100.0</v>
      </c>
      <c r="E864" s="8" t="s">
        <v>5624</v>
      </c>
      <c r="F864" s="9">
        <v>45699.0</v>
      </c>
      <c r="G864" s="10">
        <v>85.0</v>
      </c>
      <c r="H864" s="8">
        <f>D864-G864</f>
        <v>15</v>
      </c>
      <c r="I864" s="10"/>
    </row>
    <row r="865" ht="15.75" customHeight="1">
      <c r="A865" s="11"/>
      <c r="B865" s="11"/>
      <c r="C865" s="11"/>
      <c r="D865" s="11"/>
      <c r="E865" s="8" t="s">
        <v>5625</v>
      </c>
      <c r="F865" s="9">
        <v>45700.0</v>
      </c>
      <c r="G865" s="10">
        <v>15.0</v>
      </c>
      <c r="H865" s="8">
        <f t="shared" ref="H865:H869" si="58">H864-G865</f>
        <v>0</v>
      </c>
      <c r="I865" s="10"/>
    </row>
    <row r="866" ht="15.75" customHeight="1">
      <c r="A866" s="11"/>
      <c r="B866" s="11"/>
      <c r="C866" s="11"/>
      <c r="D866" s="11"/>
      <c r="E866" s="8" t="s">
        <v>5626</v>
      </c>
      <c r="F866" s="10"/>
      <c r="G866" s="10"/>
      <c r="H866" s="8">
        <f t="shared" si="58"/>
        <v>0</v>
      </c>
      <c r="I866" s="10"/>
    </row>
    <row r="867" ht="15.75" customHeight="1">
      <c r="A867" s="11"/>
      <c r="B867" s="11"/>
      <c r="C867" s="11"/>
      <c r="D867" s="11"/>
      <c r="E867" s="8"/>
      <c r="F867" s="10"/>
      <c r="G867" s="10"/>
      <c r="H867" s="8">
        <f t="shared" si="58"/>
        <v>0</v>
      </c>
      <c r="I867" s="10"/>
    </row>
    <row r="868" ht="15.75" customHeight="1">
      <c r="A868" s="11"/>
      <c r="B868" s="11"/>
      <c r="C868" s="11"/>
      <c r="D868" s="11"/>
      <c r="E868" s="10"/>
      <c r="F868" s="10"/>
      <c r="G868" s="10"/>
      <c r="H868" s="8">
        <f t="shared" si="58"/>
        <v>0</v>
      </c>
      <c r="I868" s="10"/>
    </row>
    <row r="869" ht="15.75" customHeight="1">
      <c r="A869" s="12"/>
      <c r="B869" s="12"/>
      <c r="C869" s="12"/>
      <c r="D869" s="12"/>
      <c r="E869" s="10"/>
      <c r="F869" s="10"/>
      <c r="G869" s="10"/>
      <c r="H869" s="8">
        <f t="shared" si="58"/>
        <v>0</v>
      </c>
      <c r="I869" s="10"/>
    </row>
    <row r="870" ht="15.75" customHeight="1">
      <c r="E870" s="1"/>
      <c r="H870" s="62" t="s">
        <v>14</v>
      </c>
    </row>
    <row r="871" ht="15.75" customHeight="1">
      <c r="E871" s="1"/>
    </row>
    <row r="872" ht="15.75" customHeight="1">
      <c r="A872" s="2" t="s">
        <v>0</v>
      </c>
      <c r="B872" s="2" t="s">
        <v>1</v>
      </c>
      <c r="C872" s="3" t="s">
        <v>2</v>
      </c>
      <c r="D872" s="3" t="s">
        <v>3</v>
      </c>
      <c r="E872" s="3" t="s">
        <v>4</v>
      </c>
      <c r="F872" s="3" t="s">
        <v>5</v>
      </c>
      <c r="G872" s="3" t="s">
        <v>6</v>
      </c>
      <c r="H872" s="3" t="s">
        <v>7</v>
      </c>
      <c r="I872" s="3" t="s">
        <v>8</v>
      </c>
    </row>
    <row r="873" ht="15.75" customHeight="1">
      <c r="A873" s="4" t="s">
        <v>5627</v>
      </c>
      <c r="B873" s="5" t="s">
        <v>5628</v>
      </c>
      <c r="C873" s="6">
        <v>45706.0</v>
      </c>
      <c r="D873" s="7">
        <v>100.0</v>
      </c>
      <c r="E873" s="8" t="s">
        <v>3205</v>
      </c>
      <c r="F873" s="9">
        <v>45713.0</v>
      </c>
      <c r="G873" s="10">
        <v>50.0</v>
      </c>
      <c r="H873" s="8">
        <f>D873-G873</f>
        <v>50</v>
      </c>
      <c r="I873" s="10"/>
    </row>
    <row r="874" ht="15.75" customHeight="1">
      <c r="A874" s="11"/>
      <c r="B874" s="11"/>
      <c r="C874" s="11"/>
      <c r="D874" s="11"/>
      <c r="E874" s="8" t="s">
        <v>3206</v>
      </c>
      <c r="F874" s="9">
        <v>45716.0</v>
      </c>
      <c r="G874" s="10">
        <v>50.0</v>
      </c>
      <c r="H874" s="8">
        <f t="shared" ref="H874:H878" si="59">H873-G874</f>
        <v>0</v>
      </c>
      <c r="I874" s="10"/>
    </row>
    <row r="875" ht="15.75" customHeight="1">
      <c r="A875" s="11"/>
      <c r="B875" s="11"/>
      <c r="C875" s="11"/>
      <c r="D875" s="11"/>
      <c r="E875" s="8" t="s">
        <v>5629</v>
      </c>
      <c r="F875" s="10"/>
      <c r="G875" s="10"/>
      <c r="H875" s="8">
        <f t="shared" si="59"/>
        <v>0</v>
      </c>
      <c r="I875" s="10"/>
    </row>
    <row r="876" ht="15.75" customHeight="1">
      <c r="A876" s="11"/>
      <c r="B876" s="11"/>
      <c r="C876" s="11"/>
      <c r="D876" s="11"/>
      <c r="E876" s="8"/>
      <c r="F876" s="10"/>
      <c r="G876" s="10"/>
      <c r="H876" s="8">
        <f t="shared" si="59"/>
        <v>0</v>
      </c>
      <c r="I876" s="10"/>
    </row>
    <row r="877" ht="15.75" customHeight="1">
      <c r="A877" s="11"/>
      <c r="B877" s="11"/>
      <c r="C877" s="11"/>
      <c r="D877" s="11"/>
      <c r="E877" s="10"/>
      <c r="F877" s="10"/>
      <c r="G877" s="10"/>
      <c r="H877" s="8">
        <f t="shared" si="59"/>
        <v>0</v>
      </c>
      <c r="I877" s="10"/>
    </row>
    <row r="878" ht="15.75" customHeight="1">
      <c r="A878" s="12"/>
      <c r="B878" s="12"/>
      <c r="C878" s="12"/>
      <c r="D878" s="12"/>
      <c r="E878" s="10"/>
      <c r="F878" s="10"/>
      <c r="G878" s="10"/>
      <c r="H878" s="8">
        <f t="shared" si="59"/>
        <v>0</v>
      </c>
      <c r="I878" s="10"/>
    </row>
    <row r="879" ht="15.75" customHeight="1">
      <c r="E879" s="1"/>
      <c r="H879" s="62" t="s">
        <v>14</v>
      </c>
    </row>
    <row r="880" ht="15.75" customHeight="1">
      <c r="A880" s="2" t="s">
        <v>0</v>
      </c>
      <c r="B880" s="2" t="s">
        <v>1</v>
      </c>
      <c r="C880" s="3" t="s">
        <v>2</v>
      </c>
      <c r="D880" s="3" t="s">
        <v>3</v>
      </c>
      <c r="E880" s="3" t="s">
        <v>4</v>
      </c>
      <c r="F880" s="3" t="s">
        <v>5</v>
      </c>
      <c r="G880" s="3" t="s">
        <v>6</v>
      </c>
      <c r="H880" s="3" t="s">
        <v>7</v>
      </c>
      <c r="I880" s="3" t="s">
        <v>8</v>
      </c>
    </row>
    <row r="881" ht="15.75" customHeight="1">
      <c r="A881" s="4" t="s">
        <v>5630</v>
      </c>
      <c r="B881" s="5" t="s">
        <v>5631</v>
      </c>
      <c r="C881" s="6"/>
      <c r="D881" s="7">
        <v>50.0</v>
      </c>
      <c r="E881" s="8" t="s">
        <v>5632</v>
      </c>
      <c r="F881" s="9">
        <v>45757.0</v>
      </c>
      <c r="G881" s="10">
        <v>50.0</v>
      </c>
      <c r="H881" s="8">
        <f>D881-G881</f>
        <v>0</v>
      </c>
      <c r="I881" s="10"/>
    </row>
    <row r="882" ht="15.75" customHeight="1">
      <c r="A882" s="11"/>
      <c r="B882" s="11"/>
      <c r="C882" s="11"/>
      <c r="D882" s="11"/>
      <c r="E882" s="8" t="s">
        <v>5633</v>
      </c>
      <c r="F882" s="9"/>
      <c r="G882" s="10"/>
      <c r="H882" s="8">
        <f t="shared" ref="H882:H886" si="60">H881-G882</f>
        <v>0</v>
      </c>
      <c r="I882" s="10"/>
    </row>
    <row r="883" ht="15.75" customHeight="1">
      <c r="A883" s="11"/>
      <c r="B883" s="11"/>
      <c r="C883" s="11"/>
      <c r="D883" s="11"/>
      <c r="E883" s="8" t="s">
        <v>5634</v>
      </c>
      <c r="F883" s="10"/>
      <c r="G883" s="10"/>
      <c r="H883" s="8">
        <f t="shared" si="60"/>
        <v>0</v>
      </c>
      <c r="I883" s="10"/>
    </row>
    <row r="884" ht="15.75" customHeight="1">
      <c r="A884" s="11"/>
      <c r="B884" s="11"/>
      <c r="C884" s="11"/>
      <c r="D884" s="11"/>
      <c r="E884" s="8"/>
      <c r="F884" s="10"/>
      <c r="G884" s="10"/>
      <c r="H884" s="8">
        <f t="shared" si="60"/>
        <v>0</v>
      </c>
      <c r="I884" s="10"/>
    </row>
    <row r="885" ht="15.75" customHeight="1">
      <c r="A885" s="11"/>
      <c r="B885" s="11"/>
      <c r="C885" s="11"/>
      <c r="D885" s="11"/>
      <c r="E885" s="10"/>
      <c r="F885" s="10"/>
      <c r="G885" s="10"/>
      <c r="H885" s="8">
        <f t="shared" si="60"/>
        <v>0</v>
      </c>
      <c r="I885" s="10"/>
    </row>
    <row r="886" ht="15.75" customHeight="1">
      <c r="A886" s="12"/>
      <c r="B886" s="12"/>
      <c r="C886" s="12"/>
      <c r="D886" s="12"/>
      <c r="E886" s="10"/>
      <c r="F886" s="10"/>
      <c r="G886" s="10"/>
      <c r="H886" s="8">
        <f t="shared" si="60"/>
        <v>0</v>
      </c>
      <c r="I886" s="10"/>
    </row>
    <row r="887" ht="15.75" customHeight="1">
      <c r="E887" s="1"/>
      <c r="H887" s="62" t="s">
        <v>14</v>
      </c>
    </row>
    <row r="888" ht="15.75" customHeight="1">
      <c r="E888" s="1"/>
    </row>
    <row r="889" ht="15.75" customHeight="1">
      <c r="A889" s="2" t="s">
        <v>0</v>
      </c>
      <c r="B889" s="2" t="s">
        <v>1</v>
      </c>
      <c r="C889" s="3" t="s">
        <v>2</v>
      </c>
      <c r="D889" s="3" t="s">
        <v>3</v>
      </c>
      <c r="E889" s="3" t="s">
        <v>4</v>
      </c>
      <c r="F889" s="3" t="s">
        <v>5</v>
      </c>
      <c r="G889" s="3" t="s">
        <v>6</v>
      </c>
      <c r="H889" s="3" t="s">
        <v>7</v>
      </c>
      <c r="I889" s="3" t="s">
        <v>8</v>
      </c>
    </row>
    <row r="890" ht="15.75" customHeight="1">
      <c r="A890" s="4" t="s">
        <v>5171</v>
      </c>
      <c r="B890" s="5" t="s">
        <v>5635</v>
      </c>
      <c r="C890" s="6"/>
      <c r="D890" s="7">
        <v>100.0</v>
      </c>
      <c r="E890" s="8" t="s">
        <v>5636</v>
      </c>
      <c r="F890" s="9">
        <v>45777.0</v>
      </c>
      <c r="G890" s="10">
        <v>45.0</v>
      </c>
      <c r="H890" s="8">
        <f>D890-G890</f>
        <v>55</v>
      </c>
      <c r="I890" s="10"/>
    </row>
    <row r="891" ht="15.75" customHeight="1">
      <c r="A891" s="11"/>
      <c r="B891" s="11"/>
      <c r="C891" s="11"/>
      <c r="D891" s="11"/>
      <c r="E891" s="8" t="s">
        <v>5637</v>
      </c>
      <c r="F891" s="9">
        <v>45779.0</v>
      </c>
      <c r="G891" s="10">
        <v>36.0</v>
      </c>
      <c r="H891" s="8">
        <f t="shared" ref="H891:H895" si="61">H890-G891</f>
        <v>19</v>
      </c>
      <c r="I891" s="10"/>
    </row>
    <row r="892" ht="15.75" customHeight="1">
      <c r="A892" s="11"/>
      <c r="B892" s="11"/>
      <c r="C892" s="11"/>
      <c r="D892" s="11"/>
      <c r="E892" s="8" t="s">
        <v>5638</v>
      </c>
      <c r="F892" s="57">
        <v>45792.0</v>
      </c>
      <c r="G892" s="10">
        <v>19.0</v>
      </c>
      <c r="H892" s="8">
        <f t="shared" si="61"/>
        <v>0</v>
      </c>
      <c r="I892" s="10"/>
    </row>
    <row r="893" ht="15.75" customHeight="1">
      <c r="A893" s="11"/>
      <c r="B893" s="11"/>
      <c r="C893" s="11"/>
      <c r="D893" s="11"/>
      <c r="E893" s="8"/>
      <c r="F893" s="10"/>
      <c r="G893" s="10"/>
      <c r="H893" s="8">
        <f t="shared" si="61"/>
        <v>0</v>
      </c>
      <c r="I893" s="10"/>
    </row>
    <row r="894" ht="15.75" customHeight="1">
      <c r="A894" s="11"/>
      <c r="B894" s="11"/>
      <c r="C894" s="11"/>
      <c r="D894" s="11"/>
      <c r="E894" s="10"/>
      <c r="F894" s="10"/>
      <c r="G894" s="10"/>
      <c r="H894" s="8">
        <f t="shared" si="61"/>
        <v>0</v>
      </c>
      <c r="I894" s="10"/>
    </row>
    <row r="895" ht="15.75" customHeight="1">
      <c r="A895" s="12"/>
      <c r="B895" s="12"/>
      <c r="C895" s="12"/>
      <c r="D895" s="12"/>
      <c r="E895" s="10"/>
      <c r="F895" s="10"/>
      <c r="G895" s="10"/>
      <c r="H895" s="8">
        <f t="shared" si="61"/>
        <v>0</v>
      </c>
      <c r="I895" s="10"/>
    </row>
    <row r="896" ht="15.75" customHeight="1">
      <c r="E896" s="1"/>
      <c r="H896" s="62" t="s">
        <v>14</v>
      </c>
    </row>
    <row r="897" ht="15.75" customHeight="1">
      <c r="A897" s="2" t="s">
        <v>0</v>
      </c>
      <c r="B897" s="2" t="s">
        <v>1</v>
      </c>
      <c r="C897" s="3" t="s">
        <v>2</v>
      </c>
      <c r="D897" s="3" t="s">
        <v>3</v>
      </c>
      <c r="E897" s="3" t="s">
        <v>4</v>
      </c>
      <c r="F897" s="3" t="s">
        <v>5</v>
      </c>
      <c r="G897" s="3" t="s">
        <v>6</v>
      </c>
      <c r="H897" s="3" t="s">
        <v>7</v>
      </c>
      <c r="I897" s="3" t="s">
        <v>8</v>
      </c>
    </row>
    <row r="898" ht="15.75" customHeight="1">
      <c r="A898" s="4" t="s">
        <v>977</v>
      </c>
      <c r="B898" s="5" t="s">
        <v>5635</v>
      </c>
      <c r="C898" s="6"/>
      <c r="D898" s="7">
        <v>50.0</v>
      </c>
      <c r="E898" s="8" t="s">
        <v>5636</v>
      </c>
      <c r="F898" s="9">
        <v>45772.0</v>
      </c>
      <c r="G898" s="10">
        <v>25.0</v>
      </c>
      <c r="H898" s="8">
        <f>D898-G898</f>
        <v>25</v>
      </c>
      <c r="I898" s="10"/>
    </row>
    <row r="899" ht="15.75" customHeight="1">
      <c r="A899" s="11"/>
      <c r="B899" s="11"/>
      <c r="C899" s="11"/>
      <c r="D899" s="11"/>
      <c r="E899" s="8" t="s">
        <v>5637</v>
      </c>
      <c r="F899" s="9">
        <v>45775.0</v>
      </c>
      <c r="G899" s="10">
        <v>25.0</v>
      </c>
      <c r="H899" s="8">
        <f t="shared" ref="H899:H903" si="62">H898-G899</f>
        <v>0</v>
      </c>
      <c r="I899" s="10"/>
    </row>
    <row r="900" ht="15.75" customHeight="1">
      <c r="A900" s="11"/>
      <c r="B900" s="11"/>
      <c r="C900" s="11"/>
      <c r="D900" s="11"/>
      <c r="E900" s="8" t="s">
        <v>5638</v>
      </c>
      <c r="F900" s="10"/>
      <c r="G900" s="10"/>
      <c r="H900" s="8">
        <f t="shared" si="62"/>
        <v>0</v>
      </c>
      <c r="I900" s="10"/>
    </row>
    <row r="901" ht="15.75" customHeight="1">
      <c r="A901" s="11"/>
      <c r="B901" s="11"/>
      <c r="C901" s="11"/>
      <c r="D901" s="11"/>
      <c r="E901" s="8"/>
      <c r="F901" s="10"/>
      <c r="G901" s="10"/>
      <c r="H901" s="8">
        <f t="shared" si="62"/>
        <v>0</v>
      </c>
      <c r="I901" s="10"/>
    </row>
    <row r="902" ht="15.75" customHeight="1">
      <c r="A902" s="11"/>
      <c r="B902" s="11"/>
      <c r="C902" s="11"/>
      <c r="D902" s="11"/>
      <c r="E902" s="10"/>
      <c r="F902" s="10"/>
      <c r="G902" s="10"/>
      <c r="H902" s="8">
        <f t="shared" si="62"/>
        <v>0</v>
      </c>
      <c r="I902" s="10"/>
    </row>
    <row r="903" ht="15.75" customHeight="1">
      <c r="A903" s="12"/>
      <c r="B903" s="12"/>
      <c r="C903" s="12"/>
      <c r="D903" s="12"/>
      <c r="E903" s="10"/>
      <c r="F903" s="10"/>
      <c r="G903" s="10"/>
      <c r="H903" s="8">
        <f t="shared" si="62"/>
        <v>0</v>
      </c>
      <c r="I903" s="10"/>
    </row>
    <row r="904" ht="15.75" customHeight="1">
      <c r="E904" s="1"/>
      <c r="H904" s="62" t="s">
        <v>14</v>
      </c>
    </row>
    <row r="905" ht="15.75" customHeight="1">
      <c r="E905" s="1"/>
    </row>
    <row r="906" ht="15.75" customHeight="1">
      <c r="A906" s="2" t="s">
        <v>0</v>
      </c>
      <c r="B906" s="2" t="s">
        <v>1</v>
      </c>
      <c r="C906" s="3" t="s">
        <v>2</v>
      </c>
      <c r="D906" s="3" t="s">
        <v>3</v>
      </c>
      <c r="E906" s="3" t="s">
        <v>4</v>
      </c>
      <c r="F906" s="3" t="s">
        <v>5</v>
      </c>
      <c r="G906" s="3" t="s">
        <v>6</v>
      </c>
      <c r="H906" s="3" t="s">
        <v>7</v>
      </c>
      <c r="I906" s="3" t="s">
        <v>8</v>
      </c>
    </row>
    <row r="907" ht="15.75" customHeight="1">
      <c r="A907" s="4" t="s">
        <v>977</v>
      </c>
      <c r="B907" s="5" t="s">
        <v>5639</v>
      </c>
      <c r="C907" s="6"/>
      <c r="D907" s="7">
        <v>50.0</v>
      </c>
      <c r="E907" s="8" t="s">
        <v>5640</v>
      </c>
      <c r="F907" s="9">
        <v>45842.0</v>
      </c>
      <c r="G907" s="10">
        <v>25.0</v>
      </c>
      <c r="H907" s="8">
        <f>D907-G907</f>
        <v>25</v>
      </c>
      <c r="I907" s="10"/>
    </row>
    <row r="908" ht="15.75" customHeight="1">
      <c r="A908" s="11"/>
      <c r="B908" s="11"/>
      <c r="C908" s="11"/>
      <c r="D908" s="11"/>
      <c r="E908" s="8" t="s">
        <v>5641</v>
      </c>
      <c r="F908" s="9">
        <v>45847.0</v>
      </c>
      <c r="G908" s="10">
        <v>25.0</v>
      </c>
      <c r="H908" s="8">
        <f t="shared" ref="H908:H912" si="63">H907-G908</f>
        <v>0</v>
      </c>
      <c r="I908" s="10"/>
    </row>
    <row r="909" ht="15.75" customHeight="1">
      <c r="A909" s="11"/>
      <c r="B909" s="11"/>
      <c r="C909" s="11"/>
      <c r="D909" s="11"/>
      <c r="E909" s="8"/>
      <c r="F909" s="10"/>
      <c r="G909" s="10"/>
      <c r="H909" s="8">
        <f t="shared" si="63"/>
        <v>0</v>
      </c>
      <c r="I909" s="10"/>
    </row>
    <row r="910" ht="15.75" customHeight="1">
      <c r="A910" s="11"/>
      <c r="B910" s="11"/>
      <c r="C910" s="11"/>
      <c r="D910" s="11"/>
      <c r="E910" s="8"/>
      <c r="F910" s="10"/>
      <c r="G910" s="10"/>
      <c r="H910" s="8">
        <f t="shared" si="63"/>
        <v>0</v>
      </c>
      <c r="I910" s="10"/>
    </row>
    <row r="911" ht="15.75" customHeight="1">
      <c r="A911" s="11"/>
      <c r="B911" s="11"/>
      <c r="C911" s="11"/>
      <c r="D911" s="11"/>
      <c r="E911" s="10"/>
      <c r="F911" s="10"/>
      <c r="G911" s="10"/>
      <c r="H911" s="8">
        <f t="shared" si="63"/>
        <v>0</v>
      </c>
      <c r="I911" s="10"/>
    </row>
    <row r="912" ht="15.75" customHeight="1">
      <c r="A912" s="12"/>
      <c r="B912" s="12"/>
      <c r="C912" s="12"/>
      <c r="D912" s="12"/>
      <c r="E912" s="10"/>
      <c r="F912" s="10"/>
      <c r="G912" s="10"/>
      <c r="H912" s="8">
        <f t="shared" si="63"/>
        <v>0</v>
      </c>
      <c r="I912" s="10"/>
    </row>
    <row r="913" ht="15.75" customHeight="1">
      <c r="E913" s="1"/>
      <c r="H913" s="62" t="s">
        <v>14</v>
      </c>
    </row>
    <row r="914" ht="15.75" customHeight="1">
      <c r="A914" s="2" t="s">
        <v>0</v>
      </c>
      <c r="B914" s="2" t="s">
        <v>1</v>
      </c>
      <c r="C914" s="3" t="s">
        <v>2</v>
      </c>
      <c r="D914" s="3" t="s">
        <v>3</v>
      </c>
      <c r="E914" s="3" t="s">
        <v>4</v>
      </c>
      <c r="F914" s="3" t="s">
        <v>5</v>
      </c>
      <c r="G914" s="3" t="s">
        <v>6</v>
      </c>
      <c r="H914" s="3" t="s">
        <v>7</v>
      </c>
      <c r="I914" s="3" t="s">
        <v>8</v>
      </c>
    </row>
    <row r="915" ht="15.75" customHeight="1">
      <c r="A915" s="4" t="s">
        <v>5171</v>
      </c>
      <c r="B915" s="5" t="s">
        <v>5642</v>
      </c>
      <c r="C915" s="6"/>
      <c r="D915" s="7">
        <v>100.0</v>
      </c>
      <c r="E915" s="8" t="s">
        <v>5643</v>
      </c>
      <c r="F915" s="9">
        <v>45839.0</v>
      </c>
      <c r="G915" s="10">
        <v>20.0</v>
      </c>
      <c r="H915" s="8">
        <f>D915-G915</f>
        <v>80</v>
      </c>
      <c r="I915" s="10"/>
    </row>
    <row r="916" ht="15.75" customHeight="1">
      <c r="A916" s="11"/>
      <c r="B916" s="11"/>
      <c r="C916" s="11"/>
      <c r="D916" s="11"/>
      <c r="E916" s="8" t="s">
        <v>5644</v>
      </c>
      <c r="F916" s="9">
        <v>45849.0</v>
      </c>
      <c r="G916" s="10">
        <v>50.0</v>
      </c>
      <c r="H916" s="8">
        <f t="shared" ref="H916:H920" si="64">H915-G916</f>
        <v>30</v>
      </c>
      <c r="I916" s="10"/>
    </row>
    <row r="917" ht="15.75" customHeight="1">
      <c r="A917" s="11"/>
      <c r="B917" s="11"/>
      <c r="C917" s="11"/>
      <c r="D917" s="11"/>
      <c r="E917" s="8" t="s">
        <v>5645</v>
      </c>
      <c r="F917" s="57">
        <v>45852.0</v>
      </c>
      <c r="G917" s="10">
        <v>30.0</v>
      </c>
      <c r="H917" s="8">
        <f t="shared" si="64"/>
        <v>0</v>
      </c>
      <c r="I917" s="10"/>
    </row>
    <row r="918" ht="15.75" customHeight="1">
      <c r="A918" s="11"/>
      <c r="B918" s="11"/>
      <c r="C918" s="11"/>
      <c r="D918" s="11"/>
      <c r="E918" s="8"/>
      <c r="F918" s="10"/>
      <c r="G918" s="10"/>
      <c r="H918" s="8">
        <f t="shared" si="64"/>
        <v>0</v>
      </c>
      <c r="I918" s="10"/>
    </row>
    <row r="919" ht="15.75" customHeight="1">
      <c r="A919" s="11"/>
      <c r="B919" s="11"/>
      <c r="C919" s="11"/>
      <c r="D919" s="11"/>
      <c r="E919" s="10"/>
      <c r="F919" s="10"/>
      <c r="G919" s="10"/>
      <c r="H919" s="8">
        <f t="shared" si="64"/>
        <v>0</v>
      </c>
      <c r="I919" s="10"/>
    </row>
    <row r="920" ht="15.75" customHeight="1">
      <c r="A920" s="12"/>
      <c r="B920" s="12"/>
      <c r="C920" s="12"/>
      <c r="D920" s="12"/>
      <c r="E920" s="10"/>
      <c r="F920" s="10"/>
      <c r="G920" s="10"/>
      <c r="H920" s="8">
        <f t="shared" si="64"/>
        <v>0</v>
      </c>
      <c r="I920" s="10"/>
    </row>
    <row r="921" ht="15.75" customHeight="1">
      <c r="E921" s="1"/>
      <c r="H921" s="62" t="s">
        <v>14</v>
      </c>
    </row>
    <row r="922" ht="15.75" customHeight="1">
      <c r="A922" s="2" t="s">
        <v>0</v>
      </c>
      <c r="B922" s="2" t="s">
        <v>1</v>
      </c>
      <c r="C922" s="3" t="s">
        <v>2</v>
      </c>
      <c r="D922" s="3" t="s">
        <v>3</v>
      </c>
      <c r="E922" s="3" t="s">
        <v>4</v>
      </c>
      <c r="F922" s="3" t="s">
        <v>5</v>
      </c>
      <c r="G922" s="3" t="s">
        <v>6</v>
      </c>
      <c r="H922" s="3" t="s">
        <v>7</v>
      </c>
      <c r="I922" s="3" t="s">
        <v>8</v>
      </c>
    </row>
    <row r="923" ht="15.75" customHeight="1">
      <c r="A923" s="4" t="s">
        <v>5171</v>
      </c>
      <c r="B923" s="5" t="s">
        <v>5646</v>
      </c>
      <c r="C923" s="6"/>
      <c r="D923" s="7">
        <v>200.0</v>
      </c>
      <c r="E923" s="8" t="s">
        <v>5647</v>
      </c>
      <c r="F923" s="9">
        <v>45874.0</v>
      </c>
      <c r="G923" s="10">
        <v>39.0</v>
      </c>
      <c r="H923" s="8">
        <f>D923-G923</f>
        <v>161</v>
      </c>
      <c r="I923" s="10"/>
    </row>
    <row r="924" ht="15.75" customHeight="1">
      <c r="A924" s="11"/>
      <c r="B924" s="11"/>
      <c r="C924" s="11"/>
      <c r="D924" s="11"/>
      <c r="E924" s="8" t="s">
        <v>5648</v>
      </c>
      <c r="F924" s="9">
        <v>45875.0</v>
      </c>
      <c r="G924" s="10">
        <v>61.0</v>
      </c>
      <c r="H924" s="8">
        <f t="shared" ref="H924:H928" si="65">H923-G924</f>
        <v>100</v>
      </c>
      <c r="I924" s="10"/>
    </row>
    <row r="925" ht="15.75" customHeight="1">
      <c r="A925" s="11"/>
      <c r="B925" s="11"/>
      <c r="C925" s="11"/>
      <c r="D925" s="11"/>
      <c r="E925" s="8" t="s">
        <v>5649</v>
      </c>
      <c r="F925" s="57">
        <v>45883.0</v>
      </c>
      <c r="G925" s="10">
        <v>61.0</v>
      </c>
      <c r="H925" s="8">
        <f t="shared" si="65"/>
        <v>39</v>
      </c>
      <c r="I925" s="10"/>
    </row>
    <row r="926" ht="15.75" customHeight="1">
      <c r="A926" s="11"/>
      <c r="B926" s="11"/>
      <c r="C926" s="11"/>
      <c r="D926" s="11"/>
      <c r="E926" s="8" t="s">
        <v>5650</v>
      </c>
      <c r="F926" s="57">
        <v>45888.0</v>
      </c>
      <c r="G926" s="10">
        <v>39.0</v>
      </c>
      <c r="H926" s="8">
        <f t="shared" si="65"/>
        <v>0</v>
      </c>
      <c r="I926" s="10"/>
    </row>
    <row r="927" ht="15.75" customHeight="1">
      <c r="A927" s="11"/>
      <c r="B927" s="11"/>
      <c r="C927" s="11"/>
      <c r="D927" s="11"/>
      <c r="E927" s="10"/>
      <c r="F927" s="10"/>
      <c r="G927" s="10"/>
      <c r="H927" s="8">
        <f t="shared" si="65"/>
        <v>0</v>
      </c>
      <c r="I927" s="10"/>
    </row>
    <row r="928" ht="15.75" customHeight="1">
      <c r="A928" s="12"/>
      <c r="B928" s="12"/>
      <c r="C928" s="12"/>
      <c r="D928" s="12"/>
      <c r="E928" s="10"/>
      <c r="F928" s="10"/>
      <c r="G928" s="10"/>
      <c r="H928" s="8">
        <f t="shared" si="65"/>
        <v>0</v>
      </c>
      <c r="I928" s="10"/>
    </row>
    <row r="929" ht="15.75" customHeight="1">
      <c r="E929" s="1"/>
      <c r="H929" s="62" t="s">
        <v>14</v>
      </c>
    </row>
    <row r="930" ht="15.75" customHeight="1">
      <c r="A930" s="2" t="s">
        <v>0</v>
      </c>
      <c r="B930" s="2" t="s">
        <v>1</v>
      </c>
      <c r="C930" s="3" t="s">
        <v>2</v>
      </c>
      <c r="D930" s="3" t="s">
        <v>3</v>
      </c>
      <c r="E930" s="3" t="s">
        <v>4</v>
      </c>
      <c r="F930" s="3" t="s">
        <v>5</v>
      </c>
      <c r="G930" s="3" t="s">
        <v>6</v>
      </c>
      <c r="H930" s="3" t="s">
        <v>7</v>
      </c>
      <c r="I930" s="3" t="s">
        <v>8</v>
      </c>
    </row>
    <row r="931" ht="15.75" customHeight="1">
      <c r="A931" s="4" t="s">
        <v>5630</v>
      </c>
      <c r="B931" s="5" t="s">
        <v>5651</v>
      </c>
      <c r="C931" s="6"/>
      <c r="D931" s="7">
        <v>100.0</v>
      </c>
      <c r="E931" s="8" t="s">
        <v>5652</v>
      </c>
      <c r="F931" s="9">
        <v>45891.0</v>
      </c>
      <c r="G931" s="10">
        <v>50.0</v>
      </c>
      <c r="H931" s="8">
        <f>D931-G931</f>
        <v>50</v>
      </c>
      <c r="I931" s="10"/>
    </row>
    <row r="932" ht="15.75" customHeight="1">
      <c r="A932" s="11"/>
      <c r="B932" s="11"/>
      <c r="C932" s="11"/>
      <c r="D932" s="11"/>
      <c r="E932" s="8" t="s">
        <v>5653</v>
      </c>
      <c r="F932" s="9">
        <v>45896.0</v>
      </c>
      <c r="G932" s="10">
        <v>50.0</v>
      </c>
      <c r="H932" s="8">
        <f t="shared" ref="H932:H936" si="66">H931-G932</f>
        <v>0</v>
      </c>
      <c r="I932" s="10"/>
    </row>
    <row r="933" ht="15.75" customHeight="1">
      <c r="A933" s="11"/>
      <c r="B933" s="11"/>
      <c r="C933" s="11"/>
      <c r="D933" s="11"/>
      <c r="E933" s="8"/>
      <c r="F933" s="57"/>
      <c r="G933" s="10"/>
      <c r="H933" s="8">
        <f t="shared" si="66"/>
        <v>0</v>
      </c>
      <c r="I933" s="10"/>
    </row>
    <row r="934" ht="15.75" customHeight="1">
      <c r="A934" s="11"/>
      <c r="B934" s="11"/>
      <c r="C934" s="11"/>
      <c r="D934" s="11"/>
      <c r="E934" s="8"/>
      <c r="F934" s="10"/>
      <c r="G934" s="10"/>
      <c r="H934" s="8">
        <f t="shared" si="66"/>
        <v>0</v>
      </c>
      <c r="I934" s="10"/>
    </row>
    <row r="935" ht="15.75" customHeight="1">
      <c r="A935" s="11"/>
      <c r="B935" s="11"/>
      <c r="C935" s="11"/>
      <c r="D935" s="11"/>
      <c r="E935" s="10"/>
      <c r="F935" s="10"/>
      <c r="G935" s="10"/>
      <c r="H935" s="8">
        <f t="shared" si="66"/>
        <v>0</v>
      </c>
      <c r="I935" s="10"/>
    </row>
    <row r="936" ht="15.75" customHeight="1">
      <c r="A936" s="12"/>
      <c r="B936" s="12"/>
      <c r="C936" s="12"/>
      <c r="D936" s="12"/>
      <c r="E936" s="10"/>
      <c r="F936" s="10"/>
      <c r="G936" s="10"/>
      <c r="H936" s="8">
        <f t="shared" si="66"/>
        <v>0</v>
      </c>
      <c r="I936" s="10"/>
    </row>
    <row r="937" ht="15.75" customHeight="1">
      <c r="E937" s="1"/>
      <c r="H937" s="62" t="s">
        <v>14</v>
      </c>
    </row>
    <row r="938" ht="15.75" customHeight="1">
      <c r="A938" s="2" t="s">
        <v>0</v>
      </c>
      <c r="B938" s="2" t="s">
        <v>1</v>
      </c>
      <c r="C938" s="3" t="s">
        <v>2</v>
      </c>
      <c r="D938" s="3" t="s">
        <v>3</v>
      </c>
      <c r="E938" s="3" t="s">
        <v>4</v>
      </c>
      <c r="F938" s="3" t="s">
        <v>5</v>
      </c>
      <c r="G938" s="3" t="s">
        <v>6</v>
      </c>
      <c r="H938" s="3" t="s">
        <v>7</v>
      </c>
      <c r="I938" s="3" t="s">
        <v>8</v>
      </c>
    </row>
    <row r="939" ht="15.75" customHeight="1">
      <c r="A939" s="4" t="s">
        <v>5627</v>
      </c>
      <c r="B939" s="5" t="s">
        <v>5654</v>
      </c>
      <c r="C939" s="6"/>
      <c r="D939" s="7">
        <v>100.0</v>
      </c>
      <c r="E939" s="8" t="s">
        <v>5655</v>
      </c>
      <c r="F939" s="9">
        <v>45922.0</v>
      </c>
      <c r="G939" s="10">
        <v>50.0</v>
      </c>
      <c r="H939" s="8">
        <f>D939-G939</f>
        <v>50</v>
      </c>
      <c r="I939" s="10"/>
    </row>
    <row r="940" ht="15.75" customHeight="1">
      <c r="A940" s="11"/>
      <c r="B940" s="11"/>
      <c r="C940" s="11"/>
      <c r="D940" s="11"/>
      <c r="E940" s="8" t="s">
        <v>5656</v>
      </c>
      <c r="F940" s="9">
        <v>45929.0</v>
      </c>
      <c r="G940" s="10">
        <v>37.0</v>
      </c>
      <c r="H940" s="8">
        <f t="shared" ref="H940:H944" si="67">H939-G940</f>
        <v>13</v>
      </c>
      <c r="I940" s="10"/>
    </row>
    <row r="941" ht="15.75" customHeight="1">
      <c r="A941" s="11"/>
      <c r="B941" s="11"/>
      <c r="C941" s="11"/>
      <c r="D941" s="11"/>
      <c r="E941" s="8"/>
      <c r="F941" s="57"/>
      <c r="G941" s="10"/>
      <c r="H941" s="8">
        <f t="shared" si="67"/>
        <v>13</v>
      </c>
      <c r="I941" s="10"/>
    </row>
    <row r="942" ht="15.75" customHeight="1">
      <c r="A942" s="11"/>
      <c r="B942" s="11"/>
      <c r="C942" s="11"/>
      <c r="D942" s="11"/>
      <c r="E942" s="8"/>
      <c r="F942" s="10"/>
      <c r="G942" s="10"/>
      <c r="H942" s="8">
        <f t="shared" si="67"/>
        <v>13</v>
      </c>
      <c r="I942" s="10"/>
    </row>
    <row r="943" ht="15.75" customHeight="1">
      <c r="A943" s="11"/>
      <c r="B943" s="11"/>
      <c r="C943" s="11"/>
      <c r="D943" s="11"/>
      <c r="E943" s="10"/>
      <c r="F943" s="10"/>
      <c r="G943" s="10"/>
      <c r="H943" s="8">
        <f t="shared" si="67"/>
        <v>13</v>
      </c>
      <c r="I943" s="10"/>
    </row>
    <row r="944" ht="15.75" customHeight="1">
      <c r="A944" s="12"/>
      <c r="B944" s="12"/>
      <c r="C944" s="12"/>
      <c r="D944" s="12"/>
      <c r="E944" s="10"/>
      <c r="F944" s="10"/>
      <c r="G944" s="10"/>
      <c r="H944" s="8">
        <f t="shared" si="67"/>
        <v>13</v>
      </c>
      <c r="I944" s="10"/>
    </row>
    <row r="945" ht="15.75" customHeight="1">
      <c r="E945" s="1"/>
    </row>
    <row r="946" ht="15.75" customHeight="1">
      <c r="A946" s="2" t="s">
        <v>0</v>
      </c>
      <c r="B946" s="2" t="s">
        <v>1</v>
      </c>
      <c r="C946" s="3" t="s">
        <v>2</v>
      </c>
      <c r="D946" s="3" t="s">
        <v>3</v>
      </c>
      <c r="E946" s="3" t="s">
        <v>4</v>
      </c>
      <c r="F946" s="3" t="s">
        <v>5</v>
      </c>
      <c r="G946" s="3" t="s">
        <v>6</v>
      </c>
      <c r="H946" s="3" t="s">
        <v>7</v>
      </c>
      <c r="I946" s="3" t="s">
        <v>8</v>
      </c>
    </row>
    <row r="947" ht="15.75" customHeight="1">
      <c r="A947" s="4" t="s">
        <v>977</v>
      </c>
      <c r="B947" s="5" t="s">
        <v>5657</v>
      </c>
      <c r="C947" s="6">
        <v>45931.0</v>
      </c>
      <c r="D947" s="7">
        <v>100.0</v>
      </c>
      <c r="E947" s="8" t="s">
        <v>5658</v>
      </c>
      <c r="F947" s="9">
        <v>45943.0</v>
      </c>
      <c r="G947" s="10">
        <v>100.0</v>
      </c>
      <c r="H947" s="8">
        <f>D947-G947</f>
        <v>0</v>
      </c>
      <c r="I947" s="10"/>
    </row>
    <row r="948" ht="15.75" customHeight="1">
      <c r="A948" s="11"/>
      <c r="B948" s="11"/>
      <c r="C948" s="11"/>
      <c r="D948" s="11"/>
      <c r="E948" s="8" t="s">
        <v>5659</v>
      </c>
      <c r="F948" s="9"/>
      <c r="G948" s="10"/>
      <c r="H948" s="8">
        <f t="shared" ref="H948:H952" si="68">H947-G948</f>
        <v>0</v>
      </c>
      <c r="I948" s="10"/>
    </row>
    <row r="949" ht="15.75" customHeight="1">
      <c r="A949" s="11"/>
      <c r="B949" s="11"/>
      <c r="C949" s="11"/>
      <c r="D949" s="11"/>
      <c r="E949" s="8"/>
      <c r="F949" s="57"/>
      <c r="G949" s="10"/>
      <c r="H949" s="8">
        <f t="shared" si="68"/>
        <v>0</v>
      </c>
      <c r="I949" s="10"/>
    </row>
    <row r="950" ht="15.75" customHeight="1">
      <c r="A950" s="11"/>
      <c r="B950" s="11"/>
      <c r="C950" s="11"/>
      <c r="D950" s="11"/>
      <c r="E950" s="8"/>
      <c r="F950" s="10"/>
      <c r="G950" s="10"/>
      <c r="H950" s="8">
        <f t="shared" si="68"/>
        <v>0</v>
      </c>
      <c r="I950" s="10"/>
    </row>
    <row r="951" ht="15.75" customHeight="1">
      <c r="A951" s="11"/>
      <c r="B951" s="11"/>
      <c r="C951" s="11"/>
      <c r="D951" s="11"/>
      <c r="E951" s="10"/>
      <c r="F951" s="10"/>
      <c r="G951" s="10"/>
      <c r="H951" s="8">
        <f t="shared" si="68"/>
        <v>0</v>
      </c>
      <c r="I951" s="10"/>
    </row>
    <row r="952" ht="15.75" customHeight="1">
      <c r="A952" s="12"/>
      <c r="B952" s="12"/>
      <c r="C952" s="12"/>
      <c r="D952" s="12"/>
      <c r="E952" s="10"/>
      <c r="F952" s="10"/>
      <c r="G952" s="10"/>
      <c r="H952" s="8">
        <f t="shared" si="68"/>
        <v>0</v>
      </c>
      <c r="I952" s="10"/>
    </row>
    <row r="953" ht="15.75" customHeight="1">
      <c r="E953" s="1"/>
      <c r="H953" s="46" t="s">
        <v>14</v>
      </c>
    </row>
    <row r="954" ht="15.75" customHeight="1">
      <c r="A954" s="2" t="s">
        <v>0</v>
      </c>
      <c r="B954" s="2" t="s">
        <v>1</v>
      </c>
      <c r="C954" s="3" t="s">
        <v>2</v>
      </c>
      <c r="D954" s="3" t="s">
        <v>3</v>
      </c>
      <c r="E954" s="3" t="s">
        <v>4</v>
      </c>
      <c r="F954" s="3" t="s">
        <v>5</v>
      </c>
      <c r="G954" s="3" t="s">
        <v>6</v>
      </c>
      <c r="H954" s="3" t="s">
        <v>7</v>
      </c>
      <c r="I954" s="3" t="s">
        <v>8</v>
      </c>
    </row>
    <row r="955" ht="15.75" customHeight="1">
      <c r="A955" s="4" t="s">
        <v>5175</v>
      </c>
      <c r="B955" s="5" t="s">
        <v>5657</v>
      </c>
      <c r="C955" s="6">
        <v>45931.0</v>
      </c>
      <c r="D955" s="7">
        <v>100.0</v>
      </c>
      <c r="E955" s="8" t="s">
        <v>5660</v>
      </c>
      <c r="F955" s="9">
        <v>45952.0</v>
      </c>
      <c r="G955" s="10">
        <v>60.0</v>
      </c>
      <c r="H955" s="8">
        <f>D955-G955</f>
        <v>40</v>
      </c>
      <c r="I955" s="10"/>
    </row>
    <row r="956" ht="15.75" customHeight="1">
      <c r="A956" s="11"/>
      <c r="B956" s="11"/>
      <c r="C956" s="11"/>
      <c r="D956" s="11"/>
      <c r="E956" s="8" t="s">
        <v>5659</v>
      </c>
      <c r="F956" s="9">
        <v>45950.0</v>
      </c>
      <c r="G956" s="10">
        <v>26.0</v>
      </c>
      <c r="H956" s="8">
        <f t="shared" ref="H956:H960" si="69">H955-G956</f>
        <v>14</v>
      </c>
      <c r="I956" s="10"/>
    </row>
    <row r="957" ht="15.75" customHeight="1">
      <c r="A957" s="11"/>
      <c r="B957" s="11"/>
      <c r="C957" s="11"/>
      <c r="D957" s="11"/>
      <c r="E957" s="8" t="s">
        <v>5660</v>
      </c>
      <c r="F957" s="57">
        <v>45957.0</v>
      </c>
      <c r="G957" s="10">
        <v>14.0</v>
      </c>
      <c r="H957" s="8">
        <f t="shared" si="69"/>
        <v>0</v>
      </c>
      <c r="I957" s="10"/>
    </row>
    <row r="958" ht="15.75" customHeight="1">
      <c r="A958" s="11"/>
      <c r="B958" s="11"/>
      <c r="C958" s="11"/>
      <c r="D958" s="11"/>
      <c r="E958" s="8"/>
      <c r="F958" s="10"/>
      <c r="G958" s="10"/>
      <c r="H958" s="8">
        <f t="shared" si="69"/>
        <v>0</v>
      </c>
      <c r="I958" s="10"/>
    </row>
    <row r="959" ht="15.75" customHeight="1">
      <c r="A959" s="11"/>
      <c r="B959" s="11"/>
      <c r="C959" s="11"/>
      <c r="D959" s="11"/>
      <c r="E959" s="10"/>
      <c r="F959" s="10"/>
      <c r="G959" s="10"/>
      <c r="H959" s="8">
        <f t="shared" si="69"/>
        <v>0</v>
      </c>
      <c r="I959" s="10"/>
    </row>
    <row r="960" ht="15.75" customHeight="1">
      <c r="A960" s="12"/>
      <c r="B960" s="12"/>
      <c r="C960" s="12"/>
      <c r="D960" s="12"/>
      <c r="E960" s="10"/>
      <c r="F960" s="10"/>
      <c r="G960" s="10"/>
      <c r="H960" s="8">
        <f t="shared" si="69"/>
        <v>0</v>
      </c>
      <c r="I960" s="10"/>
    </row>
    <row r="961" ht="15.75" customHeight="1">
      <c r="E961" s="1"/>
      <c r="H961" s="46" t="s">
        <v>14</v>
      </c>
    </row>
    <row r="962" ht="15.75" customHeight="1">
      <c r="A962" s="2" t="s">
        <v>0</v>
      </c>
      <c r="B962" s="2" t="s">
        <v>1</v>
      </c>
      <c r="C962" s="3" t="s">
        <v>2</v>
      </c>
      <c r="D962" s="3" t="s">
        <v>3</v>
      </c>
      <c r="E962" s="3" t="s">
        <v>4</v>
      </c>
      <c r="F962" s="3" t="s">
        <v>5</v>
      </c>
      <c r="G962" s="3" t="s">
        <v>6</v>
      </c>
      <c r="H962" s="3" t="s">
        <v>7</v>
      </c>
      <c r="I962" s="3" t="s">
        <v>8</v>
      </c>
    </row>
    <row r="963" ht="15.75" customHeight="1">
      <c r="A963" s="4" t="s">
        <v>977</v>
      </c>
      <c r="B963" s="5" t="s">
        <v>5661</v>
      </c>
      <c r="C963" s="6">
        <v>46006.0</v>
      </c>
      <c r="D963" s="7">
        <v>100.0</v>
      </c>
      <c r="E963" s="8" t="s">
        <v>5662</v>
      </c>
      <c r="F963" s="9">
        <v>46009.0</v>
      </c>
      <c r="G963" s="10">
        <v>30.0</v>
      </c>
      <c r="H963" s="8">
        <f>D963-G963</f>
        <v>70</v>
      </c>
      <c r="I963" s="10"/>
    </row>
    <row r="964" ht="15.75" customHeight="1">
      <c r="A964" s="11"/>
      <c r="B964" s="11"/>
      <c r="C964" s="11"/>
      <c r="D964" s="11"/>
      <c r="E964" s="8" t="s">
        <v>5663</v>
      </c>
      <c r="F964" s="9">
        <v>46010.0</v>
      </c>
      <c r="G964" s="10">
        <v>20.0</v>
      </c>
      <c r="H964" s="8">
        <f t="shared" ref="H964:H968" si="70">H963-G964</f>
        <v>50</v>
      </c>
      <c r="I964" s="10"/>
    </row>
    <row r="965" ht="15.75" customHeight="1">
      <c r="A965" s="11"/>
      <c r="B965" s="11"/>
      <c r="C965" s="11"/>
      <c r="D965" s="11"/>
      <c r="E965" s="8" t="s">
        <v>5664</v>
      </c>
      <c r="F965" s="57">
        <v>46013.0</v>
      </c>
      <c r="G965" s="10">
        <v>30.0</v>
      </c>
      <c r="H965" s="8">
        <f t="shared" si="70"/>
        <v>20</v>
      </c>
      <c r="I965" s="10"/>
    </row>
    <row r="966" ht="15.75" customHeight="1">
      <c r="A966" s="11"/>
      <c r="B966" s="11"/>
      <c r="C966" s="11"/>
      <c r="D966" s="11"/>
      <c r="E966" s="8" t="s">
        <v>5665</v>
      </c>
      <c r="F966" s="57">
        <v>46020.0</v>
      </c>
      <c r="G966" s="10">
        <v>20.0</v>
      </c>
      <c r="H966" s="8">
        <f t="shared" si="70"/>
        <v>0</v>
      </c>
      <c r="I966" s="10"/>
    </row>
    <row r="967" ht="15.75" customHeight="1">
      <c r="A967" s="11"/>
      <c r="B967" s="11"/>
      <c r="C967" s="11"/>
      <c r="D967" s="11"/>
      <c r="E967" s="10"/>
      <c r="F967" s="10"/>
      <c r="G967" s="10"/>
      <c r="H967" s="8">
        <f t="shared" si="70"/>
        <v>0</v>
      </c>
      <c r="I967" s="10"/>
    </row>
    <row r="968" ht="15.75" customHeight="1">
      <c r="A968" s="12"/>
      <c r="B968" s="12"/>
      <c r="C968" s="12"/>
      <c r="D968" s="12"/>
      <c r="E968" s="10"/>
      <c r="F968" s="10"/>
      <c r="G968" s="10"/>
      <c r="H968" s="8">
        <f t="shared" si="70"/>
        <v>0</v>
      </c>
      <c r="I968" s="10"/>
    </row>
    <row r="969" ht="15.75" customHeight="1">
      <c r="E969" s="1"/>
      <c r="H969" s="46" t="s">
        <v>14</v>
      </c>
    </row>
    <row r="970" ht="15.75" customHeight="1">
      <c r="A970" s="2" t="s">
        <v>0</v>
      </c>
      <c r="B970" s="2" t="s">
        <v>1</v>
      </c>
      <c r="C970" s="3" t="s">
        <v>2</v>
      </c>
      <c r="D970" s="3" t="s">
        <v>3</v>
      </c>
      <c r="E970" s="3" t="s">
        <v>4</v>
      </c>
      <c r="F970" s="3" t="s">
        <v>5</v>
      </c>
      <c r="G970" s="3" t="s">
        <v>6</v>
      </c>
      <c r="H970" s="3" t="s">
        <v>7</v>
      </c>
      <c r="I970" s="3" t="s">
        <v>8</v>
      </c>
    </row>
    <row r="971" ht="15.75" customHeight="1">
      <c r="A971" s="4" t="s">
        <v>977</v>
      </c>
      <c r="B971" s="5" t="s">
        <v>5666</v>
      </c>
      <c r="C971" s="6">
        <v>46150.0</v>
      </c>
      <c r="D971" s="7">
        <v>100.0</v>
      </c>
      <c r="E971" s="8" t="s">
        <v>4883</v>
      </c>
      <c r="F971" s="9">
        <v>46164.0</v>
      </c>
      <c r="G971" s="10">
        <v>100.0</v>
      </c>
      <c r="H971" s="8">
        <f>D971-G971</f>
        <v>0</v>
      </c>
      <c r="I971" s="10"/>
    </row>
    <row r="972" ht="15.75" customHeight="1">
      <c r="A972" s="11"/>
      <c r="B972" s="11"/>
      <c r="C972" s="11"/>
      <c r="D972" s="11"/>
      <c r="E972" s="8"/>
      <c r="F972" s="9"/>
      <c r="G972" s="10"/>
      <c r="H972" s="8">
        <f t="shared" ref="H972:H976" si="71">H971-G972</f>
        <v>0</v>
      </c>
      <c r="I972" s="10"/>
    </row>
    <row r="973" ht="15.75" customHeight="1">
      <c r="A973" s="11"/>
      <c r="B973" s="11"/>
      <c r="C973" s="11"/>
      <c r="D973" s="11"/>
      <c r="E973" s="8"/>
      <c r="F973" s="57"/>
      <c r="G973" s="10"/>
      <c r="H973" s="8">
        <f t="shared" si="71"/>
        <v>0</v>
      </c>
      <c r="I973" s="10"/>
    </row>
    <row r="974" ht="15.75" customHeight="1">
      <c r="A974" s="11"/>
      <c r="B974" s="11"/>
      <c r="C974" s="11"/>
      <c r="D974" s="11"/>
      <c r="E974" s="8"/>
      <c r="F974" s="10"/>
      <c r="G974" s="10"/>
      <c r="H974" s="8">
        <f t="shared" si="71"/>
        <v>0</v>
      </c>
      <c r="I974" s="10"/>
    </row>
    <row r="975" ht="15.75" customHeight="1">
      <c r="A975" s="11"/>
      <c r="B975" s="11"/>
      <c r="C975" s="11"/>
      <c r="D975" s="11"/>
      <c r="E975" s="10"/>
      <c r="F975" s="10"/>
      <c r="G975" s="10"/>
      <c r="H975" s="8">
        <f t="shared" si="71"/>
        <v>0</v>
      </c>
      <c r="I975" s="10"/>
    </row>
    <row r="976" ht="15.75" customHeight="1">
      <c r="A976" s="12"/>
      <c r="B976" s="12"/>
      <c r="C976" s="12"/>
      <c r="D976" s="12"/>
      <c r="E976" s="10"/>
      <c r="F976" s="10"/>
      <c r="G976" s="10"/>
      <c r="H976" s="8">
        <f t="shared" si="71"/>
        <v>0</v>
      </c>
      <c r="I976" s="10"/>
    </row>
    <row r="977" ht="15.75" customHeight="1">
      <c r="E977" s="1"/>
      <c r="H977" s="62" t="s">
        <v>14</v>
      </c>
    </row>
    <row r="978" ht="15.75" customHeight="1">
      <c r="A978" s="2" t="s">
        <v>0</v>
      </c>
      <c r="B978" s="2" t="s">
        <v>1</v>
      </c>
      <c r="C978" s="3" t="s">
        <v>2</v>
      </c>
      <c r="D978" s="3" t="s">
        <v>3</v>
      </c>
      <c r="E978" s="3" t="s">
        <v>4</v>
      </c>
      <c r="F978" s="3" t="s">
        <v>5</v>
      </c>
      <c r="G978" s="3" t="s">
        <v>6</v>
      </c>
      <c r="H978" s="3" t="s">
        <v>7</v>
      </c>
      <c r="I978" s="3" t="s">
        <v>8</v>
      </c>
    </row>
    <row r="979" ht="15.75" customHeight="1">
      <c r="A979" s="4" t="s">
        <v>5175</v>
      </c>
      <c r="B979" s="5" t="s">
        <v>5666</v>
      </c>
      <c r="C979" s="6">
        <v>46150.0</v>
      </c>
      <c r="D979" s="7">
        <v>100.0</v>
      </c>
      <c r="E979" s="8" t="s">
        <v>4883</v>
      </c>
      <c r="F979" s="9">
        <v>46177.0</v>
      </c>
      <c r="G979" s="10">
        <v>50.0</v>
      </c>
      <c r="H979" s="8">
        <f>D979-G979</f>
        <v>50</v>
      </c>
      <c r="I979" s="10"/>
    </row>
    <row r="980" ht="15.75" customHeight="1">
      <c r="A980" s="11"/>
      <c r="B980" s="11"/>
      <c r="C980" s="11"/>
      <c r="D980" s="11"/>
      <c r="E980" s="8"/>
      <c r="F980" s="9"/>
      <c r="G980" s="10"/>
      <c r="H980" s="8">
        <f t="shared" ref="H980:H984" si="72">H979-G980</f>
        <v>50</v>
      </c>
      <c r="I980" s="10"/>
    </row>
    <row r="981" ht="15.75" customHeight="1">
      <c r="A981" s="11"/>
      <c r="B981" s="11"/>
      <c r="C981" s="11"/>
      <c r="D981" s="11"/>
      <c r="E981" s="8"/>
      <c r="F981" s="57"/>
      <c r="G981" s="10"/>
      <c r="H981" s="8">
        <f t="shared" si="72"/>
        <v>50</v>
      </c>
      <c r="I981" s="10"/>
    </row>
    <row r="982" ht="15.75" customHeight="1">
      <c r="A982" s="11"/>
      <c r="B982" s="11"/>
      <c r="C982" s="11"/>
      <c r="D982" s="11"/>
      <c r="E982" s="8"/>
      <c r="F982" s="10"/>
      <c r="G982" s="10"/>
      <c r="H982" s="8">
        <f t="shared" si="72"/>
        <v>50</v>
      </c>
      <c r="I982" s="10"/>
    </row>
    <row r="983" ht="15.75" customHeight="1">
      <c r="A983" s="11"/>
      <c r="B983" s="11"/>
      <c r="C983" s="11"/>
      <c r="D983" s="11"/>
      <c r="E983" s="10"/>
      <c r="F983" s="10"/>
      <c r="G983" s="10"/>
      <c r="H983" s="8">
        <f t="shared" si="72"/>
        <v>50</v>
      </c>
      <c r="I983" s="10"/>
    </row>
    <row r="984" ht="15.75" customHeight="1">
      <c r="A984" s="12"/>
      <c r="B984" s="12"/>
      <c r="C984" s="12"/>
      <c r="D984" s="12"/>
      <c r="E984" s="10"/>
      <c r="F984" s="10"/>
      <c r="G984" s="10"/>
      <c r="H984" s="8">
        <f t="shared" si="72"/>
        <v>50</v>
      </c>
      <c r="I984" s="10"/>
    </row>
    <row r="985" ht="15.75" customHeight="1">
      <c r="E985" s="1"/>
    </row>
    <row r="986" ht="15.75" customHeight="1">
      <c r="A986" s="2" t="s">
        <v>0</v>
      </c>
      <c r="B986" s="2" t="s">
        <v>1</v>
      </c>
      <c r="C986" s="3" t="s">
        <v>2</v>
      </c>
      <c r="D986" s="3" t="s">
        <v>3</v>
      </c>
      <c r="E986" s="3" t="s">
        <v>4</v>
      </c>
      <c r="F986" s="3" t="s">
        <v>5</v>
      </c>
      <c r="G986" s="3" t="s">
        <v>6</v>
      </c>
      <c r="H986" s="3" t="s">
        <v>7</v>
      </c>
      <c r="I986" s="3" t="s">
        <v>8</v>
      </c>
    </row>
    <row r="987" ht="15.75" customHeight="1">
      <c r="A987" s="4" t="s">
        <v>5171</v>
      </c>
      <c r="B987" s="5" t="s">
        <v>5667</v>
      </c>
      <c r="C987" s="6">
        <v>46144.0</v>
      </c>
      <c r="D987" s="7">
        <v>100.0</v>
      </c>
      <c r="E987" s="8" t="s">
        <v>5668</v>
      </c>
      <c r="F987" s="9">
        <v>46177.0</v>
      </c>
      <c r="G987" s="10">
        <v>37.0</v>
      </c>
      <c r="H987" s="8">
        <f>D987-G987</f>
        <v>63</v>
      </c>
      <c r="I987" s="10"/>
    </row>
    <row r="988" ht="15.75" customHeight="1">
      <c r="A988" s="11"/>
      <c r="B988" s="11"/>
      <c r="C988" s="11"/>
      <c r="D988" s="11"/>
      <c r="E988" s="8" t="s">
        <v>5669</v>
      </c>
      <c r="F988" s="9">
        <v>46182.0</v>
      </c>
      <c r="G988" s="10">
        <v>30.0</v>
      </c>
      <c r="H988" s="8">
        <f t="shared" ref="H988:H992" si="73">H987-G988</f>
        <v>33</v>
      </c>
      <c r="I988" s="10"/>
    </row>
    <row r="989" ht="15.75" customHeight="1">
      <c r="A989" s="11"/>
      <c r="B989" s="11"/>
      <c r="C989" s="11"/>
      <c r="D989" s="11"/>
      <c r="E989" s="8" t="s">
        <v>5670</v>
      </c>
      <c r="F989" s="57">
        <v>46183.0</v>
      </c>
      <c r="G989" s="10">
        <v>33.0</v>
      </c>
      <c r="H989" s="8">
        <f t="shared" si="73"/>
        <v>0</v>
      </c>
      <c r="I989" s="10"/>
    </row>
    <row r="990" ht="15.75" customHeight="1">
      <c r="A990" s="11"/>
      <c r="B990" s="11"/>
      <c r="C990" s="11"/>
      <c r="D990" s="11"/>
      <c r="E990" s="8"/>
      <c r="F990" s="10"/>
      <c r="G990" s="10"/>
      <c r="H990" s="8">
        <f t="shared" si="73"/>
        <v>0</v>
      </c>
      <c r="I990" s="10"/>
    </row>
    <row r="991" ht="15.75" customHeight="1">
      <c r="A991" s="11"/>
      <c r="B991" s="11"/>
      <c r="C991" s="11"/>
      <c r="D991" s="11"/>
      <c r="E991" s="10"/>
      <c r="F991" s="10"/>
      <c r="G991" s="10"/>
      <c r="H991" s="8">
        <f t="shared" si="73"/>
        <v>0</v>
      </c>
      <c r="I991" s="10"/>
    </row>
    <row r="992" ht="15.75" customHeight="1">
      <c r="A992" s="12"/>
      <c r="B992" s="12"/>
      <c r="C992" s="12"/>
      <c r="D992" s="12"/>
      <c r="E992" s="10"/>
      <c r="F992" s="10"/>
      <c r="G992" s="10"/>
      <c r="H992" s="8">
        <f t="shared" si="73"/>
        <v>0</v>
      </c>
      <c r="I992" s="10"/>
    </row>
    <row r="993" ht="15.75" customHeight="1">
      <c r="E993" s="1"/>
      <c r="H993" s="62" t="s">
        <v>14</v>
      </c>
    </row>
    <row r="994" ht="15.75" customHeight="1">
      <c r="A994" s="2" t="s">
        <v>0</v>
      </c>
      <c r="B994" s="2" t="s">
        <v>1</v>
      </c>
      <c r="C994" s="3" t="s">
        <v>2</v>
      </c>
      <c r="D994" s="3" t="s">
        <v>3</v>
      </c>
      <c r="E994" s="3" t="s">
        <v>4</v>
      </c>
      <c r="F994" s="3" t="s">
        <v>5</v>
      </c>
      <c r="G994" s="3" t="s">
        <v>6</v>
      </c>
      <c r="H994" s="3" t="s">
        <v>7</v>
      </c>
      <c r="I994" s="3" t="s">
        <v>8</v>
      </c>
    </row>
    <row r="995" ht="15.75" customHeight="1">
      <c r="A995" s="4" t="s">
        <v>5171</v>
      </c>
      <c r="B995" s="5" t="s">
        <v>5671</v>
      </c>
      <c r="C995" s="6">
        <v>46182.0</v>
      </c>
      <c r="D995" s="7">
        <v>250.0</v>
      </c>
      <c r="E995" s="8" t="s">
        <v>5672</v>
      </c>
      <c r="F995" s="9">
        <v>46183.0</v>
      </c>
      <c r="G995" s="10">
        <v>17.0</v>
      </c>
      <c r="H995" s="8">
        <f>D995-G995</f>
        <v>233</v>
      </c>
      <c r="I995" s="10"/>
    </row>
    <row r="996" ht="15.75" customHeight="1">
      <c r="A996" s="11"/>
      <c r="B996" s="11"/>
      <c r="C996" s="11"/>
      <c r="D996" s="11"/>
      <c r="E996" s="8" t="s">
        <v>5673</v>
      </c>
      <c r="F996" s="9">
        <v>46184.0</v>
      </c>
      <c r="G996" s="10">
        <v>50.0</v>
      </c>
      <c r="H996" s="8">
        <f t="shared" ref="H996:H1000" si="74">H995-G996</f>
        <v>183</v>
      </c>
      <c r="I996" s="10"/>
    </row>
    <row r="997" ht="15.75" customHeight="1">
      <c r="A997" s="11"/>
      <c r="B997" s="11"/>
      <c r="C997" s="11"/>
      <c r="D997" s="11"/>
      <c r="E997" s="8"/>
      <c r="F997" s="57"/>
      <c r="G997" s="10"/>
      <c r="H997" s="8">
        <f t="shared" si="74"/>
        <v>183</v>
      </c>
      <c r="I997" s="10"/>
    </row>
    <row r="998" ht="15.75" customHeight="1">
      <c r="A998" s="11"/>
      <c r="B998" s="11"/>
      <c r="C998" s="11"/>
      <c r="D998" s="11"/>
      <c r="E998" s="8"/>
      <c r="F998" s="10"/>
      <c r="G998" s="10"/>
      <c r="H998" s="8">
        <f t="shared" si="74"/>
        <v>183</v>
      </c>
      <c r="I998" s="10"/>
    </row>
    <row r="999" ht="15.75" customHeight="1">
      <c r="A999" s="11"/>
      <c r="B999" s="11"/>
      <c r="C999" s="11"/>
      <c r="D999" s="11"/>
      <c r="E999" s="10"/>
      <c r="F999" s="10"/>
      <c r="G999" s="10"/>
      <c r="H999" s="8">
        <f t="shared" si="74"/>
        <v>183</v>
      </c>
      <c r="I999" s="10"/>
    </row>
    <row r="1000" ht="15.75" customHeight="1">
      <c r="A1000" s="12"/>
      <c r="B1000" s="12"/>
      <c r="C1000" s="12"/>
      <c r="D1000" s="12"/>
      <c r="E1000" s="10"/>
      <c r="F1000" s="10"/>
      <c r="G1000" s="10"/>
      <c r="H1000" s="8">
        <f t="shared" si="74"/>
        <v>183</v>
      </c>
      <c r="I1000" s="10"/>
    </row>
  </sheetData>
  <mergeCells count="71">
    <mergeCell ref="A915:A920"/>
    <mergeCell ref="A923:A928"/>
    <mergeCell ref="B923:B928"/>
    <mergeCell ref="C923:C928"/>
    <mergeCell ref="D923:D928"/>
    <mergeCell ref="A931:A936"/>
    <mergeCell ref="B931:B936"/>
    <mergeCell ref="A939:A944"/>
    <mergeCell ref="B939:B944"/>
    <mergeCell ref="C939:C944"/>
    <mergeCell ref="D939:D944"/>
    <mergeCell ref="B947:B952"/>
    <mergeCell ref="C947:C952"/>
    <mergeCell ref="D947:D952"/>
    <mergeCell ref="C963:C968"/>
    <mergeCell ref="D963:D968"/>
    <mergeCell ref="A947:A952"/>
    <mergeCell ref="A955:A960"/>
    <mergeCell ref="B955:B960"/>
    <mergeCell ref="C955:C960"/>
    <mergeCell ref="D955:D960"/>
    <mergeCell ref="A963:A968"/>
    <mergeCell ref="B963:B968"/>
    <mergeCell ref="A971:A976"/>
    <mergeCell ref="B971:B976"/>
    <mergeCell ref="C971:C976"/>
    <mergeCell ref="D971:D976"/>
    <mergeCell ref="B979:B984"/>
    <mergeCell ref="C979:C984"/>
    <mergeCell ref="D979:D984"/>
    <mergeCell ref="A979:A984"/>
    <mergeCell ref="A987:A992"/>
    <mergeCell ref="B987:B992"/>
    <mergeCell ref="C987:C992"/>
    <mergeCell ref="D987:D992"/>
    <mergeCell ref="A995:A1000"/>
    <mergeCell ref="B995:B1000"/>
    <mergeCell ref="G38:H38"/>
    <mergeCell ref="G41:H41"/>
    <mergeCell ref="A791:G791"/>
    <mergeCell ref="A864:A869"/>
    <mergeCell ref="B864:B869"/>
    <mergeCell ref="C864:C869"/>
    <mergeCell ref="D864:D869"/>
    <mergeCell ref="A873:A878"/>
    <mergeCell ref="B873:B878"/>
    <mergeCell ref="C873:C878"/>
    <mergeCell ref="D873:D878"/>
    <mergeCell ref="B881:B886"/>
    <mergeCell ref="C881:C886"/>
    <mergeCell ref="D881:D886"/>
    <mergeCell ref="C898:C903"/>
    <mergeCell ref="D898:D903"/>
    <mergeCell ref="A881:A886"/>
    <mergeCell ref="A890:A895"/>
    <mergeCell ref="B890:B895"/>
    <mergeCell ref="C890:C895"/>
    <mergeCell ref="D890:D895"/>
    <mergeCell ref="A898:A903"/>
    <mergeCell ref="B898:B903"/>
    <mergeCell ref="A907:A912"/>
    <mergeCell ref="B907:B912"/>
    <mergeCell ref="C907:C912"/>
    <mergeCell ref="D907:D912"/>
    <mergeCell ref="B915:B920"/>
    <mergeCell ref="C915:C920"/>
    <mergeCell ref="D915:D920"/>
    <mergeCell ref="C931:C936"/>
    <mergeCell ref="D931:D936"/>
    <mergeCell ref="C995:C1000"/>
    <mergeCell ref="D995:D1000"/>
  </mergeCells>
  <printOptions/>
  <pageMargins bottom="0.58" footer="0.0" header="0.0" left="0.7" right="0.7" top="0.47"/>
  <pageSetup scale="65"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739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60.0</v>
      </c>
    </row>
    <row r="793" ht="15.75" customHeight="1">
      <c r="A793" s="19" t="s">
        <v>5674</v>
      </c>
      <c r="B793" s="18">
        <v>44756.0</v>
      </c>
      <c r="C793" s="36">
        <v>60.0</v>
      </c>
      <c r="D793" s="19">
        <f>G792-C793</f>
        <v>0</v>
      </c>
      <c r="E793" s="19"/>
      <c r="F793" s="10"/>
      <c r="G793" s="1" t="s">
        <v>5675</v>
      </c>
    </row>
    <row r="794" ht="15.75" customHeight="1">
      <c r="A794" s="19" t="str">
        <f t="shared" ref="A794:A808" si="40">A793</f>
        <v>P135673</v>
      </c>
      <c r="B794" s="18"/>
      <c r="C794" s="36"/>
      <c r="D794" s="19">
        <f t="shared" ref="D794:D809" si="41">D793-C794</f>
        <v>0</v>
      </c>
      <c r="E794" s="19"/>
      <c r="F794" s="10"/>
      <c r="G794" s="53"/>
    </row>
    <row r="795" ht="15.75" customHeight="1">
      <c r="A795" s="19" t="str">
        <f t="shared" si="40"/>
        <v>P135673</v>
      </c>
      <c r="B795" s="18"/>
      <c r="C795" s="36"/>
      <c r="D795" s="19">
        <f t="shared" si="41"/>
        <v>0</v>
      </c>
      <c r="E795" s="19"/>
      <c r="F795" s="10"/>
    </row>
    <row r="796" ht="15.75" customHeight="1">
      <c r="A796" s="19" t="str">
        <f t="shared" si="40"/>
        <v>P135673</v>
      </c>
      <c r="B796" s="18"/>
      <c r="C796" s="36"/>
      <c r="D796" s="19">
        <f t="shared" si="41"/>
        <v>0</v>
      </c>
      <c r="E796" s="19"/>
      <c r="F796" s="10"/>
      <c r="G796" s="30"/>
    </row>
    <row r="797" ht="15.75" customHeight="1">
      <c r="A797" s="19" t="str">
        <f t="shared" si="40"/>
        <v>P135673</v>
      </c>
      <c r="B797" s="18"/>
      <c r="C797" s="36"/>
      <c r="D797" s="19">
        <f t="shared" si="41"/>
        <v>0</v>
      </c>
      <c r="E797" s="19"/>
      <c r="F797" s="10"/>
      <c r="G797" s="30"/>
    </row>
    <row r="798" ht="15.75" customHeight="1">
      <c r="A798" s="19" t="str">
        <f t="shared" si="40"/>
        <v>P135673</v>
      </c>
      <c r="B798" s="18"/>
      <c r="C798" s="36"/>
      <c r="D798" s="19">
        <f t="shared" si="41"/>
        <v>0</v>
      </c>
      <c r="E798" s="19"/>
      <c r="F798" s="10"/>
      <c r="G798" s="30"/>
    </row>
    <row r="799" ht="15.75" customHeight="1">
      <c r="A799" s="19" t="str">
        <f t="shared" si="40"/>
        <v>P135673</v>
      </c>
      <c r="B799" s="18"/>
      <c r="C799" s="36"/>
      <c r="D799" s="19">
        <f t="shared" si="41"/>
        <v>0</v>
      </c>
      <c r="E799" s="19"/>
      <c r="F799" s="10"/>
      <c r="G799" s="30"/>
    </row>
    <row r="800" ht="15.75" customHeight="1">
      <c r="A800" s="19" t="str">
        <f t="shared" si="40"/>
        <v>P135673</v>
      </c>
      <c r="B800" s="18"/>
      <c r="C800" s="36"/>
      <c r="D800" s="19">
        <f t="shared" si="41"/>
        <v>0</v>
      </c>
      <c r="E800" s="19"/>
      <c r="F800" s="10"/>
      <c r="G800" s="30"/>
    </row>
    <row r="801" ht="15.75" customHeight="1">
      <c r="A801" s="19" t="str">
        <f t="shared" si="40"/>
        <v>P135673</v>
      </c>
      <c r="B801" s="18"/>
      <c r="C801" s="36"/>
      <c r="D801" s="19">
        <f t="shared" si="41"/>
        <v>0</v>
      </c>
      <c r="E801" s="19"/>
      <c r="F801" s="10"/>
    </row>
    <row r="802" ht="15.75" customHeight="1">
      <c r="A802" s="19" t="str">
        <f t="shared" si="40"/>
        <v>P135673</v>
      </c>
      <c r="B802" s="18"/>
      <c r="C802" s="36"/>
      <c r="D802" s="19">
        <f t="shared" si="41"/>
        <v>0</v>
      </c>
      <c r="E802" s="19"/>
      <c r="F802" s="10"/>
    </row>
    <row r="803" ht="15.75" customHeight="1">
      <c r="A803" s="19" t="str">
        <f t="shared" si="40"/>
        <v>P135673</v>
      </c>
      <c r="B803" s="18"/>
      <c r="C803" s="36"/>
      <c r="D803" s="19">
        <f t="shared" si="41"/>
        <v>0</v>
      </c>
      <c r="E803" s="19"/>
      <c r="F803" s="10"/>
    </row>
    <row r="804" ht="15.75" customHeight="1">
      <c r="A804" s="19" t="str">
        <f t="shared" si="40"/>
        <v>P135673</v>
      </c>
      <c r="B804" s="18"/>
      <c r="C804" s="36"/>
      <c r="D804" s="19">
        <f t="shared" si="41"/>
        <v>0</v>
      </c>
      <c r="E804" s="19"/>
      <c r="F804" s="10"/>
    </row>
    <row r="805" ht="15.75" customHeight="1">
      <c r="A805" s="19" t="str">
        <f t="shared" si="40"/>
        <v>P135673</v>
      </c>
      <c r="B805" s="18"/>
      <c r="C805" s="36"/>
      <c r="D805" s="19">
        <f t="shared" si="41"/>
        <v>0</v>
      </c>
      <c r="E805" s="19"/>
      <c r="F805" s="10"/>
    </row>
    <row r="806" ht="15.75" customHeight="1">
      <c r="A806" s="19" t="str">
        <f t="shared" si="40"/>
        <v>P135673</v>
      </c>
      <c r="B806" s="18"/>
      <c r="C806" s="36"/>
      <c r="D806" s="19">
        <f t="shared" si="41"/>
        <v>0</v>
      </c>
      <c r="E806" s="19"/>
      <c r="F806" s="10"/>
    </row>
    <row r="807" ht="15.75" customHeight="1">
      <c r="A807" s="19" t="str">
        <f t="shared" si="40"/>
        <v>P135673</v>
      </c>
      <c r="B807" s="18"/>
      <c r="C807" s="36"/>
      <c r="D807" s="19">
        <f t="shared" si="41"/>
        <v>0</v>
      </c>
      <c r="E807" s="19"/>
      <c r="F807" s="10"/>
    </row>
    <row r="808" ht="15.75" customHeight="1">
      <c r="A808" s="19" t="str">
        <f t="shared" si="40"/>
        <v>P135673</v>
      </c>
      <c r="B808" s="18"/>
      <c r="C808" s="36"/>
      <c r="D808" s="19">
        <f t="shared" si="41"/>
        <v>0</v>
      </c>
      <c r="E808" s="19"/>
      <c r="F808" s="10"/>
    </row>
    <row r="809" ht="15.75" customHeight="1">
      <c r="A809" s="19"/>
      <c r="B809" s="18"/>
      <c r="C809" s="36"/>
      <c r="D809" s="19">
        <f t="shared" si="41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60</v>
      </c>
      <c r="E811" s="1"/>
      <c r="F811" s="54" t="s">
        <v>14</v>
      </c>
    </row>
    <row r="812" ht="15.75" customHeight="1">
      <c r="E812" s="1"/>
    </row>
    <row r="813" ht="15.75" customHeight="1">
      <c r="E813" s="1"/>
    </row>
    <row r="814" ht="15.75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60.0</v>
      </c>
    </row>
    <row r="815" ht="15.75" customHeight="1">
      <c r="A815" s="19" t="s">
        <v>5676</v>
      </c>
      <c r="B815" s="18">
        <v>44965.0</v>
      </c>
      <c r="C815" s="36">
        <v>60.0</v>
      </c>
      <c r="D815" s="19">
        <f>G814-C815</f>
        <v>0</v>
      </c>
      <c r="E815" s="19"/>
      <c r="F815" s="10"/>
      <c r="G815" s="1" t="s">
        <v>5675</v>
      </c>
    </row>
    <row r="816" ht="15.75" customHeight="1">
      <c r="A816" s="19" t="str">
        <f t="shared" ref="A816:A817" si="42">A815</f>
        <v>P137454</v>
      </c>
      <c r="B816" s="18"/>
      <c r="C816" s="36"/>
      <c r="D816" s="19">
        <f t="shared" ref="D816:D817" si="43">D815-C816</f>
        <v>0</v>
      </c>
      <c r="E816" s="19"/>
      <c r="F816" s="10"/>
      <c r="G816" s="53" t="s">
        <v>5677</v>
      </c>
    </row>
    <row r="817" ht="15.75" customHeight="1">
      <c r="A817" s="19" t="str">
        <f t="shared" si="42"/>
        <v>P137454</v>
      </c>
      <c r="B817" s="18"/>
      <c r="C817" s="36"/>
      <c r="D817" s="19">
        <f t="shared" si="43"/>
        <v>0</v>
      </c>
      <c r="E817" s="19"/>
      <c r="F817" s="10"/>
    </row>
    <row r="818" ht="15.75" customHeight="1">
      <c r="E818" s="1"/>
      <c r="F818" s="54" t="s">
        <v>14</v>
      </c>
    </row>
    <row r="819" ht="15.75" customHeight="1">
      <c r="E819" s="1"/>
    </row>
    <row r="820" ht="15.75" customHeight="1">
      <c r="A820" s="14" t="s">
        <v>15</v>
      </c>
      <c r="B820" s="14" t="s">
        <v>16</v>
      </c>
      <c r="C820" s="2" t="s">
        <v>17</v>
      </c>
      <c r="D820" s="14" t="s">
        <v>18</v>
      </c>
      <c r="E820" s="14" t="s">
        <v>19</v>
      </c>
      <c r="F820" s="34" t="s">
        <v>20</v>
      </c>
      <c r="G820" s="43">
        <v>60.0</v>
      </c>
    </row>
    <row r="821" ht="15.75" customHeight="1">
      <c r="A821" s="19" t="s">
        <v>5678</v>
      </c>
      <c r="B821" s="18">
        <v>45056.0</v>
      </c>
      <c r="C821" s="36">
        <v>30.0</v>
      </c>
      <c r="D821" s="19">
        <f>G820-C821</f>
        <v>30</v>
      </c>
      <c r="E821" s="19"/>
      <c r="F821" s="10"/>
      <c r="G821" s="1" t="s">
        <v>5675</v>
      </c>
    </row>
    <row r="822" ht="15.75" customHeight="1">
      <c r="A822" s="19" t="str">
        <f t="shared" ref="A822:A823" si="44">A821</f>
        <v>P138088</v>
      </c>
      <c r="B822" s="18">
        <v>45061.0</v>
      </c>
      <c r="C822" s="36">
        <v>30.0</v>
      </c>
      <c r="D822" s="19">
        <f t="shared" ref="D822:D823" si="45">D821-C822</f>
        <v>0</v>
      </c>
      <c r="E822" s="19"/>
      <c r="F822" s="10"/>
      <c r="G822" s="53" t="s">
        <v>5679</v>
      </c>
    </row>
    <row r="823" ht="15.75" customHeight="1">
      <c r="A823" s="19" t="str">
        <f t="shared" si="44"/>
        <v>P138088</v>
      </c>
      <c r="B823" s="18"/>
      <c r="C823" s="36"/>
      <c r="D823" s="19">
        <f t="shared" si="45"/>
        <v>0</v>
      </c>
      <c r="E823" s="19"/>
      <c r="F823" s="10"/>
    </row>
    <row r="824" ht="15.75" customHeight="1">
      <c r="E824" s="1"/>
      <c r="F824" s="54" t="s">
        <v>14</v>
      </c>
    </row>
    <row r="825" ht="15.75" customHeight="1">
      <c r="E825" s="1"/>
    </row>
    <row r="826" ht="15.75" customHeight="1">
      <c r="A826" s="14" t="s">
        <v>15</v>
      </c>
      <c r="B826" s="14" t="s">
        <v>16</v>
      </c>
      <c r="C826" s="2" t="s">
        <v>17</v>
      </c>
      <c r="D826" s="14" t="s">
        <v>18</v>
      </c>
      <c r="E826" s="14" t="s">
        <v>19</v>
      </c>
      <c r="F826" s="34" t="s">
        <v>20</v>
      </c>
      <c r="G826" s="43">
        <v>60.0</v>
      </c>
    </row>
    <row r="827" ht="15.75" customHeight="1">
      <c r="A827" s="19" t="s">
        <v>5680</v>
      </c>
      <c r="B827" s="18">
        <v>45147.0</v>
      </c>
      <c r="C827" s="36">
        <v>60.0</v>
      </c>
      <c r="D827" s="19">
        <f>G826-C827</f>
        <v>0</v>
      </c>
      <c r="E827" s="19"/>
      <c r="F827" s="10"/>
      <c r="G827" s="1" t="s">
        <v>5675</v>
      </c>
    </row>
    <row r="828" ht="15.75" customHeight="1">
      <c r="A828" s="19" t="str">
        <f t="shared" ref="A828:A829" si="46">A827</f>
        <v>P138806</v>
      </c>
      <c r="B828" s="18"/>
      <c r="C828" s="36"/>
      <c r="D828" s="19">
        <f t="shared" ref="D828:D829" si="47">D827-C828</f>
        <v>0</v>
      </c>
      <c r="E828" s="19"/>
      <c r="F828" s="10"/>
      <c r="G828" s="53" t="s">
        <v>5681</v>
      </c>
    </row>
    <row r="829" ht="15.75" customHeight="1">
      <c r="A829" s="19" t="str">
        <f t="shared" si="46"/>
        <v>P138806</v>
      </c>
      <c r="B829" s="18"/>
      <c r="C829" s="36"/>
      <c r="D829" s="19">
        <f t="shared" si="47"/>
        <v>0</v>
      </c>
      <c r="E829" s="19"/>
      <c r="F829" s="10"/>
    </row>
    <row r="830" ht="15.75" customHeight="1">
      <c r="E830" s="1"/>
      <c r="F830" s="54" t="s">
        <v>14</v>
      </c>
    </row>
    <row r="831" ht="15.75" customHeight="1">
      <c r="E831" s="1"/>
    </row>
    <row r="832" ht="15.75" customHeight="1">
      <c r="A832" s="14" t="s">
        <v>15</v>
      </c>
      <c r="B832" s="14" t="s">
        <v>16</v>
      </c>
      <c r="C832" s="2" t="s">
        <v>17</v>
      </c>
      <c r="D832" s="14" t="s">
        <v>18</v>
      </c>
      <c r="E832" s="14" t="s">
        <v>19</v>
      </c>
      <c r="F832" s="34" t="s">
        <v>20</v>
      </c>
      <c r="G832" s="43">
        <v>60.0</v>
      </c>
    </row>
    <row r="833" ht="15.75" customHeight="1">
      <c r="A833" s="19" t="s">
        <v>5682</v>
      </c>
      <c r="B833" s="18">
        <v>45190.0</v>
      </c>
      <c r="C833" s="36">
        <v>60.0</v>
      </c>
      <c r="D833" s="19">
        <f>G832-C833</f>
        <v>0</v>
      </c>
      <c r="E833" s="19"/>
      <c r="F833" s="10"/>
      <c r="G833" s="1" t="s">
        <v>5675</v>
      </c>
    </row>
    <row r="834" ht="15.75" customHeight="1">
      <c r="A834" s="19" t="str">
        <f t="shared" ref="A834:A835" si="48">A833</f>
        <v>P139124</v>
      </c>
      <c r="B834" s="18"/>
      <c r="C834" s="36"/>
      <c r="D834" s="19">
        <f t="shared" ref="D834:D835" si="49">D833-C834</f>
        <v>0</v>
      </c>
      <c r="E834" s="19"/>
      <c r="F834" s="10"/>
      <c r="G834" s="53" t="s">
        <v>5683</v>
      </c>
    </row>
    <row r="835" ht="15.75" customHeight="1">
      <c r="A835" s="19" t="str">
        <f t="shared" si="48"/>
        <v>P139124</v>
      </c>
      <c r="B835" s="18"/>
      <c r="C835" s="36"/>
      <c r="D835" s="19">
        <f t="shared" si="49"/>
        <v>0</v>
      </c>
      <c r="E835" s="19"/>
      <c r="F835" s="10"/>
    </row>
    <row r="836" ht="15.75" customHeight="1">
      <c r="E836" s="1"/>
      <c r="F836" s="54" t="s">
        <v>14</v>
      </c>
    </row>
    <row r="837" ht="15.75" customHeight="1">
      <c r="E837" s="1"/>
    </row>
    <row r="838" ht="15.75" customHeight="1">
      <c r="A838" s="14" t="s">
        <v>15</v>
      </c>
      <c r="B838" s="14" t="s">
        <v>16</v>
      </c>
      <c r="C838" s="2" t="s">
        <v>17</v>
      </c>
      <c r="D838" s="14" t="s">
        <v>18</v>
      </c>
      <c r="E838" s="14" t="s">
        <v>19</v>
      </c>
      <c r="F838" s="34" t="s">
        <v>20</v>
      </c>
      <c r="G838" s="43">
        <v>60.0</v>
      </c>
    </row>
    <row r="839" ht="15.75" customHeight="1">
      <c r="A839" s="19" t="s">
        <v>5684</v>
      </c>
      <c r="B839" s="18">
        <v>45259.0</v>
      </c>
      <c r="C839" s="36">
        <v>60.0</v>
      </c>
      <c r="D839" s="19">
        <f>G838-C839</f>
        <v>0</v>
      </c>
      <c r="E839" s="19"/>
      <c r="F839" s="10"/>
      <c r="G839" s="1" t="s">
        <v>5675</v>
      </c>
    </row>
    <row r="840" ht="15.75" customHeight="1">
      <c r="A840" s="19" t="str">
        <f t="shared" ref="A840:A841" si="50">A839</f>
        <v>P139688</v>
      </c>
      <c r="B840" s="18"/>
      <c r="C840" s="36"/>
      <c r="D840" s="19">
        <f t="shared" ref="D840:D841" si="51">D839-C840</f>
        <v>0</v>
      </c>
      <c r="E840" s="19"/>
      <c r="F840" s="10"/>
      <c r="G840" s="53" t="s">
        <v>5685</v>
      </c>
    </row>
    <row r="841" ht="15.75" customHeight="1">
      <c r="A841" s="19" t="str">
        <f t="shared" si="50"/>
        <v>P139688</v>
      </c>
      <c r="B841" s="18"/>
      <c r="C841" s="36"/>
      <c r="D841" s="19">
        <f t="shared" si="51"/>
        <v>0</v>
      </c>
      <c r="E841" s="19"/>
      <c r="F841" s="10"/>
    </row>
    <row r="842" ht="15.75" customHeight="1">
      <c r="E842" s="1"/>
      <c r="F842" s="54" t="s">
        <v>14</v>
      </c>
    </row>
    <row r="843" ht="15.75" customHeight="1">
      <c r="E843" s="1"/>
    </row>
    <row r="844" ht="15.75" customHeight="1">
      <c r="A844" s="14" t="s">
        <v>15</v>
      </c>
      <c r="B844" s="14" t="s">
        <v>16</v>
      </c>
      <c r="C844" s="2" t="s">
        <v>17</v>
      </c>
      <c r="D844" s="14" t="s">
        <v>18</v>
      </c>
      <c r="E844" s="14" t="s">
        <v>19</v>
      </c>
      <c r="F844" s="34" t="s">
        <v>20</v>
      </c>
      <c r="G844" s="43">
        <v>60.0</v>
      </c>
    </row>
    <row r="845" ht="15.75" customHeight="1">
      <c r="A845" s="19" t="s">
        <v>5686</v>
      </c>
      <c r="B845" s="18">
        <v>45370.0</v>
      </c>
      <c r="C845" s="36">
        <v>60.0</v>
      </c>
      <c r="D845" s="19">
        <f>G844-C845</f>
        <v>0</v>
      </c>
      <c r="E845" s="19"/>
      <c r="F845" s="10"/>
      <c r="G845" s="1" t="s">
        <v>5675</v>
      </c>
    </row>
    <row r="846" ht="15.75" customHeight="1">
      <c r="A846" s="19" t="str">
        <f t="shared" ref="A846:A847" si="52">A845</f>
        <v>P140492</v>
      </c>
      <c r="B846" s="18"/>
      <c r="C846" s="36"/>
      <c r="D846" s="19">
        <f t="shared" ref="D846:D847" si="53">D845-C846</f>
        <v>0</v>
      </c>
      <c r="E846" s="19"/>
      <c r="F846" s="10"/>
      <c r="G846" s="53" t="s">
        <v>5687</v>
      </c>
    </row>
    <row r="847" ht="15.75" customHeight="1">
      <c r="A847" s="19" t="str">
        <f t="shared" si="52"/>
        <v>P140492</v>
      </c>
      <c r="B847" s="18"/>
      <c r="C847" s="36"/>
      <c r="D847" s="19">
        <f t="shared" si="53"/>
        <v>0</v>
      </c>
      <c r="E847" s="19"/>
      <c r="F847" s="10"/>
    </row>
    <row r="848" ht="15.75" customHeight="1">
      <c r="E848" s="1"/>
      <c r="F848" s="54" t="s">
        <v>14</v>
      </c>
    </row>
    <row r="849" ht="15.75" customHeight="1">
      <c r="A849" s="14" t="s">
        <v>15</v>
      </c>
      <c r="B849" s="14" t="s">
        <v>16</v>
      </c>
      <c r="C849" s="2" t="s">
        <v>17</v>
      </c>
      <c r="D849" s="14" t="s">
        <v>18</v>
      </c>
      <c r="E849" s="14" t="s">
        <v>19</v>
      </c>
      <c r="F849" s="34" t="s">
        <v>20</v>
      </c>
      <c r="G849" s="43">
        <v>60.0</v>
      </c>
    </row>
    <row r="850" ht="15.75" customHeight="1">
      <c r="A850" s="19" t="s">
        <v>5688</v>
      </c>
      <c r="B850" s="18">
        <v>45552.0</v>
      </c>
      <c r="C850" s="36">
        <v>60.0</v>
      </c>
      <c r="D850" s="19">
        <f>G849-C850</f>
        <v>0</v>
      </c>
      <c r="E850" s="19"/>
      <c r="F850" s="10"/>
      <c r="G850" s="1" t="s">
        <v>5675</v>
      </c>
    </row>
    <row r="851" ht="15.75" customHeight="1">
      <c r="A851" s="19" t="str">
        <f t="shared" ref="A851:A852" si="54">A850</f>
        <v>P141902</v>
      </c>
      <c r="B851" s="18"/>
      <c r="C851" s="36"/>
      <c r="D851" s="19">
        <f t="shared" ref="D851:D852" si="55">D850-C851</f>
        <v>0</v>
      </c>
      <c r="E851" s="19"/>
      <c r="F851" s="10"/>
      <c r="G851" s="53" t="s">
        <v>5689</v>
      </c>
    </row>
    <row r="852" ht="15.75" customHeight="1">
      <c r="A852" s="19" t="str">
        <f t="shared" si="54"/>
        <v>P141902</v>
      </c>
      <c r="B852" s="18"/>
      <c r="C852" s="36"/>
      <c r="D852" s="19">
        <f t="shared" si="55"/>
        <v>0</v>
      </c>
      <c r="E852" s="19"/>
      <c r="F852" s="10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86"/>
    <col customWidth="1" min="3" max="3" width="9.71"/>
    <col customWidth="1" min="4" max="4" width="8.71"/>
    <col customWidth="1" min="5" max="5" width="12.71"/>
    <col customWidth="1" min="6" max="6" width="12.14"/>
    <col customWidth="1" min="7" max="26" width="8.71"/>
  </cols>
  <sheetData>
    <row r="1">
      <c r="E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5690</v>
      </c>
      <c r="B3" s="5">
        <v>4.500770198E9</v>
      </c>
      <c r="C3" s="6"/>
      <c r="D3" s="7">
        <v>132.0</v>
      </c>
      <c r="E3" s="8" t="s">
        <v>5520</v>
      </c>
      <c r="F3" s="9">
        <v>45777.0</v>
      </c>
      <c r="G3" s="10">
        <v>51.0</v>
      </c>
      <c r="H3" s="8">
        <f>D3-G3</f>
        <v>81</v>
      </c>
      <c r="I3" s="10"/>
    </row>
    <row r="4">
      <c r="A4" s="11"/>
      <c r="B4" s="11"/>
      <c r="C4" s="11"/>
      <c r="D4" s="11"/>
      <c r="E4" s="8" t="s">
        <v>5521</v>
      </c>
      <c r="F4" s="9">
        <v>45779.0</v>
      </c>
      <c r="G4" s="10">
        <v>81.0</v>
      </c>
      <c r="H4" s="8">
        <f t="shared" ref="H4:H8" si="1">H3-G4</f>
        <v>0</v>
      </c>
      <c r="I4" s="10"/>
    </row>
    <row r="5">
      <c r="A5" s="11"/>
      <c r="B5" s="11"/>
      <c r="C5" s="11"/>
      <c r="D5" s="11"/>
      <c r="E5" s="8" t="s">
        <v>5522</v>
      </c>
      <c r="F5" s="10"/>
      <c r="G5" s="10"/>
      <c r="H5" s="8">
        <f t="shared" si="1"/>
        <v>0</v>
      </c>
      <c r="I5" s="10"/>
    </row>
    <row r="6">
      <c r="A6" s="11"/>
      <c r="B6" s="11"/>
      <c r="C6" s="11"/>
      <c r="D6" s="11"/>
      <c r="E6" s="8"/>
      <c r="F6" s="10"/>
      <c r="G6" s="10"/>
      <c r="H6" s="8">
        <f t="shared" si="1"/>
        <v>0</v>
      </c>
      <c r="I6" s="10"/>
    </row>
    <row r="7">
      <c r="A7" s="11"/>
      <c r="B7" s="11"/>
      <c r="C7" s="11"/>
      <c r="D7" s="11"/>
      <c r="E7" s="10"/>
      <c r="F7" s="10"/>
      <c r="G7" s="10"/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E9" s="1"/>
      <c r="H9" s="46" t="s">
        <v>14</v>
      </c>
    </row>
    <row r="10">
      <c r="A10" s="2" t="s">
        <v>0</v>
      </c>
      <c r="B10" s="2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>
      <c r="A11" s="4" t="s">
        <v>5690</v>
      </c>
      <c r="B11" s="5">
        <v>4.500812701E9</v>
      </c>
      <c r="C11" s="6">
        <v>46002.0</v>
      </c>
      <c r="D11" s="7">
        <v>165.0</v>
      </c>
      <c r="E11" s="8" t="s">
        <v>5691</v>
      </c>
      <c r="F11" s="9">
        <v>46021.0</v>
      </c>
      <c r="G11" s="10">
        <v>36.0</v>
      </c>
      <c r="H11" s="8">
        <f>D11-G11</f>
        <v>129</v>
      </c>
      <c r="I11" s="10"/>
    </row>
    <row r="12">
      <c r="A12" s="11"/>
      <c r="B12" s="11"/>
      <c r="C12" s="11"/>
      <c r="D12" s="11"/>
      <c r="E12" s="8" t="s">
        <v>5692</v>
      </c>
      <c r="F12" s="9">
        <v>46024.0</v>
      </c>
      <c r="G12" s="10">
        <v>129.0</v>
      </c>
      <c r="H12" s="8">
        <f t="shared" ref="H12:H16" si="2">H11-G12</f>
        <v>0</v>
      </c>
      <c r="I12" s="10"/>
    </row>
    <row r="13">
      <c r="A13" s="11"/>
      <c r="B13" s="11"/>
      <c r="C13" s="11"/>
      <c r="D13" s="11"/>
      <c r="E13" s="8" t="s">
        <v>5693</v>
      </c>
      <c r="F13" s="10"/>
      <c r="G13" s="10"/>
      <c r="H13" s="8">
        <f t="shared" si="2"/>
        <v>0</v>
      </c>
      <c r="I13" s="10"/>
    </row>
    <row r="14">
      <c r="A14" s="11"/>
      <c r="B14" s="11"/>
      <c r="C14" s="11"/>
      <c r="D14" s="11"/>
      <c r="E14" s="8"/>
      <c r="F14" s="10"/>
      <c r="G14" s="10"/>
      <c r="H14" s="8">
        <f t="shared" si="2"/>
        <v>0</v>
      </c>
      <c r="I14" s="10"/>
    </row>
    <row r="15">
      <c r="A15" s="11"/>
      <c r="B15" s="11"/>
      <c r="C15" s="11"/>
      <c r="D15" s="11"/>
      <c r="E15" s="10"/>
      <c r="F15" s="10"/>
      <c r="G15" s="10"/>
      <c r="H15" s="8">
        <f t="shared" si="2"/>
        <v>0</v>
      </c>
      <c r="I15" s="10"/>
    </row>
    <row r="16">
      <c r="A16" s="12"/>
      <c r="B16" s="12"/>
      <c r="C16" s="12"/>
      <c r="D16" s="12"/>
      <c r="E16" s="10"/>
      <c r="F16" s="10"/>
      <c r="G16" s="10"/>
      <c r="H16" s="8">
        <f t="shared" si="2"/>
        <v>0</v>
      </c>
      <c r="I16" s="10"/>
    </row>
    <row r="17">
      <c r="E17" s="1"/>
      <c r="H17" s="46" t="s">
        <v>14</v>
      </c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8">
    <mergeCell ref="A3:A8"/>
    <mergeCell ref="B3:B8"/>
    <mergeCell ref="C3:C8"/>
    <mergeCell ref="D3:D8"/>
    <mergeCell ref="A11:A16"/>
    <mergeCell ref="B11:B16"/>
    <mergeCell ref="C11:C16"/>
    <mergeCell ref="D11:D16"/>
  </mergeCells>
  <printOptions/>
  <pageMargins bottom="0.58" footer="0.0" header="0.0" left="0.7" right="0.7" top="0.47"/>
  <pageSetup scale="65"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3.14"/>
    <col customWidth="1" min="3" max="3" width="13.43"/>
    <col customWidth="1" min="4" max="4" width="9.71"/>
    <col customWidth="1" min="5" max="5" width="14.71"/>
    <col customWidth="1" min="6" max="6" width="15.0"/>
    <col customWidth="1" min="7" max="7" width="18.71"/>
    <col customWidth="1" min="8" max="8" width="11.57"/>
    <col customWidth="1" min="9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hidden="1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hidden="1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hidden="1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186.0</v>
      </c>
    </row>
    <row r="793" ht="15.75" hidden="1" customHeight="1">
      <c r="A793" s="19">
        <v>4.50144006E8</v>
      </c>
      <c r="B793" s="18">
        <v>43962.0</v>
      </c>
      <c r="C793" s="36">
        <v>16.0</v>
      </c>
      <c r="D793" s="19">
        <f>G792-C793</f>
        <v>170</v>
      </c>
      <c r="E793" s="19"/>
      <c r="F793" s="10" t="s">
        <v>5694</v>
      </c>
    </row>
    <row r="794" ht="15.75" hidden="1" customHeight="1">
      <c r="A794" s="19">
        <v>4.50144006E8</v>
      </c>
      <c r="B794" s="18">
        <v>43966.0</v>
      </c>
      <c r="C794" s="36">
        <v>14.0</v>
      </c>
      <c r="D794" s="19">
        <f t="shared" ref="D794:D806" si="40">D793-C794</f>
        <v>156</v>
      </c>
      <c r="E794" s="19"/>
      <c r="F794" s="10"/>
    </row>
    <row r="795" ht="15.75" hidden="1" customHeight="1">
      <c r="A795" s="19">
        <v>4.50144006E8</v>
      </c>
      <c r="B795" s="18">
        <v>43966.0</v>
      </c>
      <c r="C795" s="36">
        <v>2.0</v>
      </c>
      <c r="D795" s="19">
        <f t="shared" si="40"/>
        <v>154</v>
      </c>
      <c r="E795" s="19"/>
      <c r="F795" s="10"/>
    </row>
    <row r="796" ht="15.75" hidden="1" customHeight="1">
      <c r="A796" s="19">
        <v>4.50144006E8</v>
      </c>
      <c r="B796" s="18">
        <v>43971.0</v>
      </c>
      <c r="C796" s="36">
        <v>25.0</v>
      </c>
      <c r="D796" s="19">
        <f t="shared" si="40"/>
        <v>129</v>
      </c>
      <c r="E796" s="19"/>
      <c r="F796" s="10"/>
    </row>
    <row r="797" ht="15.75" hidden="1" customHeight="1">
      <c r="A797" s="19">
        <v>4.50144006E8</v>
      </c>
      <c r="B797" s="18">
        <v>43992.0</v>
      </c>
      <c r="C797" s="36">
        <v>54.0</v>
      </c>
      <c r="D797" s="19">
        <f t="shared" si="40"/>
        <v>75</v>
      </c>
      <c r="E797" s="19"/>
      <c r="F797" s="10"/>
    </row>
    <row r="798" ht="15.75" hidden="1" customHeight="1">
      <c r="A798" s="19">
        <v>4.50144006E8</v>
      </c>
      <c r="B798" s="18">
        <v>43994.0</v>
      </c>
      <c r="C798" s="36">
        <v>7.0</v>
      </c>
      <c r="D798" s="19">
        <f t="shared" si="40"/>
        <v>68</v>
      </c>
      <c r="E798" s="19"/>
      <c r="F798" s="10"/>
    </row>
    <row r="799" ht="15.75" hidden="1" customHeight="1">
      <c r="A799" s="19">
        <v>4.50144006E8</v>
      </c>
      <c r="B799" s="18">
        <v>44011.0</v>
      </c>
      <c r="C799" s="36">
        <v>42.0</v>
      </c>
      <c r="D799" s="19">
        <f t="shared" si="40"/>
        <v>26</v>
      </c>
      <c r="E799" s="19"/>
      <c r="F799" s="10"/>
      <c r="G799" s="20">
        <v>42.0</v>
      </c>
      <c r="H799" s="53">
        <v>125000.0</v>
      </c>
    </row>
    <row r="800" ht="15.75" hidden="1" customHeight="1">
      <c r="A800" s="19">
        <v>4.50144006E8</v>
      </c>
      <c r="B800" s="18">
        <v>44011.0</v>
      </c>
      <c r="C800" s="36">
        <v>26.0</v>
      </c>
      <c r="D800" s="19">
        <f t="shared" si="40"/>
        <v>0</v>
      </c>
      <c r="E800" s="19"/>
      <c r="F800" s="10"/>
      <c r="G800" s="20">
        <v>26.0</v>
      </c>
      <c r="H800" s="53">
        <v>145000.0</v>
      </c>
    </row>
    <row r="801" ht="15.75" hidden="1" customHeight="1">
      <c r="A801" s="19">
        <v>4.50144006E8</v>
      </c>
      <c r="B801" s="18"/>
      <c r="C801" s="36"/>
      <c r="D801" s="19">
        <f t="shared" si="40"/>
        <v>0</v>
      </c>
      <c r="E801" s="19"/>
      <c r="F801" s="10"/>
    </row>
    <row r="802" ht="15.75" hidden="1" customHeight="1">
      <c r="A802" s="19">
        <v>4.50144006E8</v>
      </c>
      <c r="B802" s="18"/>
      <c r="C802" s="36"/>
      <c r="D802" s="19">
        <f t="shared" si="40"/>
        <v>0</v>
      </c>
      <c r="E802" s="19"/>
      <c r="F802" s="10"/>
    </row>
    <row r="803" ht="15.75" hidden="1" customHeight="1">
      <c r="A803" s="19">
        <v>4.50144006E8</v>
      </c>
      <c r="B803" s="18"/>
      <c r="C803" s="36"/>
      <c r="D803" s="19">
        <f t="shared" si="40"/>
        <v>0</v>
      </c>
      <c r="E803" s="19"/>
      <c r="F803" s="10"/>
    </row>
    <row r="804" ht="15.75" hidden="1" customHeight="1">
      <c r="A804" s="19">
        <v>4.50144006E8</v>
      </c>
      <c r="B804" s="18"/>
      <c r="C804" s="36"/>
      <c r="D804" s="19">
        <f t="shared" si="40"/>
        <v>0</v>
      </c>
      <c r="E804" s="19"/>
      <c r="F804" s="10"/>
    </row>
    <row r="805" ht="15.75" hidden="1" customHeight="1">
      <c r="A805" s="19">
        <v>4.50144006E8</v>
      </c>
      <c r="B805" s="18"/>
      <c r="C805" s="36"/>
      <c r="D805" s="19">
        <f t="shared" si="40"/>
        <v>0</v>
      </c>
      <c r="E805" s="19"/>
      <c r="F805" s="10"/>
    </row>
    <row r="806" ht="15.75" hidden="1" customHeight="1">
      <c r="A806" s="19">
        <v>4.50144006E8</v>
      </c>
      <c r="B806" s="18"/>
      <c r="C806" s="36"/>
      <c r="D806" s="19">
        <f t="shared" si="40"/>
        <v>0</v>
      </c>
      <c r="E806" s="19"/>
      <c r="F806" s="10"/>
    </row>
    <row r="807" ht="15.75" hidden="1" customHeight="1">
      <c r="A807" s="19"/>
      <c r="B807" s="18"/>
      <c r="C807" s="36"/>
      <c r="D807" s="19"/>
      <c r="E807" s="19"/>
      <c r="F807" s="10"/>
    </row>
    <row r="808" ht="15.75" hidden="1" customHeight="1">
      <c r="A808" s="19"/>
      <c r="B808" s="18"/>
      <c r="C808" s="36"/>
      <c r="D808" s="19"/>
      <c r="E808" s="19"/>
      <c r="F808" s="10"/>
    </row>
    <row r="809" ht="15.75" hidden="1" customHeight="1">
      <c r="A809" s="19"/>
      <c r="B809" s="18"/>
      <c r="C809" s="36"/>
      <c r="D809" s="19"/>
      <c r="E809" s="19"/>
      <c r="F809" s="10"/>
    </row>
    <row r="810" ht="15.75" hidden="1" customHeight="1">
      <c r="A810" s="10"/>
      <c r="B810" s="19"/>
      <c r="C810" s="10"/>
      <c r="D810" s="10"/>
      <c r="E810" s="19"/>
      <c r="F810" s="10"/>
    </row>
    <row r="811" ht="15.75" hidden="1" customHeight="1">
      <c r="C811" s="20">
        <f>SUM(C793:C810)</f>
        <v>186</v>
      </c>
      <c r="E811" s="1"/>
      <c r="F811" s="54" t="s">
        <v>14</v>
      </c>
    </row>
    <row r="812" ht="15.75" hidden="1" customHeight="1">
      <c r="E812" s="1"/>
    </row>
    <row r="813" ht="15.75" hidden="1" customHeight="1">
      <c r="A813" s="50" t="s">
        <v>698</v>
      </c>
      <c r="B813" s="51"/>
      <c r="C813" s="51"/>
      <c r="D813" s="51"/>
      <c r="E813" s="51"/>
      <c r="F813" s="51"/>
      <c r="G813" s="5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hidden="1" customHeight="1">
      <c r="A814" s="14" t="s">
        <v>15</v>
      </c>
      <c r="B814" s="14" t="s">
        <v>16</v>
      </c>
      <c r="C814" s="2" t="s">
        <v>17</v>
      </c>
      <c r="D814" s="14" t="s">
        <v>18</v>
      </c>
      <c r="E814" s="14" t="s">
        <v>19</v>
      </c>
      <c r="F814" s="34" t="s">
        <v>20</v>
      </c>
      <c r="G814" s="43">
        <v>114.0</v>
      </c>
    </row>
    <row r="815" ht="15.75" hidden="1" customHeight="1">
      <c r="A815" s="19">
        <v>4.50144589E9</v>
      </c>
      <c r="B815" s="18">
        <v>43962.0</v>
      </c>
      <c r="C815" s="36">
        <v>50.0</v>
      </c>
      <c r="D815" s="19">
        <f>G814-C815</f>
        <v>64</v>
      </c>
      <c r="E815" s="19"/>
      <c r="F815" s="10" t="s">
        <v>5695</v>
      </c>
    </row>
    <row r="816" ht="15.75" hidden="1" customHeight="1">
      <c r="A816" s="19">
        <v>4.50144589E9</v>
      </c>
      <c r="B816" s="18">
        <v>43966.0</v>
      </c>
      <c r="C816" s="36">
        <v>64.0</v>
      </c>
      <c r="D816" s="19">
        <f>D815-C816</f>
        <v>0</v>
      </c>
      <c r="E816" s="19"/>
      <c r="F816" s="10"/>
    </row>
    <row r="817" ht="15.75" hidden="1" customHeight="1">
      <c r="A817" s="19"/>
      <c r="B817" s="18"/>
      <c r="C817" s="36"/>
      <c r="D817" s="19"/>
      <c r="E817" s="19"/>
      <c r="F817" s="10"/>
    </row>
    <row r="818" ht="15.75" hidden="1" customHeight="1">
      <c r="A818" s="19"/>
      <c r="B818" s="18"/>
      <c r="C818" s="36"/>
      <c r="D818" s="19"/>
      <c r="E818" s="19"/>
      <c r="F818" s="10"/>
    </row>
    <row r="819" ht="15.75" hidden="1" customHeight="1">
      <c r="A819" s="10"/>
      <c r="B819" s="19"/>
      <c r="C819" s="10"/>
      <c r="D819" s="10"/>
      <c r="E819" s="19"/>
      <c r="F819" s="10"/>
    </row>
    <row r="820" ht="15.75" hidden="1" customHeight="1">
      <c r="C820" s="20">
        <f>SUM(C815:C819)</f>
        <v>114</v>
      </c>
      <c r="E820" s="1"/>
      <c r="F820" s="270" t="s">
        <v>14</v>
      </c>
    </row>
    <row r="821" ht="15.75" customHeight="1">
      <c r="E821" s="1"/>
    </row>
    <row r="822" ht="15.75" customHeight="1">
      <c r="A822" s="50" t="s">
        <v>698</v>
      </c>
      <c r="B822" s="51"/>
      <c r="C822" s="51"/>
      <c r="D822" s="51"/>
      <c r="E822" s="51"/>
      <c r="F822" s="51"/>
      <c r="G822" s="52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14" t="s">
        <v>15</v>
      </c>
      <c r="B823" s="14" t="s">
        <v>16</v>
      </c>
      <c r="C823" s="2" t="s">
        <v>17</v>
      </c>
      <c r="D823" s="14" t="s">
        <v>18</v>
      </c>
      <c r="E823" s="14" t="s">
        <v>19</v>
      </c>
      <c r="F823" s="34" t="s">
        <v>20</v>
      </c>
      <c r="G823" s="43">
        <v>60.0</v>
      </c>
    </row>
    <row r="824" ht="15.75" customHeight="1">
      <c r="A824" s="19">
        <v>4.501535079E9</v>
      </c>
      <c r="B824" s="18">
        <v>44279.0</v>
      </c>
      <c r="C824" s="36">
        <v>60.0</v>
      </c>
      <c r="D824" s="19">
        <f>G823-C824</f>
        <v>0</v>
      </c>
      <c r="E824" s="19"/>
      <c r="F824" s="10" t="s">
        <v>5696</v>
      </c>
      <c r="G824" s="20" t="s">
        <v>5697</v>
      </c>
    </row>
    <row r="825" ht="15.75" customHeight="1">
      <c r="A825" s="19">
        <v>4.501535079E9</v>
      </c>
      <c r="B825" s="18"/>
      <c r="C825" s="36"/>
      <c r="D825" s="19">
        <f>D824-C825</f>
        <v>0</v>
      </c>
      <c r="E825" s="19"/>
      <c r="F825" s="10"/>
      <c r="G825" s="20" t="s">
        <v>2510</v>
      </c>
    </row>
    <row r="826" ht="15.75" customHeight="1">
      <c r="A826" s="19"/>
      <c r="B826" s="18"/>
      <c r="C826" s="36"/>
      <c r="D826" s="19"/>
      <c r="E826" s="19"/>
      <c r="F826" s="10"/>
      <c r="G826" s="53"/>
    </row>
    <row r="827" ht="15.75" customHeight="1">
      <c r="A827" s="19"/>
      <c r="B827" s="18"/>
      <c r="C827" s="36"/>
      <c r="D827" s="19"/>
      <c r="E827" s="19"/>
      <c r="F827" s="10"/>
      <c r="G827" s="20" t="s">
        <v>5698</v>
      </c>
    </row>
    <row r="828" ht="15.75" customHeight="1">
      <c r="A828" s="10"/>
      <c r="B828" s="19"/>
      <c r="C828" s="10"/>
      <c r="D828" s="10"/>
      <c r="E828" s="19"/>
      <c r="F828" s="10"/>
    </row>
    <row r="829" ht="15.75" customHeight="1">
      <c r="C829" s="20">
        <f>SUM(C824:C828)</f>
        <v>60</v>
      </c>
      <c r="E829" s="1"/>
      <c r="F829" s="54" t="s">
        <v>14</v>
      </c>
    </row>
    <row r="830" ht="15.75" customHeight="1">
      <c r="E830" s="1"/>
    </row>
    <row r="831" ht="15.75" customHeight="1">
      <c r="A831" s="50" t="s">
        <v>698</v>
      </c>
      <c r="B831" s="51"/>
      <c r="C831" s="51"/>
      <c r="D831" s="51"/>
      <c r="E831" s="51"/>
      <c r="F831" s="51"/>
      <c r="G831" s="52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14" t="s">
        <v>15</v>
      </c>
      <c r="B832" s="14" t="s">
        <v>16</v>
      </c>
      <c r="C832" s="2" t="s">
        <v>17</v>
      </c>
      <c r="D832" s="14" t="s">
        <v>18</v>
      </c>
      <c r="E832" s="14" t="s">
        <v>19</v>
      </c>
      <c r="F832" s="34" t="s">
        <v>20</v>
      </c>
      <c r="G832" s="43">
        <v>80.0</v>
      </c>
    </row>
    <row r="833" ht="15.75" customHeight="1">
      <c r="A833" s="19">
        <v>4.50155548E9</v>
      </c>
      <c r="B833" s="18">
        <v>44344.0</v>
      </c>
      <c r="C833" s="36">
        <v>80.0</v>
      </c>
      <c r="D833" s="19">
        <f>G832-C833</f>
        <v>0</v>
      </c>
      <c r="E833" s="19"/>
      <c r="F833" s="10"/>
      <c r="G833" s="20" t="s">
        <v>5699</v>
      </c>
    </row>
    <row r="834" ht="15.75" customHeight="1">
      <c r="A834" s="19">
        <v>4.50155548E9</v>
      </c>
      <c r="B834" s="18"/>
      <c r="C834" s="36"/>
      <c r="D834" s="19">
        <f>D833-C834</f>
        <v>0</v>
      </c>
      <c r="E834" s="19"/>
      <c r="F834" s="10"/>
      <c r="G834" s="20" t="s">
        <v>2510</v>
      </c>
    </row>
    <row r="835" ht="15.75" customHeight="1">
      <c r="A835" s="19"/>
      <c r="B835" s="18"/>
      <c r="C835" s="36"/>
      <c r="D835" s="19"/>
      <c r="E835" s="19"/>
      <c r="F835" s="10"/>
      <c r="G835" s="53"/>
    </row>
    <row r="836" ht="15.75" customHeight="1">
      <c r="A836" s="19"/>
      <c r="B836" s="18"/>
      <c r="C836" s="36"/>
      <c r="D836" s="19"/>
      <c r="E836" s="19"/>
      <c r="F836" s="10"/>
      <c r="G836" s="20" t="s">
        <v>5700</v>
      </c>
    </row>
    <row r="837" ht="15.75" customHeight="1">
      <c r="A837" s="10"/>
      <c r="B837" s="19"/>
      <c r="C837" s="10"/>
      <c r="D837" s="10"/>
      <c r="E837" s="19"/>
      <c r="F837" s="10"/>
    </row>
    <row r="838" ht="15.75" customHeight="1">
      <c r="C838" s="20">
        <f>SUM(C833:C837)</f>
        <v>80</v>
      </c>
      <c r="E838" s="1"/>
      <c r="F838" s="54" t="s">
        <v>738</v>
      </c>
    </row>
    <row r="839" ht="15.75" customHeight="1">
      <c r="E839" s="1"/>
    </row>
    <row r="840" ht="15.75" customHeight="1">
      <c r="A840" s="50" t="s">
        <v>718</v>
      </c>
      <c r="B840" s="51"/>
      <c r="C840" s="51"/>
      <c r="D840" s="51"/>
      <c r="E840" s="51"/>
      <c r="F840" s="51"/>
      <c r="G840" s="52"/>
    </row>
    <row r="841" ht="15.75" customHeight="1">
      <c r="A841" s="14" t="s">
        <v>15</v>
      </c>
      <c r="B841" s="14" t="s">
        <v>16</v>
      </c>
      <c r="C841" s="2" t="s">
        <v>17</v>
      </c>
      <c r="D841" s="14" t="s">
        <v>18</v>
      </c>
      <c r="E841" s="14" t="s">
        <v>19</v>
      </c>
      <c r="F841" s="34" t="s">
        <v>20</v>
      </c>
      <c r="G841" s="43">
        <v>25.0</v>
      </c>
    </row>
    <row r="842" ht="15.75" customHeight="1">
      <c r="A842" s="19">
        <v>4.501610605E9</v>
      </c>
      <c r="B842" s="18">
        <v>44519.0</v>
      </c>
      <c r="C842" s="36">
        <v>25.0</v>
      </c>
      <c r="D842" s="19">
        <f>G841-C842</f>
        <v>0</v>
      </c>
      <c r="E842" s="19"/>
      <c r="F842" s="10"/>
      <c r="G842" s="20" t="s">
        <v>5701</v>
      </c>
    </row>
    <row r="843" ht="15.75" customHeight="1">
      <c r="A843" s="19">
        <v>4.501610605E9</v>
      </c>
      <c r="B843" s="18"/>
      <c r="C843" s="36"/>
      <c r="D843" s="19"/>
      <c r="E843" s="19"/>
      <c r="F843" s="10"/>
      <c r="G843" s="20" t="s">
        <v>2510</v>
      </c>
    </row>
    <row r="844" ht="15.75" customHeight="1">
      <c r="A844" s="19">
        <v>4.501610605E9</v>
      </c>
      <c r="B844" s="18"/>
      <c r="C844" s="36"/>
      <c r="D844" s="19"/>
      <c r="E844" s="19"/>
      <c r="F844" s="10"/>
      <c r="G844" s="53"/>
    </row>
    <row r="845" ht="15.75" customHeight="1">
      <c r="A845" s="19">
        <v>4.501610605E9</v>
      </c>
      <c r="B845" s="18"/>
      <c r="C845" s="36"/>
      <c r="D845" s="19"/>
      <c r="E845" s="19"/>
      <c r="F845" s="10"/>
      <c r="G845" s="20" t="s">
        <v>2238</v>
      </c>
    </row>
    <row r="846" ht="15.75" customHeight="1">
      <c r="A846" s="19">
        <v>4.501610605E9</v>
      </c>
      <c r="B846" s="19"/>
      <c r="C846" s="10"/>
      <c r="D846" s="10"/>
      <c r="E846" s="19"/>
      <c r="F846" s="10"/>
    </row>
    <row r="847" ht="15.75" customHeight="1">
      <c r="C847" s="20">
        <f>SUM(C842:C846)</f>
        <v>25</v>
      </c>
      <c r="E847" s="1"/>
      <c r="F847" s="54" t="s">
        <v>738</v>
      </c>
    </row>
    <row r="848" ht="15.75" customHeight="1">
      <c r="E848" s="1"/>
    </row>
    <row r="849" ht="15.75" customHeight="1">
      <c r="A849" s="50" t="s">
        <v>739</v>
      </c>
      <c r="B849" s="51"/>
      <c r="C849" s="51"/>
      <c r="D849" s="51"/>
      <c r="E849" s="51"/>
      <c r="F849" s="51"/>
      <c r="G849" s="52"/>
    </row>
    <row r="850" ht="15.75" customHeight="1">
      <c r="A850" s="14" t="s">
        <v>15</v>
      </c>
      <c r="B850" s="14" t="s">
        <v>16</v>
      </c>
      <c r="C850" s="2" t="s">
        <v>17</v>
      </c>
      <c r="D850" s="14" t="s">
        <v>18</v>
      </c>
      <c r="E850" s="14" t="s">
        <v>19</v>
      </c>
      <c r="F850" s="34" t="s">
        <v>20</v>
      </c>
      <c r="G850" s="43">
        <v>80.0</v>
      </c>
    </row>
    <row r="851" ht="15.75" customHeight="1">
      <c r="A851" s="19">
        <v>4.50164141E9</v>
      </c>
      <c r="B851" s="18">
        <v>44627.0</v>
      </c>
      <c r="C851" s="36">
        <v>80.0</v>
      </c>
      <c r="D851" s="19">
        <f>G850-C851</f>
        <v>0</v>
      </c>
      <c r="E851" s="19"/>
      <c r="F851" s="10"/>
      <c r="G851" s="20" t="s">
        <v>5702</v>
      </c>
    </row>
    <row r="852" ht="15.75" customHeight="1">
      <c r="A852" s="19">
        <v>4.50164141E9</v>
      </c>
      <c r="B852" s="18"/>
      <c r="C852" s="36"/>
      <c r="D852" s="19"/>
      <c r="E852" s="19"/>
      <c r="F852" s="10"/>
      <c r="G852" s="20" t="s">
        <v>2510</v>
      </c>
    </row>
    <row r="853" ht="15.75" customHeight="1">
      <c r="A853" s="19">
        <v>4.50164141E9</v>
      </c>
      <c r="B853" s="18"/>
      <c r="C853" s="36"/>
      <c r="D853" s="19"/>
      <c r="E853" s="19"/>
      <c r="F853" s="10"/>
      <c r="G853" s="53"/>
    </row>
    <row r="854" ht="15.75" customHeight="1">
      <c r="A854" s="19">
        <v>4.50164141E9</v>
      </c>
      <c r="B854" s="18"/>
      <c r="C854" s="36"/>
      <c r="D854" s="19"/>
      <c r="E854" s="19"/>
      <c r="F854" s="10"/>
      <c r="G854" s="20" t="s">
        <v>5703</v>
      </c>
    </row>
    <row r="855" ht="15.75" customHeight="1">
      <c r="A855" s="19">
        <v>4.50164141E9</v>
      </c>
      <c r="B855" s="19"/>
      <c r="C855" s="10"/>
      <c r="D855" s="10"/>
      <c r="E855" s="19"/>
      <c r="F855" s="10"/>
    </row>
    <row r="856" ht="15.75" customHeight="1">
      <c r="E856" s="1"/>
      <c r="F856" s="54" t="s">
        <v>738</v>
      </c>
    </row>
    <row r="857" ht="15.75" customHeight="1">
      <c r="E857" s="1"/>
    </row>
    <row r="858" ht="15.75" customHeight="1">
      <c r="A858" s="50" t="s">
        <v>739</v>
      </c>
      <c r="B858" s="51"/>
      <c r="C858" s="51"/>
      <c r="D858" s="51"/>
      <c r="E858" s="51"/>
      <c r="F858" s="51"/>
      <c r="G858" s="52"/>
    </row>
    <row r="859" ht="15.75" customHeight="1">
      <c r="A859" s="14" t="s">
        <v>15</v>
      </c>
      <c r="B859" s="14" t="s">
        <v>16</v>
      </c>
      <c r="C859" s="2" t="s">
        <v>17</v>
      </c>
      <c r="D859" s="14" t="s">
        <v>18</v>
      </c>
      <c r="E859" s="14" t="s">
        <v>19</v>
      </c>
      <c r="F859" s="34" t="s">
        <v>20</v>
      </c>
      <c r="G859" s="43">
        <v>110.0</v>
      </c>
    </row>
    <row r="860" ht="15.75" customHeight="1">
      <c r="A860" s="19">
        <v>4.501644958E9</v>
      </c>
      <c r="B860" s="18">
        <v>44636.0</v>
      </c>
      <c r="C860" s="36">
        <v>60.0</v>
      </c>
      <c r="D860" s="19">
        <f>G859-C860</f>
        <v>50</v>
      </c>
      <c r="E860" s="19"/>
      <c r="F860" s="10"/>
      <c r="G860" s="20" t="s">
        <v>5704</v>
      </c>
    </row>
    <row r="861" ht="15.75" customHeight="1">
      <c r="A861" s="19">
        <v>4.501644958E9</v>
      </c>
      <c r="B861" s="18">
        <v>44641.0</v>
      </c>
      <c r="C861" s="36">
        <v>50.0</v>
      </c>
      <c r="D861" s="19">
        <f>D860-C861</f>
        <v>0</v>
      </c>
      <c r="E861" s="19"/>
      <c r="F861" s="10"/>
      <c r="G861" s="20" t="s">
        <v>2510</v>
      </c>
    </row>
    <row r="862" ht="15.75" customHeight="1">
      <c r="A862" s="19">
        <v>4.501644958E9</v>
      </c>
      <c r="B862" s="18"/>
      <c r="C862" s="36"/>
      <c r="D862" s="19"/>
      <c r="E862" s="19"/>
      <c r="F862" s="10"/>
      <c r="G862" s="53"/>
    </row>
    <row r="863" ht="15.75" customHeight="1">
      <c r="A863" s="19">
        <v>4.501644958E9</v>
      </c>
      <c r="B863" s="18"/>
      <c r="C863" s="36"/>
      <c r="D863" s="19"/>
      <c r="E863" s="19"/>
      <c r="F863" s="10"/>
      <c r="G863" s="20" t="s">
        <v>5705</v>
      </c>
    </row>
    <row r="864" ht="15.75" customHeight="1">
      <c r="A864" s="19">
        <v>4.501644958E9</v>
      </c>
      <c r="B864" s="19"/>
      <c r="C864" s="10"/>
      <c r="D864" s="10"/>
      <c r="E864" s="19"/>
      <c r="F864" s="10"/>
      <c r="G864" s="20" t="s">
        <v>5706</v>
      </c>
    </row>
    <row r="865" ht="15.75" customHeight="1">
      <c r="E865" s="1"/>
      <c r="F865" s="54" t="s">
        <v>738</v>
      </c>
    </row>
    <row r="866" ht="15.75" customHeight="1">
      <c r="E866" s="1"/>
    </row>
    <row r="867" ht="15.75" customHeight="1">
      <c r="E867" s="1"/>
    </row>
    <row r="868" ht="15.75" customHeight="1">
      <c r="A868" s="14" t="s">
        <v>15</v>
      </c>
      <c r="B868" s="14" t="s">
        <v>16</v>
      </c>
      <c r="C868" s="2" t="s">
        <v>17</v>
      </c>
      <c r="D868" s="14" t="s">
        <v>18</v>
      </c>
      <c r="E868" s="14" t="s">
        <v>19</v>
      </c>
      <c r="F868" s="34" t="s">
        <v>20</v>
      </c>
      <c r="G868" s="43">
        <v>10.0</v>
      </c>
    </row>
    <row r="869" ht="15.75" customHeight="1">
      <c r="A869" s="19">
        <v>4.501713913E9</v>
      </c>
      <c r="B869" s="18">
        <v>44894.0</v>
      </c>
      <c r="C869" s="36">
        <v>1.0</v>
      </c>
      <c r="D869" s="19">
        <f>G868-C869</f>
        <v>9</v>
      </c>
      <c r="E869" s="19"/>
      <c r="F869" s="10"/>
      <c r="G869" s="20" t="s">
        <v>5707</v>
      </c>
    </row>
    <row r="870" ht="15.75" customHeight="1">
      <c r="A870" s="19">
        <f t="shared" ref="A870:A873" si="41">A869</f>
        <v>4501713913</v>
      </c>
      <c r="B870" s="18">
        <v>44903.0</v>
      </c>
      <c r="C870" s="36">
        <v>9.0</v>
      </c>
      <c r="D870" s="19">
        <f>D869-C870</f>
        <v>0</v>
      </c>
      <c r="E870" s="19"/>
      <c r="F870" s="10"/>
      <c r="G870" s="20" t="s">
        <v>5708</v>
      </c>
    </row>
    <row r="871" ht="15.75" customHeight="1">
      <c r="A871" s="19">
        <f t="shared" si="41"/>
        <v>4501713913</v>
      </c>
      <c r="B871" s="18"/>
      <c r="C871" s="36"/>
      <c r="D871" s="19"/>
      <c r="E871" s="19"/>
      <c r="F871" s="10"/>
      <c r="G871" s="53"/>
    </row>
    <row r="872" ht="15.75" customHeight="1">
      <c r="A872" s="19">
        <f t="shared" si="41"/>
        <v>4501713913</v>
      </c>
      <c r="B872" s="18"/>
      <c r="C872" s="36"/>
      <c r="D872" s="19"/>
      <c r="E872" s="19"/>
      <c r="F872" s="10"/>
      <c r="G872" s="20" t="s">
        <v>5709</v>
      </c>
    </row>
    <row r="873" ht="15.75" customHeight="1">
      <c r="A873" s="19">
        <f t="shared" si="41"/>
        <v>4501713913</v>
      </c>
      <c r="B873" s="19"/>
      <c r="C873" s="10"/>
      <c r="D873" s="10"/>
      <c r="E873" s="19"/>
      <c r="F873" s="10"/>
    </row>
    <row r="874" ht="15.75" customHeight="1">
      <c r="E874" s="1"/>
      <c r="F874" s="54" t="s">
        <v>738</v>
      </c>
    </row>
    <row r="875" ht="15.75" customHeight="1">
      <c r="E875" s="1"/>
    </row>
    <row r="876" ht="15.75" customHeight="1">
      <c r="A876" s="2" t="s">
        <v>0</v>
      </c>
      <c r="B876" s="2" t="s">
        <v>1</v>
      </c>
      <c r="C876" s="3" t="s">
        <v>2</v>
      </c>
      <c r="D876" s="3" t="s">
        <v>3</v>
      </c>
      <c r="E876" s="3" t="s">
        <v>4</v>
      </c>
      <c r="F876" s="3" t="s">
        <v>5</v>
      </c>
      <c r="G876" s="3" t="s">
        <v>6</v>
      </c>
      <c r="H876" s="3" t="s">
        <v>7</v>
      </c>
      <c r="I876" s="3" t="s">
        <v>8</v>
      </c>
    </row>
    <row r="877" ht="15.75" customHeight="1">
      <c r="A877" s="4" t="s">
        <v>2510</v>
      </c>
      <c r="B877" s="4">
        <v>4.501945066E9</v>
      </c>
      <c r="C877" s="6">
        <v>45677.0</v>
      </c>
      <c r="D877" s="7">
        <v>20.0</v>
      </c>
      <c r="E877" s="8" t="s">
        <v>5710</v>
      </c>
      <c r="F877" s="9">
        <v>45695.0</v>
      </c>
      <c r="G877" s="10">
        <v>20.0</v>
      </c>
      <c r="H877" s="8">
        <f>D877-G877</f>
        <v>0</v>
      </c>
      <c r="I877" s="10"/>
    </row>
    <row r="878" ht="15.75" customHeight="1">
      <c r="A878" s="11"/>
      <c r="B878" s="11"/>
      <c r="C878" s="11"/>
      <c r="D878" s="11"/>
      <c r="E878" s="8" t="s">
        <v>5711</v>
      </c>
      <c r="F878" s="9"/>
      <c r="G878" s="10"/>
      <c r="H878" s="8">
        <f t="shared" ref="H878:H882" si="42">H877-G878</f>
        <v>0</v>
      </c>
      <c r="I878" s="10"/>
    </row>
    <row r="879" ht="15.75" customHeight="1">
      <c r="A879" s="11"/>
      <c r="B879" s="11"/>
      <c r="C879" s="11"/>
      <c r="D879" s="11"/>
      <c r="E879" s="8" t="s">
        <v>5712</v>
      </c>
      <c r="F879" s="10"/>
      <c r="G879" s="10"/>
      <c r="H879" s="8">
        <f t="shared" si="42"/>
        <v>0</v>
      </c>
      <c r="I879" s="10"/>
    </row>
    <row r="880" ht="15.75" customHeight="1">
      <c r="A880" s="11"/>
      <c r="B880" s="11"/>
      <c r="C880" s="11"/>
      <c r="D880" s="11"/>
      <c r="E880" s="8"/>
      <c r="F880" s="10"/>
      <c r="G880" s="10"/>
      <c r="H880" s="8">
        <f t="shared" si="42"/>
        <v>0</v>
      </c>
      <c r="I880" s="10"/>
    </row>
    <row r="881" ht="15.75" customHeight="1">
      <c r="A881" s="11"/>
      <c r="B881" s="11"/>
      <c r="C881" s="11"/>
      <c r="D881" s="11"/>
      <c r="E881" s="10"/>
      <c r="F881" s="10"/>
      <c r="G881" s="10"/>
      <c r="H881" s="8">
        <f t="shared" si="42"/>
        <v>0</v>
      </c>
      <c r="I881" s="10"/>
    </row>
    <row r="882" ht="15.75" customHeight="1">
      <c r="A882" s="12"/>
      <c r="B882" s="12"/>
      <c r="C882" s="12"/>
      <c r="D882" s="12"/>
      <c r="E882" s="10"/>
      <c r="F882" s="10"/>
      <c r="G882" s="10"/>
      <c r="H882" s="8">
        <f t="shared" si="42"/>
        <v>0</v>
      </c>
      <c r="I882" s="10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13">
    <mergeCell ref="A849:G849"/>
    <mergeCell ref="A858:G858"/>
    <mergeCell ref="A877:A882"/>
    <mergeCell ref="B877:B882"/>
    <mergeCell ref="C877:C882"/>
    <mergeCell ref="D877:D882"/>
    <mergeCell ref="G38:H38"/>
    <mergeCell ref="G41:H41"/>
    <mergeCell ref="A791:G791"/>
    <mergeCell ref="A813:G813"/>
    <mergeCell ref="A822:G822"/>
    <mergeCell ref="A831:G831"/>
    <mergeCell ref="A840:G840"/>
  </mergeCells>
  <printOptions/>
  <pageMargins bottom="0.58" footer="0.0" header="0.0" left="0.7" right="0.7" top="0.47"/>
  <pageSetup scale="65"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3.43"/>
    <col customWidth="1" min="3" max="3" width="17.86"/>
    <col customWidth="1" min="4" max="4" width="26.29"/>
    <col customWidth="1" min="5" max="5" width="13.86"/>
    <col customWidth="1" min="6" max="6" width="16.43"/>
    <col customWidth="1" min="7" max="7" width="26.29"/>
    <col customWidth="1" min="8" max="26" width="8.71"/>
  </cols>
  <sheetData>
    <row r="1">
      <c r="A1" s="50" t="s">
        <v>739</v>
      </c>
      <c r="B1" s="51"/>
      <c r="C1" s="51"/>
      <c r="D1" s="51"/>
      <c r="E1" s="51"/>
      <c r="F1" s="51"/>
      <c r="G1" s="52"/>
    </row>
    <row r="2">
      <c r="A2" s="14" t="s">
        <v>15</v>
      </c>
      <c r="B2" s="14" t="s">
        <v>16</v>
      </c>
      <c r="C2" s="2" t="s">
        <v>17</v>
      </c>
      <c r="D2" s="14" t="s">
        <v>18</v>
      </c>
      <c r="E2" s="14" t="s">
        <v>19</v>
      </c>
      <c r="F2" s="34" t="s">
        <v>20</v>
      </c>
      <c r="G2" s="43">
        <v>300.0</v>
      </c>
    </row>
    <row r="3">
      <c r="A3" s="19" t="s">
        <v>5713</v>
      </c>
      <c r="B3" s="18">
        <v>44617.0</v>
      </c>
      <c r="C3" s="36">
        <v>92.0</v>
      </c>
      <c r="D3" s="19">
        <f>G2-C3</f>
        <v>208</v>
      </c>
      <c r="E3" s="19"/>
      <c r="F3" s="40"/>
      <c r="G3" s="30" t="s">
        <v>5714</v>
      </c>
      <c r="H3" s="30"/>
    </row>
    <row r="4">
      <c r="A4" s="19" t="s">
        <v>5713</v>
      </c>
      <c r="B4" s="18">
        <v>44622.0</v>
      </c>
      <c r="C4" s="36">
        <v>102.0</v>
      </c>
      <c r="D4" s="19">
        <f t="shared" ref="D4:D5" si="1">D3-C4</f>
        <v>106</v>
      </c>
      <c r="E4" s="19"/>
      <c r="F4" s="40"/>
      <c r="G4" s="53" t="s">
        <v>5715</v>
      </c>
      <c r="H4" s="30"/>
    </row>
    <row r="5">
      <c r="A5" s="19" t="s">
        <v>5713</v>
      </c>
      <c r="B5" s="18">
        <v>44601.0</v>
      </c>
      <c r="C5" s="36">
        <v>106.0</v>
      </c>
      <c r="D5" s="19">
        <f t="shared" si="1"/>
        <v>0</v>
      </c>
      <c r="E5" s="19"/>
      <c r="F5" s="10"/>
      <c r="G5" s="30" t="s">
        <v>5716</v>
      </c>
      <c r="H5" s="30"/>
    </row>
    <row r="6">
      <c r="A6" s="19" t="s">
        <v>5713</v>
      </c>
      <c r="B6" s="18"/>
      <c r="C6" s="36"/>
      <c r="D6" s="19"/>
      <c r="E6" s="19"/>
      <c r="F6" s="10"/>
      <c r="G6" s="30">
        <v>129000.0</v>
      </c>
    </row>
    <row r="7">
      <c r="A7" s="19" t="s">
        <v>5713</v>
      </c>
      <c r="B7" s="18"/>
      <c r="C7" s="36"/>
      <c r="D7" s="19"/>
      <c r="E7" s="19"/>
      <c r="F7" s="10"/>
      <c r="G7" s="20" t="s">
        <v>5717</v>
      </c>
    </row>
    <row r="8">
      <c r="A8" s="19" t="s">
        <v>5713</v>
      </c>
      <c r="B8" s="18"/>
      <c r="C8" s="36"/>
      <c r="D8" s="19"/>
      <c r="E8" s="19"/>
      <c r="F8" s="10"/>
      <c r="G8" s="30"/>
    </row>
    <row r="9">
      <c r="A9" s="19" t="s">
        <v>5713</v>
      </c>
      <c r="B9" s="18"/>
      <c r="C9" s="36"/>
      <c r="D9" s="19"/>
      <c r="E9" s="19"/>
      <c r="F9" s="10"/>
      <c r="G9" s="30"/>
    </row>
    <row r="10">
      <c r="A10" s="19" t="s">
        <v>5713</v>
      </c>
      <c r="B10" s="18"/>
      <c r="C10" s="36"/>
      <c r="D10" s="19"/>
      <c r="E10" s="19"/>
      <c r="F10" s="10"/>
      <c r="G10" s="30"/>
    </row>
    <row r="11">
      <c r="A11" s="19" t="s">
        <v>5713</v>
      </c>
      <c r="B11" s="18"/>
      <c r="C11" s="36"/>
      <c r="D11" s="19"/>
      <c r="E11" s="19"/>
      <c r="F11" s="10"/>
    </row>
    <row r="12">
      <c r="A12" s="19" t="s">
        <v>5713</v>
      </c>
      <c r="B12" s="18"/>
      <c r="C12" s="36"/>
      <c r="D12" s="19"/>
      <c r="E12" s="19"/>
      <c r="F12" s="10"/>
    </row>
    <row r="13">
      <c r="A13" s="19" t="s">
        <v>5713</v>
      </c>
      <c r="B13" s="18"/>
      <c r="C13" s="36"/>
      <c r="D13" s="19"/>
      <c r="E13" s="19"/>
      <c r="F13" s="10"/>
    </row>
    <row r="14">
      <c r="A14" s="19" t="s">
        <v>5713</v>
      </c>
      <c r="B14" s="18"/>
      <c r="C14" s="36"/>
      <c r="D14" s="19"/>
      <c r="E14" s="19"/>
      <c r="F14" s="10"/>
    </row>
    <row r="15">
      <c r="A15" s="19" t="s">
        <v>5713</v>
      </c>
      <c r="B15" s="18"/>
      <c r="C15" s="36"/>
      <c r="D15" s="19"/>
      <c r="E15" s="19"/>
      <c r="F15" s="10"/>
    </row>
    <row r="16">
      <c r="A16" s="19" t="s">
        <v>5713</v>
      </c>
      <c r="B16" s="18"/>
      <c r="C16" s="36"/>
      <c r="D16" s="19"/>
      <c r="E16" s="19"/>
      <c r="F16" s="10"/>
    </row>
    <row r="17">
      <c r="A17" s="19" t="s">
        <v>5713</v>
      </c>
      <c r="B17" s="18"/>
      <c r="C17" s="36"/>
      <c r="D17" s="19"/>
      <c r="E17" s="19"/>
      <c r="F17" s="10"/>
    </row>
    <row r="18">
      <c r="A18" s="19" t="s">
        <v>5713</v>
      </c>
      <c r="B18" s="18"/>
      <c r="C18" s="36"/>
      <c r="D18" s="19"/>
      <c r="E18" s="19"/>
      <c r="F18" s="10"/>
    </row>
    <row r="19">
      <c r="A19" s="19"/>
      <c r="B19" s="18"/>
      <c r="C19" s="36"/>
      <c r="D19" s="19"/>
      <c r="E19" s="19"/>
      <c r="F19" s="10"/>
    </row>
    <row r="20">
      <c r="A20" s="10"/>
      <c r="B20" s="19"/>
      <c r="C20" s="10"/>
      <c r="D20" s="10"/>
      <c r="E20" s="19"/>
      <c r="F20" s="10"/>
    </row>
    <row r="21" ht="15.75" customHeight="1">
      <c r="F21" s="68" t="s">
        <v>14</v>
      </c>
    </row>
    <row r="22" ht="15.75" customHeight="1"/>
    <row r="23" ht="15.75" customHeight="1">
      <c r="A23" s="14" t="s">
        <v>15</v>
      </c>
      <c r="B23" s="14" t="s">
        <v>16</v>
      </c>
      <c r="C23" s="2" t="s">
        <v>17</v>
      </c>
      <c r="D23" s="14" t="s">
        <v>18</v>
      </c>
      <c r="E23" s="14" t="s">
        <v>19</v>
      </c>
      <c r="F23" s="34" t="s">
        <v>20</v>
      </c>
      <c r="G23" s="43">
        <v>300.0</v>
      </c>
    </row>
    <row r="24" ht="15.75" customHeight="1">
      <c r="A24" s="19" t="s">
        <v>5718</v>
      </c>
      <c r="B24" s="18">
        <v>44711.0</v>
      </c>
      <c r="C24" s="36">
        <v>109.0</v>
      </c>
      <c r="D24" s="19">
        <f>G23-C24</f>
        <v>191</v>
      </c>
      <c r="E24" s="19"/>
      <c r="F24" s="40"/>
      <c r="G24" s="30" t="s">
        <v>5719</v>
      </c>
    </row>
    <row r="25" ht="15.75" customHeight="1">
      <c r="A25" s="19" t="s">
        <v>5718</v>
      </c>
      <c r="B25" s="18">
        <v>44715.0</v>
      </c>
      <c r="C25" s="36">
        <v>99.0</v>
      </c>
      <c r="D25" s="19">
        <f t="shared" ref="D25:D26" si="2">D24-C25</f>
        <v>92</v>
      </c>
      <c r="E25" s="19"/>
      <c r="F25" s="40"/>
      <c r="G25" s="53"/>
    </row>
    <row r="26" ht="15.75" customHeight="1">
      <c r="A26" s="19" t="s">
        <v>5718</v>
      </c>
      <c r="B26" s="18">
        <v>44720.0</v>
      </c>
      <c r="C26" s="36">
        <v>92.0</v>
      </c>
      <c r="D26" s="19">
        <f t="shared" si="2"/>
        <v>0</v>
      </c>
      <c r="E26" s="19"/>
      <c r="F26" s="10"/>
      <c r="G26" s="30" t="s">
        <v>5716</v>
      </c>
    </row>
    <row r="27" ht="15.75" customHeight="1">
      <c r="A27" s="19" t="s">
        <v>5718</v>
      </c>
      <c r="B27" s="18"/>
      <c r="C27" s="36"/>
      <c r="D27" s="19"/>
      <c r="E27" s="19"/>
      <c r="F27" s="10"/>
      <c r="G27" s="30">
        <v>129000.0</v>
      </c>
    </row>
    <row r="28" ht="15.75" customHeight="1">
      <c r="A28" s="19" t="s">
        <v>5718</v>
      </c>
      <c r="B28" s="18"/>
      <c r="C28" s="36"/>
      <c r="D28" s="19"/>
      <c r="E28" s="19"/>
      <c r="F28" s="10"/>
    </row>
    <row r="29" ht="15.75" customHeight="1">
      <c r="A29" s="19" t="s">
        <v>5718</v>
      </c>
      <c r="B29" s="18"/>
      <c r="C29" s="36"/>
      <c r="D29" s="19"/>
      <c r="E29" s="19"/>
      <c r="F29" s="10"/>
      <c r="G29" s="30"/>
    </row>
    <row r="30" ht="15.75" customHeight="1">
      <c r="A30" s="19" t="s">
        <v>5718</v>
      </c>
      <c r="B30" s="18"/>
      <c r="C30" s="36"/>
      <c r="D30" s="19"/>
      <c r="E30" s="19"/>
      <c r="F30" s="10"/>
      <c r="G30" s="30"/>
    </row>
    <row r="31" ht="15.75" customHeight="1">
      <c r="A31" s="19" t="s">
        <v>5718</v>
      </c>
      <c r="B31" s="18"/>
      <c r="C31" s="36"/>
      <c r="D31" s="19"/>
      <c r="E31" s="19"/>
      <c r="F31" s="10"/>
      <c r="G31" s="30"/>
    </row>
    <row r="32" ht="15.75" customHeight="1">
      <c r="A32" s="19" t="s">
        <v>5718</v>
      </c>
      <c r="B32" s="18"/>
      <c r="C32" s="36"/>
      <c r="D32" s="19"/>
      <c r="E32" s="19"/>
      <c r="F32" s="10"/>
    </row>
    <row r="33" ht="15.75" customHeight="1">
      <c r="A33" s="19" t="s">
        <v>5718</v>
      </c>
      <c r="B33" s="18"/>
      <c r="C33" s="36"/>
      <c r="D33" s="19"/>
      <c r="E33" s="19"/>
      <c r="F33" s="10"/>
    </row>
    <row r="34" ht="15.75" customHeight="1">
      <c r="A34" s="19" t="s">
        <v>5718</v>
      </c>
      <c r="B34" s="18"/>
      <c r="C34" s="36"/>
      <c r="D34" s="19"/>
      <c r="E34" s="19"/>
      <c r="F34" s="10"/>
    </row>
    <row r="35" ht="15.75" customHeight="1">
      <c r="A35" s="19" t="s">
        <v>5718</v>
      </c>
      <c r="B35" s="18"/>
      <c r="C35" s="36"/>
      <c r="D35" s="19"/>
      <c r="E35" s="19"/>
      <c r="F35" s="10"/>
    </row>
    <row r="36" ht="15.75" customHeight="1">
      <c r="A36" s="19" t="s">
        <v>5718</v>
      </c>
      <c r="B36" s="18"/>
      <c r="C36" s="36"/>
      <c r="D36" s="19"/>
      <c r="E36" s="19"/>
      <c r="F36" s="10"/>
    </row>
    <row r="37" ht="15.75" customHeight="1">
      <c r="A37" s="19" t="s">
        <v>5718</v>
      </c>
      <c r="B37" s="18"/>
      <c r="C37" s="36"/>
      <c r="D37" s="19"/>
      <c r="E37" s="19"/>
      <c r="F37" s="10"/>
    </row>
    <row r="38" ht="15.75" customHeight="1">
      <c r="A38" s="19" t="s">
        <v>5718</v>
      </c>
      <c r="B38" s="18"/>
      <c r="C38" s="36"/>
      <c r="D38" s="19"/>
      <c r="E38" s="19"/>
      <c r="F38" s="10"/>
    </row>
    <row r="39" ht="15.75" customHeight="1">
      <c r="A39" s="19" t="s">
        <v>5718</v>
      </c>
      <c r="B39" s="18"/>
      <c r="C39" s="36"/>
      <c r="D39" s="19"/>
      <c r="E39" s="19"/>
      <c r="F39" s="10"/>
    </row>
    <row r="40" ht="15.75" customHeight="1">
      <c r="A40" s="19"/>
      <c r="B40" s="18"/>
      <c r="C40" s="36"/>
      <c r="D40" s="19"/>
      <c r="E40" s="19"/>
      <c r="F40" s="10"/>
    </row>
    <row r="41" ht="15.75" customHeight="1">
      <c r="A41" s="10"/>
      <c r="B41" s="19"/>
      <c r="C41" s="10"/>
      <c r="D41" s="10"/>
      <c r="E41" s="19"/>
      <c r="F41" s="10"/>
    </row>
    <row r="42" ht="15.75" customHeight="1">
      <c r="F42" s="68" t="s">
        <v>14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30.0</v>
      </c>
    </row>
    <row r="793" ht="15.75" customHeight="1">
      <c r="A793" s="19" t="s">
        <v>5720</v>
      </c>
      <c r="B793" s="18">
        <v>44078.0</v>
      </c>
      <c r="C793" s="36">
        <v>30.0</v>
      </c>
      <c r="D793" s="19">
        <f>G792-C793</f>
        <v>0</v>
      </c>
      <c r="E793" s="19"/>
      <c r="F793" s="10"/>
      <c r="G793" s="1" t="s">
        <v>5721</v>
      </c>
    </row>
    <row r="794" ht="15.75" customHeight="1">
      <c r="A794" s="19" t="s">
        <v>5720</v>
      </c>
      <c r="B794" s="18"/>
      <c r="C794" s="36"/>
      <c r="D794" s="19">
        <f t="shared" ref="D794:D809" si="40">D793-C794</f>
        <v>0</v>
      </c>
      <c r="E794" s="19"/>
      <c r="F794" s="10"/>
      <c r="G794" s="53"/>
    </row>
    <row r="795" ht="15.75" customHeight="1">
      <c r="A795" s="19" t="s">
        <v>5720</v>
      </c>
      <c r="B795" s="18"/>
      <c r="C795" s="36"/>
      <c r="D795" s="19">
        <f t="shared" si="40"/>
        <v>0</v>
      </c>
      <c r="E795" s="19"/>
      <c r="F795" s="10"/>
      <c r="G795" s="20" t="s">
        <v>5722</v>
      </c>
    </row>
    <row r="796" ht="15.75" customHeight="1">
      <c r="A796" s="19" t="s">
        <v>5720</v>
      </c>
      <c r="B796" s="18"/>
      <c r="C796" s="36"/>
      <c r="D796" s="19">
        <f t="shared" si="40"/>
        <v>0</v>
      </c>
      <c r="E796" s="19"/>
      <c r="F796" s="10"/>
      <c r="G796" s="30"/>
    </row>
    <row r="797" ht="15.75" customHeight="1">
      <c r="A797" s="19" t="s">
        <v>5720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 t="s">
        <v>5720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 t="s">
        <v>5720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 t="s">
        <v>5720</v>
      </c>
      <c r="B800" s="18"/>
      <c r="C800" s="36"/>
      <c r="D800" s="19">
        <f t="shared" si="40"/>
        <v>0</v>
      </c>
      <c r="E800" s="19"/>
      <c r="F800" s="10"/>
      <c r="G800" s="30"/>
    </row>
    <row r="801" ht="15.75" customHeight="1">
      <c r="A801" s="19" t="s">
        <v>5720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 t="s">
        <v>5720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19" t="s">
        <v>5720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19" t="s">
        <v>5720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19" t="s">
        <v>5720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19" t="s">
        <v>5720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 t="s">
        <v>5720</v>
      </c>
      <c r="B807" s="18"/>
      <c r="C807" s="36"/>
      <c r="D807" s="19">
        <f t="shared" si="40"/>
        <v>0</v>
      </c>
      <c r="E807" s="19"/>
      <c r="F807" s="10"/>
    </row>
    <row r="808" ht="15.75" customHeight="1">
      <c r="A808" s="19" t="s">
        <v>5720</v>
      </c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30</v>
      </c>
      <c r="E811" s="1"/>
      <c r="F811" s="54" t="s">
        <v>14</v>
      </c>
    </row>
    <row r="812" ht="15.75" customHeight="1">
      <c r="E812" s="1"/>
    </row>
    <row r="813" ht="15.75" customHeight="1">
      <c r="A813" s="14" t="s">
        <v>15</v>
      </c>
      <c r="B813" s="14" t="s">
        <v>16</v>
      </c>
      <c r="C813" s="2" t="s">
        <v>17</v>
      </c>
      <c r="D813" s="14" t="s">
        <v>18</v>
      </c>
      <c r="E813" s="14" t="s">
        <v>19</v>
      </c>
      <c r="F813" s="34" t="s">
        <v>20</v>
      </c>
      <c r="G813" s="43">
        <v>50.0</v>
      </c>
    </row>
    <row r="814" ht="15.75" customHeight="1">
      <c r="A814" s="19" t="s">
        <v>5723</v>
      </c>
      <c r="B814" s="18">
        <v>44449.0</v>
      </c>
      <c r="C814" s="36">
        <v>50.0</v>
      </c>
      <c r="D814" s="19">
        <f>G813-C814</f>
        <v>0</v>
      </c>
      <c r="E814" s="19"/>
      <c r="F814" s="10"/>
      <c r="G814" s="1" t="s">
        <v>5721</v>
      </c>
    </row>
    <row r="815" ht="15.75" customHeight="1">
      <c r="A815" s="19" t="s">
        <v>5723</v>
      </c>
      <c r="B815" s="18"/>
      <c r="C815" s="36"/>
      <c r="D815" s="19"/>
      <c r="E815" s="19"/>
      <c r="F815" s="10"/>
      <c r="G815" s="53"/>
    </row>
    <row r="816" ht="15.75" customHeight="1">
      <c r="A816" s="19" t="s">
        <v>5723</v>
      </c>
      <c r="B816" s="18"/>
      <c r="C816" s="36"/>
      <c r="D816" s="19"/>
      <c r="E816" s="19"/>
      <c r="F816" s="10"/>
      <c r="G816" s="20" t="s">
        <v>5722</v>
      </c>
    </row>
    <row r="817" ht="15.75" customHeight="1">
      <c r="A817" s="19" t="s">
        <v>5723</v>
      </c>
      <c r="B817" s="18"/>
      <c r="C817" s="36"/>
      <c r="D817" s="19"/>
      <c r="E817" s="19"/>
      <c r="F817" s="10"/>
      <c r="G817" s="30"/>
    </row>
    <row r="818" ht="15.75" customHeight="1">
      <c r="A818" s="19" t="s">
        <v>5723</v>
      </c>
      <c r="B818" s="18"/>
      <c r="C818" s="36"/>
      <c r="D818" s="19"/>
      <c r="E818" s="19"/>
      <c r="F818" s="10"/>
      <c r="G818" s="30"/>
    </row>
    <row r="819" ht="15.75" customHeight="1">
      <c r="A819" s="19" t="s">
        <v>5723</v>
      </c>
      <c r="B819" s="18"/>
      <c r="C819" s="36"/>
      <c r="D819" s="19"/>
      <c r="E819" s="19"/>
      <c r="F819" s="10"/>
      <c r="G819" s="30"/>
    </row>
    <row r="820" ht="15.75" customHeight="1">
      <c r="A820" s="19" t="s">
        <v>5723</v>
      </c>
      <c r="B820" s="18"/>
      <c r="C820" s="36"/>
      <c r="D820" s="19"/>
      <c r="E820" s="19"/>
      <c r="F820" s="10"/>
      <c r="G820" s="30"/>
    </row>
    <row r="821" ht="15.75" customHeight="1">
      <c r="A821" s="19" t="s">
        <v>5723</v>
      </c>
      <c r="B821" s="18"/>
      <c r="C821" s="36"/>
      <c r="D821" s="19"/>
      <c r="E821" s="19"/>
      <c r="F821" s="10"/>
      <c r="G821" s="30"/>
    </row>
    <row r="822" ht="15.75" customHeight="1">
      <c r="A822" s="19" t="s">
        <v>5723</v>
      </c>
      <c r="B822" s="18"/>
      <c r="C822" s="36"/>
      <c r="D822" s="19"/>
      <c r="E822" s="19"/>
      <c r="F822" s="10"/>
    </row>
    <row r="823" ht="15.75" customHeight="1">
      <c r="A823" s="19" t="s">
        <v>5723</v>
      </c>
      <c r="B823" s="18"/>
      <c r="C823" s="36"/>
      <c r="D823" s="19"/>
      <c r="E823" s="19"/>
      <c r="F823" s="10"/>
    </row>
    <row r="824" ht="15.75" customHeight="1">
      <c r="A824" s="19" t="s">
        <v>5723</v>
      </c>
      <c r="B824" s="18"/>
      <c r="C824" s="36"/>
      <c r="D824" s="19"/>
      <c r="E824" s="19"/>
      <c r="F824" s="10"/>
    </row>
    <row r="825" ht="15.75" customHeight="1">
      <c r="A825" s="19" t="s">
        <v>5723</v>
      </c>
      <c r="B825" s="18"/>
      <c r="C825" s="36"/>
      <c r="D825" s="19"/>
      <c r="E825" s="19"/>
      <c r="F825" s="10"/>
    </row>
    <row r="826" ht="15.75" customHeight="1">
      <c r="A826" s="19" t="s">
        <v>5723</v>
      </c>
      <c r="B826" s="18"/>
      <c r="C826" s="36"/>
      <c r="D826" s="19"/>
      <c r="E826" s="19"/>
      <c r="F826" s="10"/>
    </row>
    <row r="827" ht="15.75" customHeight="1">
      <c r="A827" s="19" t="s">
        <v>5723</v>
      </c>
      <c r="B827" s="18"/>
      <c r="C827" s="36"/>
      <c r="D827" s="19"/>
      <c r="E827" s="19"/>
      <c r="F827" s="10"/>
    </row>
    <row r="828" ht="15.75" customHeight="1">
      <c r="A828" s="19" t="s">
        <v>5723</v>
      </c>
      <c r="B828" s="18"/>
      <c r="C828" s="36"/>
      <c r="D828" s="19"/>
      <c r="E828" s="19"/>
      <c r="F828" s="10"/>
    </row>
    <row r="829" ht="15.75" customHeight="1">
      <c r="A829" s="19" t="s">
        <v>5723</v>
      </c>
      <c r="B829" s="18"/>
      <c r="C829" s="36"/>
      <c r="D829" s="19"/>
      <c r="E829" s="19"/>
      <c r="F829" s="10"/>
    </row>
    <row r="830" ht="15.75" customHeight="1">
      <c r="A830" s="19"/>
      <c r="B830" s="18"/>
      <c r="C830" s="36"/>
      <c r="D830" s="19"/>
      <c r="E830" s="19"/>
      <c r="F830" s="10"/>
    </row>
    <row r="831" ht="15.75" customHeight="1">
      <c r="A831" s="10"/>
      <c r="B831" s="19"/>
      <c r="C831" s="10"/>
      <c r="D831" s="10"/>
      <c r="E831" s="19"/>
      <c r="F831" s="10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718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50.0</v>
      </c>
    </row>
    <row r="793" ht="15.75" customHeight="1">
      <c r="A793" s="19" t="s">
        <v>5724</v>
      </c>
      <c r="B793" s="18">
        <v>44343.0</v>
      </c>
      <c r="C793" s="36">
        <v>16.0</v>
      </c>
      <c r="D793" s="19">
        <f>G792-C793</f>
        <v>34</v>
      </c>
      <c r="E793" s="19"/>
      <c r="F793" s="10"/>
      <c r="G793" s="1" t="s">
        <v>5725</v>
      </c>
    </row>
    <row r="794" ht="15.75" customHeight="1">
      <c r="A794" s="19" t="s">
        <v>5724</v>
      </c>
      <c r="B794" s="18">
        <v>44368.0</v>
      </c>
      <c r="C794" s="36">
        <v>20.0</v>
      </c>
      <c r="D794" s="19">
        <f t="shared" ref="D794:D809" si="40">D793-C794</f>
        <v>14</v>
      </c>
      <c r="E794" s="19"/>
      <c r="F794" s="10"/>
      <c r="G794" s="53" t="s">
        <v>5726</v>
      </c>
    </row>
    <row r="795" ht="15.75" customHeight="1">
      <c r="A795" s="19" t="s">
        <v>5724</v>
      </c>
      <c r="B795" s="18">
        <v>44481.0</v>
      </c>
      <c r="C795" s="36">
        <v>14.0</v>
      </c>
      <c r="D795" s="19">
        <f t="shared" si="40"/>
        <v>0</v>
      </c>
      <c r="E795" s="19"/>
      <c r="F795" s="10"/>
      <c r="G795" s="20" t="s">
        <v>1218</v>
      </c>
    </row>
    <row r="796" ht="15.75" customHeight="1">
      <c r="A796" s="19" t="s">
        <v>5724</v>
      </c>
      <c r="B796" s="18"/>
      <c r="C796" s="36"/>
      <c r="D796" s="19">
        <f t="shared" si="40"/>
        <v>0</v>
      </c>
      <c r="E796" s="19"/>
      <c r="F796" s="10"/>
      <c r="G796" s="30"/>
    </row>
    <row r="797" ht="15.75" customHeight="1">
      <c r="A797" s="19" t="s">
        <v>5724</v>
      </c>
      <c r="B797" s="18"/>
      <c r="C797" s="36"/>
      <c r="D797" s="19">
        <f t="shared" si="40"/>
        <v>0</v>
      </c>
      <c r="E797" s="19"/>
      <c r="F797" s="10"/>
      <c r="G797" s="30"/>
    </row>
    <row r="798" ht="15.75" customHeight="1">
      <c r="A798" s="19" t="s">
        <v>5724</v>
      </c>
      <c r="B798" s="18"/>
      <c r="C798" s="36"/>
      <c r="D798" s="19">
        <f t="shared" si="40"/>
        <v>0</v>
      </c>
      <c r="E798" s="19"/>
      <c r="F798" s="10"/>
      <c r="G798" s="30"/>
    </row>
    <row r="799" ht="15.75" customHeight="1">
      <c r="A799" s="19" t="s">
        <v>5724</v>
      </c>
      <c r="B799" s="18"/>
      <c r="C799" s="36"/>
      <c r="D799" s="19">
        <f t="shared" si="40"/>
        <v>0</v>
      </c>
      <c r="E799" s="19"/>
      <c r="F799" s="10"/>
      <c r="G799" s="30"/>
    </row>
    <row r="800" ht="15.75" customHeight="1">
      <c r="A800" s="19" t="s">
        <v>5724</v>
      </c>
      <c r="B800" s="18"/>
      <c r="C800" s="36"/>
      <c r="D800" s="19">
        <f t="shared" si="40"/>
        <v>0</v>
      </c>
      <c r="E800" s="19"/>
      <c r="F800" s="10"/>
      <c r="G800" s="30"/>
    </row>
    <row r="801" ht="15.75" customHeight="1">
      <c r="A801" s="19" t="s">
        <v>5724</v>
      </c>
      <c r="B801" s="18"/>
      <c r="C801" s="36"/>
      <c r="D801" s="19">
        <f t="shared" si="40"/>
        <v>0</v>
      </c>
      <c r="E801" s="19"/>
      <c r="F801" s="10"/>
    </row>
    <row r="802" ht="15.75" customHeight="1">
      <c r="A802" s="19" t="s">
        <v>5724</v>
      </c>
      <c r="B802" s="18"/>
      <c r="C802" s="36"/>
      <c r="D802" s="19">
        <f t="shared" si="40"/>
        <v>0</v>
      </c>
      <c r="E802" s="19"/>
      <c r="F802" s="10"/>
    </row>
    <row r="803" ht="15.75" customHeight="1">
      <c r="A803" s="19" t="s">
        <v>5724</v>
      </c>
      <c r="B803" s="18"/>
      <c r="C803" s="36"/>
      <c r="D803" s="19">
        <f t="shared" si="40"/>
        <v>0</v>
      </c>
      <c r="E803" s="19"/>
      <c r="F803" s="10"/>
    </row>
    <row r="804" ht="15.75" customHeight="1">
      <c r="A804" s="19" t="s">
        <v>5724</v>
      </c>
      <c r="B804" s="18"/>
      <c r="C804" s="36"/>
      <c r="D804" s="19">
        <f t="shared" si="40"/>
        <v>0</v>
      </c>
      <c r="E804" s="19"/>
      <c r="F804" s="10"/>
    </row>
    <row r="805" ht="15.75" customHeight="1">
      <c r="A805" s="19" t="s">
        <v>5724</v>
      </c>
      <c r="B805" s="18"/>
      <c r="C805" s="36"/>
      <c r="D805" s="19">
        <f t="shared" si="40"/>
        <v>0</v>
      </c>
      <c r="E805" s="19"/>
      <c r="F805" s="10"/>
    </row>
    <row r="806" ht="15.75" customHeight="1">
      <c r="A806" s="19" t="s">
        <v>5724</v>
      </c>
      <c r="B806" s="18"/>
      <c r="C806" s="36"/>
      <c r="D806" s="19">
        <f t="shared" si="40"/>
        <v>0</v>
      </c>
      <c r="E806" s="19"/>
      <c r="F806" s="10"/>
    </row>
    <row r="807" ht="15.75" customHeight="1">
      <c r="A807" s="19" t="s">
        <v>5724</v>
      </c>
      <c r="B807" s="18"/>
      <c r="C807" s="36"/>
      <c r="D807" s="19">
        <f t="shared" si="40"/>
        <v>0</v>
      </c>
      <c r="E807" s="19"/>
      <c r="F807" s="10"/>
    </row>
    <row r="808" ht="15.75" customHeight="1">
      <c r="A808" s="19" t="s">
        <v>5724</v>
      </c>
      <c r="B808" s="18"/>
      <c r="C808" s="36"/>
      <c r="D808" s="19">
        <f t="shared" si="40"/>
        <v>0</v>
      </c>
      <c r="E808" s="19"/>
      <c r="F808" s="10"/>
    </row>
    <row r="809" ht="15.75" customHeight="1">
      <c r="A809" s="19"/>
      <c r="B809" s="18"/>
      <c r="C809" s="36"/>
      <c r="D809" s="19">
        <f t="shared" si="40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C811" s="20">
        <f>SUM(C793:C810)</f>
        <v>50</v>
      </c>
      <c r="E811" s="1"/>
    </row>
    <row r="812" ht="15.75" customHeight="1">
      <c r="A812" s="50" t="s">
        <v>718</v>
      </c>
      <c r="B812" s="51"/>
      <c r="C812" s="51"/>
      <c r="D812" s="51"/>
      <c r="E812" s="51"/>
      <c r="F812" s="51"/>
      <c r="G812" s="52"/>
    </row>
    <row r="813" ht="15.75" customHeight="1">
      <c r="A813" s="14" t="s">
        <v>15</v>
      </c>
      <c r="B813" s="14" t="s">
        <v>16</v>
      </c>
      <c r="C813" s="2" t="s">
        <v>17</v>
      </c>
      <c r="D813" s="14" t="s">
        <v>18</v>
      </c>
      <c r="E813" s="14" t="s">
        <v>19</v>
      </c>
      <c r="F813" s="34" t="s">
        <v>20</v>
      </c>
      <c r="G813" s="43">
        <v>22.0</v>
      </c>
    </row>
    <row r="814" ht="15.75" customHeight="1">
      <c r="A814" s="19" t="s">
        <v>5724</v>
      </c>
      <c r="B814" s="18">
        <v>44481.0</v>
      </c>
      <c r="C814" s="36">
        <v>22.0</v>
      </c>
      <c r="D814" s="19">
        <f>G813-C814</f>
        <v>0</v>
      </c>
      <c r="E814" s="19"/>
      <c r="F814" s="10"/>
      <c r="G814" s="1" t="s">
        <v>5727</v>
      </c>
    </row>
    <row r="815" ht="15.75" customHeight="1">
      <c r="A815" s="19" t="s">
        <v>5724</v>
      </c>
      <c r="B815" s="18"/>
      <c r="C815" s="36"/>
      <c r="D815" s="19">
        <f t="shared" ref="D815:D830" si="41">D814-C815</f>
        <v>0</v>
      </c>
      <c r="E815" s="19"/>
      <c r="F815" s="10"/>
      <c r="G815" s="53">
        <v>128000.0</v>
      </c>
    </row>
    <row r="816" ht="15.75" customHeight="1">
      <c r="A816" s="19" t="s">
        <v>5724</v>
      </c>
      <c r="B816" s="18"/>
      <c r="C816" s="36"/>
      <c r="D816" s="19">
        <f t="shared" si="41"/>
        <v>0</v>
      </c>
      <c r="E816" s="19"/>
      <c r="F816" s="10"/>
      <c r="G816" s="20" t="s">
        <v>1218</v>
      </c>
    </row>
    <row r="817" ht="15.75" customHeight="1">
      <c r="A817" s="19" t="s">
        <v>5724</v>
      </c>
      <c r="B817" s="18"/>
      <c r="C817" s="36"/>
      <c r="D817" s="19">
        <f t="shared" si="41"/>
        <v>0</v>
      </c>
      <c r="E817" s="19"/>
      <c r="F817" s="10"/>
      <c r="G817" s="30"/>
    </row>
    <row r="818" ht="15.75" customHeight="1">
      <c r="A818" s="19" t="s">
        <v>5724</v>
      </c>
      <c r="B818" s="18"/>
      <c r="C818" s="36"/>
      <c r="D818" s="19">
        <f t="shared" si="41"/>
        <v>0</v>
      </c>
      <c r="E818" s="19"/>
      <c r="F818" s="10"/>
      <c r="G818" s="30"/>
    </row>
    <row r="819" ht="15.75" customHeight="1">
      <c r="A819" s="19" t="s">
        <v>5724</v>
      </c>
      <c r="B819" s="18"/>
      <c r="C819" s="36"/>
      <c r="D819" s="19">
        <f t="shared" si="41"/>
        <v>0</v>
      </c>
      <c r="E819" s="19"/>
      <c r="F819" s="10"/>
      <c r="G819" s="30"/>
    </row>
    <row r="820" ht="15.75" customHeight="1">
      <c r="A820" s="19" t="s">
        <v>5724</v>
      </c>
      <c r="B820" s="18"/>
      <c r="C820" s="36"/>
      <c r="D820" s="19">
        <f t="shared" si="41"/>
        <v>0</v>
      </c>
      <c r="E820" s="19"/>
      <c r="F820" s="10"/>
      <c r="G820" s="30"/>
    </row>
    <row r="821" ht="15.75" customHeight="1">
      <c r="A821" s="19" t="s">
        <v>5724</v>
      </c>
      <c r="B821" s="18"/>
      <c r="C821" s="36"/>
      <c r="D821" s="19">
        <f t="shared" si="41"/>
        <v>0</v>
      </c>
      <c r="E821" s="19"/>
      <c r="F821" s="10"/>
      <c r="G821" s="30"/>
    </row>
    <row r="822" ht="15.75" customHeight="1">
      <c r="A822" s="19" t="s">
        <v>5724</v>
      </c>
      <c r="B822" s="18"/>
      <c r="C822" s="36"/>
      <c r="D822" s="19">
        <f t="shared" si="41"/>
        <v>0</v>
      </c>
      <c r="E822" s="19"/>
      <c r="F822" s="10"/>
    </row>
    <row r="823" ht="15.75" customHeight="1">
      <c r="A823" s="19" t="s">
        <v>5724</v>
      </c>
      <c r="B823" s="18"/>
      <c r="C823" s="36"/>
      <c r="D823" s="19">
        <f t="shared" si="41"/>
        <v>0</v>
      </c>
      <c r="E823" s="19"/>
      <c r="F823" s="10"/>
    </row>
    <row r="824" ht="15.75" customHeight="1">
      <c r="A824" s="19" t="s">
        <v>5724</v>
      </c>
      <c r="B824" s="18"/>
      <c r="C824" s="36"/>
      <c r="D824" s="19">
        <f t="shared" si="41"/>
        <v>0</v>
      </c>
      <c r="E824" s="19"/>
      <c r="F824" s="10"/>
    </row>
    <row r="825" ht="15.75" customHeight="1">
      <c r="A825" s="19" t="s">
        <v>5724</v>
      </c>
      <c r="B825" s="18"/>
      <c r="C825" s="36"/>
      <c r="D825" s="19">
        <f t="shared" si="41"/>
        <v>0</v>
      </c>
      <c r="E825" s="19"/>
      <c r="F825" s="10"/>
    </row>
    <row r="826" ht="15.75" customHeight="1">
      <c r="A826" s="19" t="s">
        <v>5724</v>
      </c>
      <c r="B826" s="18"/>
      <c r="C826" s="36"/>
      <c r="D826" s="19">
        <f t="shared" si="41"/>
        <v>0</v>
      </c>
      <c r="E826" s="19"/>
      <c r="F826" s="10"/>
    </row>
    <row r="827" ht="15.75" customHeight="1">
      <c r="A827" s="19" t="s">
        <v>5724</v>
      </c>
      <c r="B827" s="18"/>
      <c r="C827" s="36"/>
      <c r="D827" s="19">
        <f t="shared" si="41"/>
        <v>0</v>
      </c>
      <c r="E827" s="19"/>
      <c r="F827" s="10"/>
    </row>
    <row r="828" ht="15.75" customHeight="1">
      <c r="A828" s="19" t="s">
        <v>5724</v>
      </c>
      <c r="B828" s="18"/>
      <c r="C828" s="36"/>
      <c r="D828" s="19">
        <f t="shared" si="41"/>
        <v>0</v>
      </c>
      <c r="E828" s="19"/>
      <c r="F828" s="10"/>
    </row>
    <row r="829" ht="15.75" customHeight="1">
      <c r="A829" s="19" t="s">
        <v>5724</v>
      </c>
      <c r="B829" s="18"/>
      <c r="C829" s="36"/>
      <c r="D829" s="19">
        <f t="shared" si="41"/>
        <v>0</v>
      </c>
      <c r="E829" s="19"/>
      <c r="F829" s="10"/>
    </row>
    <row r="830" ht="15.75" customHeight="1">
      <c r="A830" s="19"/>
      <c r="B830" s="18"/>
      <c r="C830" s="36"/>
      <c r="D830" s="19">
        <f t="shared" si="41"/>
        <v>0</v>
      </c>
      <c r="E830" s="19"/>
      <c r="F830" s="10"/>
    </row>
    <row r="831" ht="15.75" customHeight="1">
      <c r="A831" s="10"/>
      <c r="B831" s="19"/>
      <c r="C831" s="10"/>
      <c r="D831" s="10"/>
      <c r="E831" s="19"/>
      <c r="F831" s="10"/>
    </row>
    <row r="832" ht="15.75" customHeight="1">
      <c r="E832" s="1"/>
    </row>
    <row r="833" ht="15.75" customHeight="1">
      <c r="A833" s="50" t="s">
        <v>739</v>
      </c>
      <c r="B833" s="51"/>
      <c r="C833" s="51"/>
      <c r="D833" s="51"/>
      <c r="E833" s="51"/>
      <c r="F833" s="51"/>
      <c r="G833" s="52"/>
    </row>
    <row r="834" ht="15.75" customHeight="1">
      <c r="A834" s="14" t="s">
        <v>15</v>
      </c>
      <c r="B834" s="14" t="s">
        <v>16</v>
      </c>
      <c r="C834" s="2" t="s">
        <v>17</v>
      </c>
      <c r="D834" s="14" t="s">
        <v>18</v>
      </c>
      <c r="E834" s="14" t="s">
        <v>19</v>
      </c>
      <c r="F834" s="34" t="s">
        <v>20</v>
      </c>
      <c r="G834" s="43">
        <v>10.0</v>
      </c>
    </row>
    <row r="835" ht="15.75" customHeight="1">
      <c r="A835" s="19" t="s">
        <v>5728</v>
      </c>
      <c r="B835" s="18">
        <v>44601.0</v>
      </c>
      <c r="C835" s="36">
        <v>10.0</v>
      </c>
      <c r="D835" s="19">
        <f>G834-C835</f>
        <v>0</v>
      </c>
      <c r="E835" s="19"/>
      <c r="F835" s="10"/>
      <c r="G835" s="1" t="s">
        <v>5729</v>
      </c>
    </row>
    <row r="836" ht="15.75" customHeight="1">
      <c r="A836" s="19" t="s">
        <v>5728</v>
      </c>
      <c r="B836" s="18"/>
      <c r="C836" s="36"/>
      <c r="D836" s="19">
        <f t="shared" ref="D836:D851" si="42">D835-C836</f>
        <v>0</v>
      </c>
      <c r="E836" s="19"/>
      <c r="F836" s="10"/>
      <c r="G836" s="53">
        <v>128000.0</v>
      </c>
    </row>
    <row r="837" ht="15.75" customHeight="1">
      <c r="A837" s="19" t="s">
        <v>5728</v>
      </c>
      <c r="B837" s="18"/>
      <c r="C837" s="36"/>
      <c r="D837" s="19">
        <f t="shared" si="42"/>
        <v>0</v>
      </c>
      <c r="E837" s="19"/>
      <c r="F837" s="10"/>
      <c r="G837" s="20" t="s">
        <v>1218</v>
      </c>
    </row>
    <row r="838" ht="15.75" customHeight="1">
      <c r="A838" s="19" t="s">
        <v>5728</v>
      </c>
      <c r="B838" s="18"/>
      <c r="C838" s="36"/>
      <c r="D838" s="19">
        <f t="shared" si="42"/>
        <v>0</v>
      </c>
      <c r="E838" s="19"/>
      <c r="F838" s="10"/>
      <c r="G838" s="77" t="s">
        <v>5730</v>
      </c>
    </row>
    <row r="839" ht="15.75" customHeight="1">
      <c r="A839" s="19" t="s">
        <v>5728</v>
      </c>
      <c r="B839" s="18"/>
      <c r="C839" s="36"/>
      <c r="D839" s="19">
        <f t="shared" si="42"/>
        <v>0</v>
      </c>
      <c r="E839" s="19"/>
      <c r="F839" s="10"/>
      <c r="G839" s="77" t="s">
        <v>5731</v>
      </c>
    </row>
    <row r="840" ht="15.75" customHeight="1">
      <c r="A840" s="19" t="s">
        <v>5728</v>
      </c>
      <c r="B840" s="18"/>
      <c r="C840" s="36"/>
      <c r="D840" s="19">
        <f t="shared" si="42"/>
        <v>0</v>
      </c>
      <c r="E840" s="19"/>
      <c r="F840" s="10"/>
      <c r="G840" s="30"/>
    </row>
    <row r="841" ht="15.75" customHeight="1">
      <c r="A841" s="19" t="s">
        <v>5728</v>
      </c>
      <c r="B841" s="18"/>
      <c r="C841" s="36"/>
      <c r="D841" s="19">
        <f t="shared" si="42"/>
        <v>0</v>
      </c>
      <c r="E841" s="19"/>
      <c r="F841" s="10"/>
      <c r="G841" s="30"/>
    </row>
    <row r="842" ht="15.75" customHeight="1">
      <c r="A842" s="19" t="s">
        <v>5728</v>
      </c>
      <c r="B842" s="18"/>
      <c r="C842" s="36"/>
      <c r="D842" s="19">
        <f t="shared" si="42"/>
        <v>0</v>
      </c>
      <c r="E842" s="19"/>
      <c r="F842" s="10"/>
      <c r="G842" s="30"/>
    </row>
    <row r="843" ht="15.75" customHeight="1">
      <c r="A843" s="19" t="s">
        <v>5728</v>
      </c>
      <c r="B843" s="18"/>
      <c r="C843" s="36"/>
      <c r="D843" s="19">
        <f t="shared" si="42"/>
        <v>0</v>
      </c>
      <c r="E843" s="19"/>
      <c r="F843" s="10"/>
    </row>
    <row r="844" ht="15.75" customHeight="1">
      <c r="A844" s="19" t="s">
        <v>5728</v>
      </c>
      <c r="B844" s="18"/>
      <c r="C844" s="36"/>
      <c r="D844" s="19">
        <f t="shared" si="42"/>
        <v>0</v>
      </c>
      <c r="E844" s="19"/>
      <c r="F844" s="10"/>
    </row>
    <row r="845" ht="15.75" customHeight="1">
      <c r="A845" s="19" t="s">
        <v>5728</v>
      </c>
      <c r="B845" s="18"/>
      <c r="C845" s="36"/>
      <c r="D845" s="19">
        <f t="shared" si="42"/>
        <v>0</v>
      </c>
      <c r="E845" s="19"/>
      <c r="F845" s="10"/>
    </row>
    <row r="846" ht="15.75" customHeight="1">
      <c r="A846" s="19" t="s">
        <v>5728</v>
      </c>
      <c r="B846" s="18"/>
      <c r="C846" s="36"/>
      <c r="D846" s="19">
        <f t="shared" si="42"/>
        <v>0</v>
      </c>
      <c r="E846" s="19"/>
      <c r="F846" s="10"/>
    </row>
    <row r="847" ht="15.75" customHeight="1">
      <c r="A847" s="19" t="s">
        <v>5728</v>
      </c>
      <c r="B847" s="18"/>
      <c r="C847" s="36"/>
      <c r="D847" s="19">
        <f t="shared" si="42"/>
        <v>0</v>
      </c>
      <c r="E847" s="19"/>
      <c r="F847" s="10"/>
    </row>
    <row r="848" ht="15.75" customHeight="1">
      <c r="A848" s="19" t="s">
        <v>5728</v>
      </c>
      <c r="B848" s="18"/>
      <c r="C848" s="36"/>
      <c r="D848" s="19">
        <f t="shared" si="42"/>
        <v>0</v>
      </c>
      <c r="E848" s="19"/>
      <c r="F848" s="10"/>
    </row>
    <row r="849" ht="15.75" customHeight="1">
      <c r="A849" s="19" t="s">
        <v>5728</v>
      </c>
      <c r="B849" s="18"/>
      <c r="C849" s="36"/>
      <c r="D849" s="19">
        <f t="shared" si="42"/>
        <v>0</v>
      </c>
      <c r="E849" s="19"/>
      <c r="F849" s="10"/>
    </row>
    <row r="850" ht="15.75" customHeight="1">
      <c r="A850" s="19" t="s">
        <v>5728</v>
      </c>
      <c r="B850" s="18"/>
      <c r="C850" s="36"/>
      <c r="D850" s="19">
        <f t="shared" si="42"/>
        <v>0</v>
      </c>
      <c r="E850" s="19"/>
      <c r="F850" s="10"/>
    </row>
    <row r="851" ht="15.75" customHeight="1">
      <c r="A851" s="19"/>
      <c r="B851" s="18"/>
      <c r="C851" s="36"/>
      <c r="D851" s="19">
        <f t="shared" si="42"/>
        <v>0</v>
      </c>
      <c r="E851" s="19"/>
      <c r="F851" s="10"/>
    </row>
    <row r="852" ht="15.75" customHeight="1">
      <c r="A852" s="10"/>
      <c r="B852" s="19"/>
      <c r="C852" s="10"/>
      <c r="D852" s="10"/>
      <c r="E852" s="19"/>
      <c r="F852" s="10"/>
    </row>
    <row r="853" ht="15.75" customHeight="1">
      <c r="E853" s="1"/>
      <c r="F853" s="54" t="s">
        <v>738</v>
      </c>
    </row>
    <row r="854" ht="15.75" customHeight="1">
      <c r="E854" s="1"/>
    </row>
    <row r="855" ht="15.75" customHeight="1">
      <c r="A855" s="14" t="s">
        <v>15</v>
      </c>
      <c r="B855" s="14" t="s">
        <v>16</v>
      </c>
      <c r="C855" s="2" t="s">
        <v>17</v>
      </c>
      <c r="D855" s="14" t="s">
        <v>18</v>
      </c>
      <c r="E855" s="14" t="s">
        <v>19</v>
      </c>
      <c r="F855" s="34" t="s">
        <v>20</v>
      </c>
      <c r="G855" s="43">
        <v>16.0</v>
      </c>
    </row>
    <row r="856" ht="15.75" customHeight="1">
      <c r="A856" s="19" t="s">
        <v>5732</v>
      </c>
      <c r="B856" s="18">
        <v>44797.0</v>
      </c>
      <c r="C856" s="36">
        <v>16.0</v>
      </c>
      <c r="D856" s="19">
        <f>G855-C856</f>
        <v>0</v>
      </c>
      <c r="E856" s="19"/>
      <c r="F856" s="10"/>
      <c r="G856" s="1" t="s">
        <v>5733</v>
      </c>
    </row>
    <row r="857" ht="15.75" customHeight="1">
      <c r="A857" s="19" t="str">
        <f t="shared" ref="A857:A861" si="43">A856</f>
        <v>100300/08/22</v>
      </c>
      <c r="B857" s="18"/>
      <c r="C857" s="36"/>
      <c r="D857" s="19">
        <f t="shared" ref="D857:D861" si="44">D856-C857</f>
        <v>0</v>
      </c>
      <c r="E857" s="19"/>
      <c r="F857" s="10"/>
      <c r="G857" s="53"/>
    </row>
    <row r="858" ht="15.75" customHeight="1">
      <c r="A858" s="19" t="str">
        <f t="shared" si="43"/>
        <v>100300/08/22</v>
      </c>
      <c r="B858" s="18"/>
      <c r="C858" s="36"/>
      <c r="D858" s="19">
        <f t="shared" si="44"/>
        <v>0</v>
      </c>
      <c r="E858" s="19"/>
      <c r="F858" s="10"/>
      <c r="G858" s="20" t="s">
        <v>1218</v>
      </c>
    </row>
    <row r="859" ht="15.75" customHeight="1">
      <c r="A859" s="19" t="str">
        <f t="shared" si="43"/>
        <v>100300/08/22</v>
      </c>
      <c r="B859" s="18"/>
      <c r="C859" s="36"/>
      <c r="D859" s="19">
        <f t="shared" si="44"/>
        <v>0</v>
      </c>
      <c r="E859" s="19"/>
      <c r="F859" s="10"/>
      <c r="G859" s="30"/>
    </row>
    <row r="860" ht="15.75" customHeight="1">
      <c r="A860" s="19" t="str">
        <f t="shared" si="43"/>
        <v>100300/08/22</v>
      </c>
      <c r="B860" s="18"/>
      <c r="C860" s="36"/>
      <c r="D860" s="19">
        <f t="shared" si="44"/>
        <v>0</v>
      </c>
      <c r="E860" s="19"/>
      <c r="F860" s="10"/>
      <c r="G860" s="30"/>
    </row>
    <row r="861" ht="15.75" customHeight="1">
      <c r="A861" s="19" t="str">
        <f t="shared" si="43"/>
        <v>100300/08/22</v>
      </c>
      <c r="B861" s="18"/>
      <c r="C861" s="36"/>
      <c r="D861" s="19">
        <f t="shared" si="44"/>
        <v>0</v>
      </c>
      <c r="E861" s="19"/>
      <c r="F861" s="10"/>
      <c r="G861" s="30"/>
    </row>
    <row r="862" ht="15.75" customHeight="1">
      <c r="E862" s="1"/>
      <c r="F862" s="54" t="s">
        <v>738</v>
      </c>
    </row>
    <row r="863" ht="15.75" customHeight="1">
      <c r="E863" s="1"/>
    </row>
    <row r="864" ht="15.75" customHeight="1">
      <c r="A864" s="14" t="s">
        <v>15</v>
      </c>
      <c r="B864" s="14" t="s">
        <v>16</v>
      </c>
      <c r="C864" s="2" t="s">
        <v>17</v>
      </c>
      <c r="D864" s="14" t="s">
        <v>18</v>
      </c>
      <c r="E864" s="14" t="s">
        <v>19</v>
      </c>
      <c r="F864" s="34" t="s">
        <v>20</v>
      </c>
      <c r="G864" s="43">
        <v>36.0</v>
      </c>
    </row>
    <row r="865" ht="15.75" customHeight="1">
      <c r="A865" s="19" t="s">
        <v>5734</v>
      </c>
      <c r="B865" s="18"/>
      <c r="C865" s="36">
        <v>16.0</v>
      </c>
      <c r="D865" s="19">
        <f>G864-C865</f>
        <v>20</v>
      </c>
      <c r="E865" s="19"/>
      <c r="F865" s="10"/>
      <c r="G865" s="1" t="s">
        <v>5735</v>
      </c>
    </row>
    <row r="866" ht="15.75" customHeight="1">
      <c r="A866" s="19" t="str">
        <f t="shared" ref="A866:A870" si="45">A865</f>
        <v>1000444/11/22</v>
      </c>
      <c r="B866" s="18">
        <v>45012.0</v>
      </c>
      <c r="C866" s="36">
        <v>20.0</v>
      </c>
      <c r="D866" s="19">
        <f t="shared" ref="D866:D870" si="46">D865-C866</f>
        <v>0</v>
      </c>
      <c r="E866" s="19"/>
      <c r="F866" s="10"/>
      <c r="G866" s="53"/>
    </row>
    <row r="867" ht="15.75" customHeight="1">
      <c r="A867" s="19" t="str">
        <f t="shared" si="45"/>
        <v>1000444/11/22</v>
      </c>
      <c r="B867" s="18"/>
      <c r="C867" s="36"/>
      <c r="D867" s="19">
        <f t="shared" si="46"/>
        <v>0</v>
      </c>
      <c r="E867" s="19"/>
      <c r="F867" s="10"/>
      <c r="G867" s="20" t="s">
        <v>1218</v>
      </c>
    </row>
    <row r="868" ht="15.75" customHeight="1">
      <c r="A868" s="19" t="str">
        <f t="shared" si="45"/>
        <v>1000444/11/22</v>
      </c>
      <c r="B868" s="18"/>
      <c r="C868" s="36"/>
      <c r="D868" s="19">
        <f t="shared" si="46"/>
        <v>0</v>
      </c>
      <c r="E868" s="19"/>
      <c r="F868" s="10"/>
      <c r="G868" s="30"/>
    </row>
    <row r="869" ht="15.75" customHeight="1">
      <c r="A869" s="19" t="str">
        <f t="shared" si="45"/>
        <v>1000444/11/22</v>
      </c>
      <c r="B869" s="18"/>
      <c r="C869" s="36"/>
      <c r="D869" s="19">
        <f t="shared" si="46"/>
        <v>0</v>
      </c>
      <c r="E869" s="19"/>
      <c r="F869" s="10"/>
      <c r="G869" s="30"/>
    </row>
    <row r="870" ht="15.75" customHeight="1">
      <c r="A870" s="19" t="str">
        <f t="shared" si="45"/>
        <v>1000444/11/22</v>
      </c>
      <c r="B870" s="18"/>
      <c r="C870" s="36"/>
      <c r="D870" s="19">
        <f t="shared" si="46"/>
        <v>0</v>
      </c>
      <c r="E870" s="19"/>
      <c r="F870" s="10"/>
      <c r="G870" s="30"/>
    </row>
    <row r="871" ht="15.75" customHeight="1">
      <c r="E871" s="1"/>
      <c r="F871" s="54" t="s">
        <v>738</v>
      </c>
    </row>
    <row r="872" ht="15.75" customHeight="1">
      <c r="E872" s="1"/>
    </row>
    <row r="873" ht="15.75" customHeight="1">
      <c r="A873" s="14" t="s">
        <v>15</v>
      </c>
      <c r="B873" s="14" t="s">
        <v>16</v>
      </c>
      <c r="C873" s="2" t="s">
        <v>17</v>
      </c>
      <c r="D873" s="14" t="s">
        <v>18</v>
      </c>
      <c r="E873" s="14" t="s">
        <v>19</v>
      </c>
      <c r="F873" s="34" t="s">
        <v>20</v>
      </c>
      <c r="G873" s="43">
        <v>16.0</v>
      </c>
    </row>
    <row r="874" ht="15.75" customHeight="1">
      <c r="A874" s="19" t="s">
        <v>5736</v>
      </c>
      <c r="B874" s="18">
        <v>45156.0</v>
      </c>
      <c r="C874" s="36">
        <v>16.0</v>
      </c>
      <c r="D874" s="19">
        <f>G873-C874</f>
        <v>0</v>
      </c>
      <c r="E874" s="19"/>
      <c r="F874" s="10"/>
      <c r="G874" s="1" t="s">
        <v>5737</v>
      </c>
    </row>
    <row r="875" ht="15.75" customHeight="1">
      <c r="A875" s="19" t="str">
        <f t="shared" ref="A875:A877" si="47">A874</f>
        <v>1000303/07/2023</v>
      </c>
      <c r="B875" s="18"/>
      <c r="C875" s="36"/>
      <c r="D875" s="19">
        <f t="shared" ref="D875:D877" si="48">D874-C875</f>
        <v>0</v>
      </c>
      <c r="E875" s="19"/>
      <c r="F875" s="10"/>
      <c r="G875" s="53"/>
    </row>
    <row r="876" ht="15.75" customHeight="1">
      <c r="A876" s="19" t="str">
        <f t="shared" si="47"/>
        <v>1000303/07/2023</v>
      </c>
      <c r="B876" s="18"/>
      <c r="C876" s="36"/>
      <c r="D876" s="19">
        <f t="shared" si="48"/>
        <v>0</v>
      </c>
      <c r="E876" s="19"/>
      <c r="F876" s="10"/>
      <c r="G876" s="20" t="s">
        <v>1218</v>
      </c>
    </row>
    <row r="877" ht="15.75" customHeight="1">
      <c r="A877" s="19" t="str">
        <f t="shared" si="47"/>
        <v>1000303/07/2023</v>
      </c>
      <c r="B877" s="18"/>
      <c r="C877" s="36"/>
      <c r="D877" s="19">
        <f t="shared" si="48"/>
        <v>0</v>
      </c>
      <c r="E877" s="19"/>
      <c r="F877" s="10"/>
      <c r="G877" s="30"/>
    </row>
    <row r="878" ht="15.75" customHeight="1">
      <c r="E878" s="1"/>
      <c r="F878" s="54" t="s">
        <v>738</v>
      </c>
    </row>
    <row r="879" ht="15.75" customHeight="1">
      <c r="E879" s="1"/>
    </row>
    <row r="880" ht="15.75" customHeight="1">
      <c r="A880" s="14" t="s">
        <v>15</v>
      </c>
      <c r="B880" s="14" t="s">
        <v>16</v>
      </c>
      <c r="C880" s="2" t="s">
        <v>17</v>
      </c>
      <c r="D880" s="14" t="s">
        <v>18</v>
      </c>
      <c r="E880" s="14" t="s">
        <v>19</v>
      </c>
      <c r="F880" s="34" t="s">
        <v>20</v>
      </c>
      <c r="G880" s="43">
        <v>20.0</v>
      </c>
    </row>
    <row r="881" ht="15.75" customHeight="1">
      <c r="A881" s="19" t="s">
        <v>5738</v>
      </c>
      <c r="B881" s="18"/>
      <c r="C881" s="36">
        <v>20.0</v>
      </c>
      <c r="D881" s="19">
        <f>G880-C881</f>
        <v>0</v>
      </c>
      <c r="E881" s="19"/>
      <c r="F881" s="10"/>
      <c r="G881" s="1" t="s">
        <v>5739</v>
      </c>
    </row>
    <row r="882" ht="15.75" customHeight="1">
      <c r="A882" s="19" t="str">
        <f t="shared" ref="A882:A884" si="49">A881</f>
        <v>1000368/09/2023</v>
      </c>
      <c r="B882" s="18"/>
      <c r="C882" s="36"/>
      <c r="D882" s="19">
        <f t="shared" ref="D882:D884" si="50">D881-C882</f>
        <v>0</v>
      </c>
      <c r="E882" s="19"/>
      <c r="F882" s="10"/>
      <c r="G882" s="53"/>
    </row>
    <row r="883" ht="15.75" customHeight="1">
      <c r="A883" s="19" t="str">
        <f t="shared" si="49"/>
        <v>1000368/09/2023</v>
      </c>
      <c r="B883" s="18"/>
      <c r="C883" s="36"/>
      <c r="D883" s="19">
        <f t="shared" si="50"/>
        <v>0</v>
      </c>
      <c r="E883" s="19"/>
      <c r="F883" s="10"/>
      <c r="G883" s="20" t="s">
        <v>1218</v>
      </c>
    </row>
    <row r="884" ht="15.75" customHeight="1">
      <c r="A884" s="19" t="str">
        <f t="shared" si="49"/>
        <v>1000368/09/2023</v>
      </c>
      <c r="B884" s="18"/>
      <c r="C884" s="36"/>
      <c r="D884" s="19">
        <f t="shared" si="50"/>
        <v>0</v>
      </c>
      <c r="E884" s="19"/>
      <c r="F884" s="10"/>
      <c r="G884" s="30"/>
    </row>
    <row r="885" ht="15.75" customHeight="1">
      <c r="E885" s="1"/>
      <c r="F885" s="54" t="s">
        <v>738</v>
      </c>
    </row>
    <row r="886" ht="15.75" customHeight="1">
      <c r="E886" s="1"/>
    </row>
    <row r="887" ht="15.75" customHeight="1">
      <c r="A887" s="14" t="s">
        <v>15</v>
      </c>
      <c r="B887" s="14" t="s">
        <v>16</v>
      </c>
      <c r="C887" s="2" t="s">
        <v>17</v>
      </c>
      <c r="D887" s="14" t="s">
        <v>18</v>
      </c>
      <c r="E887" s="14" t="s">
        <v>19</v>
      </c>
      <c r="F887" s="34" t="s">
        <v>20</v>
      </c>
      <c r="G887" s="43">
        <v>42.0</v>
      </c>
    </row>
    <row r="888" ht="15.75" customHeight="1">
      <c r="A888" s="19" t="s">
        <v>5740</v>
      </c>
      <c r="B888" s="18">
        <v>45306.0</v>
      </c>
      <c r="C888" s="36">
        <v>26.0</v>
      </c>
      <c r="D888" s="19">
        <f>G887-C888</f>
        <v>16</v>
      </c>
      <c r="E888" s="19"/>
      <c r="F888" s="10"/>
      <c r="G888" s="1" t="s">
        <v>5741</v>
      </c>
    </row>
    <row r="889" ht="15.75" customHeight="1">
      <c r="A889" s="19" t="str">
        <f t="shared" ref="A889:A891" si="51">A888</f>
        <v>1000008/01/24</v>
      </c>
      <c r="B889" s="18">
        <v>45327.0</v>
      </c>
      <c r="C889" s="36">
        <v>9.0</v>
      </c>
      <c r="D889" s="19">
        <f t="shared" ref="D889:D891" si="52">D888-C889</f>
        <v>7</v>
      </c>
      <c r="E889" s="19"/>
      <c r="F889" s="10"/>
      <c r="G889" s="53"/>
    </row>
    <row r="890" ht="15.75" customHeight="1">
      <c r="A890" s="19" t="str">
        <f t="shared" si="51"/>
        <v>1000008/01/24</v>
      </c>
      <c r="B890" s="18">
        <v>45329.0</v>
      </c>
      <c r="C890" s="36">
        <v>7.0</v>
      </c>
      <c r="D890" s="19">
        <f t="shared" si="52"/>
        <v>0</v>
      </c>
      <c r="E890" s="19"/>
      <c r="F890" s="10"/>
      <c r="G890" s="20" t="s">
        <v>1218</v>
      </c>
    </row>
    <row r="891" ht="15.75" customHeight="1">
      <c r="A891" s="19" t="str">
        <f t="shared" si="51"/>
        <v>1000008/01/24</v>
      </c>
      <c r="B891" s="18"/>
      <c r="C891" s="36"/>
      <c r="D891" s="19">
        <f t="shared" si="52"/>
        <v>0</v>
      </c>
      <c r="E891" s="19"/>
      <c r="F891" s="10"/>
      <c r="G891" s="30"/>
    </row>
    <row r="892" ht="15.75" customHeight="1">
      <c r="E892" s="1"/>
      <c r="F892" s="54" t="s">
        <v>738</v>
      </c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5">
    <mergeCell ref="G38:H38"/>
    <mergeCell ref="G41:H41"/>
    <mergeCell ref="A791:G791"/>
    <mergeCell ref="A812:G812"/>
    <mergeCell ref="A833:G833"/>
  </mergeCells>
  <printOptions/>
  <pageMargins bottom="0.58" footer="0.0" header="0.0" left="0.7" right="0.7" top="0.47"/>
  <pageSetup scale="65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29"/>
    <col customWidth="1" min="3" max="3" width="8.71"/>
    <col customWidth="1" min="4" max="4" width="19.71"/>
    <col customWidth="1" min="5" max="5" width="5.86"/>
    <col customWidth="1" min="6" max="6" width="15.0"/>
    <col customWidth="1" min="7" max="7" width="33.86"/>
    <col customWidth="1" min="8" max="11" width="8.71"/>
    <col customWidth="1" min="12" max="12" width="12.29"/>
    <col customWidth="1" min="13" max="26" width="8.71"/>
  </cols>
  <sheetData>
    <row r="1" hidden="1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5" t="s">
        <v>20</v>
      </c>
      <c r="G1" s="16" t="s">
        <v>21</v>
      </c>
    </row>
    <row r="2" hidden="1">
      <c r="A2" s="17" t="s">
        <v>22</v>
      </c>
      <c r="B2" s="18">
        <v>42805.0</v>
      </c>
      <c r="C2" s="19">
        <v>14.0</v>
      </c>
      <c r="D2" s="19">
        <f>1300-C2</f>
        <v>1286</v>
      </c>
      <c r="E2" s="19"/>
      <c r="F2" s="19" t="s">
        <v>23</v>
      </c>
      <c r="G2" s="20" t="s">
        <v>24</v>
      </c>
    </row>
    <row r="3" hidden="1">
      <c r="A3" s="17" t="s">
        <v>22</v>
      </c>
      <c r="B3" s="18">
        <v>42807.0</v>
      </c>
      <c r="C3" s="19">
        <v>100.0</v>
      </c>
      <c r="D3" s="19">
        <f t="shared" ref="D3:D19" si="1">D2-C3</f>
        <v>1186</v>
      </c>
      <c r="E3" s="19"/>
      <c r="F3" s="19" t="s">
        <v>25</v>
      </c>
    </row>
    <row r="4" hidden="1">
      <c r="A4" s="17" t="s">
        <v>22</v>
      </c>
      <c r="B4" s="18">
        <v>42808.0</v>
      </c>
      <c r="C4" s="19">
        <v>100.0</v>
      </c>
      <c r="D4" s="19">
        <f t="shared" si="1"/>
        <v>1086</v>
      </c>
      <c r="E4" s="19"/>
      <c r="F4" s="19" t="s">
        <v>26</v>
      </c>
    </row>
    <row r="5" hidden="1">
      <c r="A5" s="17" t="s">
        <v>22</v>
      </c>
      <c r="B5" s="18">
        <v>42809.0</v>
      </c>
      <c r="C5" s="19">
        <v>100.0</v>
      </c>
      <c r="D5" s="19">
        <f t="shared" si="1"/>
        <v>986</v>
      </c>
      <c r="E5" s="19"/>
      <c r="F5" s="19" t="s">
        <v>27</v>
      </c>
    </row>
    <row r="6" hidden="1">
      <c r="A6" s="17" t="s">
        <v>22</v>
      </c>
      <c r="B6" s="18">
        <v>42809.0</v>
      </c>
      <c r="C6" s="19">
        <v>30.0</v>
      </c>
      <c r="D6" s="19">
        <f t="shared" si="1"/>
        <v>956</v>
      </c>
      <c r="E6" s="19">
        <v>30.0</v>
      </c>
      <c r="F6" s="21" t="s">
        <v>28</v>
      </c>
    </row>
    <row r="7" hidden="1">
      <c r="A7" s="17" t="s">
        <v>22</v>
      </c>
      <c r="B7" s="18">
        <v>42811.0</v>
      </c>
      <c r="C7" s="19">
        <v>60.0</v>
      </c>
      <c r="D7" s="19">
        <f t="shared" si="1"/>
        <v>896</v>
      </c>
      <c r="E7" s="19"/>
      <c r="F7" s="21" t="s">
        <v>28</v>
      </c>
    </row>
    <row r="8" hidden="1">
      <c r="A8" s="17" t="s">
        <v>22</v>
      </c>
      <c r="B8" s="18">
        <v>42812.0</v>
      </c>
      <c r="C8" s="19">
        <v>39.0</v>
      </c>
      <c r="D8" s="19">
        <f t="shared" si="1"/>
        <v>857</v>
      </c>
      <c r="E8" s="19">
        <v>11.0</v>
      </c>
      <c r="F8" s="19" t="s">
        <v>29</v>
      </c>
    </row>
    <row r="9" hidden="1">
      <c r="A9" s="17" t="s">
        <v>22</v>
      </c>
      <c r="B9" s="18">
        <v>42812.0</v>
      </c>
      <c r="C9" s="19">
        <v>50.0</v>
      </c>
      <c r="D9" s="19">
        <f t="shared" si="1"/>
        <v>807</v>
      </c>
      <c r="E9" s="19"/>
      <c r="F9" s="19" t="s">
        <v>30</v>
      </c>
    </row>
    <row r="10" hidden="1">
      <c r="A10" s="17" t="s">
        <v>22</v>
      </c>
      <c r="B10" s="18">
        <v>42814.0</v>
      </c>
      <c r="C10" s="19">
        <v>100.0</v>
      </c>
      <c r="D10" s="19">
        <f t="shared" si="1"/>
        <v>707</v>
      </c>
      <c r="E10" s="19"/>
      <c r="F10" s="19" t="s">
        <v>31</v>
      </c>
    </row>
    <row r="11" hidden="1">
      <c r="A11" s="17" t="s">
        <v>22</v>
      </c>
      <c r="B11" s="18">
        <v>42815.0</v>
      </c>
      <c r="C11" s="19">
        <v>100.0</v>
      </c>
      <c r="D11" s="19">
        <f t="shared" si="1"/>
        <v>607</v>
      </c>
      <c r="E11" s="19"/>
      <c r="F11" s="19" t="s">
        <v>32</v>
      </c>
    </row>
    <row r="12" hidden="1">
      <c r="A12" s="17" t="s">
        <v>22</v>
      </c>
      <c r="B12" s="18">
        <v>42816.0</v>
      </c>
      <c r="C12" s="19">
        <v>89.0</v>
      </c>
      <c r="D12" s="19">
        <f t="shared" si="1"/>
        <v>518</v>
      </c>
      <c r="E12" s="19">
        <v>11.0</v>
      </c>
      <c r="F12" s="19" t="s">
        <v>33</v>
      </c>
    </row>
    <row r="13" hidden="1">
      <c r="A13" s="17" t="s">
        <v>22</v>
      </c>
      <c r="B13" s="18">
        <v>42817.0</v>
      </c>
      <c r="C13" s="19">
        <v>38.0</v>
      </c>
      <c r="D13" s="19">
        <f t="shared" si="1"/>
        <v>480</v>
      </c>
      <c r="E13" s="19">
        <v>32.0</v>
      </c>
      <c r="F13" s="19" t="s">
        <v>34</v>
      </c>
    </row>
    <row r="14" hidden="1">
      <c r="A14" s="17" t="s">
        <v>22</v>
      </c>
      <c r="B14" s="18">
        <v>42818.0</v>
      </c>
      <c r="C14" s="19">
        <v>99.0</v>
      </c>
      <c r="D14" s="19">
        <f t="shared" si="1"/>
        <v>381</v>
      </c>
      <c r="E14" s="19"/>
      <c r="F14" s="19" t="s">
        <v>35</v>
      </c>
    </row>
    <row r="15" hidden="1">
      <c r="A15" s="17" t="s">
        <v>22</v>
      </c>
      <c r="B15" s="18">
        <v>42822.0</v>
      </c>
      <c r="C15" s="19">
        <v>100.0</v>
      </c>
      <c r="D15" s="19">
        <f t="shared" si="1"/>
        <v>281</v>
      </c>
      <c r="E15" s="19"/>
      <c r="F15" s="19" t="s">
        <v>36</v>
      </c>
    </row>
    <row r="16" hidden="1">
      <c r="A16" s="17" t="s">
        <v>22</v>
      </c>
      <c r="B16" s="18">
        <v>42823.0</v>
      </c>
      <c r="C16" s="19">
        <v>34.0</v>
      </c>
      <c r="D16" s="19">
        <f t="shared" si="1"/>
        <v>247</v>
      </c>
      <c r="E16" s="19">
        <v>16.0</v>
      </c>
      <c r="F16" s="19" t="s">
        <v>37</v>
      </c>
    </row>
    <row r="17" hidden="1">
      <c r="A17" s="17" t="s">
        <v>22</v>
      </c>
      <c r="B17" s="18">
        <v>42825.0</v>
      </c>
      <c r="C17" s="19">
        <v>100.0</v>
      </c>
      <c r="D17" s="19">
        <f t="shared" si="1"/>
        <v>147</v>
      </c>
      <c r="E17" s="19"/>
      <c r="F17" s="19" t="s">
        <v>38</v>
      </c>
    </row>
    <row r="18" hidden="1">
      <c r="A18" s="17" t="s">
        <v>22</v>
      </c>
      <c r="B18" s="18">
        <v>42828.0</v>
      </c>
      <c r="C18" s="19">
        <v>100.0</v>
      </c>
      <c r="D18" s="19">
        <f t="shared" si="1"/>
        <v>47</v>
      </c>
      <c r="E18" s="19"/>
      <c r="F18" s="19" t="s">
        <v>39</v>
      </c>
    </row>
    <row r="19" hidden="1">
      <c r="A19" s="17" t="s">
        <v>22</v>
      </c>
      <c r="B19" s="18">
        <v>42830.0</v>
      </c>
      <c r="C19" s="19">
        <v>47.0</v>
      </c>
      <c r="D19" s="19">
        <f t="shared" si="1"/>
        <v>0</v>
      </c>
      <c r="E19" s="19"/>
      <c r="F19" s="19" t="s">
        <v>40</v>
      </c>
    </row>
    <row r="20" hidden="1">
      <c r="A20" s="1"/>
      <c r="B20" s="1"/>
      <c r="C20" s="19">
        <f>SUM(C2:C19)</f>
        <v>1300</v>
      </c>
      <c r="D20" s="1"/>
      <c r="E20" s="1"/>
    </row>
    <row r="21" ht="15.75" hidden="1" customHeight="1">
      <c r="A21" s="14" t="s">
        <v>15</v>
      </c>
      <c r="B21" s="14" t="s">
        <v>16</v>
      </c>
      <c r="C21" s="14" t="s">
        <v>17</v>
      </c>
      <c r="D21" s="14" t="s">
        <v>18</v>
      </c>
      <c r="E21" s="14" t="s">
        <v>19</v>
      </c>
      <c r="F21" s="14" t="s">
        <v>20</v>
      </c>
      <c r="G21" s="16" t="s">
        <v>21</v>
      </c>
    </row>
    <row r="22" ht="15.75" hidden="1" customHeight="1">
      <c r="A22" s="17" t="s">
        <v>41</v>
      </c>
      <c r="B22" s="18">
        <v>42830.0</v>
      </c>
      <c r="C22" s="19">
        <f>100-47</f>
        <v>53</v>
      </c>
      <c r="D22" s="19">
        <f>1300-C22</f>
        <v>1247</v>
      </c>
      <c r="E22" s="19"/>
      <c r="F22" s="19" t="s">
        <v>42</v>
      </c>
    </row>
    <row r="23" ht="15.75" hidden="1" customHeight="1">
      <c r="A23" s="17" t="s">
        <v>41</v>
      </c>
      <c r="B23" s="18">
        <v>42831.0</v>
      </c>
      <c r="C23" s="19">
        <v>50.0</v>
      </c>
      <c r="D23" s="19">
        <f t="shared" ref="D23:D38" si="2">D22-C23</f>
        <v>1197</v>
      </c>
      <c r="E23" s="19"/>
      <c r="F23" s="19" t="s">
        <v>43</v>
      </c>
    </row>
    <row r="24" ht="15.75" hidden="1" customHeight="1">
      <c r="A24" s="17" t="s">
        <v>41</v>
      </c>
      <c r="B24" s="18">
        <v>42832.0</v>
      </c>
      <c r="C24" s="19">
        <v>80.0</v>
      </c>
      <c r="D24" s="19">
        <f t="shared" si="2"/>
        <v>1117</v>
      </c>
      <c r="E24" s="19"/>
      <c r="F24" s="19" t="s">
        <v>44</v>
      </c>
    </row>
    <row r="25" ht="15.75" hidden="1" customHeight="1">
      <c r="A25" s="17" t="s">
        <v>41</v>
      </c>
      <c r="B25" s="18">
        <v>42835.0</v>
      </c>
      <c r="C25" s="19">
        <v>100.0</v>
      </c>
      <c r="D25" s="19">
        <f t="shared" si="2"/>
        <v>1017</v>
      </c>
      <c r="E25" s="19"/>
      <c r="F25" s="19" t="s">
        <v>45</v>
      </c>
    </row>
    <row r="26" ht="15.75" hidden="1" customHeight="1">
      <c r="A26" s="17" t="s">
        <v>41</v>
      </c>
      <c r="B26" s="18">
        <v>42836.0</v>
      </c>
      <c r="C26" s="19">
        <v>50.0</v>
      </c>
      <c r="D26" s="19">
        <f t="shared" si="2"/>
        <v>967</v>
      </c>
      <c r="E26" s="19"/>
      <c r="F26" s="19" t="s">
        <v>46</v>
      </c>
    </row>
    <row r="27" ht="15.75" hidden="1" customHeight="1">
      <c r="A27" s="17" t="s">
        <v>41</v>
      </c>
      <c r="B27" s="18">
        <v>42837.0</v>
      </c>
      <c r="C27" s="19">
        <v>100.0</v>
      </c>
      <c r="D27" s="19">
        <f t="shared" si="2"/>
        <v>867</v>
      </c>
      <c r="E27" s="19"/>
      <c r="F27" s="19" t="s">
        <v>47</v>
      </c>
    </row>
    <row r="28" ht="15.75" hidden="1" customHeight="1">
      <c r="A28" s="17" t="s">
        <v>41</v>
      </c>
      <c r="B28" s="18">
        <v>42838.0</v>
      </c>
      <c r="C28" s="19">
        <v>100.0</v>
      </c>
      <c r="D28" s="19">
        <f t="shared" si="2"/>
        <v>767</v>
      </c>
      <c r="E28" s="19"/>
      <c r="F28" s="19" t="s">
        <v>48</v>
      </c>
    </row>
    <row r="29" ht="15.75" hidden="1" customHeight="1">
      <c r="A29" s="17" t="s">
        <v>41</v>
      </c>
      <c r="B29" s="18">
        <v>42838.0</v>
      </c>
      <c r="C29" s="19">
        <v>50.0</v>
      </c>
      <c r="D29" s="19">
        <f t="shared" si="2"/>
        <v>717</v>
      </c>
      <c r="E29" s="19"/>
      <c r="F29" s="19" t="s">
        <v>49</v>
      </c>
    </row>
    <row r="30" ht="15.75" hidden="1" customHeight="1">
      <c r="A30" s="17" t="s">
        <v>41</v>
      </c>
      <c r="B30" s="18">
        <v>42842.0</v>
      </c>
      <c r="C30" s="19">
        <v>88.0</v>
      </c>
      <c r="D30" s="19">
        <f t="shared" si="2"/>
        <v>629</v>
      </c>
      <c r="E30" s="19">
        <v>12.0</v>
      </c>
      <c r="F30" s="19" t="s">
        <v>50</v>
      </c>
    </row>
    <row r="31" ht="15.75" hidden="1" customHeight="1">
      <c r="A31" s="17" t="s">
        <v>41</v>
      </c>
      <c r="B31" s="18">
        <v>42843.0</v>
      </c>
      <c r="C31" s="19">
        <v>100.0</v>
      </c>
      <c r="D31" s="19">
        <f t="shared" si="2"/>
        <v>529</v>
      </c>
      <c r="E31" s="19"/>
      <c r="F31" s="19" t="s">
        <v>51</v>
      </c>
    </row>
    <row r="32" ht="15.75" hidden="1" customHeight="1">
      <c r="A32" s="17" t="s">
        <v>41</v>
      </c>
      <c r="B32" s="18">
        <v>42843.0</v>
      </c>
      <c r="C32" s="19">
        <v>90.0</v>
      </c>
      <c r="D32" s="19">
        <f t="shared" si="2"/>
        <v>439</v>
      </c>
      <c r="E32" s="19">
        <v>10.0</v>
      </c>
      <c r="F32" s="19" t="s">
        <v>52</v>
      </c>
    </row>
    <row r="33" ht="15.75" hidden="1" customHeight="1">
      <c r="A33" s="17" t="s">
        <v>41</v>
      </c>
      <c r="B33" s="18">
        <v>42844.0</v>
      </c>
      <c r="C33" s="19">
        <v>40.0</v>
      </c>
      <c r="D33" s="19">
        <f t="shared" si="2"/>
        <v>399</v>
      </c>
      <c r="E33" s="19">
        <v>20.0</v>
      </c>
      <c r="F33" s="19" t="s">
        <v>53</v>
      </c>
    </row>
    <row r="34" ht="15.75" hidden="1" customHeight="1">
      <c r="A34" s="17" t="s">
        <v>41</v>
      </c>
      <c r="B34" s="18">
        <v>42845.0</v>
      </c>
      <c r="C34" s="19">
        <v>88.0</v>
      </c>
      <c r="D34" s="19">
        <f t="shared" si="2"/>
        <v>311</v>
      </c>
      <c r="E34" s="19">
        <v>12.0</v>
      </c>
      <c r="F34" s="19" t="s">
        <v>54</v>
      </c>
    </row>
    <row r="35" ht="15.75" hidden="1" customHeight="1">
      <c r="A35" s="17" t="s">
        <v>41</v>
      </c>
      <c r="B35" s="18">
        <v>42846.0</v>
      </c>
      <c r="C35" s="19">
        <v>58.0</v>
      </c>
      <c r="D35" s="19">
        <f t="shared" si="2"/>
        <v>253</v>
      </c>
      <c r="E35" s="19">
        <v>22.0</v>
      </c>
      <c r="F35" s="19" t="s">
        <v>55</v>
      </c>
    </row>
    <row r="36" ht="15.75" hidden="1" customHeight="1">
      <c r="A36" s="17" t="s">
        <v>41</v>
      </c>
      <c r="B36" s="18">
        <v>42850.0</v>
      </c>
      <c r="C36" s="19">
        <v>100.0</v>
      </c>
      <c r="D36" s="19">
        <f t="shared" si="2"/>
        <v>153</v>
      </c>
      <c r="E36" s="19"/>
      <c r="F36" s="19" t="s">
        <v>56</v>
      </c>
    </row>
    <row r="37" ht="15.75" hidden="1" customHeight="1">
      <c r="A37" s="17" t="s">
        <v>41</v>
      </c>
      <c r="B37" s="18">
        <v>42852.0</v>
      </c>
      <c r="C37" s="19">
        <v>100.0</v>
      </c>
      <c r="D37" s="19">
        <f t="shared" si="2"/>
        <v>53</v>
      </c>
      <c r="E37" s="19"/>
      <c r="F37" s="19" t="s">
        <v>57</v>
      </c>
    </row>
    <row r="38" ht="15.75" hidden="1" customHeight="1">
      <c r="A38" s="17" t="s">
        <v>41</v>
      </c>
      <c r="B38" s="18">
        <v>42853.0</v>
      </c>
      <c r="C38" s="19">
        <v>53.0</v>
      </c>
      <c r="D38" s="19">
        <f t="shared" si="2"/>
        <v>0</v>
      </c>
      <c r="E38" s="19"/>
      <c r="F38" s="19" t="s">
        <v>58</v>
      </c>
      <c r="G38" s="22" t="s">
        <v>59</v>
      </c>
      <c r="H38" s="23"/>
    </row>
    <row r="39" ht="15.75" hidden="1" customHeight="1">
      <c r="A39" s="1"/>
      <c r="B39" s="1"/>
      <c r="C39" s="19">
        <f>SUM(C22:C38)</f>
        <v>1300</v>
      </c>
      <c r="D39" s="1"/>
      <c r="E39" s="1"/>
    </row>
    <row r="40" ht="15.75" hidden="1" customHeight="1">
      <c r="A40" s="14" t="s">
        <v>15</v>
      </c>
      <c r="B40" s="14" t="s">
        <v>16</v>
      </c>
      <c r="C40" s="14" t="s">
        <v>17</v>
      </c>
      <c r="D40" s="14" t="s">
        <v>18</v>
      </c>
      <c r="E40" s="14" t="s">
        <v>19</v>
      </c>
      <c r="F40" s="14" t="s">
        <v>20</v>
      </c>
      <c r="G40" s="16">
        <v>1300.0</v>
      </c>
    </row>
    <row r="41" ht="15.75" hidden="1" customHeight="1">
      <c r="A41" s="24" t="s">
        <v>60</v>
      </c>
      <c r="B41" s="18">
        <v>42853.0</v>
      </c>
      <c r="C41" s="19">
        <f>100-53</f>
        <v>47</v>
      </c>
      <c r="D41" s="19">
        <f>1300-C41</f>
        <v>1253</v>
      </c>
      <c r="E41" s="19"/>
      <c r="F41" s="19" t="s">
        <v>61</v>
      </c>
      <c r="G41" s="22" t="s">
        <v>59</v>
      </c>
      <c r="H41" s="23"/>
    </row>
    <row r="42" ht="15.75" hidden="1" customHeight="1">
      <c r="A42" s="24" t="s">
        <v>60</v>
      </c>
      <c r="B42" s="18">
        <v>42857.0</v>
      </c>
      <c r="C42" s="19">
        <v>100.0</v>
      </c>
      <c r="D42" s="19">
        <f t="shared" ref="D42:D55" si="3">D41-C42</f>
        <v>1153</v>
      </c>
      <c r="E42" s="19"/>
      <c r="F42" s="19" t="s">
        <v>62</v>
      </c>
    </row>
    <row r="43" ht="15.75" hidden="1" customHeight="1">
      <c r="A43" s="24" t="s">
        <v>60</v>
      </c>
      <c r="B43" s="18">
        <v>42858.0</v>
      </c>
      <c r="C43" s="19">
        <v>80.0</v>
      </c>
      <c r="D43" s="19">
        <f t="shared" si="3"/>
        <v>1073</v>
      </c>
      <c r="E43" s="19">
        <v>20.0</v>
      </c>
      <c r="F43" s="19" t="s">
        <v>63</v>
      </c>
    </row>
    <row r="44" ht="15.75" hidden="1" customHeight="1">
      <c r="A44" s="24" t="s">
        <v>60</v>
      </c>
      <c r="B44" s="18">
        <v>42859.0</v>
      </c>
      <c r="C44" s="19">
        <v>100.0</v>
      </c>
      <c r="D44" s="19">
        <f t="shared" si="3"/>
        <v>973</v>
      </c>
      <c r="E44" s="19"/>
      <c r="F44" s="19" t="s">
        <v>64</v>
      </c>
    </row>
    <row r="45" ht="15.75" hidden="1" customHeight="1">
      <c r="A45" s="24" t="s">
        <v>60</v>
      </c>
      <c r="B45" s="18">
        <v>42860.0</v>
      </c>
      <c r="C45" s="19">
        <v>28.0</v>
      </c>
      <c r="D45" s="19">
        <f t="shared" si="3"/>
        <v>945</v>
      </c>
      <c r="E45" s="19">
        <v>22.0</v>
      </c>
      <c r="F45" s="19" t="s">
        <v>65</v>
      </c>
    </row>
    <row r="46" ht="15.75" hidden="1" customHeight="1">
      <c r="A46" s="24" t="s">
        <v>60</v>
      </c>
      <c r="B46" s="18">
        <v>42860.0</v>
      </c>
      <c r="C46" s="19">
        <v>100.0</v>
      </c>
      <c r="D46" s="19">
        <f t="shared" si="3"/>
        <v>845</v>
      </c>
      <c r="E46" s="19"/>
      <c r="F46" s="19" t="s">
        <v>66</v>
      </c>
    </row>
    <row r="47" ht="15.75" hidden="1" customHeight="1">
      <c r="A47" s="24" t="s">
        <v>60</v>
      </c>
      <c r="B47" s="18">
        <v>42863.0</v>
      </c>
      <c r="C47" s="19">
        <v>100.0</v>
      </c>
      <c r="D47" s="19">
        <f t="shared" si="3"/>
        <v>745</v>
      </c>
      <c r="E47" s="19"/>
      <c r="F47" s="19" t="s">
        <v>67</v>
      </c>
    </row>
    <row r="48" ht="15.75" hidden="1" customHeight="1">
      <c r="A48" s="24" t="s">
        <v>60</v>
      </c>
      <c r="B48" s="18">
        <v>42864.0</v>
      </c>
      <c r="C48" s="19">
        <v>100.0</v>
      </c>
      <c r="D48" s="19">
        <f t="shared" si="3"/>
        <v>645</v>
      </c>
      <c r="E48" s="19"/>
      <c r="F48" s="19" t="s">
        <v>68</v>
      </c>
    </row>
    <row r="49" ht="15.75" hidden="1" customHeight="1">
      <c r="A49" s="24" t="s">
        <v>60</v>
      </c>
      <c r="B49" s="18">
        <v>42865.0</v>
      </c>
      <c r="C49" s="19">
        <v>100.0</v>
      </c>
      <c r="D49" s="19">
        <f t="shared" si="3"/>
        <v>545</v>
      </c>
      <c r="E49" s="19"/>
      <c r="F49" s="19" t="s">
        <v>69</v>
      </c>
    </row>
    <row r="50" ht="15.75" hidden="1" customHeight="1">
      <c r="A50" s="24" t="s">
        <v>60</v>
      </c>
      <c r="B50" s="18">
        <v>42867.0</v>
      </c>
      <c r="C50" s="19">
        <v>76.0</v>
      </c>
      <c r="D50" s="19">
        <f t="shared" si="3"/>
        <v>469</v>
      </c>
      <c r="E50" s="19">
        <v>24.0</v>
      </c>
      <c r="F50" s="19" t="s">
        <v>70</v>
      </c>
    </row>
    <row r="51" ht="15.75" hidden="1" customHeight="1">
      <c r="A51" s="24" t="s">
        <v>60</v>
      </c>
      <c r="B51" s="18">
        <v>42870.0</v>
      </c>
      <c r="C51" s="19">
        <v>89.0</v>
      </c>
      <c r="D51" s="19">
        <f t="shared" si="3"/>
        <v>380</v>
      </c>
      <c r="E51" s="19">
        <v>11.0</v>
      </c>
      <c r="F51" s="19" t="s">
        <v>71</v>
      </c>
    </row>
    <row r="52" ht="15.75" hidden="1" customHeight="1">
      <c r="A52" s="24" t="s">
        <v>60</v>
      </c>
      <c r="B52" s="18">
        <v>42871.0</v>
      </c>
      <c r="C52" s="19">
        <v>104.0</v>
      </c>
      <c r="D52" s="19">
        <f t="shared" si="3"/>
        <v>276</v>
      </c>
      <c r="E52" s="19">
        <v>16.0</v>
      </c>
      <c r="F52" s="19" t="s">
        <v>72</v>
      </c>
    </row>
    <row r="53" ht="15.75" hidden="1" customHeight="1">
      <c r="A53" s="24" t="s">
        <v>60</v>
      </c>
      <c r="B53" s="18">
        <v>42873.0</v>
      </c>
      <c r="C53" s="19">
        <v>105.0</v>
      </c>
      <c r="D53" s="19">
        <f t="shared" si="3"/>
        <v>171</v>
      </c>
      <c r="E53" s="19">
        <v>15.0</v>
      </c>
      <c r="F53" s="19" t="s">
        <v>73</v>
      </c>
    </row>
    <row r="54" ht="15.75" hidden="1" customHeight="1">
      <c r="A54" s="24" t="s">
        <v>60</v>
      </c>
      <c r="B54" s="18">
        <v>42874.0</v>
      </c>
      <c r="C54" s="19">
        <v>105.0</v>
      </c>
      <c r="D54" s="19">
        <f t="shared" si="3"/>
        <v>66</v>
      </c>
      <c r="E54" s="19">
        <v>15.0</v>
      </c>
      <c r="F54" s="19" t="s">
        <v>74</v>
      </c>
    </row>
    <row r="55" ht="15.75" hidden="1" customHeight="1">
      <c r="A55" s="24" t="s">
        <v>60</v>
      </c>
      <c r="B55" s="18">
        <v>42875.0</v>
      </c>
      <c r="C55" s="19">
        <v>66.0</v>
      </c>
      <c r="D55" s="19">
        <f t="shared" si="3"/>
        <v>0</v>
      </c>
      <c r="E55" s="19">
        <v>14.0</v>
      </c>
      <c r="F55" s="19" t="s">
        <v>75</v>
      </c>
    </row>
    <row r="56" ht="15.75" hidden="1" customHeight="1">
      <c r="A56" s="1"/>
      <c r="B56" s="1"/>
      <c r="C56" s="19">
        <f>SUM(C41:C55)</f>
        <v>1300</v>
      </c>
      <c r="D56" s="1"/>
      <c r="E56" s="1"/>
    </row>
    <row r="57" ht="15.75" hidden="1" customHeight="1">
      <c r="E57" s="1"/>
    </row>
    <row r="58" ht="15.75" hidden="1" customHeight="1">
      <c r="A58" s="14" t="s">
        <v>15</v>
      </c>
      <c r="B58" s="14" t="s">
        <v>16</v>
      </c>
      <c r="C58" s="14" t="s">
        <v>17</v>
      </c>
      <c r="D58" s="14" t="s">
        <v>18</v>
      </c>
      <c r="E58" s="14" t="s">
        <v>19</v>
      </c>
      <c r="F58" s="14" t="s">
        <v>20</v>
      </c>
      <c r="G58" s="16">
        <v>1300.0</v>
      </c>
    </row>
    <row r="59" ht="15.75" hidden="1" customHeight="1">
      <c r="A59" s="24">
        <v>4.591153564E9</v>
      </c>
      <c r="B59" s="18">
        <v>42875.0</v>
      </c>
      <c r="C59" s="19">
        <v>40.0</v>
      </c>
      <c r="D59" s="19">
        <f>G58-C59</f>
        <v>1260</v>
      </c>
      <c r="E59" s="19"/>
      <c r="F59" s="19" t="s">
        <v>76</v>
      </c>
    </row>
    <row r="60" ht="15.75" hidden="1" customHeight="1">
      <c r="A60" s="24">
        <v>4.591153564E9</v>
      </c>
      <c r="B60" s="18">
        <v>42877.0</v>
      </c>
      <c r="C60" s="19">
        <v>120.0</v>
      </c>
      <c r="D60" s="19">
        <f t="shared" ref="D60:D70" si="4">D59-C60</f>
        <v>1140</v>
      </c>
      <c r="E60" s="19"/>
      <c r="F60" s="19" t="s">
        <v>77</v>
      </c>
    </row>
    <row r="61" ht="15.75" hidden="1" customHeight="1">
      <c r="A61" s="24">
        <v>4.591153564E9</v>
      </c>
      <c r="B61" s="18">
        <v>42877.0</v>
      </c>
      <c r="C61" s="19">
        <v>80.0</v>
      </c>
      <c r="D61" s="19">
        <f t="shared" si="4"/>
        <v>1060</v>
      </c>
      <c r="E61" s="19"/>
      <c r="F61" s="19" t="s">
        <v>78</v>
      </c>
    </row>
    <row r="62" ht="15.75" hidden="1" customHeight="1">
      <c r="A62" s="24">
        <v>4.591153564E9</v>
      </c>
      <c r="B62" s="18">
        <v>42878.0</v>
      </c>
      <c r="C62" s="19">
        <v>107.0</v>
      </c>
      <c r="D62" s="19">
        <f t="shared" si="4"/>
        <v>953</v>
      </c>
      <c r="E62" s="19">
        <v>13.0</v>
      </c>
      <c r="F62" s="19" t="s">
        <v>79</v>
      </c>
    </row>
    <row r="63" ht="15.75" hidden="1" customHeight="1">
      <c r="A63" s="24">
        <v>4.591153564E9</v>
      </c>
      <c r="B63" s="18">
        <v>42879.0</v>
      </c>
      <c r="C63" s="19">
        <v>120.0</v>
      </c>
      <c r="D63" s="19">
        <f t="shared" si="4"/>
        <v>833</v>
      </c>
      <c r="E63" s="19"/>
      <c r="F63" s="19" t="s">
        <v>80</v>
      </c>
    </row>
    <row r="64" ht="15.75" hidden="1" customHeight="1">
      <c r="A64" s="24">
        <v>4.591153564E9</v>
      </c>
      <c r="B64" s="18">
        <v>42881.0</v>
      </c>
      <c r="C64" s="19">
        <v>105.0</v>
      </c>
      <c r="D64" s="19">
        <f t="shared" si="4"/>
        <v>728</v>
      </c>
      <c r="E64" s="19">
        <v>15.0</v>
      </c>
      <c r="F64" s="19" t="s">
        <v>81</v>
      </c>
    </row>
    <row r="65" ht="15.75" hidden="1" customHeight="1">
      <c r="A65" s="24">
        <v>4.591153564E9</v>
      </c>
      <c r="B65" s="18">
        <v>42885.0</v>
      </c>
      <c r="C65" s="19">
        <v>120.0</v>
      </c>
      <c r="D65" s="19">
        <f t="shared" si="4"/>
        <v>608</v>
      </c>
      <c r="E65" s="19"/>
      <c r="F65" s="19" t="s">
        <v>82</v>
      </c>
    </row>
    <row r="66" ht="15.75" hidden="1" customHeight="1">
      <c r="A66" s="24">
        <v>4.591153564E9</v>
      </c>
      <c r="B66" s="18">
        <v>42888.0</v>
      </c>
      <c r="C66" s="19">
        <v>99.0</v>
      </c>
      <c r="D66" s="19">
        <f t="shared" si="4"/>
        <v>509</v>
      </c>
      <c r="E66" s="19">
        <v>21.0</v>
      </c>
      <c r="F66" s="19" t="s">
        <v>83</v>
      </c>
    </row>
    <row r="67" ht="15.75" hidden="1" customHeight="1">
      <c r="A67" s="24">
        <v>4.591153564E9</v>
      </c>
      <c r="B67" s="18">
        <v>42891.0</v>
      </c>
      <c r="C67" s="19">
        <v>150.0</v>
      </c>
      <c r="D67" s="19">
        <f t="shared" si="4"/>
        <v>359</v>
      </c>
      <c r="E67" s="19"/>
      <c r="F67" s="19" t="s">
        <v>84</v>
      </c>
    </row>
    <row r="68" ht="15.75" hidden="1" customHeight="1">
      <c r="A68" s="24">
        <v>4.591153564E9</v>
      </c>
      <c r="B68" s="18">
        <v>42892.0</v>
      </c>
      <c r="C68" s="19">
        <v>150.0</v>
      </c>
      <c r="D68" s="19">
        <f t="shared" si="4"/>
        <v>209</v>
      </c>
      <c r="E68" s="19"/>
      <c r="F68" s="19" t="s">
        <v>85</v>
      </c>
    </row>
    <row r="69" ht="15.75" hidden="1" customHeight="1">
      <c r="A69" s="24">
        <v>4.591153564E9</v>
      </c>
      <c r="B69" s="18">
        <v>42894.0</v>
      </c>
      <c r="C69" s="19">
        <v>100.0</v>
      </c>
      <c r="D69" s="19">
        <f t="shared" si="4"/>
        <v>109</v>
      </c>
      <c r="E69" s="19"/>
      <c r="F69" s="19" t="s">
        <v>86</v>
      </c>
    </row>
    <row r="70" ht="15.75" hidden="1" customHeight="1">
      <c r="A70" s="24">
        <v>4.591153564E9</v>
      </c>
      <c r="B70" s="18">
        <v>42896.0</v>
      </c>
      <c r="C70" s="19">
        <v>109.0</v>
      </c>
      <c r="D70" s="19">
        <f t="shared" si="4"/>
        <v>0</v>
      </c>
      <c r="E70" s="19"/>
      <c r="F70" s="19" t="s">
        <v>87</v>
      </c>
      <c r="G70" s="25" t="s">
        <v>88</v>
      </c>
    </row>
    <row r="71" ht="15.75" hidden="1" customHeight="1">
      <c r="A71" s="1"/>
      <c r="B71" s="1"/>
      <c r="C71" s="19">
        <f>SUM(C59:C70)</f>
        <v>1300</v>
      </c>
      <c r="D71" s="1"/>
      <c r="E71" s="1"/>
    </row>
    <row r="72" ht="15.75" hidden="1" customHeight="1">
      <c r="E72" s="1"/>
    </row>
    <row r="73" ht="15.75" hidden="1" customHeight="1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14" t="s">
        <v>20</v>
      </c>
      <c r="G73" s="16">
        <v>1300.0</v>
      </c>
    </row>
    <row r="74" ht="15.75" hidden="1" customHeight="1">
      <c r="A74" s="24">
        <v>4.591166458E9</v>
      </c>
      <c r="B74" s="18">
        <v>42896.0</v>
      </c>
      <c r="C74" s="19">
        <v>11.0</v>
      </c>
      <c r="D74" s="19">
        <f>G73-C74</f>
        <v>1289</v>
      </c>
      <c r="E74" s="19"/>
      <c r="F74" s="19" t="s">
        <v>89</v>
      </c>
    </row>
    <row r="75" ht="15.75" hidden="1" customHeight="1">
      <c r="A75" s="24">
        <v>4.591166458E9</v>
      </c>
      <c r="B75" s="18">
        <v>42898.0</v>
      </c>
      <c r="C75" s="19">
        <v>120.0</v>
      </c>
      <c r="D75" s="19">
        <f t="shared" ref="D75:D87" si="5">D74-C75</f>
        <v>1169</v>
      </c>
      <c r="E75" s="19"/>
      <c r="F75" s="19" t="s">
        <v>90</v>
      </c>
    </row>
    <row r="76" ht="15.75" hidden="1" customHeight="1">
      <c r="A76" s="24">
        <v>4.591166458E9</v>
      </c>
      <c r="B76" s="18">
        <v>42899.0</v>
      </c>
      <c r="C76" s="19">
        <v>120.0</v>
      </c>
      <c r="D76" s="19">
        <f t="shared" si="5"/>
        <v>1049</v>
      </c>
      <c r="E76" s="19"/>
      <c r="F76" s="19" t="s">
        <v>91</v>
      </c>
    </row>
    <row r="77" ht="15.75" hidden="1" customHeight="1">
      <c r="A77" s="24">
        <v>4.591166458E9</v>
      </c>
      <c r="B77" s="18">
        <v>42902.0</v>
      </c>
      <c r="C77" s="19">
        <v>100.0</v>
      </c>
      <c r="D77" s="19">
        <f t="shared" si="5"/>
        <v>949</v>
      </c>
      <c r="E77" s="19"/>
      <c r="F77" s="19" t="s">
        <v>92</v>
      </c>
    </row>
    <row r="78" ht="15.75" hidden="1" customHeight="1">
      <c r="A78" s="24">
        <v>4.591166458E9</v>
      </c>
      <c r="B78" s="18">
        <v>42903.0</v>
      </c>
      <c r="C78" s="19">
        <v>100.0</v>
      </c>
      <c r="D78" s="19">
        <f t="shared" si="5"/>
        <v>849</v>
      </c>
      <c r="E78" s="19"/>
      <c r="F78" s="19" t="s">
        <v>93</v>
      </c>
    </row>
    <row r="79" ht="15.75" hidden="1" customHeight="1">
      <c r="A79" s="24">
        <v>4.591166458E9</v>
      </c>
      <c r="B79" s="18">
        <v>42905.0</v>
      </c>
      <c r="C79" s="19">
        <v>100.0</v>
      </c>
      <c r="D79" s="19">
        <f t="shared" si="5"/>
        <v>749</v>
      </c>
      <c r="E79" s="19"/>
      <c r="F79" s="19" t="s">
        <v>94</v>
      </c>
    </row>
    <row r="80" ht="15.75" hidden="1" customHeight="1">
      <c r="A80" s="24">
        <v>4.591166458E9</v>
      </c>
      <c r="B80" s="18">
        <v>42921.0</v>
      </c>
      <c r="C80" s="19">
        <v>120.0</v>
      </c>
      <c r="D80" s="19">
        <f t="shared" si="5"/>
        <v>629</v>
      </c>
      <c r="E80" s="19"/>
      <c r="F80" s="19" t="s">
        <v>95</v>
      </c>
    </row>
    <row r="81" ht="15.75" hidden="1" customHeight="1">
      <c r="A81" s="24">
        <v>4.591166458E9</v>
      </c>
      <c r="B81" s="18">
        <v>42923.0</v>
      </c>
      <c r="C81" s="19">
        <v>80.0</v>
      </c>
      <c r="D81" s="19">
        <f t="shared" si="5"/>
        <v>549</v>
      </c>
      <c r="E81" s="19">
        <v>20.0</v>
      </c>
      <c r="F81" s="19" t="s">
        <v>96</v>
      </c>
    </row>
    <row r="82" ht="15.75" hidden="1" customHeight="1">
      <c r="A82" s="24">
        <v>4.591166458E9</v>
      </c>
      <c r="B82" s="18">
        <v>42924.0</v>
      </c>
      <c r="C82" s="19">
        <v>100.0</v>
      </c>
      <c r="D82" s="19">
        <f t="shared" si="5"/>
        <v>449</v>
      </c>
      <c r="E82" s="19"/>
      <c r="F82" s="19" t="s">
        <v>97</v>
      </c>
    </row>
    <row r="83" ht="15.75" hidden="1" customHeight="1">
      <c r="A83" s="24">
        <v>4.591166458E9</v>
      </c>
      <c r="B83" s="18">
        <v>42926.0</v>
      </c>
      <c r="C83" s="19">
        <v>100.0</v>
      </c>
      <c r="D83" s="19">
        <f t="shared" si="5"/>
        <v>349</v>
      </c>
      <c r="E83" s="19"/>
      <c r="F83" s="19" t="s">
        <v>98</v>
      </c>
    </row>
    <row r="84" ht="15.75" hidden="1" customHeight="1">
      <c r="A84" s="24">
        <v>4.591166458E9</v>
      </c>
      <c r="B84" s="18">
        <v>42929.0</v>
      </c>
      <c r="C84" s="19">
        <v>100.0</v>
      </c>
      <c r="D84" s="19">
        <f t="shared" si="5"/>
        <v>249</v>
      </c>
      <c r="E84" s="19"/>
      <c r="F84" s="19" t="s">
        <v>99</v>
      </c>
    </row>
    <row r="85" ht="15.75" hidden="1" customHeight="1">
      <c r="A85" s="24">
        <v>4.591166458E9</v>
      </c>
      <c r="B85" s="18">
        <v>42930.0</v>
      </c>
      <c r="C85" s="19">
        <v>100.0</v>
      </c>
      <c r="D85" s="19">
        <f t="shared" si="5"/>
        <v>149</v>
      </c>
      <c r="E85" s="19"/>
      <c r="F85" s="19" t="s">
        <v>100</v>
      </c>
    </row>
    <row r="86" ht="15.75" hidden="1" customHeight="1">
      <c r="A86" s="24">
        <v>4.591166458E9</v>
      </c>
      <c r="B86" s="18">
        <v>42933.0</v>
      </c>
      <c r="C86" s="19">
        <v>100.0</v>
      </c>
      <c r="D86" s="19">
        <f t="shared" si="5"/>
        <v>49</v>
      </c>
      <c r="E86" s="19"/>
      <c r="F86" s="19" t="s">
        <v>101</v>
      </c>
    </row>
    <row r="87" ht="15.75" hidden="1" customHeight="1">
      <c r="A87" s="24">
        <v>4.591166458E9</v>
      </c>
      <c r="B87" s="18">
        <v>42934.0</v>
      </c>
      <c r="C87" s="19">
        <v>49.0</v>
      </c>
      <c r="D87" s="19">
        <f t="shared" si="5"/>
        <v>0</v>
      </c>
      <c r="E87" s="19"/>
      <c r="F87" s="19" t="s">
        <v>102</v>
      </c>
      <c r="G87" s="26" t="s">
        <v>103</v>
      </c>
    </row>
    <row r="88" ht="15.75" hidden="1" customHeight="1">
      <c r="A88" s="1"/>
      <c r="B88" s="1"/>
      <c r="C88" s="19">
        <f>SUM(C74:C87)</f>
        <v>1300</v>
      </c>
      <c r="D88" s="1"/>
      <c r="E88" s="1"/>
    </row>
    <row r="89" ht="15.75" customHeight="1">
      <c r="E89" s="1"/>
    </row>
    <row r="90" ht="15.75" hidden="1" customHeight="1">
      <c r="A90" s="14" t="s">
        <v>15</v>
      </c>
      <c r="B90" s="14" t="s">
        <v>16</v>
      </c>
      <c r="C90" s="14" t="s">
        <v>17</v>
      </c>
      <c r="D90" s="14" t="s">
        <v>18</v>
      </c>
      <c r="E90" s="14" t="s">
        <v>19</v>
      </c>
      <c r="F90" s="14" t="s">
        <v>20</v>
      </c>
      <c r="G90" s="16">
        <v>1300.0</v>
      </c>
    </row>
    <row r="91" ht="15.75" hidden="1" customHeight="1">
      <c r="A91" s="24">
        <v>4.591205174E9</v>
      </c>
      <c r="B91" s="18">
        <v>42934.0</v>
      </c>
      <c r="C91" s="19">
        <v>51.0</v>
      </c>
      <c r="D91" s="19">
        <f>G90-C91</f>
        <v>1249</v>
      </c>
      <c r="E91" s="19"/>
      <c r="F91" s="19" t="s">
        <v>104</v>
      </c>
      <c r="G91" s="26" t="s">
        <v>103</v>
      </c>
    </row>
    <row r="92" ht="15.75" hidden="1" customHeight="1">
      <c r="A92" s="24">
        <v>4.591205174E9</v>
      </c>
      <c r="B92" s="18">
        <v>42936.0</v>
      </c>
      <c r="C92" s="19">
        <v>100.0</v>
      </c>
      <c r="D92" s="19">
        <f t="shared" ref="D92:D105" si="6">D91-C92</f>
        <v>1149</v>
      </c>
      <c r="E92" s="19"/>
      <c r="F92" s="19" t="s">
        <v>105</v>
      </c>
      <c r="G92" s="14"/>
    </row>
    <row r="93" ht="15.75" hidden="1" customHeight="1">
      <c r="A93" s="24">
        <v>4.591205174E9</v>
      </c>
      <c r="B93" s="18">
        <v>42937.0</v>
      </c>
      <c r="C93" s="19">
        <v>100.0</v>
      </c>
      <c r="D93" s="19">
        <f t="shared" si="6"/>
        <v>1049</v>
      </c>
      <c r="E93" s="19"/>
      <c r="F93" s="19" t="s">
        <v>106</v>
      </c>
      <c r="G93" s="14"/>
    </row>
    <row r="94" ht="15.75" hidden="1" customHeight="1">
      <c r="A94" s="24">
        <v>4.591205174E9</v>
      </c>
      <c r="B94" s="18">
        <v>42937.0</v>
      </c>
      <c r="C94" s="19">
        <v>50.0</v>
      </c>
      <c r="D94" s="19">
        <f t="shared" si="6"/>
        <v>999</v>
      </c>
      <c r="E94" s="19"/>
      <c r="F94" s="19" t="s">
        <v>107</v>
      </c>
      <c r="G94" s="14"/>
    </row>
    <row r="95" ht="15.75" hidden="1" customHeight="1">
      <c r="A95" s="24">
        <v>4.591205174E9</v>
      </c>
      <c r="B95" s="18">
        <v>42938.0</v>
      </c>
      <c r="C95" s="19">
        <v>100.0</v>
      </c>
      <c r="D95" s="19">
        <f t="shared" si="6"/>
        <v>899</v>
      </c>
      <c r="E95" s="19"/>
      <c r="F95" s="19" t="s">
        <v>108</v>
      </c>
      <c r="G95" s="14"/>
    </row>
    <row r="96" ht="15.75" hidden="1" customHeight="1">
      <c r="A96" s="24">
        <v>4.591205174E9</v>
      </c>
      <c r="B96" s="18">
        <v>42940.0</v>
      </c>
      <c r="C96" s="19">
        <v>100.0</v>
      </c>
      <c r="D96" s="19">
        <f t="shared" si="6"/>
        <v>799</v>
      </c>
      <c r="E96" s="19"/>
      <c r="F96" s="19" t="s">
        <v>109</v>
      </c>
      <c r="G96" s="14"/>
    </row>
    <row r="97" ht="15.75" hidden="1" customHeight="1">
      <c r="A97" s="24">
        <v>4.591205174E9</v>
      </c>
      <c r="B97" s="18">
        <v>42941.0</v>
      </c>
      <c r="C97" s="19">
        <v>100.0</v>
      </c>
      <c r="D97" s="19">
        <f t="shared" si="6"/>
        <v>699</v>
      </c>
      <c r="E97" s="19"/>
      <c r="F97" s="19" t="s">
        <v>110</v>
      </c>
      <c r="G97" s="14"/>
    </row>
    <row r="98" ht="15.75" hidden="1" customHeight="1">
      <c r="A98" s="24">
        <v>4.591205174E9</v>
      </c>
      <c r="B98" s="18">
        <v>42943.0</v>
      </c>
      <c r="C98" s="19">
        <v>100.0</v>
      </c>
      <c r="D98" s="19">
        <f t="shared" si="6"/>
        <v>599</v>
      </c>
      <c r="E98" s="19"/>
      <c r="F98" s="19" t="s">
        <v>111</v>
      </c>
      <c r="G98" s="14"/>
    </row>
    <row r="99" ht="15.75" hidden="1" customHeight="1">
      <c r="A99" s="24">
        <v>4.591205174E9</v>
      </c>
      <c r="B99" s="18">
        <v>42944.0</v>
      </c>
      <c r="C99" s="19">
        <v>100.0</v>
      </c>
      <c r="D99" s="19">
        <f t="shared" si="6"/>
        <v>499</v>
      </c>
      <c r="E99" s="19"/>
      <c r="F99" s="19" t="s">
        <v>112</v>
      </c>
      <c r="G99" s="14"/>
    </row>
    <row r="100" ht="15.75" hidden="1" customHeight="1">
      <c r="A100" s="24">
        <v>4.591205174E9</v>
      </c>
      <c r="B100" s="18">
        <v>42945.0</v>
      </c>
      <c r="C100" s="19">
        <v>60.0</v>
      </c>
      <c r="D100" s="19">
        <f t="shared" si="6"/>
        <v>439</v>
      </c>
      <c r="E100" s="19"/>
      <c r="F100" s="19" t="s">
        <v>113</v>
      </c>
      <c r="G100" s="14"/>
    </row>
    <row r="101" ht="15.75" hidden="1" customHeight="1">
      <c r="A101" s="24">
        <v>4.591205174E9</v>
      </c>
      <c r="B101" s="18">
        <v>42947.0</v>
      </c>
      <c r="C101" s="19">
        <v>100.0</v>
      </c>
      <c r="D101" s="19">
        <f t="shared" si="6"/>
        <v>339</v>
      </c>
      <c r="E101" s="19"/>
      <c r="F101" s="19" t="s">
        <v>114</v>
      </c>
      <c r="G101" s="14"/>
    </row>
    <row r="102" ht="15.75" hidden="1" customHeight="1">
      <c r="A102" s="24">
        <v>4.591205174E9</v>
      </c>
      <c r="B102" s="18">
        <v>42948.0</v>
      </c>
      <c r="C102" s="19">
        <v>100.0</v>
      </c>
      <c r="D102" s="19">
        <f t="shared" si="6"/>
        <v>239</v>
      </c>
      <c r="E102" s="19"/>
      <c r="F102" s="19" t="s">
        <v>115</v>
      </c>
      <c r="G102" s="14"/>
    </row>
    <row r="103" ht="15.75" hidden="1" customHeight="1">
      <c r="A103" s="24">
        <v>4.591205174E9</v>
      </c>
      <c r="B103" s="18">
        <v>42949.0</v>
      </c>
      <c r="C103" s="19">
        <v>100.0</v>
      </c>
      <c r="D103" s="19">
        <f t="shared" si="6"/>
        <v>139</v>
      </c>
      <c r="E103" s="19"/>
      <c r="F103" s="19" t="s">
        <v>116</v>
      </c>
      <c r="G103" s="14"/>
    </row>
    <row r="104" ht="15.75" hidden="1" customHeight="1">
      <c r="A104" s="24">
        <v>4.591205174E9</v>
      </c>
      <c r="B104" s="18">
        <v>42951.0</v>
      </c>
      <c r="C104" s="27">
        <v>100.0</v>
      </c>
      <c r="D104" s="19">
        <f t="shared" si="6"/>
        <v>39</v>
      </c>
      <c r="E104" s="19"/>
      <c r="F104" s="19" t="s">
        <v>117</v>
      </c>
      <c r="G104" s="14"/>
    </row>
    <row r="105" ht="15.75" hidden="1" customHeight="1">
      <c r="A105" s="24">
        <v>4.591205174E9</v>
      </c>
      <c r="B105" s="18">
        <v>42952.0</v>
      </c>
      <c r="C105" s="27">
        <v>39.0</v>
      </c>
      <c r="D105" s="19">
        <f t="shared" si="6"/>
        <v>0</v>
      </c>
      <c r="E105" s="19"/>
      <c r="F105" s="19" t="s">
        <v>118</v>
      </c>
      <c r="G105" s="14" t="s">
        <v>119</v>
      </c>
    </row>
    <row r="106" ht="15.75" hidden="1" customHeight="1">
      <c r="C106" s="28">
        <f>SUM(C91:C105)</f>
        <v>1300</v>
      </c>
      <c r="E106" s="1"/>
    </row>
    <row r="107" ht="15.75" hidden="1" customHeight="1">
      <c r="E107" s="1"/>
    </row>
    <row r="108" ht="15.75" hidden="1" customHeight="1">
      <c r="A108" s="14" t="s">
        <v>15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4" t="s">
        <v>20</v>
      </c>
      <c r="G108" s="16">
        <v>1300.0</v>
      </c>
    </row>
    <row r="109" ht="15.75" hidden="1" customHeight="1">
      <c r="A109" s="19">
        <v>4.591220699E9</v>
      </c>
      <c r="B109" s="18">
        <v>42952.0</v>
      </c>
      <c r="C109" s="19">
        <v>61.0</v>
      </c>
      <c r="D109" s="19">
        <f>G108-C109</f>
        <v>1239</v>
      </c>
      <c r="E109" s="19"/>
      <c r="F109" s="19" t="s">
        <v>120</v>
      </c>
      <c r="G109" s="14" t="s">
        <v>119</v>
      </c>
    </row>
    <row r="110" ht="15.75" hidden="1" customHeight="1">
      <c r="A110" s="19">
        <v>4.591220699E9</v>
      </c>
      <c r="B110" s="18">
        <v>42954.0</v>
      </c>
      <c r="C110" s="19">
        <v>100.0</v>
      </c>
      <c r="D110" s="19">
        <f t="shared" ref="D110:D122" si="7">D109-C110</f>
        <v>1139</v>
      </c>
      <c r="E110" s="19"/>
      <c r="F110" s="19" t="s">
        <v>121</v>
      </c>
      <c r="G110" s="10"/>
    </row>
    <row r="111" ht="15.75" hidden="1" customHeight="1">
      <c r="A111" s="19">
        <v>4.591220699E9</v>
      </c>
      <c r="B111" s="18">
        <v>42955.0</v>
      </c>
      <c r="C111" s="19">
        <v>100.0</v>
      </c>
      <c r="D111" s="19">
        <f t="shared" si="7"/>
        <v>1039</v>
      </c>
      <c r="E111" s="19"/>
      <c r="F111" s="19" t="s">
        <v>122</v>
      </c>
      <c r="G111" s="10"/>
    </row>
    <row r="112" ht="15.75" hidden="1" customHeight="1">
      <c r="A112" s="19">
        <v>4.591220699E9</v>
      </c>
      <c r="B112" s="18">
        <v>42956.0</v>
      </c>
      <c r="C112" s="19">
        <v>100.0</v>
      </c>
      <c r="D112" s="19">
        <f t="shared" si="7"/>
        <v>939</v>
      </c>
      <c r="E112" s="19"/>
      <c r="F112" s="19" t="s">
        <v>123</v>
      </c>
      <c r="G112" s="10"/>
    </row>
    <row r="113" ht="15.75" hidden="1" customHeight="1">
      <c r="A113" s="19">
        <v>4.591220699E9</v>
      </c>
      <c r="B113" s="18">
        <v>42958.0</v>
      </c>
      <c r="C113" s="19">
        <v>100.0</v>
      </c>
      <c r="D113" s="19">
        <f t="shared" si="7"/>
        <v>839</v>
      </c>
      <c r="E113" s="19"/>
      <c r="F113" s="19" t="s">
        <v>124</v>
      </c>
      <c r="G113" s="10"/>
    </row>
    <row r="114" ht="15.75" hidden="1" customHeight="1">
      <c r="A114" s="19">
        <v>4.591220699E9</v>
      </c>
      <c r="B114" s="18">
        <v>42959.0</v>
      </c>
      <c r="C114" s="19">
        <v>100.0</v>
      </c>
      <c r="D114" s="19">
        <f t="shared" si="7"/>
        <v>739</v>
      </c>
      <c r="E114" s="19"/>
      <c r="F114" s="19" t="s">
        <v>125</v>
      </c>
      <c r="G114" s="10"/>
    </row>
    <row r="115" ht="15.75" hidden="1" customHeight="1">
      <c r="A115" s="19">
        <v>4.591220699E9</v>
      </c>
      <c r="B115" s="18">
        <v>42961.0</v>
      </c>
      <c r="C115" s="19">
        <v>100.0</v>
      </c>
      <c r="D115" s="19">
        <f t="shared" si="7"/>
        <v>639</v>
      </c>
      <c r="E115" s="19"/>
      <c r="F115" s="19" t="s">
        <v>126</v>
      </c>
      <c r="G115" s="10"/>
    </row>
    <row r="116" ht="15.75" hidden="1" customHeight="1">
      <c r="A116" s="19">
        <v>4.591220699E9</v>
      </c>
      <c r="B116" s="18">
        <v>42963.0</v>
      </c>
      <c r="C116" s="19">
        <v>100.0</v>
      </c>
      <c r="D116" s="19">
        <f t="shared" si="7"/>
        <v>539</v>
      </c>
      <c r="E116" s="19"/>
      <c r="F116" s="19" t="s">
        <v>127</v>
      </c>
      <c r="G116" s="10"/>
    </row>
    <row r="117" ht="15.75" hidden="1" customHeight="1">
      <c r="A117" s="19">
        <v>4.591220699E9</v>
      </c>
      <c r="B117" s="18">
        <v>42964.0</v>
      </c>
      <c r="C117" s="19">
        <v>100.0</v>
      </c>
      <c r="D117" s="19">
        <f t="shared" si="7"/>
        <v>439</v>
      </c>
      <c r="E117" s="19"/>
      <c r="F117" s="19" t="s">
        <v>128</v>
      </c>
      <c r="G117" s="10"/>
    </row>
    <row r="118" ht="15.75" hidden="1" customHeight="1">
      <c r="A118" s="19">
        <v>4.591220699E9</v>
      </c>
      <c r="B118" s="18">
        <v>42965.0</v>
      </c>
      <c r="C118" s="19">
        <v>100.0</v>
      </c>
      <c r="D118" s="19">
        <f t="shared" si="7"/>
        <v>339</v>
      </c>
      <c r="E118" s="19"/>
      <c r="F118" s="19" t="s">
        <v>129</v>
      </c>
      <c r="G118" s="10"/>
    </row>
    <row r="119" ht="15.75" hidden="1" customHeight="1">
      <c r="A119" s="19">
        <v>4.591220699E9</v>
      </c>
      <c r="B119" s="18">
        <v>42968.0</v>
      </c>
      <c r="C119" s="19">
        <v>100.0</v>
      </c>
      <c r="D119" s="19">
        <f t="shared" si="7"/>
        <v>239</v>
      </c>
      <c r="E119" s="19"/>
      <c r="F119" s="19" t="s">
        <v>130</v>
      </c>
      <c r="G119" s="10"/>
    </row>
    <row r="120" ht="15.75" hidden="1" customHeight="1">
      <c r="A120" s="19">
        <v>4.591220699E9</v>
      </c>
      <c r="B120" s="18">
        <v>42970.0</v>
      </c>
      <c r="C120" s="19">
        <v>100.0</v>
      </c>
      <c r="D120" s="19">
        <f t="shared" si="7"/>
        <v>139</v>
      </c>
      <c r="E120" s="19"/>
      <c r="F120" s="19" t="s">
        <v>131</v>
      </c>
      <c r="G120" s="10"/>
    </row>
    <row r="121" ht="15.75" hidden="1" customHeight="1">
      <c r="A121" s="19">
        <v>4.591220699E9</v>
      </c>
      <c r="B121" s="18">
        <v>42972.0</v>
      </c>
      <c r="C121" s="27">
        <v>100.0</v>
      </c>
      <c r="D121" s="19">
        <f t="shared" si="7"/>
        <v>39</v>
      </c>
      <c r="E121" s="19"/>
      <c r="F121" s="19" t="s">
        <v>132</v>
      </c>
      <c r="G121" s="10"/>
    </row>
    <row r="122" ht="15.75" hidden="1" customHeight="1">
      <c r="A122" s="19">
        <v>4.591220699E9</v>
      </c>
      <c r="B122" s="18">
        <v>42973.0</v>
      </c>
      <c r="C122" s="27">
        <v>39.0</v>
      </c>
      <c r="D122" s="19">
        <f t="shared" si="7"/>
        <v>0</v>
      </c>
      <c r="E122" s="19"/>
      <c r="F122" s="19" t="s">
        <v>133</v>
      </c>
      <c r="G122" s="29" t="s">
        <v>119</v>
      </c>
    </row>
    <row r="123" ht="15.75" hidden="1" customHeight="1">
      <c r="A123" s="30"/>
      <c r="B123" s="30"/>
      <c r="C123" s="28">
        <f>SUM(C109:C122)</f>
        <v>1300</v>
      </c>
      <c r="D123" s="30"/>
      <c r="E123" s="1"/>
      <c r="F123" s="30"/>
      <c r="G123" s="30"/>
    </row>
    <row r="124" ht="15.75" hidden="1" customHeight="1">
      <c r="A124" s="30"/>
      <c r="B124" s="30"/>
      <c r="C124" s="30"/>
      <c r="D124" s="30"/>
      <c r="E124" s="1"/>
      <c r="F124" s="30"/>
      <c r="G124" s="30"/>
    </row>
    <row r="125" ht="15.75" hidden="1" customHeight="1">
      <c r="A125" s="14" t="s">
        <v>15</v>
      </c>
      <c r="B125" s="14" t="s">
        <v>16</v>
      </c>
      <c r="C125" s="14" t="s">
        <v>17</v>
      </c>
      <c r="D125" s="14" t="s">
        <v>18</v>
      </c>
      <c r="E125" s="14" t="s">
        <v>19</v>
      </c>
      <c r="F125" s="14" t="s">
        <v>20</v>
      </c>
      <c r="G125" s="16">
        <v>1500.0</v>
      </c>
    </row>
    <row r="126" ht="15.75" hidden="1" customHeight="1">
      <c r="A126" s="19">
        <v>4.591236074E9</v>
      </c>
      <c r="B126" s="18">
        <v>42973.0</v>
      </c>
      <c r="C126" s="19">
        <v>61.0</v>
      </c>
      <c r="D126" s="19">
        <f>G125-C126</f>
        <v>1439</v>
      </c>
      <c r="E126" s="19"/>
      <c r="F126" s="19" t="s">
        <v>134</v>
      </c>
      <c r="G126" s="3" t="s">
        <v>119</v>
      </c>
    </row>
    <row r="127" ht="15.75" hidden="1" customHeight="1">
      <c r="A127" s="19">
        <v>4.591236074E9</v>
      </c>
      <c r="B127" s="18">
        <v>42975.0</v>
      </c>
      <c r="C127" s="19">
        <v>100.0</v>
      </c>
      <c r="D127" s="19">
        <f t="shared" ref="D127:D143" si="8">D126-C127</f>
        <v>1339</v>
      </c>
      <c r="E127" s="19"/>
      <c r="F127" s="19" t="s">
        <v>135</v>
      </c>
      <c r="G127" s="10"/>
    </row>
    <row r="128" ht="15.75" hidden="1" customHeight="1">
      <c r="A128" s="19">
        <v>4.591236074E9</v>
      </c>
      <c r="B128" s="18">
        <v>42976.0</v>
      </c>
      <c r="C128" s="19">
        <v>100.0</v>
      </c>
      <c r="D128" s="19">
        <f t="shared" si="8"/>
        <v>1239</v>
      </c>
      <c r="E128" s="19"/>
      <c r="F128" s="19" t="s">
        <v>136</v>
      </c>
      <c r="G128" s="10"/>
    </row>
    <row r="129" ht="15.75" hidden="1" customHeight="1">
      <c r="A129" s="19">
        <v>4.591236074E9</v>
      </c>
      <c r="B129" s="18">
        <v>42977.0</v>
      </c>
      <c r="C129" s="19">
        <v>100.0</v>
      </c>
      <c r="D129" s="19">
        <f t="shared" si="8"/>
        <v>1139</v>
      </c>
      <c r="E129" s="19"/>
      <c r="F129" s="19" t="s">
        <v>137</v>
      </c>
      <c r="G129" s="10"/>
    </row>
    <row r="130" ht="15.75" hidden="1" customHeight="1">
      <c r="A130" s="19">
        <v>4.591236074E9</v>
      </c>
      <c r="B130" s="18">
        <v>42978.0</v>
      </c>
      <c r="C130" s="19">
        <v>60.0</v>
      </c>
      <c r="D130" s="19">
        <f t="shared" si="8"/>
        <v>1079</v>
      </c>
      <c r="E130" s="19"/>
      <c r="F130" s="19" t="s">
        <v>138</v>
      </c>
      <c r="G130" s="10"/>
    </row>
    <row r="131" ht="15.75" hidden="1" customHeight="1">
      <c r="A131" s="19">
        <v>4.591236074E9</v>
      </c>
      <c r="B131" s="18">
        <v>42978.0</v>
      </c>
      <c r="C131" s="19">
        <v>40.0</v>
      </c>
      <c r="D131" s="19">
        <f t="shared" si="8"/>
        <v>1039</v>
      </c>
      <c r="E131" s="19"/>
      <c r="F131" s="19" t="s">
        <v>139</v>
      </c>
      <c r="G131" s="10"/>
    </row>
    <row r="132" ht="15.75" hidden="1" customHeight="1">
      <c r="A132" s="19">
        <v>4.591236074E9</v>
      </c>
      <c r="B132" s="18">
        <v>42982.0</v>
      </c>
      <c r="C132" s="19">
        <v>100.0</v>
      </c>
      <c r="D132" s="19">
        <f t="shared" si="8"/>
        <v>939</v>
      </c>
      <c r="E132" s="19"/>
      <c r="F132" s="19" t="s">
        <v>140</v>
      </c>
      <c r="G132" s="10"/>
    </row>
    <row r="133" ht="15.75" hidden="1" customHeight="1">
      <c r="A133" s="19">
        <v>4.591236074E9</v>
      </c>
      <c r="B133" s="18">
        <v>42983.0</v>
      </c>
      <c r="C133" s="19">
        <v>80.0</v>
      </c>
      <c r="D133" s="19">
        <f t="shared" si="8"/>
        <v>859</v>
      </c>
      <c r="E133" s="19"/>
      <c r="F133" s="19" t="s">
        <v>141</v>
      </c>
      <c r="G133" s="10"/>
    </row>
    <row r="134" ht="15.75" hidden="1" customHeight="1">
      <c r="A134" s="19">
        <v>4.591236074E9</v>
      </c>
      <c r="B134" s="18">
        <v>42983.0</v>
      </c>
      <c r="C134" s="19">
        <v>20.0</v>
      </c>
      <c r="D134" s="19">
        <f t="shared" si="8"/>
        <v>839</v>
      </c>
      <c r="E134" s="19"/>
      <c r="F134" s="19" t="s">
        <v>142</v>
      </c>
      <c r="G134" s="10"/>
    </row>
    <row r="135" ht="15.75" hidden="1" customHeight="1">
      <c r="A135" s="19">
        <v>4.591236074E9</v>
      </c>
      <c r="B135" s="18">
        <v>42984.0</v>
      </c>
      <c r="C135" s="19">
        <v>100.0</v>
      </c>
      <c r="D135" s="19">
        <f t="shared" si="8"/>
        <v>739</v>
      </c>
      <c r="E135" s="19"/>
      <c r="F135" s="19" t="s">
        <v>143</v>
      </c>
      <c r="G135" s="10"/>
    </row>
    <row r="136" ht="15.75" hidden="1" customHeight="1">
      <c r="A136" s="19">
        <v>4.591236074E9</v>
      </c>
      <c r="B136" s="18">
        <v>42985.0</v>
      </c>
      <c r="C136" s="19">
        <v>100.0</v>
      </c>
      <c r="D136" s="19">
        <f t="shared" si="8"/>
        <v>639</v>
      </c>
      <c r="E136" s="19"/>
      <c r="F136" s="19" t="s">
        <v>144</v>
      </c>
      <c r="G136" s="10"/>
    </row>
    <row r="137" ht="15.75" hidden="1" customHeight="1">
      <c r="A137" s="19">
        <v>4.591236074E9</v>
      </c>
      <c r="B137" s="18">
        <v>42986.0</v>
      </c>
      <c r="C137" s="19">
        <v>100.0</v>
      </c>
      <c r="D137" s="19">
        <f t="shared" si="8"/>
        <v>539</v>
      </c>
      <c r="E137" s="19"/>
      <c r="F137" s="19" t="s">
        <v>145</v>
      </c>
      <c r="G137" s="10"/>
    </row>
    <row r="138" ht="15.75" hidden="1" customHeight="1">
      <c r="A138" s="19">
        <v>4.591236074E9</v>
      </c>
      <c r="B138" s="18">
        <v>42987.0</v>
      </c>
      <c r="C138" s="19">
        <v>100.0</v>
      </c>
      <c r="D138" s="19">
        <f t="shared" si="8"/>
        <v>439</v>
      </c>
      <c r="E138" s="19"/>
      <c r="F138" s="19" t="s">
        <v>146</v>
      </c>
      <c r="G138" s="10"/>
    </row>
    <row r="139" ht="15.75" hidden="1" customHeight="1">
      <c r="A139" s="19">
        <v>4.591236074E9</v>
      </c>
      <c r="B139" s="18">
        <v>42989.0</v>
      </c>
      <c r="C139" s="19">
        <v>100.0</v>
      </c>
      <c r="D139" s="19">
        <f t="shared" si="8"/>
        <v>339</v>
      </c>
      <c r="E139" s="19"/>
      <c r="F139" s="19" t="s">
        <v>147</v>
      </c>
      <c r="G139" s="10"/>
    </row>
    <row r="140" ht="15.75" hidden="1" customHeight="1">
      <c r="A140" s="19">
        <v>4.591236074E9</v>
      </c>
      <c r="B140" s="18">
        <v>42990.0</v>
      </c>
      <c r="C140" s="19">
        <v>100.0</v>
      </c>
      <c r="D140" s="19">
        <f t="shared" si="8"/>
        <v>239</v>
      </c>
      <c r="E140" s="19"/>
      <c r="F140" s="19" t="s">
        <v>148</v>
      </c>
      <c r="G140" s="10"/>
    </row>
    <row r="141" ht="15.75" hidden="1" customHeight="1">
      <c r="A141" s="19">
        <v>4.591236074E9</v>
      </c>
      <c r="B141" s="18">
        <v>42990.0</v>
      </c>
      <c r="C141" s="27">
        <v>100.0</v>
      </c>
      <c r="D141" s="19">
        <f t="shared" si="8"/>
        <v>139</v>
      </c>
      <c r="E141" s="19"/>
      <c r="F141" s="19" t="s">
        <v>149</v>
      </c>
      <c r="G141" s="10"/>
    </row>
    <row r="142" ht="15.75" hidden="1" customHeight="1">
      <c r="A142" s="19">
        <v>4.591236074E9</v>
      </c>
      <c r="B142" s="18">
        <v>42991.0</v>
      </c>
      <c r="C142" s="27">
        <v>100.0</v>
      </c>
      <c r="D142" s="19">
        <f t="shared" si="8"/>
        <v>39</v>
      </c>
      <c r="E142" s="19"/>
      <c r="F142" s="19" t="s">
        <v>150</v>
      </c>
      <c r="G142" s="10"/>
    </row>
    <row r="143" ht="15.75" hidden="1" customHeight="1">
      <c r="A143" s="19">
        <v>4.591236074E9</v>
      </c>
      <c r="B143" s="18">
        <v>42992.0</v>
      </c>
      <c r="C143" s="27">
        <v>39.0</v>
      </c>
      <c r="D143" s="19">
        <f t="shared" si="8"/>
        <v>0</v>
      </c>
      <c r="E143" s="19"/>
      <c r="F143" s="19" t="s">
        <v>151</v>
      </c>
      <c r="G143" s="3" t="s">
        <v>119</v>
      </c>
    </row>
    <row r="144" ht="15.75" hidden="1" customHeight="1">
      <c r="C144" s="28">
        <f>SUM(C126:C143)</f>
        <v>1500</v>
      </c>
      <c r="E144" s="1"/>
    </row>
    <row r="145" ht="15.75" hidden="1" customHeight="1">
      <c r="E145" s="1"/>
    </row>
    <row r="146" ht="15.75" hidden="1" customHeight="1">
      <c r="A146" s="14" t="s">
        <v>15</v>
      </c>
      <c r="B146" s="14" t="s">
        <v>16</v>
      </c>
      <c r="C146" s="14" t="s">
        <v>17</v>
      </c>
      <c r="D146" s="14" t="s">
        <v>18</v>
      </c>
      <c r="E146" s="14" t="s">
        <v>19</v>
      </c>
      <c r="F146" s="14" t="s">
        <v>20</v>
      </c>
      <c r="G146" s="16">
        <v>1500.0</v>
      </c>
    </row>
    <row r="147" ht="15.75" hidden="1" customHeight="1">
      <c r="A147" s="19">
        <v>4.591247908E9</v>
      </c>
      <c r="B147" s="18">
        <v>42992.0</v>
      </c>
      <c r="C147" s="19">
        <v>61.0</v>
      </c>
      <c r="D147" s="19">
        <f>G146-C147</f>
        <v>1439</v>
      </c>
      <c r="E147" s="19"/>
      <c r="F147" s="19" t="s">
        <v>152</v>
      </c>
      <c r="G147" s="3" t="s">
        <v>119</v>
      </c>
    </row>
    <row r="148" ht="15.75" hidden="1" customHeight="1">
      <c r="A148" s="19">
        <v>4.591247908E9</v>
      </c>
      <c r="B148" s="18">
        <v>42994.0</v>
      </c>
      <c r="C148" s="19">
        <v>100.0</v>
      </c>
      <c r="D148" s="19">
        <f t="shared" ref="D148:D163" si="9">D147-C148</f>
        <v>1339</v>
      </c>
      <c r="E148" s="19"/>
      <c r="F148" s="19" t="s">
        <v>153</v>
      </c>
      <c r="G148" s="19"/>
    </row>
    <row r="149" ht="15.75" hidden="1" customHeight="1">
      <c r="A149" s="19">
        <v>4.591247908E9</v>
      </c>
      <c r="B149" s="18">
        <v>42996.0</v>
      </c>
      <c r="C149" s="19">
        <v>100.0</v>
      </c>
      <c r="D149" s="19">
        <f t="shared" si="9"/>
        <v>1239</v>
      </c>
      <c r="E149" s="19"/>
      <c r="F149" s="19" t="s">
        <v>154</v>
      </c>
      <c r="G149" s="19"/>
    </row>
    <row r="150" ht="15.75" hidden="1" customHeight="1">
      <c r="A150" s="19">
        <v>4.591247908E9</v>
      </c>
      <c r="B150" s="18">
        <v>42997.0</v>
      </c>
      <c r="C150" s="19">
        <v>100.0</v>
      </c>
      <c r="D150" s="19">
        <f t="shared" si="9"/>
        <v>1139</v>
      </c>
      <c r="E150" s="19"/>
      <c r="F150" s="19" t="s">
        <v>155</v>
      </c>
      <c r="G150" s="19"/>
    </row>
    <row r="151" ht="15.75" hidden="1" customHeight="1">
      <c r="A151" s="19">
        <v>4.591247908E9</v>
      </c>
      <c r="B151" s="18">
        <v>42998.0</v>
      </c>
      <c r="C151" s="19">
        <v>98.0</v>
      </c>
      <c r="D151" s="19">
        <f t="shared" si="9"/>
        <v>1041</v>
      </c>
      <c r="E151" s="19">
        <v>2.0</v>
      </c>
      <c r="F151" s="19" t="s">
        <v>156</v>
      </c>
      <c r="G151" s="19"/>
    </row>
    <row r="152" ht="15.75" hidden="1" customHeight="1">
      <c r="A152" s="19">
        <v>4.591247908E9</v>
      </c>
      <c r="B152" s="18">
        <v>43001.0</v>
      </c>
      <c r="C152" s="19">
        <v>100.0</v>
      </c>
      <c r="D152" s="19">
        <f t="shared" si="9"/>
        <v>941</v>
      </c>
      <c r="E152" s="19"/>
      <c r="F152" s="19" t="s">
        <v>157</v>
      </c>
      <c r="G152" s="19"/>
    </row>
    <row r="153" ht="15.75" hidden="1" customHeight="1">
      <c r="A153" s="19">
        <v>4.591247908E9</v>
      </c>
      <c r="B153" s="18">
        <v>43003.0</v>
      </c>
      <c r="C153" s="19">
        <v>100.0</v>
      </c>
      <c r="D153" s="19">
        <f t="shared" si="9"/>
        <v>841</v>
      </c>
      <c r="E153" s="19"/>
      <c r="F153" s="19" t="s">
        <v>158</v>
      </c>
      <c r="G153" s="19"/>
    </row>
    <row r="154" ht="15.75" hidden="1" customHeight="1">
      <c r="A154" s="19">
        <v>4.591247908E9</v>
      </c>
      <c r="B154" s="18">
        <v>43004.0</v>
      </c>
      <c r="C154" s="19">
        <v>99.0</v>
      </c>
      <c r="D154" s="19">
        <f t="shared" si="9"/>
        <v>742</v>
      </c>
      <c r="E154" s="19">
        <v>1.0</v>
      </c>
      <c r="F154" s="19" t="s">
        <v>159</v>
      </c>
      <c r="G154" s="19"/>
    </row>
    <row r="155" ht="15.75" hidden="1" customHeight="1">
      <c r="A155" s="19">
        <v>4.591247908E9</v>
      </c>
      <c r="B155" s="18">
        <v>43005.0</v>
      </c>
      <c r="C155" s="19">
        <v>100.0</v>
      </c>
      <c r="D155" s="19">
        <f t="shared" si="9"/>
        <v>642</v>
      </c>
      <c r="E155" s="19"/>
      <c r="F155" s="19" t="s">
        <v>160</v>
      </c>
      <c r="G155" s="19"/>
    </row>
    <row r="156" ht="15.75" hidden="1" customHeight="1">
      <c r="A156" s="19">
        <v>4.591247908E9</v>
      </c>
      <c r="B156" s="18">
        <v>43006.0</v>
      </c>
      <c r="C156" s="19">
        <v>100.0</v>
      </c>
      <c r="D156" s="19">
        <f t="shared" si="9"/>
        <v>542</v>
      </c>
      <c r="E156" s="19"/>
      <c r="F156" s="19" t="s">
        <v>161</v>
      </c>
      <c r="G156" s="19"/>
    </row>
    <row r="157" ht="15.75" hidden="1" customHeight="1">
      <c r="A157" s="19">
        <v>4.591247908E9</v>
      </c>
      <c r="B157" s="18">
        <v>43007.0</v>
      </c>
      <c r="C157" s="19">
        <v>50.0</v>
      </c>
      <c r="D157" s="19">
        <f t="shared" si="9"/>
        <v>492</v>
      </c>
      <c r="E157" s="19"/>
      <c r="F157" s="19" t="s">
        <v>162</v>
      </c>
      <c r="G157" s="19"/>
    </row>
    <row r="158" ht="15.75" hidden="1" customHeight="1">
      <c r="A158" s="19">
        <v>4.591247908E9</v>
      </c>
      <c r="B158" s="18">
        <v>43007.0</v>
      </c>
      <c r="C158" s="19">
        <v>50.0</v>
      </c>
      <c r="D158" s="19">
        <f t="shared" si="9"/>
        <v>442</v>
      </c>
      <c r="E158" s="19"/>
      <c r="F158" s="19" t="s">
        <v>163</v>
      </c>
      <c r="G158" s="19"/>
    </row>
    <row r="159" ht="15.75" hidden="1" customHeight="1">
      <c r="A159" s="19">
        <v>4.591247908E9</v>
      </c>
      <c r="B159" s="18">
        <v>43010.0</v>
      </c>
      <c r="C159" s="19">
        <v>100.0</v>
      </c>
      <c r="D159" s="19">
        <f t="shared" si="9"/>
        <v>342</v>
      </c>
      <c r="E159" s="19"/>
      <c r="F159" s="19" t="s">
        <v>164</v>
      </c>
      <c r="G159" s="19"/>
    </row>
    <row r="160" ht="15.75" hidden="1" customHeight="1">
      <c r="A160" s="19">
        <v>4.591247908E9</v>
      </c>
      <c r="B160" s="18">
        <v>43011.0</v>
      </c>
      <c r="C160" s="19">
        <v>100.0</v>
      </c>
      <c r="D160" s="19">
        <f t="shared" si="9"/>
        <v>242</v>
      </c>
      <c r="E160" s="19"/>
      <c r="F160" s="19" t="s">
        <v>165</v>
      </c>
      <c r="G160" s="19"/>
    </row>
    <row r="161" ht="15.75" hidden="1" customHeight="1">
      <c r="A161" s="19">
        <v>4.591247908E9</v>
      </c>
      <c r="B161" s="18">
        <v>43013.0</v>
      </c>
      <c r="C161" s="27">
        <v>100.0</v>
      </c>
      <c r="D161" s="19">
        <f t="shared" si="9"/>
        <v>142</v>
      </c>
      <c r="E161" s="19"/>
      <c r="F161" s="19" t="s">
        <v>166</v>
      </c>
      <c r="G161" s="19"/>
    </row>
    <row r="162" ht="15.75" hidden="1" customHeight="1">
      <c r="A162" s="19">
        <v>4.591247908E9</v>
      </c>
      <c r="B162" s="18">
        <v>43014.0</v>
      </c>
      <c r="C162" s="27">
        <v>100.0</v>
      </c>
      <c r="D162" s="19">
        <f t="shared" si="9"/>
        <v>42</v>
      </c>
      <c r="E162" s="19"/>
      <c r="F162" s="19" t="s">
        <v>167</v>
      </c>
      <c r="G162" s="19"/>
    </row>
    <row r="163" ht="15.75" hidden="1" customHeight="1">
      <c r="A163" s="19">
        <v>4.591247908E9</v>
      </c>
      <c r="B163" s="18">
        <v>43015.0</v>
      </c>
      <c r="C163" s="27">
        <v>42.0</v>
      </c>
      <c r="D163" s="19">
        <f t="shared" si="9"/>
        <v>0</v>
      </c>
      <c r="E163" s="19"/>
      <c r="F163" s="19" t="s">
        <v>168</v>
      </c>
      <c r="G163" s="14" t="s">
        <v>169</v>
      </c>
    </row>
    <row r="164" ht="15.75" hidden="1" customHeight="1">
      <c r="C164" s="28">
        <f>SUM(C147:C163)</f>
        <v>1500</v>
      </c>
      <c r="E164" s="1"/>
    </row>
    <row r="165" ht="15.75" hidden="1" customHeight="1">
      <c r="E165" s="1"/>
    </row>
    <row r="166" ht="15.75" hidden="1" customHeight="1">
      <c r="A166" s="14" t="s">
        <v>15</v>
      </c>
      <c r="B166" s="14" t="s">
        <v>16</v>
      </c>
      <c r="C166" s="14" t="s">
        <v>17</v>
      </c>
      <c r="D166" s="14" t="s">
        <v>18</v>
      </c>
      <c r="E166" s="14" t="s">
        <v>19</v>
      </c>
      <c r="F166" s="14" t="s">
        <v>20</v>
      </c>
      <c r="G166" s="16">
        <v>1500.0</v>
      </c>
    </row>
    <row r="167" ht="15.75" hidden="1" customHeight="1">
      <c r="A167" s="19">
        <v>4.591261272E9</v>
      </c>
      <c r="B167" s="18">
        <v>43015.0</v>
      </c>
      <c r="C167" s="19">
        <v>58.0</v>
      </c>
      <c r="D167" s="19">
        <f>G166-C167</f>
        <v>1442</v>
      </c>
      <c r="E167" s="19"/>
      <c r="F167" s="19" t="s">
        <v>170</v>
      </c>
      <c r="G167" s="14" t="s">
        <v>169</v>
      </c>
    </row>
    <row r="168" ht="15.75" hidden="1" customHeight="1">
      <c r="A168" s="19">
        <v>4.591261272E9</v>
      </c>
      <c r="B168" s="18">
        <v>43017.0</v>
      </c>
      <c r="C168" s="19">
        <v>100.0</v>
      </c>
      <c r="D168" s="19">
        <f t="shared" ref="D168:D183" si="10">D167-C168</f>
        <v>1342</v>
      </c>
      <c r="E168" s="19"/>
      <c r="F168" s="19" t="s">
        <v>171</v>
      </c>
      <c r="G168" s="19"/>
    </row>
    <row r="169" ht="15.75" hidden="1" customHeight="1">
      <c r="A169" s="19">
        <v>4.591261272E9</v>
      </c>
      <c r="B169" s="18">
        <v>43018.0</v>
      </c>
      <c r="C169" s="19">
        <v>100.0</v>
      </c>
      <c r="D169" s="19">
        <f t="shared" si="10"/>
        <v>1242</v>
      </c>
      <c r="E169" s="19"/>
      <c r="F169" s="19" t="s">
        <v>172</v>
      </c>
      <c r="G169" s="19"/>
    </row>
    <row r="170" ht="15.75" hidden="1" customHeight="1">
      <c r="A170" s="19">
        <v>4.591261272E9</v>
      </c>
      <c r="B170" s="18">
        <v>43018.0</v>
      </c>
      <c r="C170" s="19">
        <v>75.0</v>
      </c>
      <c r="D170" s="19">
        <f t="shared" si="10"/>
        <v>1167</v>
      </c>
      <c r="E170" s="19"/>
      <c r="F170" s="19" t="s">
        <v>173</v>
      </c>
      <c r="G170" s="19"/>
    </row>
    <row r="171" ht="15.75" hidden="1" customHeight="1">
      <c r="A171" s="19">
        <v>4.591261272E9</v>
      </c>
      <c r="B171" s="18">
        <v>43019.0</v>
      </c>
      <c r="C171" s="19">
        <v>100.0</v>
      </c>
      <c r="D171" s="19">
        <f t="shared" si="10"/>
        <v>1067</v>
      </c>
      <c r="E171" s="19"/>
      <c r="F171" s="19" t="s">
        <v>174</v>
      </c>
      <c r="G171" s="19"/>
    </row>
    <row r="172" ht="15.75" hidden="1" customHeight="1">
      <c r="A172" s="19">
        <v>4.591261272E9</v>
      </c>
      <c r="B172" s="18">
        <v>43020.0</v>
      </c>
      <c r="C172" s="19">
        <v>100.0</v>
      </c>
      <c r="D172" s="19">
        <f t="shared" si="10"/>
        <v>967</v>
      </c>
      <c r="E172" s="19"/>
      <c r="F172" s="19" t="s">
        <v>175</v>
      </c>
      <c r="G172" s="19"/>
    </row>
    <row r="173" ht="15.75" hidden="1" customHeight="1">
      <c r="A173" s="19">
        <v>4.591261272E9</v>
      </c>
      <c r="B173" s="18">
        <v>43021.0</v>
      </c>
      <c r="C173" s="19">
        <v>50.0</v>
      </c>
      <c r="D173" s="19">
        <f t="shared" si="10"/>
        <v>917</v>
      </c>
      <c r="E173" s="19"/>
      <c r="F173" s="19" t="s">
        <v>176</v>
      </c>
      <c r="G173" s="19"/>
    </row>
    <row r="174" ht="15.75" hidden="1" customHeight="1">
      <c r="A174" s="19">
        <v>4.591261272E9</v>
      </c>
      <c r="B174" s="18">
        <v>43021.0</v>
      </c>
      <c r="C174" s="19">
        <v>50.0</v>
      </c>
      <c r="D174" s="19">
        <f t="shared" si="10"/>
        <v>867</v>
      </c>
      <c r="E174" s="19"/>
      <c r="F174" s="19" t="s">
        <v>177</v>
      </c>
      <c r="G174" s="19"/>
    </row>
    <row r="175" ht="15.75" hidden="1" customHeight="1">
      <c r="A175" s="19">
        <v>4.591261272E9</v>
      </c>
      <c r="B175" s="18">
        <v>43022.0</v>
      </c>
      <c r="C175" s="19">
        <v>100.0</v>
      </c>
      <c r="D175" s="19">
        <f t="shared" si="10"/>
        <v>767</v>
      </c>
      <c r="E175" s="19"/>
      <c r="F175" s="19" t="s">
        <v>178</v>
      </c>
      <c r="G175" s="19"/>
    </row>
    <row r="176" ht="15.75" hidden="1" customHeight="1">
      <c r="A176" s="19">
        <v>4.591261272E9</v>
      </c>
      <c r="B176" s="18">
        <v>43024.0</v>
      </c>
      <c r="C176" s="19">
        <v>100.0</v>
      </c>
      <c r="D176" s="19">
        <f t="shared" si="10"/>
        <v>667</v>
      </c>
      <c r="E176" s="19"/>
      <c r="F176" s="19" t="s">
        <v>179</v>
      </c>
      <c r="G176" s="19"/>
    </row>
    <row r="177" ht="15.75" hidden="1" customHeight="1">
      <c r="A177" s="19">
        <v>4.591261272E9</v>
      </c>
      <c r="B177" s="18">
        <v>43025.0</v>
      </c>
      <c r="C177" s="19">
        <v>100.0</v>
      </c>
      <c r="D177" s="19">
        <f t="shared" si="10"/>
        <v>567</v>
      </c>
      <c r="E177" s="19"/>
      <c r="F177" s="19" t="s">
        <v>180</v>
      </c>
      <c r="G177" s="19"/>
    </row>
    <row r="178" ht="15.75" hidden="1" customHeight="1">
      <c r="A178" s="19">
        <v>4.591261272E9</v>
      </c>
      <c r="B178" s="18">
        <v>43027.0</v>
      </c>
      <c r="C178" s="19">
        <v>100.0</v>
      </c>
      <c r="D178" s="19">
        <f t="shared" si="10"/>
        <v>467</v>
      </c>
      <c r="E178" s="19"/>
      <c r="F178" s="19" t="s">
        <v>181</v>
      </c>
      <c r="G178" s="19"/>
    </row>
    <row r="179" ht="15.75" hidden="1" customHeight="1">
      <c r="A179" s="19">
        <v>4.591261272E9</v>
      </c>
      <c r="B179" s="18">
        <v>43029.0</v>
      </c>
      <c r="C179" s="27">
        <v>100.0</v>
      </c>
      <c r="D179" s="19">
        <f t="shared" si="10"/>
        <v>367</v>
      </c>
      <c r="E179" s="19"/>
      <c r="F179" s="19" t="s">
        <v>182</v>
      </c>
      <c r="G179" s="19"/>
    </row>
    <row r="180" ht="15.75" hidden="1" customHeight="1">
      <c r="A180" s="19">
        <v>4.591261272E9</v>
      </c>
      <c r="B180" s="18">
        <v>43031.0</v>
      </c>
      <c r="C180" s="27">
        <v>100.0</v>
      </c>
      <c r="D180" s="19">
        <f t="shared" si="10"/>
        <v>267</v>
      </c>
      <c r="E180" s="19"/>
      <c r="F180" s="19" t="s">
        <v>183</v>
      </c>
      <c r="G180" s="19"/>
    </row>
    <row r="181" ht="15.75" hidden="1" customHeight="1">
      <c r="A181" s="19">
        <v>4.591261272E9</v>
      </c>
      <c r="B181" s="18">
        <v>43033.0</v>
      </c>
      <c r="C181" s="27">
        <v>100.0</v>
      </c>
      <c r="D181" s="19">
        <f t="shared" si="10"/>
        <v>167</v>
      </c>
      <c r="E181" s="19"/>
      <c r="F181" s="19" t="s">
        <v>184</v>
      </c>
      <c r="G181" s="19"/>
    </row>
    <row r="182" ht="15.75" hidden="1" customHeight="1">
      <c r="A182" s="19">
        <v>4.591261272E9</v>
      </c>
      <c r="B182" s="18">
        <v>43034.0</v>
      </c>
      <c r="C182" s="27">
        <v>100.0</v>
      </c>
      <c r="D182" s="19">
        <f t="shared" si="10"/>
        <v>67</v>
      </c>
      <c r="E182" s="19"/>
      <c r="F182" s="19" t="s">
        <v>185</v>
      </c>
      <c r="G182" s="19"/>
    </row>
    <row r="183" ht="15.75" hidden="1" customHeight="1">
      <c r="A183" s="19">
        <v>4.591261272E9</v>
      </c>
      <c r="B183" s="18">
        <v>43036.0</v>
      </c>
      <c r="C183" s="27">
        <v>67.0</v>
      </c>
      <c r="D183" s="19">
        <f t="shared" si="10"/>
        <v>0</v>
      </c>
      <c r="E183" s="19"/>
      <c r="F183" s="19" t="s">
        <v>186</v>
      </c>
      <c r="G183" s="19"/>
    </row>
    <row r="184" ht="15.75" hidden="1" customHeight="1">
      <c r="C184" s="28">
        <f>SUM(C167:C183)</f>
        <v>1500</v>
      </c>
      <c r="E184" s="1"/>
    </row>
    <row r="185" ht="15.75" hidden="1" customHeight="1">
      <c r="E185" s="1"/>
    </row>
    <row r="186" ht="15.75" hidden="1" customHeight="1">
      <c r="A186" s="14" t="s">
        <v>15</v>
      </c>
      <c r="B186" s="14" t="s">
        <v>16</v>
      </c>
      <c r="C186" s="14" t="s">
        <v>17</v>
      </c>
      <c r="D186" s="14" t="s">
        <v>18</v>
      </c>
      <c r="E186" s="14" t="s">
        <v>19</v>
      </c>
      <c r="F186" s="14" t="s">
        <v>20</v>
      </c>
      <c r="G186" s="16">
        <v>1500.0</v>
      </c>
    </row>
    <row r="187" ht="15.75" hidden="1" customHeight="1">
      <c r="A187" s="19">
        <v>4.591272581E9</v>
      </c>
      <c r="B187" s="18">
        <v>43036.0</v>
      </c>
      <c r="C187" s="19">
        <v>33.0</v>
      </c>
      <c r="D187" s="19">
        <f>G186-C187</f>
        <v>1467</v>
      </c>
      <c r="E187" s="19"/>
      <c r="F187" s="19" t="s">
        <v>187</v>
      </c>
      <c r="G187" s="3" t="s">
        <v>188</v>
      </c>
    </row>
    <row r="188" ht="15.75" hidden="1" customHeight="1">
      <c r="A188" s="19">
        <v>4.591272581E9</v>
      </c>
      <c r="B188" s="18">
        <v>43038.0</v>
      </c>
      <c r="C188" s="19">
        <v>100.0</v>
      </c>
      <c r="D188" s="19">
        <f t="shared" ref="D188:D203" si="11">D187-C188</f>
        <v>1367</v>
      </c>
      <c r="E188" s="19"/>
      <c r="F188" s="19" t="s">
        <v>189</v>
      </c>
    </row>
    <row r="189" ht="15.75" hidden="1" customHeight="1">
      <c r="A189" s="19">
        <v>4.591272581E9</v>
      </c>
      <c r="B189" s="18">
        <v>43039.0</v>
      </c>
      <c r="C189" s="19">
        <v>100.0</v>
      </c>
      <c r="D189" s="19">
        <f t="shared" si="11"/>
        <v>1267</v>
      </c>
      <c r="E189" s="19"/>
      <c r="F189" s="19" t="s">
        <v>190</v>
      </c>
    </row>
    <row r="190" ht="15.75" hidden="1" customHeight="1">
      <c r="A190" s="19">
        <v>4.591272581E9</v>
      </c>
      <c r="B190" s="18">
        <v>43041.0</v>
      </c>
      <c r="C190" s="19">
        <v>100.0</v>
      </c>
      <c r="D190" s="19">
        <f t="shared" si="11"/>
        <v>1167</v>
      </c>
      <c r="E190" s="19"/>
      <c r="F190" s="19" t="s">
        <v>191</v>
      </c>
    </row>
    <row r="191" ht="15.75" hidden="1" customHeight="1">
      <c r="A191" s="19">
        <v>4.591272581E9</v>
      </c>
      <c r="B191" s="18">
        <v>43043.0</v>
      </c>
      <c r="C191" s="19">
        <v>100.0</v>
      </c>
      <c r="D191" s="19">
        <f t="shared" si="11"/>
        <v>1067</v>
      </c>
      <c r="E191" s="19"/>
      <c r="F191" s="19" t="s">
        <v>192</v>
      </c>
    </row>
    <row r="192" ht="15.75" hidden="1" customHeight="1">
      <c r="A192" s="19">
        <v>4.591272581E9</v>
      </c>
      <c r="B192" s="18">
        <v>43045.0</v>
      </c>
      <c r="C192" s="19">
        <v>100.0</v>
      </c>
      <c r="D192" s="19">
        <f t="shared" si="11"/>
        <v>967</v>
      </c>
      <c r="E192" s="19"/>
      <c r="F192" s="19" t="s">
        <v>193</v>
      </c>
    </row>
    <row r="193" ht="15.75" hidden="1" customHeight="1">
      <c r="A193" s="19">
        <v>4.591272581E9</v>
      </c>
      <c r="B193" s="18">
        <v>43047.0</v>
      </c>
      <c r="C193" s="19">
        <v>100.0</v>
      </c>
      <c r="D193" s="19">
        <f t="shared" si="11"/>
        <v>867</v>
      </c>
      <c r="E193" s="19"/>
      <c r="F193" s="19" t="s">
        <v>194</v>
      </c>
    </row>
    <row r="194" ht="15.75" hidden="1" customHeight="1">
      <c r="A194" s="19">
        <v>4.591272581E9</v>
      </c>
      <c r="B194" s="18">
        <v>43049.0</v>
      </c>
      <c r="C194" s="19">
        <v>100.0</v>
      </c>
      <c r="D194" s="19">
        <f t="shared" si="11"/>
        <v>767</v>
      </c>
      <c r="E194" s="19"/>
      <c r="F194" s="19" t="s">
        <v>195</v>
      </c>
    </row>
    <row r="195" ht="15.75" hidden="1" customHeight="1">
      <c r="A195" s="19">
        <v>4.591272581E9</v>
      </c>
      <c r="B195" s="18">
        <v>43052.0</v>
      </c>
      <c r="C195" s="19">
        <v>100.0</v>
      </c>
      <c r="D195" s="19">
        <f t="shared" si="11"/>
        <v>667</v>
      </c>
      <c r="E195" s="19"/>
      <c r="F195" s="19" t="s">
        <v>196</v>
      </c>
    </row>
    <row r="196" ht="15.75" hidden="1" customHeight="1">
      <c r="A196" s="19">
        <v>4.591272581E9</v>
      </c>
      <c r="B196" s="18">
        <v>43054.0</v>
      </c>
      <c r="C196" s="19">
        <v>50.0</v>
      </c>
      <c r="D196" s="19">
        <f t="shared" si="11"/>
        <v>617</v>
      </c>
      <c r="E196" s="19"/>
      <c r="F196" s="19" t="s">
        <v>197</v>
      </c>
    </row>
    <row r="197" ht="15.75" hidden="1" customHeight="1">
      <c r="A197" s="19">
        <v>4.591272581E9</v>
      </c>
      <c r="B197" s="18">
        <v>43054.0</v>
      </c>
      <c r="C197" s="19">
        <v>50.0</v>
      </c>
      <c r="D197" s="19">
        <f t="shared" si="11"/>
        <v>567</v>
      </c>
      <c r="E197" s="19"/>
      <c r="F197" s="19" t="s">
        <v>198</v>
      </c>
    </row>
    <row r="198" ht="15.75" hidden="1" customHeight="1">
      <c r="A198" s="19">
        <v>4.591272581E9</v>
      </c>
      <c r="B198" s="18">
        <v>43055.0</v>
      </c>
      <c r="C198" s="27">
        <v>100.0</v>
      </c>
      <c r="D198" s="19">
        <f t="shared" si="11"/>
        <v>467</v>
      </c>
      <c r="E198" s="19"/>
      <c r="F198" s="19" t="s">
        <v>199</v>
      </c>
    </row>
    <row r="199" ht="15.75" hidden="1" customHeight="1">
      <c r="A199" s="19">
        <v>4.591272581E9</v>
      </c>
      <c r="B199" s="18">
        <v>43056.0</v>
      </c>
      <c r="C199" s="27">
        <v>100.0</v>
      </c>
      <c r="D199" s="19">
        <f t="shared" si="11"/>
        <v>367</v>
      </c>
      <c r="E199" s="19"/>
      <c r="F199" s="19" t="s">
        <v>200</v>
      </c>
    </row>
    <row r="200" ht="15.75" hidden="1" customHeight="1">
      <c r="A200" s="19">
        <v>4.591272581E9</v>
      </c>
      <c r="B200" s="18">
        <v>43060.0</v>
      </c>
      <c r="C200" s="27">
        <v>100.0</v>
      </c>
      <c r="D200" s="19">
        <f t="shared" si="11"/>
        <v>267</v>
      </c>
      <c r="E200" s="19"/>
      <c r="F200" s="19" t="s">
        <v>201</v>
      </c>
    </row>
    <row r="201" ht="15.75" hidden="1" customHeight="1">
      <c r="A201" s="19">
        <v>4.591272581E9</v>
      </c>
      <c r="B201" s="18">
        <v>43061.0</v>
      </c>
      <c r="C201" s="27">
        <v>100.0</v>
      </c>
      <c r="D201" s="19">
        <f t="shared" si="11"/>
        <v>167</v>
      </c>
      <c r="E201" s="19"/>
      <c r="F201" s="19" t="s">
        <v>202</v>
      </c>
    </row>
    <row r="202" ht="15.75" hidden="1" customHeight="1">
      <c r="A202" s="19">
        <v>4.591272581E9</v>
      </c>
      <c r="B202" s="18">
        <v>43062.0</v>
      </c>
      <c r="C202" s="27">
        <v>100.0</v>
      </c>
      <c r="D202" s="19">
        <f t="shared" si="11"/>
        <v>67</v>
      </c>
      <c r="E202" s="19"/>
      <c r="F202" s="19" t="s">
        <v>203</v>
      </c>
    </row>
    <row r="203" ht="15.75" hidden="1" customHeight="1">
      <c r="A203" s="19">
        <v>4.591272581E9</v>
      </c>
      <c r="B203" s="18">
        <v>43063.0</v>
      </c>
      <c r="C203" s="27">
        <v>67.0</v>
      </c>
      <c r="D203" s="19">
        <f t="shared" si="11"/>
        <v>0</v>
      </c>
      <c r="E203" s="19"/>
      <c r="F203" s="19" t="s">
        <v>204</v>
      </c>
    </row>
    <row r="204" ht="15.75" hidden="1" customHeight="1">
      <c r="C204" s="28">
        <f>SUM(C187:C203)</f>
        <v>1500</v>
      </c>
      <c r="E204" s="1"/>
    </row>
    <row r="205" ht="15.75" hidden="1" customHeight="1">
      <c r="E205" s="1"/>
    </row>
    <row r="206" ht="15.75" hidden="1" customHeight="1">
      <c r="E206" s="1"/>
    </row>
    <row r="207" ht="15.75" hidden="1" customHeight="1">
      <c r="A207" s="14" t="s">
        <v>15</v>
      </c>
      <c r="B207" s="14" t="s">
        <v>16</v>
      </c>
      <c r="C207" s="14" t="s">
        <v>17</v>
      </c>
      <c r="D207" s="14" t="s">
        <v>18</v>
      </c>
      <c r="E207" s="14" t="s">
        <v>19</v>
      </c>
      <c r="F207" s="14" t="s">
        <v>20</v>
      </c>
      <c r="G207" s="16">
        <v>1500.0</v>
      </c>
    </row>
    <row r="208" ht="15.75" hidden="1" customHeight="1">
      <c r="A208" s="19">
        <v>4.591290231E9</v>
      </c>
      <c r="B208" s="18">
        <v>43063.0</v>
      </c>
      <c r="C208" s="19">
        <v>33.0</v>
      </c>
      <c r="D208" s="19">
        <f>G207-C208</f>
        <v>1467</v>
      </c>
      <c r="E208" s="19"/>
      <c r="F208" s="19" t="s">
        <v>205</v>
      </c>
    </row>
    <row r="209" ht="15.75" hidden="1" customHeight="1">
      <c r="A209" s="19">
        <v>4.591290231E9</v>
      </c>
      <c r="B209" s="18">
        <v>43064.0</v>
      </c>
      <c r="C209" s="19">
        <v>100.0</v>
      </c>
      <c r="D209" s="19">
        <f t="shared" ref="D209:D223" si="12">D208-C209</f>
        <v>1367</v>
      </c>
      <c r="E209" s="19"/>
      <c r="F209" s="19" t="s">
        <v>206</v>
      </c>
    </row>
    <row r="210" ht="15.75" hidden="1" customHeight="1">
      <c r="A210" s="19">
        <v>4.591290231E9</v>
      </c>
      <c r="B210" s="18">
        <v>43066.0</v>
      </c>
      <c r="C210" s="19">
        <v>100.0</v>
      </c>
      <c r="D210" s="19">
        <f t="shared" si="12"/>
        <v>1267</v>
      </c>
      <c r="E210" s="19"/>
      <c r="F210" s="19" t="s">
        <v>207</v>
      </c>
    </row>
    <row r="211" ht="15.75" hidden="1" customHeight="1">
      <c r="A211" s="19">
        <v>4.591290231E9</v>
      </c>
      <c r="B211" s="18">
        <v>43067.0</v>
      </c>
      <c r="C211" s="19">
        <v>100.0</v>
      </c>
      <c r="D211" s="19">
        <f t="shared" si="12"/>
        <v>1167</v>
      </c>
      <c r="E211" s="19"/>
      <c r="F211" s="19" t="s">
        <v>208</v>
      </c>
    </row>
    <row r="212" ht="15.75" hidden="1" customHeight="1">
      <c r="A212" s="19">
        <v>4.591290231E9</v>
      </c>
      <c r="B212" s="18">
        <v>43068.0</v>
      </c>
      <c r="C212" s="19">
        <v>100.0</v>
      </c>
      <c r="D212" s="19">
        <f t="shared" si="12"/>
        <v>1067</v>
      </c>
      <c r="E212" s="19"/>
      <c r="F212" s="19" t="s">
        <v>209</v>
      </c>
    </row>
    <row r="213" ht="15.75" hidden="1" customHeight="1">
      <c r="A213" s="19">
        <v>4.591290231E9</v>
      </c>
      <c r="B213" s="18">
        <v>43076.0</v>
      </c>
      <c r="C213" s="19">
        <v>100.0</v>
      </c>
      <c r="D213" s="19">
        <f t="shared" si="12"/>
        <v>967</v>
      </c>
      <c r="E213" s="19"/>
      <c r="F213" s="19" t="s">
        <v>210</v>
      </c>
    </row>
    <row r="214" ht="15.75" hidden="1" customHeight="1">
      <c r="A214" s="19">
        <v>4.591290231E9</v>
      </c>
      <c r="B214" s="18">
        <v>43077.0</v>
      </c>
      <c r="C214" s="19">
        <v>100.0</v>
      </c>
      <c r="D214" s="19">
        <f t="shared" si="12"/>
        <v>867</v>
      </c>
      <c r="E214" s="19"/>
      <c r="F214" s="19" t="s">
        <v>211</v>
      </c>
    </row>
    <row r="215" ht="15.75" hidden="1" customHeight="1">
      <c r="A215" s="19">
        <v>4.591290231E9</v>
      </c>
      <c r="B215" s="18">
        <v>43080.0</v>
      </c>
      <c r="C215" s="27">
        <v>100.0</v>
      </c>
      <c r="D215" s="19">
        <f t="shared" si="12"/>
        <v>767</v>
      </c>
      <c r="E215" s="19"/>
      <c r="F215" s="19" t="s">
        <v>212</v>
      </c>
    </row>
    <row r="216" ht="15.75" hidden="1" customHeight="1">
      <c r="A216" s="19">
        <v>4.591290231E9</v>
      </c>
      <c r="B216" s="18">
        <v>43082.0</v>
      </c>
      <c r="C216" s="27">
        <v>100.0</v>
      </c>
      <c r="D216" s="19">
        <f t="shared" si="12"/>
        <v>667</v>
      </c>
      <c r="E216" s="19"/>
      <c r="F216" s="19" t="s">
        <v>213</v>
      </c>
    </row>
    <row r="217" ht="15.75" hidden="1" customHeight="1">
      <c r="A217" s="19">
        <v>4.591290231E9</v>
      </c>
      <c r="B217" s="18">
        <v>43084.0</v>
      </c>
      <c r="C217" s="27">
        <v>100.0</v>
      </c>
      <c r="D217" s="19">
        <f t="shared" si="12"/>
        <v>567</v>
      </c>
      <c r="E217" s="19"/>
      <c r="F217" s="19" t="s">
        <v>214</v>
      </c>
    </row>
    <row r="218" ht="15.75" hidden="1" customHeight="1">
      <c r="A218" s="19">
        <v>4.591290231E9</v>
      </c>
      <c r="B218" s="18">
        <v>43085.0</v>
      </c>
      <c r="C218" s="27">
        <v>100.0</v>
      </c>
      <c r="D218" s="19">
        <f t="shared" si="12"/>
        <v>467</v>
      </c>
      <c r="E218" s="19"/>
      <c r="F218" s="19" t="s">
        <v>215</v>
      </c>
    </row>
    <row r="219" ht="15.75" hidden="1" customHeight="1">
      <c r="A219" s="19">
        <v>4.591290231E9</v>
      </c>
      <c r="B219" s="18">
        <v>43087.0</v>
      </c>
      <c r="C219" s="27">
        <v>102.0</v>
      </c>
      <c r="D219" s="19">
        <f t="shared" si="12"/>
        <v>365</v>
      </c>
      <c r="E219" s="19"/>
      <c r="F219" s="19" t="s">
        <v>216</v>
      </c>
    </row>
    <row r="220" ht="15.75" hidden="1" customHeight="1">
      <c r="A220" s="19">
        <v>4.591290231E9</v>
      </c>
      <c r="B220" s="18">
        <v>43089.0</v>
      </c>
      <c r="C220" s="27">
        <v>82.0</v>
      </c>
      <c r="D220" s="19">
        <f t="shared" si="12"/>
        <v>283</v>
      </c>
      <c r="E220" s="19">
        <f>100-82</f>
        <v>18</v>
      </c>
      <c r="F220" s="19" t="s">
        <v>217</v>
      </c>
    </row>
    <row r="221" ht="15.75" hidden="1" customHeight="1">
      <c r="A221" s="19">
        <v>4.591290231E9</v>
      </c>
      <c r="B221" s="18">
        <v>43091.0</v>
      </c>
      <c r="C221" s="27">
        <v>100.0</v>
      </c>
      <c r="D221" s="19">
        <f t="shared" si="12"/>
        <v>183</v>
      </c>
      <c r="E221" s="19"/>
      <c r="F221" s="19" t="s">
        <v>218</v>
      </c>
    </row>
    <row r="222" ht="15.75" hidden="1" customHeight="1">
      <c r="A222" s="19">
        <v>4.591290231E9</v>
      </c>
      <c r="B222" s="18">
        <v>43092.0</v>
      </c>
      <c r="C222" s="27">
        <v>100.0</v>
      </c>
      <c r="D222" s="19">
        <f t="shared" si="12"/>
        <v>83</v>
      </c>
      <c r="E222" s="19"/>
      <c r="F222" s="19" t="s">
        <v>219</v>
      </c>
    </row>
    <row r="223" ht="15.75" hidden="1" customHeight="1">
      <c r="A223" s="19">
        <v>4.591290231E9</v>
      </c>
      <c r="B223" s="18">
        <v>43461.0</v>
      </c>
      <c r="C223" s="27">
        <v>83.0</v>
      </c>
      <c r="D223" s="19">
        <f t="shared" si="12"/>
        <v>0</v>
      </c>
      <c r="E223" s="19"/>
      <c r="F223" s="19" t="s">
        <v>220</v>
      </c>
    </row>
    <row r="224" ht="15.75" hidden="1" customHeight="1">
      <c r="C224" s="28">
        <f>SUM(C208:C223)</f>
        <v>1500</v>
      </c>
      <c r="E224" s="1"/>
    </row>
    <row r="225" ht="15.75" hidden="1" customHeight="1">
      <c r="E225" s="1"/>
    </row>
    <row r="226" ht="15.75" hidden="1" customHeight="1">
      <c r="A226" s="14" t="s">
        <v>15</v>
      </c>
      <c r="B226" s="14" t="s">
        <v>16</v>
      </c>
      <c r="C226" s="14" t="s">
        <v>17</v>
      </c>
      <c r="D226" s="14" t="s">
        <v>18</v>
      </c>
      <c r="E226" s="14" t="s">
        <v>19</v>
      </c>
      <c r="F226" s="14" t="s">
        <v>20</v>
      </c>
      <c r="G226" s="16">
        <v>1500.0</v>
      </c>
    </row>
    <row r="227" ht="15.75" hidden="1" customHeight="1">
      <c r="A227" s="19">
        <v>4.591312126E9</v>
      </c>
      <c r="B227" s="18">
        <v>43461.0</v>
      </c>
      <c r="C227" s="19">
        <v>17.0</v>
      </c>
      <c r="D227" s="19">
        <f>G226-C227</f>
        <v>1483</v>
      </c>
      <c r="E227" s="19"/>
      <c r="F227" s="19" t="s">
        <v>221</v>
      </c>
    </row>
    <row r="228" ht="15.75" hidden="1" customHeight="1">
      <c r="A228" s="19">
        <v>4.591312126E9</v>
      </c>
      <c r="B228" s="18">
        <v>43462.0</v>
      </c>
      <c r="C228" s="19">
        <v>100.0</v>
      </c>
      <c r="D228" s="19">
        <f t="shared" ref="D228:D243" si="13">D227-C228</f>
        <v>1383</v>
      </c>
      <c r="E228" s="19"/>
      <c r="F228" s="19" t="s">
        <v>222</v>
      </c>
    </row>
    <row r="229" ht="15.75" hidden="1" customHeight="1">
      <c r="A229" s="19">
        <v>4.591312126E9</v>
      </c>
      <c r="B229" s="18">
        <v>43102.0</v>
      </c>
      <c r="C229" s="19">
        <v>100.0</v>
      </c>
      <c r="D229" s="19">
        <f t="shared" si="13"/>
        <v>1283</v>
      </c>
      <c r="E229" s="19"/>
      <c r="F229" s="19" t="s">
        <v>223</v>
      </c>
    </row>
    <row r="230" ht="15.75" hidden="1" customHeight="1">
      <c r="A230" s="19">
        <v>4.591312126E9</v>
      </c>
      <c r="B230" s="18">
        <v>43108.0</v>
      </c>
      <c r="C230" s="19">
        <v>100.0</v>
      </c>
      <c r="D230" s="19">
        <f t="shared" si="13"/>
        <v>1183</v>
      </c>
      <c r="E230" s="19"/>
      <c r="F230" s="19" t="s">
        <v>224</v>
      </c>
    </row>
    <row r="231" ht="15.75" hidden="1" customHeight="1">
      <c r="A231" s="19">
        <v>4.591312126E9</v>
      </c>
      <c r="B231" s="18">
        <v>43109.0</v>
      </c>
      <c r="C231" s="19">
        <v>100.0</v>
      </c>
      <c r="D231" s="19">
        <f t="shared" si="13"/>
        <v>1083</v>
      </c>
      <c r="E231" s="19"/>
      <c r="F231" s="19" t="s">
        <v>225</v>
      </c>
    </row>
    <row r="232" ht="15.75" hidden="1" customHeight="1">
      <c r="A232" s="19">
        <v>4.591312126E9</v>
      </c>
      <c r="B232" s="18">
        <v>43111.0</v>
      </c>
      <c r="C232" s="19">
        <v>100.0</v>
      </c>
      <c r="D232" s="19">
        <f t="shared" si="13"/>
        <v>983</v>
      </c>
      <c r="E232" s="19"/>
      <c r="F232" s="19" t="s">
        <v>226</v>
      </c>
    </row>
    <row r="233" ht="15.75" hidden="1" customHeight="1">
      <c r="A233" s="19">
        <v>4.591312126E9</v>
      </c>
      <c r="B233" s="18">
        <v>43112.0</v>
      </c>
      <c r="C233" s="19">
        <v>100.0</v>
      </c>
      <c r="D233" s="19">
        <f t="shared" si="13"/>
        <v>883</v>
      </c>
      <c r="E233" s="19"/>
      <c r="F233" s="19" t="s">
        <v>227</v>
      </c>
    </row>
    <row r="234" ht="15.75" hidden="1" customHeight="1">
      <c r="A234" s="19">
        <v>4.591312126E9</v>
      </c>
      <c r="B234" s="18">
        <v>43115.0</v>
      </c>
      <c r="C234" s="19">
        <v>100.0</v>
      </c>
      <c r="D234" s="19">
        <f t="shared" si="13"/>
        <v>783</v>
      </c>
      <c r="E234" s="19"/>
      <c r="F234" s="19" t="s">
        <v>228</v>
      </c>
    </row>
    <row r="235" ht="15.75" hidden="1" customHeight="1">
      <c r="A235" s="19">
        <v>4.591312126E9</v>
      </c>
      <c r="B235" s="18">
        <v>43117.0</v>
      </c>
      <c r="C235" s="19">
        <v>100.0</v>
      </c>
      <c r="D235" s="19">
        <f t="shared" si="13"/>
        <v>683</v>
      </c>
      <c r="E235" s="19"/>
      <c r="F235" s="19" t="s">
        <v>229</v>
      </c>
    </row>
    <row r="236" ht="15.75" hidden="1" customHeight="1">
      <c r="A236" s="19">
        <v>4.591312126E9</v>
      </c>
      <c r="B236" s="18">
        <v>43118.0</v>
      </c>
      <c r="C236" s="19">
        <v>100.0</v>
      </c>
      <c r="D236" s="19">
        <f t="shared" si="13"/>
        <v>583</v>
      </c>
      <c r="E236" s="19"/>
      <c r="F236" s="19" t="s">
        <v>230</v>
      </c>
    </row>
    <row r="237" ht="15.75" hidden="1" customHeight="1">
      <c r="A237" s="19">
        <v>4.591312126E9</v>
      </c>
      <c r="B237" s="18">
        <v>43119.0</v>
      </c>
      <c r="C237" s="19">
        <v>100.0</v>
      </c>
      <c r="D237" s="19">
        <f t="shared" si="13"/>
        <v>483</v>
      </c>
      <c r="E237" s="19"/>
      <c r="F237" s="19" t="s">
        <v>231</v>
      </c>
    </row>
    <row r="238" ht="15.75" hidden="1" customHeight="1">
      <c r="A238" s="19">
        <v>4.591312126E9</v>
      </c>
      <c r="B238" s="18">
        <v>43122.0</v>
      </c>
      <c r="C238" s="27">
        <v>100.0</v>
      </c>
      <c r="D238" s="19">
        <f t="shared" si="13"/>
        <v>383</v>
      </c>
      <c r="E238" s="19"/>
      <c r="F238" s="19" t="s">
        <v>232</v>
      </c>
    </row>
    <row r="239" ht="15.75" hidden="1" customHeight="1">
      <c r="A239" s="19">
        <v>4.591312126E9</v>
      </c>
      <c r="B239" s="18">
        <v>43123.0</v>
      </c>
      <c r="C239" s="27">
        <v>100.0</v>
      </c>
      <c r="D239" s="19">
        <f t="shared" si="13"/>
        <v>283</v>
      </c>
      <c r="E239" s="19"/>
      <c r="F239" s="19" t="s">
        <v>233</v>
      </c>
    </row>
    <row r="240" ht="15.75" hidden="1" customHeight="1">
      <c r="A240" s="19">
        <v>4.591312126E9</v>
      </c>
      <c r="B240" s="18">
        <v>43125.0</v>
      </c>
      <c r="C240" s="27">
        <v>78.0</v>
      </c>
      <c r="D240" s="19">
        <f t="shared" si="13"/>
        <v>205</v>
      </c>
      <c r="E240" s="19"/>
      <c r="F240" s="19" t="s">
        <v>234</v>
      </c>
    </row>
    <row r="241" ht="15.75" hidden="1" customHeight="1">
      <c r="A241" s="19">
        <v>4.591312126E9</v>
      </c>
      <c r="B241" s="18">
        <v>43127.0</v>
      </c>
      <c r="C241" s="27">
        <v>100.0</v>
      </c>
      <c r="D241" s="19">
        <f t="shared" si="13"/>
        <v>105</v>
      </c>
      <c r="E241" s="19"/>
      <c r="F241" s="19" t="s">
        <v>235</v>
      </c>
    </row>
    <row r="242" ht="15.75" hidden="1" customHeight="1">
      <c r="A242" s="19">
        <v>4.591312126E9</v>
      </c>
      <c r="B242" s="18">
        <v>43129.0</v>
      </c>
      <c r="C242" s="27">
        <v>100.0</v>
      </c>
      <c r="D242" s="19">
        <f t="shared" si="13"/>
        <v>5</v>
      </c>
      <c r="E242" s="19"/>
      <c r="F242" s="19" t="s">
        <v>236</v>
      </c>
    </row>
    <row r="243" ht="15.75" hidden="1" customHeight="1">
      <c r="A243" s="19">
        <v>4.591312126E9</v>
      </c>
      <c r="B243" s="18">
        <v>43131.0</v>
      </c>
      <c r="C243" s="27">
        <v>5.0</v>
      </c>
      <c r="D243" s="19">
        <f t="shared" si="13"/>
        <v>0</v>
      </c>
      <c r="E243" s="19"/>
      <c r="F243" s="19" t="s">
        <v>237</v>
      </c>
    </row>
    <row r="244" ht="15.75" hidden="1" customHeight="1">
      <c r="C244" s="31">
        <f>SUM(C227:C243)</f>
        <v>1500</v>
      </c>
      <c r="E244" s="1"/>
    </row>
    <row r="245" ht="15.75" hidden="1" customHeight="1">
      <c r="E245" s="1"/>
    </row>
    <row r="246" ht="15.75" hidden="1" customHeight="1">
      <c r="A246" s="14" t="s">
        <v>15</v>
      </c>
      <c r="B246" s="14" t="s">
        <v>16</v>
      </c>
      <c r="C246" s="14" t="s">
        <v>17</v>
      </c>
      <c r="D246" s="14" t="s">
        <v>18</v>
      </c>
      <c r="E246" s="14" t="s">
        <v>19</v>
      </c>
      <c r="F246" s="14" t="s">
        <v>20</v>
      </c>
      <c r="G246" s="16">
        <v>1500.0</v>
      </c>
    </row>
    <row r="247" ht="15.75" hidden="1" customHeight="1">
      <c r="A247" s="10" t="s">
        <v>238</v>
      </c>
      <c r="B247" s="18">
        <v>43131.0</v>
      </c>
      <c r="C247" s="19">
        <v>95.0</v>
      </c>
      <c r="D247" s="19">
        <f>G246-C247</f>
        <v>1405</v>
      </c>
      <c r="E247" s="19"/>
      <c r="F247" s="19" t="s">
        <v>239</v>
      </c>
    </row>
    <row r="248" ht="15.75" hidden="1" customHeight="1">
      <c r="A248" s="10" t="s">
        <v>238</v>
      </c>
      <c r="B248" s="18">
        <v>43132.0</v>
      </c>
      <c r="C248" s="19">
        <v>100.0</v>
      </c>
      <c r="D248" s="19">
        <f t="shared" ref="D248:D264" si="14">D247-C248</f>
        <v>1305</v>
      </c>
      <c r="E248" s="19"/>
      <c r="F248" s="19" t="s">
        <v>240</v>
      </c>
    </row>
    <row r="249" ht="15.75" hidden="1" customHeight="1">
      <c r="A249" s="10" t="s">
        <v>238</v>
      </c>
      <c r="B249" s="18">
        <v>43133.0</v>
      </c>
      <c r="C249" s="19">
        <v>100.0</v>
      </c>
      <c r="D249" s="19">
        <f t="shared" si="14"/>
        <v>1205</v>
      </c>
      <c r="E249" s="19"/>
      <c r="F249" s="19" t="s">
        <v>241</v>
      </c>
    </row>
    <row r="250" ht="15.75" hidden="1" customHeight="1">
      <c r="A250" s="10" t="s">
        <v>238</v>
      </c>
      <c r="B250" s="18">
        <v>43134.0</v>
      </c>
      <c r="C250" s="19">
        <v>100.0</v>
      </c>
      <c r="D250" s="19">
        <f t="shared" si="14"/>
        <v>1105</v>
      </c>
      <c r="E250" s="19"/>
      <c r="F250" s="19" t="s">
        <v>242</v>
      </c>
    </row>
    <row r="251" ht="15.75" hidden="1" customHeight="1">
      <c r="A251" s="10" t="s">
        <v>238</v>
      </c>
      <c r="B251" s="32">
        <v>43136.0</v>
      </c>
      <c r="C251" s="19">
        <v>100.0</v>
      </c>
      <c r="D251" s="19">
        <f t="shared" si="14"/>
        <v>1005</v>
      </c>
      <c r="E251" s="19"/>
      <c r="F251" s="19" t="s">
        <v>243</v>
      </c>
    </row>
    <row r="252" ht="15.75" hidden="1" customHeight="1">
      <c r="A252" s="10" t="s">
        <v>238</v>
      </c>
      <c r="B252" s="32">
        <v>43137.0</v>
      </c>
      <c r="C252" s="19">
        <v>50.0</v>
      </c>
      <c r="D252" s="19">
        <f t="shared" si="14"/>
        <v>955</v>
      </c>
      <c r="E252" s="19"/>
      <c r="F252" s="33" t="s">
        <v>244</v>
      </c>
    </row>
    <row r="253" ht="15.75" hidden="1" customHeight="1">
      <c r="A253" s="10" t="s">
        <v>238</v>
      </c>
      <c r="B253" s="32">
        <v>43139.0</v>
      </c>
      <c r="C253" s="19">
        <v>50.0</v>
      </c>
      <c r="D253" s="19">
        <f t="shared" si="14"/>
        <v>905</v>
      </c>
      <c r="E253" s="19"/>
      <c r="F253" s="33" t="s">
        <v>245</v>
      </c>
    </row>
    <row r="254" ht="15.75" hidden="1" customHeight="1">
      <c r="A254" s="10" t="s">
        <v>238</v>
      </c>
      <c r="B254" s="32">
        <v>43139.0</v>
      </c>
      <c r="C254" s="19">
        <v>50.0</v>
      </c>
      <c r="D254" s="19">
        <f t="shared" si="14"/>
        <v>855</v>
      </c>
      <c r="E254" s="19"/>
      <c r="F254" s="33" t="s">
        <v>246</v>
      </c>
    </row>
    <row r="255" ht="15.75" hidden="1" customHeight="1">
      <c r="A255" s="10" t="s">
        <v>238</v>
      </c>
      <c r="B255" s="32">
        <v>43140.0</v>
      </c>
      <c r="C255" s="19">
        <v>100.0</v>
      </c>
      <c r="D255" s="19">
        <f t="shared" si="14"/>
        <v>755</v>
      </c>
      <c r="E255" s="19"/>
      <c r="F255" s="33" t="s">
        <v>247</v>
      </c>
    </row>
    <row r="256" ht="15.75" hidden="1" customHeight="1">
      <c r="A256" s="10" t="s">
        <v>238</v>
      </c>
      <c r="B256" s="32">
        <v>43141.0</v>
      </c>
      <c r="C256" s="19">
        <v>100.0</v>
      </c>
      <c r="D256" s="19">
        <f t="shared" si="14"/>
        <v>655</v>
      </c>
      <c r="E256" s="19"/>
      <c r="F256" s="33" t="s">
        <v>248</v>
      </c>
    </row>
    <row r="257" ht="15.75" hidden="1" customHeight="1">
      <c r="A257" s="10" t="s">
        <v>238</v>
      </c>
      <c r="B257" s="18">
        <v>43143.0</v>
      </c>
      <c r="C257" s="19">
        <v>100.0</v>
      </c>
      <c r="D257" s="19">
        <f t="shared" si="14"/>
        <v>555</v>
      </c>
      <c r="E257" s="19"/>
      <c r="F257" s="19" t="s">
        <v>249</v>
      </c>
    </row>
    <row r="258" ht="15.75" hidden="1" customHeight="1">
      <c r="A258" s="10" t="s">
        <v>238</v>
      </c>
      <c r="B258" s="18">
        <v>43145.0</v>
      </c>
      <c r="C258" s="19">
        <v>100.0</v>
      </c>
      <c r="D258" s="19">
        <f t="shared" si="14"/>
        <v>455</v>
      </c>
      <c r="E258" s="19"/>
      <c r="F258" s="19" t="s">
        <v>250</v>
      </c>
    </row>
    <row r="259" ht="15.75" hidden="1" customHeight="1">
      <c r="A259" s="10" t="s">
        <v>238</v>
      </c>
      <c r="B259" s="18">
        <v>43146.0</v>
      </c>
      <c r="C259" s="19">
        <v>50.0</v>
      </c>
      <c r="D259" s="19">
        <f t="shared" si="14"/>
        <v>405</v>
      </c>
      <c r="E259" s="19"/>
      <c r="F259" s="19" t="s">
        <v>251</v>
      </c>
    </row>
    <row r="260" ht="15.75" hidden="1" customHeight="1">
      <c r="A260" s="10" t="s">
        <v>238</v>
      </c>
      <c r="B260" s="18">
        <v>43146.0</v>
      </c>
      <c r="C260" s="19">
        <v>50.0</v>
      </c>
      <c r="D260" s="19">
        <f t="shared" si="14"/>
        <v>355</v>
      </c>
      <c r="E260" s="19"/>
      <c r="F260" s="19" t="s">
        <v>252</v>
      </c>
    </row>
    <row r="261" ht="15.75" hidden="1" customHeight="1">
      <c r="A261" s="10" t="s">
        <v>238</v>
      </c>
      <c r="B261" s="18">
        <v>43150.0</v>
      </c>
      <c r="C261" s="19">
        <v>100.0</v>
      </c>
      <c r="D261" s="19">
        <f t="shared" si="14"/>
        <v>255</v>
      </c>
      <c r="E261" s="19"/>
      <c r="F261" s="19" t="s">
        <v>253</v>
      </c>
    </row>
    <row r="262" ht="15.75" hidden="1" customHeight="1">
      <c r="A262" s="10" t="s">
        <v>238</v>
      </c>
      <c r="B262" s="18">
        <v>43151.0</v>
      </c>
      <c r="C262" s="19">
        <v>100.0</v>
      </c>
      <c r="D262" s="19">
        <f t="shared" si="14"/>
        <v>155</v>
      </c>
      <c r="E262" s="19"/>
      <c r="F262" s="19" t="s">
        <v>254</v>
      </c>
    </row>
    <row r="263" ht="15.75" hidden="1" customHeight="1">
      <c r="A263" s="10" t="s">
        <v>238</v>
      </c>
      <c r="B263" s="18">
        <v>43153.0</v>
      </c>
      <c r="C263" s="19">
        <v>100.0</v>
      </c>
      <c r="D263" s="19">
        <f t="shared" si="14"/>
        <v>55</v>
      </c>
      <c r="E263" s="19"/>
      <c r="F263" s="19" t="s">
        <v>255</v>
      </c>
    </row>
    <row r="264" ht="15.75" hidden="1" customHeight="1">
      <c r="A264" s="10" t="s">
        <v>238</v>
      </c>
      <c r="B264" s="18">
        <v>43157.0</v>
      </c>
      <c r="C264" s="27">
        <v>55.0</v>
      </c>
      <c r="D264" s="19">
        <f t="shared" si="14"/>
        <v>0</v>
      </c>
      <c r="E264" s="19"/>
      <c r="F264" s="19" t="s">
        <v>256</v>
      </c>
    </row>
    <row r="265" ht="15.75" hidden="1" customHeight="1">
      <c r="C265" s="28">
        <f>SUM(C247:C264)</f>
        <v>1500</v>
      </c>
      <c r="E265" s="1"/>
    </row>
    <row r="266" ht="15.75" hidden="1" customHeight="1">
      <c r="E266" s="1"/>
    </row>
    <row r="267" ht="15.75" hidden="1" customHeight="1">
      <c r="A267" s="14" t="s">
        <v>15</v>
      </c>
      <c r="B267" s="14" t="s">
        <v>16</v>
      </c>
      <c r="C267" s="14" t="s">
        <v>17</v>
      </c>
      <c r="D267" s="14" t="s">
        <v>18</v>
      </c>
      <c r="E267" s="14" t="s">
        <v>19</v>
      </c>
      <c r="F267" s="14" t="s">
        <v>20</v>
      </c>
      <c r="G267" s="16">
        <v>1500.0</v>
      </c>
    </row>
    <row r="268" ht="15.75" hidden="1" customHeight="1">
      <c r="A268" s="19">
        <v>4.591346869E9</v>
      </c>
      <c r="B268" s="18">
        <v>43157.0</v>
      </c>
      <c r="C268" s="19">
        <v>45.0</v>
      </c>
      <c r="D268" s="19">
        <f>G267-C268</f>
        <v>1455</v>
      </c>
      <c r="E268" s="19"/>
      <c r="F268" s="19" t="s">
        <v>257</v>
      </c>
    </row>
    <row r="269" ht="15.75" hidden="1" customHeight="1">
      <c r="A269" s="19">
        <v>4.591346869E9</v>
      </c>
      <c r="B269" s="18">
        <v>43158.0</v>
      </c>
      <c r="C269" s="19">
        <v>62.0</v>
      </c>
      <c r="D269" s="19">
        <f t="shared" ref="D269:D285" si="15">D268-C269</f>
        <v>1393</v>
      </c>
      <c r="E269" s="19">
        <v>38.0</v>
      </c>
      <c r="F269" s="19" t="s">
        <v>258</v>
      </c>
    </row>
    <row r="270" ht="15.75" hidden="1" customHeight="1">
      <c r="A270" s="19">
        <v>4.591346869E9</v>
      </c>
      <c r="B270" s="18">
        <v>43159.0</v>
      </c>
      <c r="C270" s="19">
        <v>50.0</v>
      </c>
      <c r="D270" s="19">
        <f t="shared" si="15"/>
        <v>1343</v>
      </c>
      <c r="E270" s="19"/>
      <c r="F270" s="19" t="s">
        <v>259</v>
      </c>
    </row>
    <row r="271" ht="15.75" hidden="1" customHeight="1">
      <c r="A271" s="19">
        <v>4.591346869E9</v>
      </c>
      <c r="B271" s="18">
        <v>43160.0</v>
      </c>
      <c r="C271" s="19">
        <v>100.0</v>
      </c>
      <c r="D271" s="19">
        <f t="shared" si="15"/>
        <v>1243</v>
      </c>
      <c r="E271" s="19"/>
      <c r="F271" s="19" t="s">
        <v>260</v>
      </c>
    </row>
    <row r="272" ht="15.75" hidden="1" customHeight="1">
      <c r="A272" s="19">
        <v>4.591346869E9</v>
      </c>
      <c r="B272" s="18">
        <v>43161.0</v>
      </c>
      <c r="C272" s="19">
        <v>85.0</v>
      </c>
      <c r="D272" s="19">
        <f t="shared" si="15"/>
        <v>1158</v>
      </c>
      <c r="E272" s="19"/>
      <c r="F272" s="19" t="s">
        <v>261</v>
      </c>
    </row>
    <row r="273" ht="15.75" hidden="1" customHeight="1">
      <c r="A273" s="19">
        <v>4.591346869E9</v>
      </c>
      <c r="B273" s="18">
        <v>43166.0</v>
      </c>
      <c r="C273" s="19">
        <v>100.0</v>
      </c>
      <c r="D273" s="19">
        <f t="shared" si="15"/>
        <v>1058</v>
      </c>
      <c r="E273" s="19"/>
      <c r="F273" s="19" t="s">
        <v>262</v>
      </c>
    </row>
    <row r="274" ht="15.75" hidden="1" customHeight="1">
      <c r="A274" s="19">
        <v>4.591346869E9</v>
      </c>
      <c r="B274" s="18">
        <v>43166.0</v>
      </c>
      <c r="C274" s="19">
        <v>100.0</v>
      </c>
      <c r="D274" s="19">
        <f t="shared" si="15"/>
        <v>958</v>
      </c>
      <c r="E274" s="19"/>
      <c r="F274" s="19" t="s">
        <v>263</v>
      </c>
    </row>
    <row r="275" ht="15.75" hidden="1" customHeight="1">
      <c r="A275" s="19">
        <v>4.591346869E9</v>
      </c>
      <c r="B275" s="18">
        <v>43168.0</v>
      </c>
      <c r="C275" s="19">
        <v>100.0</v>
      </c>
      <c r="D275" s="19">
        <f t="shared" si="15"/>
        <v>858</v>
      </c>
      <c r="E275" s="19"/>
      <c r="F275" s="19" t="s">
        <v>264</v>
      </c>
    </row>
    <row r="276" ht="15.75" hidden="1" customHeight="1">
      <c r="A276" s="19">
        <v>4.591346869E9</v>
      </c>
      <c r="B276" s="18">
        <v>43171.0</v>
      </c>
      <c r="C276" s="27">
        <v>50.0</v>
      </c>
      <c r="D276" s="19">
        <f t="shared" si="15"/>
        <v>808</v>
      </c>
      <c r="E276" s="19"/>
      <c r="F276" s="19" t="s">
        <v>265</v>
      </c>
    </row>
    <row r="277" ht="15.75" hidden="1" customHeight="1">
      <c r="A277" s="19">
        <v>4.591346869E9</v>
      </c>
      <c r="B277" s="18">
        <v>43171.0</v>
      </c>
      <c r="C277" s="27">
        <v>100.0</v>
      </c>
      <c r="D277" s="19">
        <f t="shared" si="15"/>
        <v>708</v>
      </c>
      <c r="E277" s="19"/>
      <c r="F277" s="19" t="s">
        <v>266</v>
      </c>
    </row>
    <row r="278" ht="15.75" hidden="1" customHeight="1">
      <c r="A278" s="19">
        <v>4.591346869E9</v>
      </c>
      <c r="B278" s="18">
        <v>43172.0</v>
      </c>
      <c r="C278" s="27">
        <v>75.0</v>
      </c>
      <c r="D278" s="19">
        <f t="shared" si="15"/>
        <v>633</v>
      </c>
      <c r="E278" s="19"/>
      <c r="F278" s="19" t="s">
        <v>267</v>
      </c>
    </row>
    <row r="279" ht="15.75" hidden="1" customHeight="1">
      <c r="A279" s="19">
        <v>4.591346869E9</v>
      </c>
      <c r="B279" s="18">
        <v>43173.0</v>
      </c>
      <c r="C279" s="27">
        <v>70.0</v>
      </c>
      <c r="D279" s="19">
        <f t="shared" si="15"/>
        <v>563</v>
      </c>
      <c r="E279" s="19"/>
      <c r="F279" s="19" t="s">
        <v>268</v>
      </c>
    </row>
    <row r="280" ht="15.75" hidden="1" customHeight="1">
      <c r="A280" s="19">
        <v>4.591346869E9</v>
      </c>
      <c r="B280" s="18">
        <v>43174.0</v>
      </c>
      <c r="C280" s="27">
        <v>79.0</v>
      </c>
      <c r="D280" s="19">
        <f t="shared" si="15"/>
        <v>484</v>
      </c>
      <c r="E280" s="19"/>
      <c r="F280" s="19" t="s">
        <v>269</v>
      </c>
    </row>
    <row r="281" ht="15.75" hidden="1" customHeight="1">
      <c r="A281" s="19">
        <v>4.591346869E9</v>
      </c>
      <c r="B281" s="18">
        <v>43175.0</v>
      </c>
      <c r="C281" s="27">
        <v>85.0</v>
      </c>
      <c r="D281" s="19">
        <f t="shared" si="15"/>
        <v>399</v>
      </c>
      <c r="E281" s="19"/>
      <c r="F281" s="19" t="s">
        <v>270</v>
      </c>
    </row>
    <row r="282" ht="15.75" hidden="1" customHeight="1">
      <c r="A282" s="19">
        <v>4.591346869E9</v>
      </c>
      <c r="B282" s="18">
        <v>43179.0</v>
      </c>
      <c r="C282" s="27">
        <v>100.0</v>
      </c>
      <c r="D282" s="19">
        <f t="shared" si="15"/>
        <v>299</v>
      </c>
      <c r="E282" s="19"/>
      <c r="F282" s="19" t="s">
        <v>271</v>
      </c>
    </row>
    <row r="283" ht="15.75" hidden="1" customHeight="1">
      <c r="A283" s="19">
        <v>4.591346869E9</v>
      </c>
      <c r="B283" s="18">
        <v>43181.0</v>
      </c>
      <c r="C283" s="27">
        <v>100.0</v>
      </c>
      <c r="D283" s="19">
        <f t="shared" si="15"/>
        <v>199</v>
      </c>
      <c r="E283" s="19"/>
      <c r="F283" s="19" t="s">
        <v>272</v>
      </c>
    </row>
    <row r="284" ht="15.75" hidden="1" customHeight="1">
      <c r="A284" s="19">
        <v>4.591346869E9</v>
      </c>
      <c r="B284" s="18">
        <v>43182.0</v>
      </c>
      <c r="C284" s="27">
        <v>100.0</v>
      </c>
      <c r="D284" s="19">
        <f t="shared" si="15"/>
        <v>99</v>
      </c>
      <c r="E284" s="19"/>
      <c r="F284" s="19" t="s">
        <v>273</v>
      </c>
    </row>
    <row r="285" ht="15.75" hidden="1" customHeight="1">
      <c r="A285" s="19">
        <v>4.591346869E9</v>
      </c>
      <c r="B285" s="18">
        <v>43185.0</v>
      </c>
      <c r="C285" s="27">
        <v>99.0</v>
      </c>
      <c r="D285" s="19">
        <f t="shared" si="15"/>
        <v>0</v>
      </c>
      <c r="E285" s="19"/>
      <c r="F285" s="19" t="s">
        <v>274</v>
      </c>
    </row>
    <row r="286" ht="15.75" hidden="1" customHeight="1">
      <c r="C286" s="28">
        <f>SUM(C268:C285)</f>
        <v>1500</v>
      </c>
      <c r="E286" s="1"/>
    </row>
    <row r="287" ht="15.75" hidden="1" customHeight="1">
      <c r="E287" s="1"/>
    </row>
    <row r="288" ht="15.75" hidden="1" customHeight="1">
      <c r="A288" s="14" t="s">
        <v>15</v>
      </c>
      <c r="B288" s="14" t="s">
        <v>16</v>
      </c>
      <c r="C288" s="14" t="s">
        <v>17</v>
      </c>
      <c r="D288" s="14" t="s">
        <v>18</v>
      </c>
      <c r="E288" s="14" t="s">
        <v>19</v>
      </c>
      <c r="F288" s="14" t="s">
        <v>20</v>
      </c>
      <c r="G288" s="16">
        <v>1500.0</v>
      </c>
    </row>
    <row r="289" ht="15.75" hidden="1" customHeight="1">
      <c r="A289" s="19">
        <v>4.591373373E9</v>
      </c>
      <c r="B289" s="18">
        <v>43186.0</v>
      </c>
      <c r="C289" s="19">
        <v>100.0</v>
      </c>
      <c r="D289" s="19">
        <f>G288-C289</f>
        <v>1400</v>
      </c>
      <c r="E289" s="19"/>
      <c r="F289" s="19" t="s">
        <v>275</v>
      </c>
    </row>
    <row r="290" ht="15.75" hidden="1" customHeight="1">
      <c r="A290" s="19">
        <v>4.591373373E9</v>
      </c>
      <c r="B290" s="18">
        <v>43188.0</v>
      </c>
      <c r="C290" s="19">
        <v>100.0</v>
      </c>
      <c r="D290" s="19">
        <f t="shared" ref="D290:D304" si="16">D289-C290</f>
        <v>1300</v>
      </c>
      <c r="E290" s="19"/>
      <c r="F290" s="19" t="s">
        <v>276</v>
      </c>
    </row>
    <row r="291" ht="15.75" hidden="1" customHeight="1">
      <c r="A291" s="19">
        <v>4.591373373E9</v>
      </c>
      <c r="B291" s="18">
        <v>43192.0</v>
      </c>
      <c r="C291" s="19">
        <v>100.0</v>
      </c>
      <c r="D291" s="19">
        <f t="shared" si="16"/>
        <v>1200</v>
      </c>
      <c r="E291" s="19"/>
      <c r="F291" s="19" t="s">
        <v>277</v>
      </c>
    </row>
    <row r="292" ht="15.75" hidden="1" customHeight="1">
      <c r="A292" s="19">
        <v>4.591373373E9</v>
      </c>
      <c r="B292" s="18">
        <v>43193.0</v>
      </c>
      <c r="C292" s="19">
        <v>100.0</v>
      </c>
      <c r="D292" s="19">
        <f t="shared" si="16"/>
        <v>1100</v>
      </c>
      <c r="E292" s="19"/>
      <c r="F292" s="19" t="s">
        <v>278</v>
      </c>
    </row>
    <row r="293" ht="15.75" hidden="1" customHeight="1">
      <c r="A293" s="19">
        <v>4.591373373E9</v>
      </c>
      <c r="B293" s="18">
        <v>43193.0</v>
      </c>
      <c r="C293" s="19">
        <v>50.0</v>
      </c>
      <c r="D293" s="19">
        <f t="shared" si="16"/>
        <v>1050</v>
      </c>
      <c r="E293" s="19"/>
      <c r="F293" s="19" t="s">
        <v>279</v>
      </c>
    </row>
    <row r="294" ht="15.75" hidden="1" customHeight="1">
      <c r="A294" s="19">
        <v>4.591373373E9</v>
      </c>
      <c r="B294" s="18">
        <v>43194.0</v>
      </c>
      <c r="C294" s="19">
        <v>100.0</v>
      </c>
      <c r="D294" s="19">
        <f t="shared" si="16"/>
        <v>950</v>
      </c>
      <c r="E294" s="19"/>
      <c r="F294" s="19" t="s">
        <v>280</v>
      </c>
    </row>
    <row r="295" ht="15.75" hidden="1" customHeight="1">
      <c r="A295" s="19">
        <v>4.591373373E9</v>
      </c>
      <c r="B295" s="18">
        <v>43195.0</v>
      </c>
      <c r="C295" s="19">
        <v>90.0</v>
      </c>
      <c r="D295" s="19">
        <f t="shared" si="16"/>
        <v>860</v>
      </c>
      <c r="E295" s="19"/>
      <c r="F295" s="19" t="s">
        <v>281</v>
      </c>
    </row>
    <row r="296" ht="15.75" hidden="1" customHeight="1">
      <c r="A296" s="19">
        <v>4.591373373E9</v>
      </c>
      <c r="B296" s="18">
        <v>43196.0</v>
      </c>
      <c r="C296" s="19">
        <v>100.0</v>
      </c>
      <c r="D296" s="19">
        <f t="shared" si="16"/>
        <v>760</v>
      </c>
      <c r="E296" s="19"/>
      <c r="F296" s="19" t="s">
        <v>282</v>
      </c>
    </row>
    <row r="297" ht="15.75" hidden="1" customHeight="1">
      <c r="A297" s="19">
        <v>4.591373373E9</v>
      </c>
      <c r="B297" s="18">
        <v>43199.0</v>
      </c>
      <c r="C297" s="19">
        <v>100.0</v>
      </c>
      <c r="D297" s="19">
        <f t="shared" si="16"/>
        <v>660</v>
      </c>
      <c r="E297" s="19"/>
      <c r="F297" s="19" t="s">
        <v>283</v>
      </c>
    </row>
    <row r="298" ht="15.75" hidden="1" customHeight="1">
      <c r="A298" s="19">
        <v>4.591373373E9</v>
      </c>
      <c r="B298" s="18">
        <v>43200.0</v>
      </c>
      <c r="C298" s="19">
        <v>150.0</v>
      </c>
      <c r="D298" s="19">
        <f t="shared" si="16"/>
        <v>510</v>
      </c>
      <c r="E298" s="19"/>
      <c r="F298" s="19" t="s">
        <v>284</v>
      </c>
    </row>
    <row r="299" ht="15.75" hidden="1" customHeight="1">
      <c r="A299" s="19">
        <v>4.591373373E9</v>
      </c>
      <c r="B299" s="18">
        <v>43201.0</v>
      </c>
      <c r="C299" s="27">
        <v>100.0</v>
      </c>
      <c r="D299" s="19">
        <f t="shared" si="16"/>
        <v>410</v>
      </c>
      <c r="E299" s="19"/>
      <c r="F299" s="19" t="s">
        <v>285</v>
      </c>
    </row>
    <row r="300" ht="15.75" hidden="1" customHeight="1">
      <c r="A300" s="19">
        <v>4.591373373E9</v>
      </c>
      <c r="B300" s="18">
        <v>43202.0</v>
      </c>
      <c r="C300" s="27">
        <v>50.0</v>
      </c>
      <c r="D300" s="19">
        <f t="shared" si="16"/>
        <v>360</v>
      </c>
      <c r="E300" s="19"/>
      <c r="F300" s="19" t="s">
        <v>286</v>
      </c>
    </row>
    <row r="301" ht="15.75" hidden="1" customHeight="1">
      <c r="A301" s="19">
        <v>4.591373373E9</v>
      </c>
      <c r="B301" s="18">
        <v>43203.0</v>
      </c>
      <c r="C301" s="27">
        <v>100.0</v>
      </c>
      <c r="D301" s="19">
        <f t="shared" si="16"/>
        <v>260</v>
      </c>
      <c r="E301" s="19"/>
      <c r="F301" s="19" t="s">
        <v>287</v>
      </c>
    </row>
    <row r="302" ht="15.75" hidden="1" customHeight="1">
      <c r="A302" s="19">
        <v>4.591373373E9</v>
      </c>
      <c r="B302" s="18">
        <v>43203.0</v>
      </c>
      <c r="C302" s="27">
        <v>100.0</v>
      </c>
      <c r="D302" s="19">
        <f t="shared" si="16"/>
        <v>160</v>
      </c>
      <c r="E302" s="19"/>
      <c r="F302" s="19" t="s">
        <v>288</v>
      </c>
    </row>
    <row r="303" ht="15.75" hidden="1" customHeight="1">
      <c r="A303" s="19">
        <v>4.591373373E9</v>
      </c>
      <c r="B303" s="18">
        <v>43206.0</v>
      </c>
      <c r="C303" s="27">
        <v>100.0</v>
      </c>
      <c r="D303" s="19">
        <f t="shared" si="16"/>
        <v>60</v>
      </c>
      <c r="E303" s="19"/>
      <c r="F303" s="19" t="s">
        <v>289</v>
      </c>
    </row>
    <row r="304" ht="15.75" hidden="1" customHeight="1">
      <c r="A304" s="19">
        <v>4.591373373E9</v>
      </c>
      <c r="B304" s="18">
        <v>43207.0</v>
      </c>
      <c r="C304" s="27">
        <v>60.0</v>
      </c>
      <c r="D304" s="19">
        <f t="shared" si="16"/>
        <v>0</v>
      </c>
      <c r="E304" s="19"/>
      <c r="F304" s="19" t="s">
        <v>290</v>
      </c>
    </row>
    <row r="305" ht="15.75" hidden="1" customHeight="1">
      <c r="C305" s="28">
        <f>SUM(C289:C304)</f>
        <v>1500</v>
      </c>
      <c r="E305" s="1"/>
    </row>
    <row r="306" ht="15.75" hidden="1" customHeight="1">
      <c r="E306" s="1"/>
    </row>
    <row r="307" ht="15.75" hidden="1" customHeight="1">
      <c r="A307" s="14" t="s">
        <v>15</v>
      </c>
      <c r="B307" s="14" t="s">
        <v>16</v>
      </c>
      <c r="C307" s="14" t="s">
        <v>17</v>
      </c>
      <c r="D307" s="14" t="s">
        <v>18</v>
      </c>
      <c r="E307" s="14" t="s">
        <v>19</v>
      </c>
      <c r="F307" s="34" t="s">
        <v>20</v>
      </c>
      <c r="G307" s="28">
        <v>1500.0</v>
      </c>
    </row>
    <row r="308" ht="15.75" hidden="1" customHeight="1">
      <c r="A308" s="19">
        <v>4.591388723E9</v>
      </c>
      <c r="B308" s="18">
        <v>43207.0</v>
      </c>
      <c r="C308" s="19">
        <v>40.0</v>
      </c>
      <c r="D308" s="19">
        <f>G307-C308</f>
        <v>1460</v>
      </c>
      <c r="E308" s="19"/>
      <c r="F308" s="19" t="s">
        <v>291</v>
      </c>
    </row>
    <row r="309" ht="15.75" hidden="1" customHeight="1">
      <c r="A309" s="19">
        <v>4.591388723E9</v>
      </c>
      <c r="B309" s="18">
        <v>43208.0</v>
      </c>
      <c r="C309" s="19">
        <v>80.0</v>
      </c>
      <c r="D309" s="19">
        <f t="shared" ref="D309:D325" si="17">D308-C309</f>
        <v>1380</v>
      </c>
      <c r="E309" s="19"/>
      <c r="F309" s="19" t="s">
        <v>292</v>
      </c>
    </row>
    <row r="310" ht="15.75" hidden="1" customHeight="1">
      <c r="A310" s="19">
        <v>4.591388723E9</v>
      </c>
      <c r="B310" s="18">
        <v>43209.0</v>
      </c>
      <c r="C310" s="19">
        <v>90.0</v>
      </c>
      <c r="D310" s="19">
        <f t="shared" si="17"/>
        <v>1290</v>
      </c>
      <c r="E310" s="19"/>
      <c r="F310" s="19" t="s">
        <v>293</v>
      </c>
    </row>
    <row r="311" ht="15.75" hidden="1" customHeight="1">
      <c r="A311" s="19">
        <v>4.591388723E9</v>
      </c>
      <c r="B311" s="18">
        <v>43210.0</v>
      </c>
      <c r="C311" s="19">
        <v>80.0</v>
      </c>
      <c r="D311" s="19">
        <f t="shared" si="17"/>
        <v>1210</v>
      </c>
      <c r="E311" s="19"/>
      <c r="F311" s="19" t="s">
        <v>294</v>
      </c>
    </row>
    <row r="312" ht="15.75" hidden="1" customHeight="1">
      <c r="A312" s="19">
        <v>4.591388723E9</v>
      </c>
      <c r="B312" s="18">
        <v>43213.0</v>
      </c>
      <c r="C312" s="19">
        <v>100.0</v>
      </c>
      <c r="D312" s="19">
        <f t="shared" si="17"/>
        <v>1110</v>
      </c>
      <c r="E312" s="19"/>
      <c r="F312" s="19" t="s">
        <v>295</v>
      </c>
    </row>
    <row r="313" ht="15.75" hidden="1" customHeight="1">
      <c r="A313" s="19">
        <v>4.591388723E9</v>
      </c>
      <c r="B313" s="18">
        <v>43215.0</v>
      </c>
      <c r="C313" s="19">
        <v>45.0</v>
      </c>
      <c r="D313" s="19">
        <f t="shared" si="17"/>
        <v>1065</v>
      </c>
      <c r="E313" s="19"/>
      <c r="F313" s="19" t="s">
        <v>296</v>
      </c>
    </row>
    <row r="314" ht="15.75" hidden="1" customHeight="1">
      <c r="A314" s="19">
        <v>4.591388723E9</v>
      </c>
      <c r="B314" s="18">
        <v>43215.0</v>
      </c>
      <c r="C314" s="19">
        <v>95.0</v>
      </c>
      <c r="D314" s="19">
        <f t="shared" si="17"/>
        <v>970</v>
      </c>
      <c r="E314" s="19"/>
      <c r="F314" s="19" t="s">
        <v>297</v>
      </c>
    </row>
    <row r="315" ht="15.75" hidden="1" customHeight="1">
      <c r="A315" s="19">
        <v>4.591388723E9</v>
      </c>
      <c r="B315" s="18">
        <v>43216.0</v>
      </c>
      <c r="C315" s="19">
        <v>100.0</v>
      </c>
      <c r="D315" s="19">
        <f t="shared" si="17"/>
        <v>870</v>
      </c>
      <c r="E315" s="19"/>
      <c r="F315" s="19" t="s">
        <v>298</v>
      </c>
    </row>
    <row r="316" ht="15.75" hidden="1" customHeight="1">
      <c r="A316" s="19">
        <v>4.591388723E9</v>
      </c>
      <c r="B316" s="18">
        <v>43217.0</v>
      </c>
      <c r="C316" s="19">
        <v>99.0</v>
      </c>
      <c r="D316" s="19">
        <f t="shared" si="17"/>
        <v>771</v>
      </c>
      <c r="E316" s="19"/>
      <c r="F316" s="19" t="s">
        <v>299</v>
      </c>
    </row>
    <row r="317" ht="15.75" hidden="1" customHeight="1">
      <c r="A317" s="19">
        <v>4.591388723E9</v>
      </c>
      <c r="B317" s="18">
        <v>43220.0</v>
      </c>
      <c r="C317" s="27">
        <v>100.0</v>
      </c>
      <c r="D317" s="19">
        <f t="shared" si="17"/>
        <v>671</v>
      </c>
      <c r="E317" s="19"/>
      <c r="F317" s="19" t="s">
        <v>300</v>
      </c>
    </row>
    <row r="318" ht="15.75" hidden="1" customHeight="1">
      <c r="A318" s="19">
        <v>4.591388723E9</v>
      </c>
      <c r="B318" s="18">
        <v>43223.0</v>
      </c>
      <c r="C318" s="19">
        <v>100.0</v>
      </c>
      <c r="D318" s="19">
        <f t="shared" si="17"/>
        <v>571</v>
      </c>
      <c r="E318" s="19"/>
      <c r="F318" s="19" t="s">
        <v>301</v>
      </c>
    </row>
    <row r="319" ht="15.75" hidden="1" customHeight="1">
      <c r="A319" s="19">
        <v>4.591388723E9</v>
      </c>
      <c r="B319" s="18">
        <v>43225.0</v>
      </c>
      <c r="C319" s="27">
        <v>100.0</v>
      </c>
      <c r="D319" s="19">
        <f t="shared" si="17"/>
        <v>471</v>
      </c>
      <c r="E319" s="19"/>
      <c r="F319" s="19" t="s">
        <v>302</v>
      </c>
    </row>
    <row r="320" ht="15.75" hidden="1" customHeight="1">
      <c r="A320" s="19">
        <v>4.591388723E9</v>
      </c>
      <c r="B320" s="18">
        <v>43228.0</v>
      </c>
      <c r="C320" s="19">
        <v>100.0</v>
      </c>
      <c r="D320" s="19">
        <f t="shared" si="17"/>
        <v>371</v>
      </c>
      <c r="E320" s="19"/>
      <c r="F320" s="19" t="s">
        <v>303</v>
      </c>
    </row>
    <row r="321" ht="15.75" hidden="1" customHeight="1">
      <c r="A321" s="19">
        <v>4.591388723E9</v>
      </c>
      <c r="B321" s="18">
        <v>43231.0</v>
      </c>
      <c r="C321" s="19">
        <v>100.0</v>
      </c>
      <c r="D321" s="19">
        <f t="shared" si="17"/>
        <v>271</v>
      </c>
      <c r="E321" s="19"/>
      <c r="F321" s="19" t="s">
        <v>304</v>
      </c>
    </row>
    <row r="322" ht="15.75" hidden="1" customHeight="1">
      <c r="A322" s="19">
        <v>4.591388723E9</v>
      </c>
      <c r="B322" s="18">
        <v>43231.0</v>
      </c>
      <c r="C322" s="19">
        <v>50.0</v>
      </c>
      <c r="D322" s="19">
        <f t="shared" si="17"/>
        <v>221</v>
      </c>
      <c r="E322" s="19"/>
      <c r="F322" s="19" t="s">
        <v>305</v>
      </c>
    </row>
    <row r="323" ht="15.75" hidden="1" customHeight="1">
      <c r="A323" s="19">
        <v>4.591388723E9</v>
      </c>
      <c r="B323" s="18">
        <v>43234.0</v>
      </c>
      <c r="C323" s="27">
        <v>100.0</v>
      </c>
      <c r="D323" s="19">
        <f t="shared" si="17"/>
        <v>121</v>
      </c>
      <c r="E323" s="19"/>
      <c r="F323" s="19" t="s">
        <v>306</v>
      </c>
    </row>
    <row r="324" ht="15.75" hidden="1" customHeight="1">
      <c r="A324" s="19">
        <v>4.591388723E9</v>
      </c>
      <c r="B324" s="18">
        <v>43236.0</v>
      </c>
      <c r="C324" s="27">
        <v>100.0</v>
      </c>
      <c r="D324" s="19">
        <f t="shared" si="17"/>
        <v>21</v>
      </c>
      <c r="E324" s="19"/>
      <c r="F324" s="19" t="s">
        <v>307</v>
      </c>
    </row>
    <row r="325" ht="15.75" hidden="1" customHeight="1">
      <c r="A325" s="19">
        <v>4.591388723E9</v>
      </c>
      <c r="B325" s="18">
        <v>43239.0</v>
      </c>
      <c r="C325" s="27">
        <v>21.0</v>
      </c>
      <c r="D325" s="19">
        <f t="shared" si="17"/>
        <v>0</v>
      </c>
      <c r="E325" s="19"/>
      <c r="F325" s="19" t="s">
        <v>308</v>
      </c>
    </row>
    <row r="326" ht="15.75" hidden="1" customHeight="1">
      <c r="A326" s="10"/>
      <c r="B326" s="19"/>
      <c r="C326" s="35"/>
      <c r="D326" s="10"/>
      <c r="E326" s="19"/>
      <c r="F326" s="19"/>
    </row>
    <row r="327" ht="15.75" hidden="1" customHeight="1">
      <c r="C327" s="28">
        <f>SUM(C308:C326)</f>
        <v>1500</v>
      </c>
      <c r="E327" s="1"/>
    </row>
    <row r="328" ht="15.75" hidden="1" customHeight="1">
      <c r="E328" s="1"/>
    </row>
    <row r="329" ht="15.75" hidden="1" customHeight="1">
      <c r="A329" s="14" t="s">
        <v>15</v>
      </c>
      <c r="B329" s="14" t="s">
        <v>16</v>
      </c>
      <c r="C329" s="14" t="s">
        <v>17</v>
      </c>
      <c r="D329" s="14" t="s">
        <v>18</v>
      </c>
      <c r="E329" s="14" t="s">
        <v>19</v>
      </c>
      <c r="F329" s="34" t="s">
        <v>20</v>
      </c>
      <c r="G329" s="31">
        <v>1500.0</v>
      </c>
    </row>
    <row r="330" ht="15.75" hidden="1" customHeight="1">
      <c r="A330" s="19">
        <v>4.591404243E9</v>
      </c>
      <c r="B330" s="18">
        <v>43239.0</v>
      </c>
      <c r="C330" s="19">
        <v>79.0</v>
      </c>
      <c r="D330" s="19">
        <f>G329-C330</f>
        <v>1421</v>
      </c>
      <c r="E330" s="19"/>
      <c r="F330" s="19" t="s">
        <v>309</v>
      </c>
    </row>
    <row r="331" ht="15.75" hidden="1" customHeight="1">
      <c r="A331" s="19">
        <v>4.591404243E9</v>
      </c>
      <c r="B331" s="18">
        <v>43241.0</v>
      </c>
      <c r="C331" s="19">
        <v>100.0</v>
      </c>
      <c r="D331" s="19">
        <f t="shared" ref="D331:D345" si="18">D330-C331</f>
        <v>1321</v>
      </c>
      <c r="E331" s="19"/>
      <c r="F331" s="19" t="s">
        <v>310</v>
      </c>
    </row>
    <row r="332" ht="15.75" hidden="1" customHeight="1">
      <c r="A332" s="19">
        <v>4.591404243E9</v>
      </c>
      <c r="B332" s="18">
        <v>43242.0</v>
      </c>
      <c r="C332" s="19">
        <v>100.0</v>
      </c>
      <c r="D332" s="19">
        <f t="shared" si="18"/>
        <v>1221</v>
      </c>
      <c r="E332" s="19"/>
      <c r="F332" s="19" t="s">
        <v>311</v>
      </c>
    </row>
    <row r="333" ht="15.75" hidden="1" customHeight="1">
      <c r="A333" s="19">
        <v>4.591404243E9</v>
      </c>
      <c r="B333" s="18">
        <v>43244.0</v>
      </c>
      <c r="C333" s="19">
        <v>100.0</v>
      </c>
      <c r="D333" s="19">
        <f t="shared" si="18"/>
        <v>1121</v>
      </c>
      <c r="E333" s="19"/>
      <c r="F333" s="19" t="s">
        <v>312</v>
      </c>
    </row>
    <row r="334" ht="15.75" hidden="1" customHeight="1">
      <c r="A334" s="19">
        <v>4.591404243E9</v>
      </c>
      <c r="B334" s="18">
        <v>43245.0</v>
      </c>
      <c r="C334" s="19">
        <v>100.0</v>
      </c>
      <c r="D334" s="19">
        <f t="shared" si="18"/>
        <v>1021</v>
      </c>
      <c r="E334" s="19"/>
      <c r="F334" s="19" t="s">
        <v>313</v>
      </c>
    </row>
    <row r="335" ht="15.75" hidden="1" customHeight="1">
      <c r="A335" s="19">
        <v>4.591404243E9</v>
      </c>
      <c r="B335" s="18">
        <v>43246.0</v>
      </c>
      <c r="C335" s="19">
        <v>100.0</v>
      </c>
      <c r="D335" s="19">
        <f t="shared" si="18"/>
        <v>921</v>
      </c>
      <c r="E335" s="19"/>
      <c r="F335" s="19" t="s">
        <v>314</v>
      </c>
    </row>
    <row r="336" ht="15.75" hidden="1" customHeight="1">
      <c r="A336" s="19">
        <v>4.591404243E9</v>
      </c>
      <c r="B336" s="18">
        <v>43248.0</v>
      </c>
      <c r="C336" s="36">
        <v>100.0</v>
      </c>
      <c r="D336" s="19">
        <f t="shared" si="18"/>
        <v>821</v>
      </c>
      <c r="E336" s="19"/>
      <c r="F336" s="19" t="s">
        <v>315</v>
      </c>
    </row>
    <row r="337" ht="15.75" hidden="1" customHeight="1">
      <c r="A337" s="19">
        <v>4.591404243E9</v>
      </c>
      <c r="B337" s="18">
        <v>43250.0</v>
      </c>
      <c r="C337" s="37">
        <v>100.0</v>
      </c>
      <c r="D337" s="19">
        <f t="shared" si="18"/>
        <v>721</v>
      </c>
      <c r="E337" s="19"/>
      <c r="F337" s="19" t="s">
        <v>316</v>
      </c>
    </row>
    <row r="338" ht="15.75" hidden="1" customHeight="1">
      <c r="A338" s="19">
        <v>4.591404243E9</v>
      </c>
      <c r="B338" s="18">
        <v>43251.0</v>
      </c>
      <c r="C338" s="36">
        <v>100.0</v>
      </c>
      <c r="D338" s="19">
        <f t="shared" si="18"/>
        <v>621</v>
      </c>
      <c r="E338" s="19"/>
      <c r="F338" s="19" t="s">
        <v>317</v>
      </c>
    </row>
    <row r="339" ht="15.75" hidden="1" customHeight="1">
      <c r="A339" s="36">
        <v>4.591404243E9</v>
      </c>
      <c r="B339" s="38">
        <v>43253.0</v>
      </c>
      <c r="C339" s="37">
        <v>100.0</v>
      </c>
      <c r="D339" s="36">
        <f t="shared" si="18"/>
        <v>521</v>
      </c>
      <c r="E339" s="36"/>
      <c r="F339" s="36" t="s">
        <v>318</v>
      </c>
    </row>
    <row r="340" ht="15.75" hidden="1" customHeight="1">
      <c r="A340" s="36">
        <v>4.591404243E9</v>
      </c>
      <c r="B340" s="18">
        <v>43255.0</v>
      </c>
      <c r="C340" s="19">
        <v>100.0</v>
      </c>
      <c r="D340" s="19">
        <f t="shared" si="18"/>
        <v>421</v>
      </c>
      <c r="E340" s="19"/>
      <c r="F340" s="19" t="s">
        <v>319</v>
      </c>
    </row>
    <row r="341" ht="15.75" hidden="1" customHeight="1">
      <c r="A341" s="36">
        <v>4.591404243E9</v>
      </c>
      <c r="B341" s="18">
        <v>43257.0</v>
      </c>
      <c r="C341" s="27">
        <v>100.0</v>
      </c>
      <c r="D341" s="19">
        <f t="shared" si="18"/>
        <v>321</v>
      </c>
      <c r="E341" s="19"/>
      <c r="F341" s="19" t="s">
        <v>320</v>
      </c>
    </row>
    <row r="342" ht="15.75" hidden="1" customHeight="1">
      <c r="A342" s="36">
        <v>4.591404243E9</v>
      </c>
      <c r="B342" s="18">
        <v>43258.0</v>
      </c>
      <c r="C342" s="19">
        <v>50.0</v>
      </c>
      <c r="D342" s="19">
        <f t="shared" si="18"/>
        <v>271</v>
      </c>
      <c r="E342" s="19"/>
      <c r="F342" s="19" t="s">
        <v>321</v>
      </c>
    </row>
    <row r="343" ht="15.75" hidden="1" customHeight="1">
      <c r="A343" s="36">
        <v>4.591404243E9</v>
      </c>
      <c r="B343" s="18">
        <v>43259.0</v>
      </c>
      <c r="C343" s="27">
        <v>100.0</v>
      </c>
      <c r="D343" s="19">
        <f t="shared" si="18"/>
        <v>171</v>
      </c>
      <c r="E343" s="19"/>
      <c r="F343" s="19" t="s">
        <v>322</v>
      </c>
    </row>
    <row r="344" ht="15.75" hidden="1" customHeight="1">
      <c r="A344" s="36">
        <v>4.591404243E9</v>
      </c>
      <c r="B344" s="18">
        <v>43260.0</v>
      </c>
      <c r="C344" s="19">
        <v>100.0</v>
      </c>
      <c r="D344" s="19">
        <f t="shared" si="18"/>
        <v>71</v>
      </c>
      <c r="E344" s="19"/>
      <c r="F344" s="19" t="s">
        <v>323</v>
      </c>
    </row>
    <row r="345" ht="15.75" hidden="1" customHeight="1">
      <c r="A345" s="36">
        <v>4.591404243E9</v>
      </c>
      <c r="B345" s="18">
        <v>43262.0</v>
      </c>
      <c r="C345" s="27">
        <v>71.0</v>
      </c>
      <c r="D345" s="19">
        <f t="shared" si="18"/>
        <v>0</v>
      </c>
      <c r="E345" s="19"/>
      <c r="F345" s="19" t="s">
        <v>324</v>
      </c>
    </row>
    <row r="346" ht="15.75" hidden="1" customHeight="1">
      <c r="C346" s="28">
        <f>SUM(C330:C345)</f>
        <v>1500</v>
      </c>
      <c r="E346" s="1"/>
    </row>
    <row r="347" ht="15.75" hidden="1" customHeight="1">
      <c r="E347" s="1"/>
    </row>
    <row r="348" ht="15.75" hidden="1" customHeight="1">
      <c r="A348" s="14" t="s">
        <v>15</v>
      </c>
      <c r="B348" s="14" t="s">
        <v>16</v>
      </c>
      <c r="C348" s="14" t="s">
        <v>17</v>
      </c>
      <c r="D348" s="14" t="s">
        <v>18</v>
      </c>
      <c r="E348" s="14" t="s">
        <v>19</v>
      </c>
      <c r="F348" s="34" t="s">
        <v>20</v>
      </c>
      <c r="G348" s="31">
        <v>1500.0</v>
      </c>
    </row>
    <row r="349" ht="15.75" hidden="1" customHeight="1">
      <c r="A349" s="19">
        <v>4.591423766E9</v>
      </c>
      <c r="B349" s="18">
        <v>43263.0</v>
      </c>
      <c r="C349" s="19">
        <v>50.0</v>
      </c>
      <c r="D349" s="19">
        <f>G348-C349</f>
        <v>1450</v>
      </c>
      <c r="E349" s="19"/>
      <c r="F349" s="19" t="s">
        <v>325</v>
      </c>
    </row>
    <row r="350" ht="15.75" hidden="1" customHeight="1">
      <c r="A350" s="19">
        <v>4.591423766E9</v>
      </c>
      <c r="B350" s="18">
        <v>43273.0</v>
      </c>
      <c r="C350" s="19">
        <v>100.0</v>
      </c>
      <c r="D350" s="19">
        <f t="shared" ref="D350:D364" si="19">D349-C350</f>
        <v>1350</v>
      </c>
      <c r="E350" s="19"/>
      <c r="F350" s="19" t="s">
        <v>326</v>
      </c>
    </row>
    <row r="351" ht="15.75" hidden="1" customHeight="1">
      <c r="A351" s="19">
        <v>4.591423766E9</v>
      </c>
      <c r="B351" s="18">
        <v>43273.0</v>
      </c>
      <c r="C351" s="19">
        <v>100.0</v>
      </c>
      <c r="D351" s="19">
        <f t="shared" si="19"/>
        <v>1250</v>
      </c>
      <c r="E351" s="19"/>
      <c r="F351" s="19" t="s">
        <v>327</v>
      </c>
    </row>
    <row r="352" ht="15.75" hidden="1" customHeight="1">
      <c r="A352" s="19">
        <v>4.591423766E9</v>
      </c>
      <c r="B352" s="18">
        <v>43276.0</v>
      </c>
      <c r="C352" s="19">
        <v>100.0</v>
      </c>
      <c r="D352" s="19">
        <f t="shared" si="19"/>
        <v>1150</v>
      </c>
      <c r="E352" s="19"/>
      <c r="F352" s="19" t="s">
        <v>328</v>
      </c>
    </row>
    <row r="353" ht="15.75" hidden="1" customHeight="1">
      <c r="A353" s="19">
        <v>4.591423766E9</v>
      </c>
      <c r="B353" s="18">
        <v>43279.0</v>
      </c>
      <c r="C353" s="19">
        <v>100.0</v>
      </c>
      <c r="D353" s="19">
        <f t="shared" si="19"/>
        <v>1050</v>
      </c>
      <c r="E353" s="19"/>
      <c r="F353" s="19" t="s">
        <v>329</v>
      </c>
    </row>
    <row r="354" ht="15.75" hidden="1" customHeight="1">
      <c r="A354" s="19">
        <v>4.591423766E9</v>
      </c>
      <c r="B354" s="18">
        <v>43280.0</v>
      </c>
      <c r="C354" s="19">
        <v>100.0</v>
      </c>
      <c r="D354" s="19">
        <f t="shared" si="19"/>
        <v>950</v>
      </c>
      <c r="E354" s="19"/>
      <c r="F354" s="19" t="s">
        <v>330</v>
      </c>
    </row>
    <row r="355" ht="15.75" hidden="1" customHeight="1">
      <c r="A355" s="19">
        <v>4.591423766E9</v>
      </c>
      <c r="B355" s="18">
        <v>43283.0</v>
      </c>
      <c r="C355" s="19">
        <v>100.0</v>
      </c>
      <c r="D355" s="19">
        <f t="shared" si="19"/>
        <v>850</v>
      </c>
      <c r="E355" s="19"/>
      <c r="F355" s="19" t="s">
        <v>331</v>
      </c>
    </row>
    <row r="356" ht="14.25" hidden="1" customHeight="1">
      <c r="A356" s="19">
        <v>4.591423766E9</v>
      </c>
      <c r="B356" s="18">
        <v>43285.0</v>
      </c>
      <c r="C356" s="19">
        <v>100.0</v>
      </c>
      <c r="D356" s="19">
        <f t="shared" si="19"/>
        <v>750</v>
      </c>
      <c r="E356" s="19"/>
      <c r="F356" s="19" t="s">
        <v>332</v>
      </c>
    </row>
    <row r="357" ht="14.25" hidden="1" customHeight="1">
      <c r="A357" s="19">
        <v>4.591423766E9</v>
      </c>
      <c r="B357" s="18">
        <v>43286.0</v>
      </c>
      <c r="C357" s="19">
        <v>100.0</v>
      </c>
      <c r="D357" s="19">
        <f t="shared" si="19"/>
        <v>650</v>
      </c>
      <c r="E357" s="19"/>
      <c r="F357" s="19" t="s">
        <v>333</v>
      </c>
    </row>
    <row r="358" ht="14.25" hidden="1" customHeight="1">
      <c r="A358" s="19">
        <v>4.591423766E9</v>
      </c>
      <c r="B358" s="18">
        <v>43287.0</v>
      </c>
      <c r="C358" s="19">
        <v>100.0</v>
      </c>
      <c r="D358" s="19">
        <f t="shared" si="19"/>
        <v>550</v>
      </c>
      <c r="E358" s="19"/>
      <c r="F358" s="19" t="s">
        <v>334</v>
      </c>
    </row>
    <row r="359" ht="14.25" hidden="1" customHeight="1">
      <c r="A359" s="19">
        <v>4.591423766E9</v>
      </c>
      <c r="B359" s="18">
        <v>43288.0</v>
      </c>
      <c r="C359" s="19">
        <v>100.0</v>
      </c>
      <c r="D359" s="19">
        <f t="shared" si="19"/>
        <v>450</v>
      </c>
      <c r="E359" s="19"/>
      <c r="F359" s="19" t="s">
        <v>335</v>
      </c>
    </row>
    <row r="360" ht="15.75" hidden="1" customHeight="1">
      <c r="A360" s="19">
        <v>4.591423766E9</v>
      </c>
      <c r="B360" s="18">
        <v>43290.0</v>
      </c>
      <c r="C360" s="19">
        <v>100.0</v>
      </c>
      <c r="D360" s="19">
        <f t="shared" si="19"/>
        <v>350</v>
      </c>
      <c r="E360" s="19"/>
      <c r="F360" s="19" t="s">
        <v>336</v>
      </c>
    </row>
    <row r="361" ht="15.75" hidden="1" customHeight="1">
      <c r="A361" s="19">
        <v>4.591423766E9</v>
      </c>
      <c r="B361" s="18">
        <v>43291.0</v>
      </c>
      <c r="C361" s="27">
        <v>100.0</v>
      </c>
      <c r="D361" s="19">
        <f t="shared" si="19"/>
        <v>250</v>
      </c>
      <c r="E361" s="19"/>
      <c r="F361" s="19" t="s">
        <v>337</v>
      </c>
    </row>
    <row r="362" ht="15.75" hidden="1" customHeight="1">
      <c r="A362" s="19">
        <v>4.591423766E9</v>
      </c>
      <c r="B362" s="18">
        <v>43293.0</v>
      </c>
      <c r="C362" s="19">
        <v>100.0</v>
      </c>
      <c r="D362" s="19">
        <f t="shared" si="19"/>
        <v>150</v>
      </c>
      <c r="E362" s="19"/>
      <c r="F362" s="19" t="s">
        <v>338</v>
      </c>
    </row>
    <row r="363" ht="15.75" hidden="1" customHeight="1">
      <c r="A363" s="19">
        <v>4.591423766E9</v>
      </c>
      <c r="B363" s="18">
        <v>43294.0</v>
      </c>
      <c r="C363" s="19">
        <v>100.0</v>
      </c>
      <c r="D363" s="19">
        <f t="shared" si="19"/>
        <v>50</v>
      </c>
      <c r="E363" s="19"/>
      <c r="F363" s="19" t="s">
        <v>339</v>
      </c>
    </row>
    <row r="364" ht="15.75" hidden="1" customHeight="1">
      <c r="A364" s="19">
        <v>4.591423766E9</v>
      </c>
      <c r="B364" s="18">
        <v>43297.0</v>
      </c>
      <c r="C364" s="27">
        <v>50.0</v>
      </c>
      <c r="D364" s="19">
        <f t="shared" si="19"/>
        <v>0</v>
      </c>
      <c r="E364" s="19"/>
      <c r="F364" s="19" t="s">
        <v>340</v>
      </c>
    </row>
    <row r="365" ht="15.75" hidden="1" customHeight="1">
      <c r="C365" s="28">
        <f>SUM(C349:C364)</f>
        <v>1500</v>
      </c>
      <c r="E365" s="1"/>
    </row>
    <row r="366" ht="15.75" hidden="1" customHeight="1">
      <c r="E366" s="1"/>
    </row>
    <row r="367" ht="15.75" hidden="1" customHeight="1">
      <c r="A367" s="14" t="s">
        <v>15</v>
      </c>
      <c r="B367" s="14" t="s">
        <v>16</v>
      </c>
      <c r="C367" s="14" t="s">
        <v>17</v>
      </c>
      <c r="D367" s="14" t="s">
        <v>18</v>
      </c>
      <c r="E367" s="14" t="s">
        <v>19</v>
      </c>
      <c r="F367" s="34" t="s">
        <v>20</v>
      </c>
      <c r="G367" s="31">
        <v>1500.0</v>
      </c>
    </row>
    <row r="368" ht="15.75" hidden="1" customHeight="1">
      <c r="A368" s="19">
        <v>4.591445047E9</v>
      </c>
      <c r="B368" s="38">
        <v>43297.0</v>
      </c>
      <c r="C368" s="19">
        <v>50.0</v>
      </c>
      <c r="D368" s="19">
        <f>G367-C368</f>
        <v>1450</v>
      </c>
      <c r="E368" s="19"/>
      <c r="F368" s="19" t="s">
        <v>341</v>
      </c>
    </row>
    <row r="369" ht="15.75" hidden="1" customHeight="1">
      <c r="A369" s="19">
        <v>4.591445047E9</v>
      </c>
      <c r="B369" s="38">
        <v>43299.0</v>
      </c>
      <c r="C369" s="19">
        <v>100.0</v>
      </c>
      <c r="D369" s="19">
        <f t="shared" ref="D369:D382" si="20">D368-C369</f>
        <v>1350</v>
      </c>
      <c r="E369" s="19"/>
      <c r="F369" s="19" t="s">
        <v>342</v>
      </c>
    </row>
    <row r="370" ht="15.75" hidden="1" customHeight="1">
      <c r="A370" s="19">
        <v>4.591445047E9</v>
      </c>
      <c r="B370" s="38">
        <v>43300.0</v>
      </c>
      <c r="C370" s="19">
        <v>100.0</v>
      </c>
      <c r="D370" s="19">
        <f t="shared" si="20"/>
        <v>1250</v>
      </c>
      <c r="E370" s="19"/>
      <c r="F370" s="19" t="s">
        <v>343</v>
      </c>
    </row>
    <row r="371" ht="15.75" hidden="1" customHeight="1">
      <c r="A371" s="19">
        <v>4.591445047E9</v>
      </c>
      <c r="B371" s="38">
        <v>43304.0</v>
      </c>
      <c r="C371" s="19">
        <v>100.0</v>
      </c>
      <c r="D371" s="19">
        <f t="shared" si="20"/>
        <v>1150</v>
      </c>
      <c r="E371" s="19"/>
      <c r="F371" s="19" t="s">
        <v>344</v>
      </c>
    </row>
    <row r="372" ht="15.75" hidden="1" customHeight="1">
      <c r="A372" s="19">
        <v>4.591445047E9</v>
      </c>
      <c r="B372" s="38">
        <v>43306.0</v>
      </c>
      <c r="C372" s="19">
        <v>110.0</v>
      </c>
      <c r="D372" s="19">
        <f t="shared" si="20"/>
        <v>1040</v>
      </c>
      <c r="E372" s="19"/>
      <c r="F372" s="19" t="s">
        <v>345</v>
      </c>
    </row>
    <row r="373" ht="15.75" hidden="1" customHeight="1">
      <c r="A373" s="19">
        <v>4.591445047E9</v>
      </c>
      <c r="B373" s="38">
        <v>43307.0</v>
      </c>
      <c r="C373" s="19">
        <v>100.0</v>
      </c>
      <c r="D373" s="19">
        <f t="shared" si="20"/>
        <v>940</v>
      </c>
      <c r="E373" s="19"/>
      <c r="F373" s="19" t="s">
        <v>346</v>
      </c>
      <c r="G373" s="20" t="s">
        <v>347</v>
      </c>
    </row>
    <row r="374" ht="15.75" hidden="1" customHeight="1">
      <c r="A374" s="19">
        <v>4.591445047E9</v>
      </c>
      <c r="B374" s="38">
        <v>43308.0</v>
      </c>
      <c r="C374" s="19">
        <v>110.0</v>
      </c>
      <c r="D374" s="19">
        <f t="shared" si="20"/>
        <v>830</v>
      </c>
      <c r="E374" s="19"/>
      <c r="F374" s="19" t="s">
        <v>348</v>
      </c>
    </row>
    <row r="375" ht="15.75" hidden="1" customHeight="1">
      <c r="A375" s="19">
        <v>4.591445047E9</v>
      </c>
      <c r="B375" s="38">
        <v>43311.0</v>
      </c>
      <c r="C375" s="19">
        <v>110.0</v>
      </c>
      <c r="D375" s="19">
        <f t="shared" si="20"/>
        <v>720</v>
      </c>
      <c r="E375" s="19"/>
      <c r="F375" s="19" t="s">
        <v>349</v>
      </c>
    </row>
    <row r="376" ht="15.75" hidden="1" customHeight="1">
      <c r="A376" s="19">
        <v>4.591445047E9</v>
      </c>
      <c r="B376" s="38">
        <v>43313.0</v>
      </c>
      <c r="C376" s="19">
        <v>110.0</v>
      </c>
      <c r="D376" s="19">
        <f t="shared" si="20"/>
        <v>610</v>
      </c>
      <c r="E376" s="19"/>
      <c r="F376" s="19" t="s">
        <v>350</v>
      </c>
    </row>
    <row r="377" ht="15.75" hidden="1" customHeight="1">
      <c r="A377" s="19">
        <v>4.591445047E9</v>
      </c>
      <c r="B377" s="18">
        <v>43315.0</v>
      </c>
      <c r="C377" s="27">
        <v>110.0</v>
      </c>
      <c r="D377" s="19">
        <f t="shared" si="20"/>
        <v>500</v>
      </c>
      <c r="E377" s="19"/>
      <c r="F377" s="19" t="s">
        <v>351</v>
      </c>
    </row>
    <row r="378" ht="15.75" hidden="1" customHeight="1">
      <c r="A378" s="19">
        <v>4.591445047E9</v>
      </c>
      <c r="B378" s="38">
        <v>43315.0</v>
      </c>
      <c r="C378" s="19">
        <v>110.0</v>
      </c>
      <c r="D378" s="19">
        <f t="shared" si="20"/>
        <v>390</v>
      </c>
      <c r="E378" s="19"/>
      <c r="F378" s="19" t="s">
        <v>352</v>
      </c>
    </row>
    <row r="379" ht="15.75" hidden="1" customHeight="1">
      <c r="A379" s="19">
        <v>4.591445047E9</v>
      </c>
      <c r="B379" s="18">
        <v>43319.0</v>
      </c>
      <c r="C379" s="27">
        <v>110.0</v>
      </c>
      <c r="D379" s="19">
        <f t="shared" si="20"/>
        <v>280</v>
      </c>
      <c r="E379" s="19"/>
      <c r="F379" s="19" t="s">
        <v>353</v>
      </c>
    </row>
    <row r="380" ht="15.75" hidden="1" customHeight="1">
      <c r="A380" s="19">
        <v>4.591445047E9</v>
      </c>
      <c r="B380" s="18">
        <v>43320.0</v>
      </c>
      <c r="C380" s="27">
        <v>110.0</v>
      </c>
      <c r="D380" s="19">
        <f t="shared" si="20"/>
        <v>170</v>
      </c>
      <c r="E380" s="19"/>
      <c r="F380" s="19" t="s">
        <v>354</v>
      </c>
    </row>
    <row r="381" ht="15.75" hidden="1" customHeight="1">
      <c r="A381" s="19">
        <v>4.591445047E9</v>
      </c>
      <c r="B381" s="18">
        <v>43322.0</v>
      </c>
      <c r="C381" s="27">
        <v>100.0</v>
      </c>
      <c r="D381" s="19">
        <f t="shared" si="20"/>
        <v>70</v>
      </c>
      <c r="E381" s="19"/>
      <c r="F381" s="19" t="s">
        <v>355</v>
      </c>
    </row>
    <row r="382" ht="15.75" hidden="1" customHeight="1">
      <c r="A382" s="19">
        <v>4.591445047E9</v>
      </c>
      <c r="B382" s="18">
        <v>43325.0</v>
      </c>
      <c r="C382" s="27">
        <v>70.0</v>
      </c>
      <c r="D382" s="19">
        <f t="shared" si="20"/>
        <v>0</v>
      </c>
      <c r="E382" s="19"/>
      <c r="F382" s="19" t="s">
        <v>356</v>
      </c>
    </row>
    <row r="383" ht="15.75" hidden="1" customHeight="1">
      <c r="C383" s="28">
        <f>SUM(C368:C382)</f>
        <v>1500</v>
      </c>
      <c r="E383" s="1"/>
    </row>
    <row r="384" ht="15.75" hidden="1" customHeight="1">
      <c r="E384" s="1"/>
    </row>
    <row r="385" ht="15.75" hidden="1" customHeight="1">
      <c r="A385" s="14" t="s">
        <v>15</v>
      </c>
      <c r="B385" s="14" t="s">
        <v>16</v>
      </c>
      <c r="C385" s="14" t="s">
        <v>17</v>
      </c>
      <c r="D385" s="14" t="s">
        <v>18</v>
      </c>
      <c r="E385" s="14" t="s">
        <v>19</v>
      </c>
      <c r="F385" s="34" t="s">
        <v>20</v>
      </c>
      <c r="G385" s="31">
        <v>1500.0</v>
      </c>
    </row>
    <row r="386" ht="15.75" hidden="1" customHeight="1">
      <c r="A386" s="10" t="s">
        <v>357</v>
      </c>
      <c r="B386" s="18">
        <v>43325.0</v>
      </c>
      <c r="C386" s="19">
        <v>30.0</v>
      </c>
      <c r="D386" s="19">
        <f>G385-C386</f>
        <v>1470</v>
      </c>
      <c r="E386" s="19"/>
      <c r="F386" s="19" t="s">
        <v>358</v>
      </c>
    </row>
    <row r="387" ht="15.75" hidden="1" customHeight="1">
      <c r="A387" s="10" t="s">
        <v>357</v>
      </c>
      <c r="B387" s="18">
        <v>43326.0</v>
      </c>
      <c r="C387" s="19">
        <v>100.0</v>
      </c>
      <c r="D387" s="19">
        <f t="shared" ref="D387:D401" si="21">D386-C387</f>
        <v>1370</v>
      </c>
      <c r="E387" s="19"/>
      <c r="F387" s="19" t="s">
        <v>359</v>
      </c>
    </row>
    <row r="388" ht="15.75" hidden="1" customHeight="1">
      <c r="A388" s="10" t="s">
        <v>357</v>
      </c>
      <c r="B388" s="18">
        <v>43327.0</v>
      </c>
      <c r="C388" s="19">
        <v>100.0</v>
      </c>
      <c r="D388" s="19">
        <f t="shared" si="21"/>
        <v>1270</v>
      </c>
      <c r="E388" s="19"/>
      <c r="F388" s="19" t="s">
        <v>360</v>
      </c>
      <c r="G388" s="20" t="s">
        <v>347</v>
      </c>
    </row>
    <row r="389" ht="15.75" hidden="1" customHeight="1">
      <c r="A389" s="10" t="s">
        <v>357</v>
      </c>
      <c r="B389" s="18">
        <v>43327.0</v>
      </c>
      <c r="C389" s="19">
        <v>85.0</v>
      </c>
      <c r="D389" s="19">
        <f t="shared" si="21"/>
        <v>1185</v>
      </c>
      <c r="E389" s="19"/>
      <c r="F389" s="19" t="s">
        <v>361</v>
      </c>
    </row>
    <row r="390" ht="15.75" hidden="1" customHeight="1">
      <c r="A390" s="10" t="s">
        <v>357</v>
      </c>
      <c r="B390" s="18">
        <v>43328.0</v>
      </c>
      <c r="C390" s="19">
        <v>100.0</v>
      </c>
      <c r="D390" s="19">
        <f t="shared" si="21"/>
        <v>1085</v>
      </c>
      <c r="E390" s="19"/>
      <c r="F390" s="19" t="s">
        <v>362</v>
      </c>
    </row>
    <row r="391" ht="15.75" hidden="1" customHeight="1">
      <c r="A391" s="10" t="s">
        <v>357</v>
      </c>
      <c r="B391" s="18">
        <v>43332.0</v>
      </c>
      <c r="C391" s="19">
        <v>100.0</v>
      </c>
      <c r="D391" s="19">
        <f t="shared" si="21"/>
        <v>985</v>
      </c>
      <c r="E391" s="19"/>
      <c r="F391" s="19" t="s">
        <v>363</v>
      </c>
    </row>
    <row r="392" ht="15.75" hidden="1" customHeight="1">
      <c r="A392" s="10" t="s">
        <v>357</v>
      </c>
      <c r="B392" s="18">
        <v>43333.0</v>
      </c>
      <c r="C392" s="19">
        <v>100.0</v>
      </c>
      <c r="D392" s="19">
        <f t="shared" si="21"/>
        <v>885</v>
      </c>
      <c r="E392" s="19"/>
      <c r="F392" s="19" t="s">
        <v>364</v>
      </c>
    </row>
    <row r="393" ht="15.75" hidden="1" customHeight="1">
      <c r="A393" s="10" t="s">
        <v>357</v>
      </c>
      <c r="B393" s="18">
        <v>43335.0</v>
      </c>
      <c r="C393" s="19">
        <v>100.0</v>
      </c>
      <c r="D393" s="19">
        <f t="shared" si="21"/>
        <v>785</v>
      </c>
      <c r="E393" s="19"/>
      <c r="F393" s="19" t="s">
        <v>365</v>
      </c>
    </row>
    <row r="394" ht="15.75" hidden="1" customHeight="1">
      <c r="A394" s="10" t="s">
        <v>357</v>
      </c>
      <c r="B394" s="18">
        <v>43336.0</v>
      </c>
      <c r="C394" s="19">
        <v>100.0</v>
      </c>
      <c r="D394" s="19">
        <f t="shared" si="21"/>
        <v>685</v>
      </c>
      <c r="E394" s="19"/>
      <c r="F394" s="19" t="s">
        <v>366</v>
      </c>
    </row>
    <row r="395" ht="15.75" hidden="1" customHeight="1">
      <c r="A395" s="10" t="s">
        <v>357</v>
      </c>
      <c r="B395" s="18">
        <v>43339.0</v>
      </c>
      <c r="C395" s="19">
        <v>100.0</v>
      </c>
      <c r="D395" s="19">
        <f t="shared" si="21"/>
        <v>585</v>
      </c>
      <c r="E395" s="19"/>
      <c r="F395" s="19" t="s">
        <v>367</v>
      </c>
    </row>
    <row r="396" ht="15.75" hidden="1" customHeight="1">
      <c r="A396" s="10" t="s">
        <v>357</v>
      </c>
      <c r="B396" s="18">
        <v>43340.0</v>
      </c>
      <c r="C396" s="19">
        <v>100.0</v>
      </c>
      <c r="D396" s="19">
        <f t="shared" si="21"/>
        <v>485</v>
      </c>
      <c r="E396" s="19"/>
      <c r="F396" s="19" t="s">
        <v>368</v>
      </c>
    </row>
    <row r="397" ht="15.75" hidden="1" customHeight="1">
      <c r="A397" s="10" t="s">
        <v>357</v>
      </c>
      <c r="B397" s="18">
        <v>43342.0</v>
      </c>
      <c r="C397" s="27">
        <v>100.0</v>
      </c>
      <c r="D397" s="19">
        <f t="shared" si="21"/>
        <v>385</v>
      </c>
      <c r="E397" s="19"/>
      <c r="F397" s="19" t="s">
        <v>369</v>
      </c>
    </row>
    <row r="398" ht="15.75" hidden="1" customHeight="1">
      <c r="A398" s="10" t="s">
        <v>357</v>
      </c>
      <c r="B398" s="18">
        <v>43343.0</v>
      </c>
      <c r="C398" s="19">
        <v>100.0</v>
      </c>
      <c r="D398" s="19">
        <f t="shared" si="21"/>
        <v>285</v>
      </c>
      <c r="E398" s="19"/>
      <c r="F398" s="19" t="s">
        <v>370</v>
      </c>
    </row>
    <row r="399" ht="15.75" hidden="1" customHeight="1">
      <c r="A399" s="10" t="s">
        <v>357</v>
      </c>
      <c r="B399" s="18">
        <v>43346.0</v>
      </c>
      <c r="C399" s="27">
        <v>100.0</v>
      </c>
      <c r="D399" s="19">
        <f t="shared" si="21"/>
        <v>185</v>
      </c>
      <c r="E399" s="19"/>
      <c r="F399" s="19" t="s">
        <v>371</v>
      </c>
    </row>
    <row r="400" ht="15.75" hidden="1" customHeight="1">
      <c r="A400" s="10" t="s">
        <v>357</v>
      </c>
      <c r="B400" s="18">
        <v>43347.0</v>
      </c>
      <c r="C400" s="27">
        <v>100.0</v>
      </c>
      <c r="D400" s="19">
        <f t="shared" si="21"/>
        <v>85</v>
      </c>
      <c r="E400" s="19"/>
      <c r="F400" s="19" t="s">
        <v>372</v>
      </c>
    </row>
    <row r="401" ht="15.75" hidden="1" customHeight="1">
      <c r="A401" s="10" t="s">
        <v>357</v>
      </c>
      <c r="B401" s="18">
        <v>43349.0</v>
      </c>
      <c r="C401" s="27">
        <v>85.0</v>
      </c>
      <c r="D401" s="19">
        <f t="shared" si="21"/>
        <v>0</v>
      </c>
      <c r="E401" s="19"/>
      <c r="F401" s="19" t="s">
        <v>373</v>
      </c>
    </row>
    <row r="402" ht="15.75" hidden="1" customHeight="1">
      <c r="A402" s="10"/>
      <c r="B402" s="19"/>
      <c r="C402" s="27"/>
      <c r="D402" s="19"/>
      <c r="E402" s="19"/>
      <c r="F402" s="19"/>
    </row>
    <row r="403" ht="15.75" hidden="1" customHeight="1">
      <c r="C403" s="28">
        <f>SUM(C386:C402)</f>
        <v>1500</v>
      </c>
      <c r="E403" s="1"/>
    </row>
    <row r="404" ht="15.75" hidden="1" customHeight="1">
      <c r="E404" s="1"/>
    </row>
    <row r="405" ht="15.75" hidden="1" customHeight="1">
      <c r="A405" s="14" t="s">
        <v>15</v>
      </c>
      <c r="B405" s="14" t="s">
        <v>16</v>
      </c>
      <c r="C405" s="14" t="s">
        <v>17</v>
      </c>
      <c r="D405" s="14" t="s">
        <v>18</v>
      </c>
      <c r="E405" s="14" t="s">
        <v>19</v>
      </c>
      <c r="F405" s="34" t="s">
        <v>20</v>
      </c>
      <c r="G405" s="31">
        <v>1500.0</v>
      </c>
    </row>
    <row r="406" ht="15.75" hidden="1" customHeight="1">
      <c r="A406" s="19">
        <v>4.59148231E9</v>
      </c>
      <c r="B406" s="18">
        <v>43350.0</v>
      </c>
      <c r="C406" s="19">
        <v>100.0</v>
      </c>
      <c r="D406" s="19">
        <f>G405-C406</f>
        <v>1400</v>
      </c>
      <c r="E406" s="19"/>
      <c r="F406" s="19" t="s">
        <v>374</v>
      </c>
    </row>
    <row r="407" ht="15.75" hidden="1" customHeight="1">
      <c r="A407" s="19">
        <v>4.59148231E9</v>
      </c>
      <c r="B407" s="18">
        <v>43355.0</v>
      </c>
      <c r="C407" s="19">
        <v>100.0</v>
      </c>
      <c r="D407" s="19">
        <f t="shared" ref="D407:D420" si="22">D406-C407</f>
        <v>1300</v>
      </c>
      <c r="E407" s="19"/>
      <c r="F407" s="19" t="s">
        <v>375</v>
      </c>
    </row>
    <row r="408" ht="15.75" hidden="1" customHeight="1">
      <c r="A408" s="19">
        <v>4.59148231E9</v>
      </c>
      <c r="B408" s="18">
        <v>43356.0</v>
      </c>
      <c r="C408" s="19">
        <v>100.0</v>
      </c>
      <c r="D408" s="19">
        <f t="shared" si="22"/>
        <v>1200</v>
      </c>
      <c r="E408" s="19"/>
      <c r="F408" s="19" t="s">
        <v>376</v>
      </c>
    </row>
    <row r="409" ht="15.75" hidden="1" customHeight="1">
      <c r="A409" s="19">
        <v>4.59148231E9</v>
      </c>
      <c r="B409" s="18">
        <v>43356.0</v>
      </c>
      <c r="C409" s="19">
        <v>100.0</v>
      </c>
      <c r="D409" s="19">
        <f t="shared" si="22"/>
        <v>1100</v>
      </c>
      <c r="E409" s="19"/>
      <c r="F409" s="19" t="s">
        <v>377</v>
      </c>
    </row>
    <row r="410" ht="15.75" hidden="1" customHeight="1">
      <c r="A410" s="19">
        <v>4.59148231E9</v>
      </c>
      <c r="B410" s="18">
        <v>43357.0</v>
      </c>
      <c r="C410" s="19">
        <v>100.0</v>
      </c>
      <c r="D410" s="19">
        <f t="shared" si="22"/>
        <v>1000</v>
      </c>
      <c r="E410" s="19"/>
      <c r="F410" s="19" t="s">
        <v>378</v>
      </c>
    </row>
    <row r="411" ht="15.75" hidden="1" customHeight="1">
      <c r="A411" s="19">
        <v>4.59148231E9</v>
      </c>
      <c r="B411" s="18">
        <v>43361.0</v>
      </c>
      <c r="C411" s="19">
        <v>100.0</v>
      </c>
      <c r="D411" s="19">
        <f t="shared" si="22"/>
        <v>900</v>
      </c>
      <c r="E411" s="19"/>
      <c r="F411" s="19" t="s">
        <v>379</v>
      </c>
    </row>
    <row r="412" ht="15.75" hidden="1" customHeight="1">
      <c r="A412" s="19">
        <v>4.59148231E9</v>
      </c>
      <c r="B412" s="18">
        <v>43362.0</v>
      </c>
      <c r="C412" s="19">
        <v>100.0</v>
      </c>
      <c r="D412" s="19">
        <f t="shared" si="22"/>
        <v>800</v>
      </c>
      <c r="E412" s="19"/>
      <c r="F412" s="19" t="s">
        <v>380</v>
      </c>
    </row>
    <row r="413" ht="15.75" hidden="1" customHeight="1">
      <c r="A413" s="19">
        <v>4.59148231E9</v>
      </c>
      <c r="B413" s="18">
        <v>43364.0</v>
      </c>
      <c r="C413" s="27">
        <v>100.0</v>
      </c>
      <c r="D413" s="19">
        <f t="shared" si="22"/>
        <v>700</v>
      </c>
      <c r="E413" s="19"/>
      <c r="F413" s="19" t="s">
        <v>381</v>
      </c>
    </row>
    <row r="414" ht="15.75" hidden="1" customHeight="1">
      <c r="A414" s="19">
        <v>4.59148231E9</v>
      </c>
      <c r="B414" s="18">
        <v>43364.0</v>
      </c>
      <c r="C414" s="27">
        <v>100.0</v>
      </c>
      <c r="D414" s="19">
        <f t="shared" si="22"/>
        <v>600</v>
      </c>
      <c r="E414" s="19"/>
      <c r="F414" s="19" t="s">
        <v>382</v>
      </c>
    </row>
    <row r="415" ht="15.75" hidden="1" customHeight="1">
      <c r="A415" s="19">
        <v>4.59148231E9</v>
      </c>
      <c r="B415" s="18">
        <v>43367.0</v>
      </c>
      <c r="C415" s="27">
        <v>100.0</v>
      </c>
      <c r="D415" s="19">
        <f t="shared" si="22"/>
        <v>500</v>
      </c>
      <c r="E415" s="19"/>
      <c r="F415" s="19" t="s">
        <v>383</v>
      </c>
    </row>
    <row r="416" ht="15.75" hidden="1" customHeight="1">
      <c r="A416" s="19">
        <v>4.59148231E9</v>
      </c>
      <c r="B416" s="18">
        <v>43369.0</v>
      </c>
      <c r="C416" s="27">
        <v>100.0</v>
      </c>
      <c r="D416" s="19">
        <f t="shared" si="22"/>
        <v>400</v>
      </c>
      <c r="E416" s="19"/>
      <c r="F416" s="19" t="s">
        <v>384</v>
      </c>
    </row>
    <row r="417" ht="15.75" hidden="1" customHeight="1">
      <c r="A417" s="19">
        <v>4.59148231E9</v>
      </c>
      <c r="B417" s="18">
        <v>43370.0</v>
      </c>
      <c r="C417" s="27">
        <v>100.0</v>
      </c>
      <c r="D417" s="19">
        <f t="shared" si="22"/>
        <v>300</v>
      </c>
      <c r="E417" s="19"/>
      <c r="F417" s="19" t="s">
        <v>385</v>
      </c>
    </row>
    <row r="418" ht="15.75" hidden="1" customHeight="1">
      <c r="A418" s="19">
        <v>4.59148231E9</v>
      </c>
      <c r="B418" s="18">
        <v>43377.0</v>
      </c>
      <c r="C418" s="27">
        <v>100.0</v>
      </c>
      <c r="D418" s="19">
        <f t="shared" si="22"/>
        <v>200</v>
      </c>
      <c r="E418" s="19"/>
      <c r="F418" s="19" t="s">
        <v>386</v>
      </c>
    </row>
    <row r="419" ht="15.75" hidden="1" customHeight="1">
      <c r="A419" s="19">
        <v>4.59148231E9</v>
      </c>
      <c r="B419" s="18">
        <v>43382.0</v>
      </c>
      <c r="C419" s="27">
        <v>100.0</v>
      </c>
      <c r="D419" s="19">
        <f t="shared" si="22"/>
        <v>100</v>
      </c>
      <c r="E419" s="19"/>
      <c r="F419" s="19" t="s">
        <v>387</v>
      </c>
    </row>
    <row r="420" ht="15.75" hidden="1" customHeight="1">
      <c r="A420" s="19">
        <v>4.59148231E9</v>
      </c>
      <c r="B420" s="18">
        <v>43383.0</v>
      </c>
      <c r="C420" s="27">
        <v>100.0</v>
      </c>
      <c r="D420" s="19">
        <f t="shared" si="22"/>
        <v>0</v>
      </c>
      <c r="E420" s="19"/>
      <c r="F420" s="19" t="s">
        <v>388</v>
      </c>
    </row>
    <row r="421" ht="15.75" hidden="1" customHeight="1">
      <c r="C421" s="28">
        <f>SUM(C406:C420)</f>
        <v>1500</v>
      </c>
      <c r="E421" s="1"/>
    </row>
    <row r="422" ht="15.75" hidden="1" customHeight="1">
      <c r="E422" s="1"/>
    </row>
    <row r="423" ht="15.75" hidden="1" customHeight="1">
      <c r="E423" s="1"/>
    </row>
    <row r="424" ht="15.75" hidden="1" customHeight="1">
      <c r="A424" s="14" t="s">
        <v>15</v>
      </c>
      <c r="B424" s="14" t="s">
        <v>16</v>
      </c>
      <c r="C424" s="14" t="s">
        <v>17</v>
      </c>
      <c r="D424" s="14" t="s">
        <v>18</v>
      </c>
      <c r="E424" s="14" t="s">
        <v>19</v>
      </c>
      <c r="F424" s="34" t="s">
        <v>20</v>
      </c>
      <c r="G424" s="31">
        <v>1500.0</v>
      </c>
    </row>
    <row r="425" ht="15.75" hidden="1" customHeight="1">
      <c r="A425" s="19">
        <v>4.591493217E9</v>
      </c>
      <c r="B425" s="19" t="s">
        <v>389</v>
      </c>
      <c r="C425" s="19">
        <v>100.0</v>
      </c>
      <c r="D425" s="19">
        <f>G424-C425</f>
        <v>1400</v>
      </c>
      <c r="E425" s="19"/>
      <c r="F425" s="19" t="s">
        <v>390</v>
      </c>
    </row>
    <row r="426" ht="15.75" hidden="1" customHeight="1">
      <c r="A426" s="19">
        <v>4.591493217E9</v>
      </c>
      <c r="B426" s="19" t="s">
        <v>391</v>
      </c>
      <c r="C426" s="19">
        <v>100.0</v>
      </c>
      <c r="D426" s="19">
        <f t="shared" ref="D426:D440" si="23">D425-C426</f>
        <v>1300</v>
      </c>
      <c r="E426" s="19"/>
      <c r="F426" s="19" t="s">
        <v>392</v>
      </c>
    </row>
    <row r="427" ht="15.75" hidden="1" customHeight="1">
      <c r="A427" s="19">
        <v>4.591493217E9</v>
      </c>
      <c r="B427" s="19" t="s">
        <v>393</v>
      </c>
      <c r="C427" s="19">
        <v>100.0</v>
      </c>
      <c r="D427" s="19">
        <f t="shared" si="23"/>
        <v>1200</v>
      </c>
      <c r="E427" s="19"/>
      <c r="F427" s="19" t="s">
        <v>394</v>
      </c>
    </row>
    <row r="428" ht="15.75" hidden="1" customHeight="1">
      <c r="A428" s="19">
        <v>4.591493217E9</v>
      </c>
      <c r="B428" s="19" t="s">
        <v>395</v>
      </c>
      <c r="C428" s="19">
        <v>100.0</v>
      </c>
      <c r="D428" s="19">
        <f t="shared" si="23"/>
        <v>1100</v>
      </c>
      <c r="E428" s="19"/>
      <c r="F428" s="19" t="s">
        <v>396</v>
      </c>
    </row>
    <row r="429" ht="15.75" hidden="1" customHeight="1">
      <c r="A429" s="19">
        <v>4.591493217E9</v>
      </c>
      <c r="B429" s="19" t="s">
        <v>397</v>
      </c>
      <c r="C429" s="19">
        <v>50.0</v>
      </c>
      <c r="D429" s="19">
        <f t="shared" si="23"/>
        <v>1050</v>
      </c>
      <c r="E429" s="19"/>
      <c r="F429" s="19" t="s">
        <v>398</v>
      </c>
    </row>
    <row r="430" ht="15.75" hidden="1" customHeight="1">
      <c r="A430" s="19">
        <v>4.591493217E9</v>
      </c>
      <c r="B430" s="19" t="s">
        <v>397</v>
      </c>
      <c r="C430" s="19">
        <v>50.0</v>
      </c>
      <c r="D430" s="19">
        <f t="shared" si="23"/>
        <v>1000</v>
      </c>
      <c r="E430" s="19"/>
      <c r="F430" s="19" t="s">
        <v>399</v>
      </c>
    </row>
    <row r="431" ht="15.75" hidden="1" customHeight="1">
      <c r="A431" s="19">
        <v>4.591493217E9</v>
      </c>
      <c r="B431" s="19" t="s">
        <v>400</v>
      </c>
      <c r="C431" s="19">
        <v>100.0</v>
      </c>
      <c r="D431" s="19">
        <f t="shared" si="23"/>
        <v>900</v>
      </c>
      <c r="E431" s="19"/>
      <c r="F431" s="19" t="s">
        <v>401</v>
      </c>
    </row>
    <row r="432" ht="15.75" hidden="1" customHeight="1">
      <c r="A432" s="19">
        <v>4.591493217E9</v>
      </c>
      <c r="B432" s="19" t="s">
        <v>402</v>
      </c>
      <c r="C432" s="27">
        <v>100.0</v>
      </c>
      <c r="D432" s="19">
        <f t="shared" si="23"/>
        <v>800</v>
      </c>
      <c r="E432" s="19"/>
      <c r="F432" s="19" t="s">
        <v>403</v>
      </c>
    </row>
    <row r="433" ht="15.75" hidden="1" customHeight="1">
      <c r="A433" s="19">
        <v>4.591493217E9</v>
      </c>
      <c r="B433" s="18">
        <v>43397.0</v>
      </c>
      <c r="C433" s="27">
        <v>100.0</v>
      </c>
      <c r="D433" s="19">
        <f t="shared" si="23"/>
        <v>700</v>
      </c>
      <c r="E433" s="19"/>
      <c r="F433" s="19" t="s">
        <v>404</v>
      </c>
    </row>
    <row r="434" ht="15.75" hidden="1" customHeight="1">
      <c r="A434" s="19">
        <v>4.591493217E9</v>
      </c>
      <c r="B434" s="18">
        <v>43399.0</v>
      </c>
      <c r="C434" s="27">
        <v>100.0</v>
      </c>
      <c r="D434" s="19">
        <f t="shared" si="23"/>
        <v>600</v>
      </c>
      <c r="E434" s="19"/>
      <c r="F434" s="19" t="s">
        <v>405</v>
      </c>
    </row>
    <row r="435" ht="15.75" hidden="1" customHeight="1">
      <c r="A435" s="19">
        <v>4.591493217E9</v>
      </c>
      <c r="B435" s="18">
        <v>43402.0</v>
      </c>
      <c r="C435" s="27">
        <v>100.0</v>
      </c>
      <c r="D435" s="19">
        <f t="shared" si="23"/>
        <v>500</v>
      </c>
      <c r="E435" s="19"/>
      <c r="F435" s="19" t="s">
        <v>406</v>
      </c>
    </row>
    <row r="436" ht="15.75" hidden="1" customHeight="1">
      <c r="A436" s="19">
        <v>4.591493217E9</v>
      </c>
      <c r="B436" s="18">
        <v>43403.0</v>
      </c>
      <c r="C436" s="27">
        <v>100.0</v>
      </c>
      <c r="D436" s="19">
        <f t="shared" si="23"/>
        <v>400</v>
      </c>
      <c r="E436" s="19"/>
      <c r="F436" s="19" t="s">
        <v>407</v>
      </c>
    </row>
    <row r="437" ht="15.75" hidden="1" customHeight="1">
      <c r="A437" s="19">
        <v>4.591493217E9</v>
      </c>
      <c r="B437" s="18">
        <v>43405.0</v>
      </c>
      <c r="C437" s="27">
        <v>100.0</v>
      </c>
      <c r="D437" s="19">
        <f t="shared" si="23"/>
        <v>300</v>
      </c>
      <c r="E437" s="19"/>
      <c r="F437" s="19" t="s">
        <v>408</v>
      </c>
    </row>
    <row r="438" ht="15.75" hidden="1" customHeight="1">
      <c r="A438" s="19">
        <v>4.591493217E9</v>
      </c>
      <c r="B438" s="18">
        <v>43406.0</v>
      </c>
      <c r="C438" s="27">
        <v>100.0</v>
      </c>
      <c r="D438" s="19">
        <f t="shared" si="23"/>
        <v>200</v>
      </c>
      <c r="E438" s="19"/>
      <c r="F438" s="19" t="s">
        <v>409</v>
      </c>
    </row>
    <row r="439" ht="15.75" hidden="1" customHeight="1">
      <c r="A439" s="19">
        <v>4.591493217E9</v>
      </c>
      <c r="B439" s="18">
        <v>43409.0</v>
      </c>
      <c r="C439" s="27">
        <v>100.0</v>
      </c>
      <c r="D439" s="19">
        <f t="shared" si="23"/>
        <v>100</v>
      </c>
      <c r="E439" s="19"/>
      <c r="F439" s="19" t="s">
        <v>410</v>
      </c>
    </row>
    <row r="440" ht="15.75" hidden="1" customHeight="1">
      <c r="A440" s="19">
        <v>4.591493217E9</v>
      </c>
      <c r="B440" s="18">
        <v>43411.0</v>
      </c>
      <c r="C440" s="27">
        <v>100.0</v>
      </c>
      <c r="D440" s="19">
        <f t="shared" si="23"/>
        <v>0</v>
      </c>
      <c r="E440" s="19"/>
      <c r="F440" s="19" t="s">
        <v>411</v>
      </c>
    </row>
    <row r="441" ht="15.75" hidden="1" customHeight="1">
      <c r="C441" s="28">
        <f>SUM(C425:C440)</f>
        <v>1500</v>
      </c>
      <c r="E441" s="1"/>
    </row>
    <row r="442" ht="15.75" hidden="1" customHeight="1">
      <c r="E442" s="1"/>
    </row>
    <row r="443" ht="15.75" hidden="1" customHeight="1">
      <c r="A443" s="14" t="s">
        <v>15</v>
      </c>
      <c r="B443" s="14" t="s">
        <v>16</v>
      </c>
      <c r="C443" s="14" t="s">
        <v>17</v>
      </c>
      <c r="D443" s="14" t="s">
        <v>18</v>
      </c>
      <c r="E443" s="14" t="s">
        <v>19</v>
      </c>
      <c r="F443" s="34" t="s">
        <v>20</v>
      </c>
      <c r="G443" s="31">
        <v>1500.0</v>
      </c>
    </row>
    <row r="444" ht="15.75" hidden="1" customHeight="1">
      <c r="A444" s="19">
        <v>4.591517214E9</v>
      </c>
      <c r="B444" s="18">
        <v>43412.0</v>
      </c>
      <c r="C444" s="19">
        <v>100.0</v>
      </c>
      <c r="D444" s="19">
        <f>G443-C444</f>
        <v>1400</v>
      </c>
      <c r="E444" s="19"/>
      <c r="F444" s="19" t="s">
        <v>412</v>
      </c>
    </row>
    <row r="445" ht="15.75" hidden="1" customHeight="1">
      <c r="A445" s="19">
        <v>4.591517214E9</v>
      </c>
      <c r="B445" s="18">
        <v>43413.0</v>
      </c>
      <c r="C445" s="19">
        <v>100.0</v>
      </c>
      <c r="D445" s="19">
        <f t="shared" ref="D445:D458" si="24">D444-C445</f>
        <v>1300</v>
      </c>
      <c r="E445" s="19"/>
      <c r="F445" s="19" t="s">
        <v>412</v>
      </c>
    </row>
    <row r="446" ht="15.75" hidden="1" customHeight="1">
      <c r="A446" s="19">
        <v>4.591517214E9</v>
      </c>
      <c r="B446" s="18">
        <v>43416.0</v>
      </c>
      <c r="C446" s="19">
        <v>100.0</v>
      </c>
      <c r="D446" s="19">
        <f t="shared" si="24"/>
        <v>1200</v>
      </c>
      <c r="E446" s="19"/>
      <c r="F446" s="19" t="s">
        <v>413</v>
      </c>
    </row>
    <row r="447" ht="15.75" hidden="1" customHeight="1">
      <c r="A447" s="19">
        <v>4.591517214E9</v>
      </c>
      <c r="B447" s="18">
        <v>43418.0</v>
      </c>
      <c r="C447" s="19">
        <v>100.0</v>
      </c>
      <c r="D447" s="19">
        <f t="shared" si="24"/>
        <v>1100</v>
      </c>
      <c r="E447" s="19"/>
      <c r="F447" s="19" t="s">
        <v>414</v>
      </c>
    </row>
    <row r="448" ht="15.75" hidden="1" customHeight="1">
      <c r="A448" s="19">
        <v>4.591517214E9</v>
      </c>
      <c r="B448" s="18">
        <v>43419.0</v>
      </c>
      <c r="C448" s="19">
        <v>100.0</v>
      </c>
      <c r="D448" s="19">
        <f t="shared" si="24"/>
        <v>1000</v>
      </c>
      <c r="E448" s="19"/>
      <c r="F448" s="19" t="s">
        <v>415</v>
      </c>
    </row>
    <row r="449" ht="15.75" hidden="1" customHeight="1">
      <c r="A449" s="19">
        <v>4.591517214E9</v>
      </c>
      <c r="B449" s="18">
        <v>43420.0</v>
      </c>
      <c r="C449" s="19">
        <v>100.0</v>
      </c>
      <c r="D449" s="19">
        <f t="shared" si="24"/>
        <v>900</v>
      </c>
      <c r="E449" s="19"/>
      <c r="F449" s="19" t="s">
        <v>416</v>
      </c>
    </row>
    <row r="450" ht="15.75" hidden="1" customHeight="1">
      <c r="A450" s="19">
        <v>4.591517214E9</v>
      </c>
      <c r="B450" s="18">
        <v>43423.0</v>
      </c>
      <c r="C450" s="19">
        <v>100.0</v>
      </c>
      <c r="D450" s="19">
        <f t="shared" si="24"/>
        <v>800</v>
      </c>
      <c r="E450" s="19"/>
      <c r="F450" s="19" t="s">
        <v>417</v>
      </c>
    </row>
    <row r="451" ht="15.75" hidden="1" customHeight="1">
      <c r="A451" s="19">
        <v>4.591517214E9</v>
      </c>
      <c r="B451" s="18">
        <v>43425.0</v>
      </c>
      <c r="C451" s="19">
        <v>100.0</v>
      </c>
      <c r="D451" s="19">
        <f t="shared" si="24"/>
        <v>700</v>
      </c>
      <c r="E451" s="19"/>
      <c r="F451" s="19" t="s">
        <v>418</v>
      </c>
    </row>
    <row r="452" ht="15.75" hidden="1" customHeight="1">
      <c r="A452" s="19">
        <v>4.591517214E9</v>
      </c>
      <c r="B452" s="18">
        <v>43426.0</v>
      </c>
      <c r="C452" s="19">
        <v>100.0</v>
      </c>
      <c r="D452" s="19">
        <f t="shared" si="24"/>
        <v>600</v>
      </c>
      <c r="E452" s="19"/>
      <c r="F452" s="19" t="s">
        <v>419</v>
      </c>
    </row>
    <row r="453" ht="15.75" hidden="1" customHeight="1">
      <c r="A453" s="19">
        <v>4.591517214E9</v>
      </c>
      <c r="B453" s="18">
        <v>43427.0</v>
      </c>
      <c r="C453" s="19">
        <v>100.0</v>
      </c>
      <c r="D453" s="19">
        <f t="shared" si="24"/>
        <v>500</v>
      </c>
      <c r="E453" s="19"/>
      <c r="F453" s="19" t="s">
        <v>420</v>
      </c>
    </row>
    <row r="454" ht="15.75" hidden="1" customHeight="1">
      <c r="A454" s="19">
        <v>4.591517214E9</v>
      </c>
      <c r="B454" s="18">
        <v>43430.0</v>
      </c>
      <c r="C454" s="19">
        <v>100.0</v>
      </c>
      <c r="D454" s="19">
        <f t="shared" si="24"/>
        <v>400</v>
      </c>
      <c r="E454" s="19"/>
      <c r="F454" s="19" t="s">
        <v>421</v>
      </c>
    </row>
    <row r="455" ht="15.75" hidden="1" customHeight="1">
      <c r="A455" s="19">
        <v>4.591517214E9</v>
      </c>
      <c r="B455" s="18">
        <v>43432.0</v>
      </c>
      <c r="C455" s="19">
        <v>100.0</v>
      </c>
      <c r="D455" s="19">
        <f t="shared" si="24"/>
        <v>300</v>
      </c>
      <c r="E455" s="19"/>
      <c r="F455" s="19" t="s">
        <v>422</v>
      </c>
    </row>
    <row r="456" ht="15.75" hidden="1" customHeight="1">
      <c r="A456" s="19">
        <v>4.591517214E9</v>
      </c>
      <c r="B456" s="18">
        <v>43434.0</v>
      </c>
      <c r="C456" s="19">
        <v>100.0</v>
      </c>
      <c r="D456" s="19">
        <f t="shared" si="24"/>
        <v>200</v>
      </c>
      <c r="E456" s="19"/>
      <c r="F456" s="19" t="s">
        <v>423</v>
      </c>
    </row>
    <row r="457" ht="15.75" hidden="1" customHeight="1">
      <c r="A457" s="19">
        <v>4.591517214E9</v>
      </c>
      <c r="B457" s="18">
        <v>43437.0</v>
      </c>
      <c r="C457" s="19">
        <v>100.0</v>
      </c>
      <c r="D457" s="19">
        <f t="shared" si="24"/>
        <v>100</v>
      </c>
      <c r="E457" s="19"/>
      <c r="F457" s="19" t="s">
        <v>424</v>
      </c>
    </row>
    <row r="458" ht="15.75" hidden="1" customHeight="1">
      <c r="A458" s="19">
        <v>4.591517214E9</v>
      </c>
      <c r="B458" s="18">
        <v>43438.0</v>
      </c>
      <c r="C458" s="27">
        <v>100.0</v>
      </c>
      <c r="D458" s="19">
        <f t="shared" si="24"/>
        <v>0</v>
      </c>
      <c r="E458" s="19"/>
      <c r="F458" s="19" t="s">
        <v>425</v>
      </c>
    </row>
    <row r="459" ht="15.75" hidden="1" customHeight="1">
      <c r="C459" s="28">
        <f>SUM(C444:C458)</f>
        <v>1500</v>
      </c>
      <c r="E459" s="1"/>
    </row>
    <row r="460" ht="15.75" hidden="1" customHeight="1">
      <c r="E460" s="1"/>
    </row>
    <row r="461" ht="15.75" hidden="1" customHeight="1">
      <c r="A461" s="14" t="s">
        <v>15</v>
      </c>
      <c r="B461" s="14" t="s">
        <v>16</v>
      </c>
      <c r="C461" s="14" t="s">
        <v>17</v>
      </c>
      <c r="D461" s="14" t="s">
        <v>18</v>
      </c>
      <c r="E461" s="14" t="s">
        <v>19</v>
      </c>
      <c r="F461" s="34" t="s">
        <v>20</v>
      </c>
      <c r="G461" s="31">
        <v>1500.0</v>
      </c>
    </row>
    <row r="462" ht="15.75" hidden="1" customHeight="1">
      <c r="A462" s="19">
        <v>4.591532542E9</v>
      </c>
      <c r="B462" s="18">
        <v>43439.0</v>
      </c>
      <c r="C462" s="19">
        <v>100.0</v>
      </c>
      <c r="D462" s="19">
        <f>G461-C462</f>
        <v>1400</v>
      </c>
      <c r="E462" s="19"/>
      <c r="F462" s="19" t="s">
        <v>426</v>
      </c>
    </row>
    <row r="463" ht="15.75" hidden="1" customHeight="1">
      <c r="A463" s="19">
        <v>4.591532542E9</v>
      </c>
      <c r="B463" s="18">
        <v>43441.0</v>
      </c>
      <c r="C463" s="19">
        <v>100.0</v>
      </c>
      <c r="D463" s="19">
        <f t="shared" ref="D463:D476" si="25">D462-C463</f>
        <v>1300</v>
      </c>
      <c r="E463" s="19"/>
      <c r="F463" s="19" t="s">
        <v>427</v>
      </c>
    </row>
    <row r="464" ht="15.75" hidden="1" customHeight="1">
      <c r="A464" s="19">
        <v>4.591532542E9</v>
      </c>
      <c r="B464" s="18">
        <v>43444.0</v>
      </c>
      <c r="C464" s="19">
        <v>100.0</v>
      </c>
      <c r="D464" s="19">
        <f t="shared" si="25"/>
        <v>1200</v>
      </c>
      <c r="E464" s="19"/>
      <c r="F464" s="19" t="s">
        <v>428</v>
      </c>
    </row>
    <row r="465" ht="15.75" hidden="1" customHeight="1">
      <c r="A465" s="19">
        <v>4.591532542E9</v>
      </c>
      <c r="B465" s="18">
        <v>43445.0</v>
      </c>
      <c r="C465" s="19">
        <v>100.0</v>
      </c>
      <c r="D465" s="19">
        <f t="shared" si="25"/>
        <v>1100</v>
      </c>
      <c r="E465" s="19"/>
      <c r="F465" s="19" t="s">
        <v>429</v>
      </c>
    </row>
    <row r="466" ht="15.75" hidden="1" customHeight="1">
      <c r="A466" s="19">
        <v>4.591532542E9</v>
      </c>
      <c r="B466" s="18">
        <v>43447.0</v>
      </c>
      <c r="C466" s="19">
        <v>100.0</v>
      </c>
      <c r="D466" s="19">
        <f t="shared" si="25"/>
        <v>1000</v>
      </c>
      <c r="E466" s="19"/>
      <c r="F466" s="19" t="s">
        <v>430</v>
      </c>
    </row>
    <row r="467" ht="15.75" hidden="1" customHeight="1">
      <c r="A467" s="19">
        <v>4.591532542E9</v>
      </c>
      <c r="B467" s="18">
        <v>43448.0</v>
      </c>
      <c r="C467" s="19">
        <v>100.0</v>
      </c>
      <c r="D467" s="19">
        <f t="shared" si="25"/>
        <v>900</v>
      </c>
      <c r="E467" s="19"/>
      <c r="F467" s="19" t="s">
        <v>431</v>
      </c>
    </row>
    <row r="468" ht="15.75" hidden="1" customHeight="1">
      <c r="A468" s="19">
        <v>4.591532542E9</v>
      </c>
      <c r="B468" s="19" t="s">
        <v>432</v>
      </c>
      <c r="C468" s="19">
        <v>100.0</v>
      </c>
      <c r="D468" s="19">
        <f t="shared" si="25"/>
        <v>800</v>
      </c>
      <c r="E468" s="19"/>
      <c r="F468" s="19" t="s">
        <v>433</v>
      </c>
    </row>
    <row r="469" ht="15.75" hidden="1" customHeight="1">
      <c r="A469" s="19">
        <v>4.591532542E9</v>
      </c>
      <c r="B469" s="27" t="s">
        <v>434</v>
      </c>
      <c r="C469" s="27">
        <v>100.0</v>
      </c>
      <c r="D469" s="19">
        <f t="shared" si="25"/>
        <v>700</v>
      </c>
      <c r="E469" s="19"/>
      <c r="F469" s="19" t="s">
        <v>435</v>
      </c>
    </row>
    <row r="470" ht="15.75" hidden="1" customHeight="1">
      <c r="A470" s="19">
        <v>4.591532542E9</v>
      </c>
      <c r="B470" s="27" t="s">
        <v>436</v>
      </c>
      <c r="C470" s="36">
        <v>100.0</v>
      </c>
      <c r="D470" s="19">
        <f t="shared" si="25"/>
        <v>600</v>
      </c>
      <c r="E470" s="19"/>
      <c r="F470" s="19" t="s">
        <v>437</v>
      </c>
    </row>
    <row r="471" ht="15.75" hidden="1" customHeight="1">
      <c r="A471" s="19">
        <v>4.591532542E9</v>
      </c>
      <c r="B471" s="27" t="s">
        <v>438</v>
      </c>
      <c r="C471" s="19">
        <v>100.0</v>
      </c>
      <c r="D471" s="19">
        <f t="shared" si="25"/>
        <v>500</v>
      </c>
      <c r="E471" s="19"/>
      <c r="F471" s="19" t="s">
        <v>439</v>
      </c>
    </row>
    <row r="472" ht="15.75" hidden="1" customHeight="1">
      <c r="A472" s="19">
        <v>4.591532542E9</v>
      </c>
      <c r="B472" s="27" t="s">
        <v>440</v>
      </c>
      <c r="C472" s="19">
        <v>100.0</v>
      </c>
      <c r="D472" s="19">
        <f t="shared" si="25"/>
        <v>400</v>
      </c>
      <c r="E472" s="19"/>
      <c r="F472" s="19" t="s">
        <v>441</v>
      </c>
    </row>
    <row r="473" ht="15.75" hidden="1" customHeight="1">
      <c r="A473" s="19">
        <v>4.591532542E9</v>
      </c>
      <c r="B473" s="18">
        <v>43467.0</v>
      </c>
      <c r="C473" s="19">
        <v>100.0</v>
      </c>
      <c r="D473" s="19">
        <f t="shared" si="25"/>
        <v>300</v>
      </c>
      <c r="E473" s="19"/>
      <c r="F473" s="19" t="s">
        <v>442</v>
      </c>
    </row>
    <row r="474" ht="15.75" hidden="1" customHeight="1">
      <c r="A474" s="19">
        <v>4.591532542E9</v>
      </c>
      <c r="B474" s="18">
        <v>43468.0</v>
      </c>
      <c r="C474" s="19">
        <v>100.0</v>
      </c>
      <c r="D474" s="19">
        <f t="shared" si="25"/>
        <v>200</v>
      </c>
      <c r="E474" s="19"/>
      <c r="F474" s="19" t="s">
        <v>443</v>
      </c>
    </row>
    <row r="475" ht="15.75" hidden="1" customHeight="1">
      <c r="A475" s="19">
        <v>4.591532542E9</v>
      </c>
      <c r="B475" s="18">
        <v>43472.0</v>
      </c>
      <c r="C475" s="27">
        <v>100.0</v>
      </c>
      <c r="D475" s="19">
        <f t="shared" si="25"/>
        <v>100</v>
      </c>
      <c r="E475" s="19"/>
      <c r="F475" s="19" t="s">
        <v>444</v>
      </c>
    </row>
    <row r="476" ht="15.75" hidden="1" customHeight="1">
      <c r="A476" s="10"/>
      <c r="B476" s="18">
        <v>43473.0</v>
      </c>
      <c r="C476" s="35">
        <v>100.0</v>
      </c>
      <c r="D476" s="19">
        <f t="shared" si="25"/>
        <v>0</v>
      </c>
      <c r="E476" s="19"/>
      <c r="F476" s="19" t="s">
        <v>445</v>
      </c>
    </row>
    <row r="477" ht="15.75" hidden="1" customHeight="1">
      <c r="C477" s="28">
        <f>SUM(C462:C476)</f>
        <v>1500</v>
      </c>
      <c r="E477" s="1"/>
    </row>
    <row r="478" ht="15.75" hidden="1" customHeight="1">
      <c r="E478" s="1"/>
    </row>
    <row r="479" ht="15.75" hidden="1" customHeight="1">
      <c r="A479" s="14" t="s">
        <v>15</v>
      </c>
      <c r="B479" s="14" t="s">
        <v>16</v>
      </c>
      <c r="C479" s="14" t="s">
        <v>17</v>
      </c>
      <c r="D479" s="14" t="s">
        <v>18</v>
      </c>
      <c r="E479" s="14" t="s">
        <v>19</v>
      </c>
      <c r="F479" s="34" t="s">
        <v>20</v>
      </c>
      <c r="G479" s="31">
        <v>1500.0</v>
      </c>
    </row>
    <row r="480" ht="15.75" hidden="1" customHeight="1">
      <c r="A480" s="10" t="s">
        <v>446</v>
      </c>
      <c r="B480" s="18">
        <v>43475.0</v>
      </c>
      <c r="C480" s="19">
        <v>100.0</v>
      </c>
      <c r="D480" s="19">
        <f>G479-C480</f>
        <v>1400</v>
      </c>
      <c r="E480" s="19"/>
      <c r="F480" s="19" t="s">
        <v>447</v>
      </c>
    </row>
    <row r="481" ht="15.75" hidden="1" customHeight="1">
      <c r="A481" s="10" t="s">
        <v>446</v>
      </c>
      <c r="B481" s="18">
        <v>43476.0</v>
      </c>
      <c r="C481" s="19">
        <v>100.0</v>
      </c>
      <c r="D481" s="19">
        <f t="shared" ref="D481:D498" si="26">D480-C481</f>
        <v>1300</v>
      </c>
      <c r="E481" s="19"/>
      <c r="F481" s="19" t="s">
        <v>448</v>
      </c>
    </row>
    <row r="482" ht="15.75" hidden="1" customHeight="1">
      <c r="A482" s="10" t="s">
        <v>446</v>
      </c>
      <c r="B482" s="18">
        <v>43479.0</v>
      </c>
      <c r="C482" s="19">
        <v>63.0</v>
      </c>
      <c r="D482" s="19">
        <f t="shared" si="26"/>
        <v>1237</v>
      </c>
      <c r="E482" s="19"/>
      <c r="F482" s="19" t="s">
        <v>449</v>
      </c>
    </row>
    <row r="483" ht="15.75" hidden="1" customHeight="1">
      <c r="A483" s="10" t="s">
        <v>446</v>
      </c>
      <c r="B483" s="18">
        <v>43480.0</v>
      </c>
      <c r="C483" s="19">
        <v>100.0</v>
      </c>
      <c r="D483" s="19">
        <f t="shared" si="26"/>
        <v>1137</v>
      </c>
      <c r="E483" s="19"/>
      <c r="F483" s="19" t="s">
        <v>450</v>
      </c>
    </row>
    <row r="484" ht="15.75" hidden="1" customHeight="1">
      <c r="A484" s="10" t="s">
        <v>446</v>
      </c>
      <c r="B484" s="18">
        <v>43481.0</v>
      </c>
      <c r="C484" s="19">
        <v>50.0</v>
      </c>
      <c r="D484" s="19">
        <f t="shared" si="26"/>
        <v>1087</v>
      </c>
      <c r="E484" s="19"/>
      <c r="F484" s="19" t="s">
        <v>451</v>
      </c>
    </row>
    <row r="485" ht="15.75" hidden="1" customHeight="1">
      <c r="A485" s="10" t="s">
        <v>446</v>
      </c>
      <c r="B485" s="18">
        <v>43482.0</v>
      </c>
      <c r="C485" s="19">
        <v>100.0</v>
      </c>
      <c r="D485" s="19">
        <f t="shared" si="26"/>
        <v>987</v>
      </c>
      <c r="E485" s="19"/>
      <c r="F485" s="19" t="s">
        <v>452</v>
      </c>
    </row>
    <row r="486" ht="15.75" hidden="1" customHeight="1">
      <c r="A486" s="10" t="s">
        <v>446</v>
      </c>
      <c r="B486" s="18">
        <v>43483.0</v>
      </c>
      <c r="C486" s="19">
        <v>100.0</v>
      </c>
      <c r="D486" s="19">
        <f t="shared" si="26"/>
        <v>887</v>
      </c>
      <c r="E486" s="19"/>
      <c r="F486" s="19" t="s">
        <v>453</v>
      </c>
    </row>
    <row r="487" ht="15.75" hidden="1" customHeight="1">
      <c r="A487" s="10" t="s">
        <v>446</v>
      </c>
      <c r="B487" s="18">
        <v>43486.0</v>
      </c>
      <c r="C487" s="19">
        <v>65.0</v>
      </c>
      <c r="D487" s="19">
        <f t="shared" si="26"/>
        <v>822</v>
      </c>
      <c r="E487" s="19"/>
      <c r="F487" s="19" t="s">
        <v>454</v>
      </c>
    </row>
    <row r="488" ht="15.75" hidden="1" customHeight="1">
      <c r="A488" s="10" t="s">
        <v>446</v>
      </c>
      <c r="B488" s="18">
        <v>43488.0</v>
      </c>
      <c r="C488" s="27">
        <v>80.0</v>
      </c>
      <c r="D488" s="19">
        <f t="shared" si="26"/>
        <v>742</v>
      </c>
      <c r="E488" s="19"/>
      <c r="F488" s="19" t="s">
        <v>455</v>
      </c>
    </row>
    <row r="489" ht="15.75" hidden="1" customHeight="1">
      <c r="A489" s="10" t="s">
        <v>446</v>
      </c>
      <c r="B489" s="18">
        <v>43490.0</v>
      </c>
      <c r="C489" s="19">
        <v>50.0</v>
      </c>
      <c r="D489" s="19">
        <f t="shared" si="26"/>
        <v>692</v>
      </c>
      <c r="E489" s="19"/>
      <c r="F489" s="19" t="s">
        <v>456</v>
      </c>
    </row>
    <row r="490" ht="15.75" hidden="1" customHeight="1">
      <c r="A490" s="10" t="s">
        <v>446</v>
      </c>
      <c r="B490" s="18">
        <v>43493.0</v>
      </c>
      <c r="C490" s="19">
        <v>100.0</v>
      </c>
      <c r="D490" s="19">
        <f t="shared" si="26"/>
        <v>592</v>
      </c>
      <c r="E490" s="19"/>
      <c r="F490" s="19" t="s">
        <v>457</v>
      </c>
    </row>
    <row r="491" ht="15.75" hidden="1" customHeight="1">
      <c r="A491" s="10" t="s">
        <v>446</v>
      </c>
      <c r="B491" s="18">
        <v>43494.0</v>
      </c>
      <c r="C491" s="19">
        <v>73.0</v>
      </c>
      <c r="D491" s="19">
        <f t="shared" si="26"/>
        <v>519</v>
      </c>
      <c r="E491" s="19"/>
      <c r="F491" s="19" t="s">
        <v>458</v>
      </c>
    </row>
    <row r="492" ht="15.75" hidden="1" customHeight="1">
      <c r="A492" s="10" t="s">
        <v>446</v>
      </c>
      <c r="B492" s="18">
        <v>43495.0</v>
      </c>
      <c r="C492" s="19">
        <v>70.0</v>
      </c>
      <c r="D492" s="19">
        <f t="shared" si="26"/>
        <v>449</v>
      </c>
      <c r="E492" s="19"/>
      <c r="F492" s="19" t="s">
        <v>459</v>
      </c>
    </row>
    <row r="493" ht="15.75" hidden="1" customHeight="1">
      <c r="A493" s="10" t="s">
        <v>446</v>
      </c>
      <c r="B493" s="18">
        <v>43496.0</v>
      </c>
      <c r="C493" s="19">
        <v>75.0</v>
      </c>
      <c r="D493" s="19">
        <f t="shared" si="26"/>
        <v>374</v>
      </c>
      <c r="E493" s="19"/>
      <c r="F493" s="19" t="s">
        <v>460</v>
      </c>
    </row>
    <row r="494" ht="15.75" hidden="1" customHeight="1">
      <c r="A494" s="10" t="s">
        <v>446</v>
      </c>
      <c r="B494" s="18">
        <v>43497.0</v>
      </c>
      <c r="C494" s="19">
        <v>100.0</v>
      </c>
      <c r="D494" s="19">
        <f t="shared" si="26"/>
        <v>274</v>
      </c>
      <c r="E494" s="19"/>
      <c r="F494" s="19" t="s">
        <v>461</v>
      </c>
    </row>
    <row r="495" ht="15.75" hidden="1" customHeight="1">
      <c r="A495" s="10" t="s">
        <v>446</v>
      </c>
      <c r="B495" s="18">
        <v>43499.0</v>
      </c>
      <c r="C495" s="27">
        <v>100.0</v>
      </c>
      <c r="D495" s="19">
        <f t="shared" si="26"/>
        <v>174</v>
      </c>
      <c r="E495" s="19"/>
      <c r="F495" s="19" t="s">
        <v>462</v>
      </c>
    </row>
    <row r="496" ht="15.75" hidden="1" customHeight="1">
      <c r="A496" s="10" t="s">
        <v>446</v>
      </c>
      <c r="B496" s="18">
        <v>43501.0</v>
      </c>
      <c r="C496" s="19">
        <v>98.0</v>
      </c>
      <c r="D496" s="19">
        <f t="shared" si="26"/>
        <v>76</v>
      </c>
      <c r="E496" s="19"/>
      <c r="F496" s="19" t="s">
        <v>463</v>
      </c>
    </row>
    <row r="497" ht="15.75" hidden="1" customHeight="1">
      <c r="A497" s="10" t="s">
        <v>446</v>
      </c>
      <c r="B497" s="18">
        <v>43502.0</v>
      </c>
      <c r="C497" s="19">
        <v>66.0</v>
      </c>
      <c r="D497" s="19">
        <f t="shared" si="26"/>
        <v>10</v>
      </c>
      <c r="E497" s="19"/>
      <c r="F497" s="19" t="s">
        <v>464</v>
      </c>
    </row>
    <row r="498" ht="15.75" hidden="1" customHeight="1">
      <c r="A498" s="10" t="s">
        <v>446</v>
      </c>
      <c r="B498" s="18">
        <v>43503.0</v>
      </c>
      <c r="C498" s="19">
        <v>10.0</v>
      </c>
      <c r="D498" s="19">
        <f t="shared" si="26"/>
        <v>0</v>
      </c>
      <c r="E498" s="19"/>
      <c r="F498" s="19" t="s">
        <v>465</v>
      </c>
    </row>
    <row r="499" ht="15.75" hidden="1" customHeight="1">
      <c r="A499" s="10"/>
      <c r="B499" s="10"/>
      <c r="C499" s="10"/>
      <c r="D499" s="10"/>
      <c r="E499" s="19"/>
      <c r="F499" s="10"/>
    </row>
    <row r="500" ht="15.75" hidden="1" customHeight="1">
      <c r="A500" s="10"/>
      <c r="B500" s="10"/>
      <c r="C500" s="35"/>
      <c r="D500" s="10"/>
      <c r="E500" s="19"/>
      <c r="F500" s="10"/>
    </row>
    <row r="501" ht="15.75" hidden="1" customHeight="1">
      <c r="A501" s="10"/>
      <c r="B501" s="10"/>
      <c r="C501" s="10"/>
      <c r="D501" s="10"/>
      <c r="E501" s="19"/>
      <c r="F501" s="10"/>
    </row>
    <row r="502" ht="15.75" hidden="1" customHeight="1">
      <c r="A502" s="10"/>
      <c r="B502" s="10"/>
      <c r="C502" s="10"/>
      <c r="D502" s="10"/>
      <c r="E502" s="19"/>
      <c r="F502" s="10"/>
    </row>
    <row r="503" ht="15.75" hidden="1" customHeight="1">
      <c r="A503" s="10"/>
      <c r="B503" s="10"/>
      <c r="C503" s="35"/>
      <c r="D503" s="10"/>
      <c r="E503" s="19"/>
      <c r="F503" s="10"/>
    </row>
    <row r="504" ht="15.75" hidden="1" customHeight="1">
      <c r="C504" s="28">
        <f>SUM(C480:C503)</f>
        <v>1500</v>
      </c>
      <c r="E504" s="1"/>
    </row>
    <row r="505" ht="15.75" hidden="1" customHeight="1">
      <c r="E505" s="1"/>
    </row>
    <row r="506" ht="15.75" hidden="1" customHeight="1">
      <c r="A506" s="14" t="s">
        <v>15</v>
      </c>
      <c r="B506" s="14" t="s">
        <v>16</v>
      </c>
      <c r="C506" s="14" t="s">
        <v>17</v>
      </c>
      <c r="D506" s="14" t="s">
        <v>18</v>
      </c>
      <c r="E506" s="14" t="s">
        <v>19</v>
      </c>
      <c r="F506" s="34" t="s">
        <v>20</v>
      </c>
      <c r="G506" s="31">
        <v>1500.0</v>
      </c>
    </row>
    <row r="507" ht="15.75" hidden="1" customHeight="1">
      <c r="A507" s="10" t="s">
        <v>466</v>
      </c>
      <c r="B507" s="18">
        <v>43503.0</v>
      </c>
      <c r="C507" s="19">
        <v>90.0</v>
      </c>
      <c r="D507" s="19">
        <f>G506-C507</f>
        <v>1410</v>
      </c>
      <c r="E507" s="19"/>
      <c r="F507" s="10" t="s">
        <v>467</v>
      </c>
    </row>
    <row r="508" ht="15.75" hidden="1" customHeight="1">
      <c r="A508" s="10" t="s">
        <v>466</v>
      </c>
      <c r="B508" s="18">
        <v>43504.0</v>
      </c>
      <c r="C508" s="19">
        <v>83.0</v>
      </c>
      <c r="D508" s="19">
        <f t="shared" ref="D508:D526" si="27">D507-C508</f>
        <v>1327</v>
      </c>
      <c r="E508" s="19"/>
      <c r="F508" s="10" t="s">
        <v>468</v>
      </c>
    </row>
    <row r="509" ht="15.75" hidden="1" customHeight="1">
      <c r="A509" s="10" t="s">
        <v>466</v>
      </c>
      <c r="B509" s="18">
        <v>43505.0</v>
      </c>
      <c r="C509" s="19">
        <v>53.0</v>
      </c>
      <c r="D509" s="19">
        <f t="shared" si="27"/>
        <v>1274</v>
      </c>
      <c r="E509" s="19"/>
      <c r="F509" s="10" t="s">
        <v>469</v>
      </c>
    </row>
    <row r="510" ht="15.75" hidden="1" customHeight="1">
      <c r="A510" s="10" t="s">
        <v>466</v>
      </c>
      <c r="B510" s="18">
        <v>43507.0</v>
      </c>
      <c r="C510" s="19">
        <v>100.0</v>
      </c>
      <c r="D510" s="19">
        <f t="shared" si="27"/>
        <v>1174</v>
      </c>
      <c r="E510" s="19"/>
      <c r="F510" s="10" t="s">
        <v>470</v>
      </c>
    </row>
    <row r="511" ht="15.75" hidden="1" customHeight="1">
      <c r="A511" s="10" t="s">
        <v>466</v>
      </c>
      <c r="B511" s="18">
        <v>43507.0</v>
      </c>
      <c r="C511" s="19">
        <v>50.0</v>
      </c>
      <c r="D511" s="19">
        <f t="shared" si="27"/>
        <v>1124</v>
      </c>
      <c r="E511" s="19"/>
      <c r="F511" s="10" t="s">
        <v>471</v>
      </c>
    </row>
    <row r="512" ht="15.75" hidden="1" customHeight="1">
      <c r="A512" s="10" t="s">
        <v>466</v>
      </c>
      <c r="B512" s="18">
        <v>43508.0</v>
      </c>
      <c r="C512" s="19">
        <v>100.0</v>
      </c>
      <c r="D512" s="19">
        <f t="shared" si="27"/>
        <v>1024</v>
      </c>
      <c r="E512" s="19"/>
      <c r="F512" s="10" t="s">
        <v>472</v>
      </c>
    </row>
    <row r="513" ht="15.75" hidden="1" customHeight="1">
      <c r="A513" s="10" t="s">
        <v>466</v>
      </c>
      <c r="B513" s="18">
        <v>43509.0</v>
      </c>
      <c r="C513" s="19">
        <v>50.0</v>
      </c>
      <c r="D513" s="19">
        <f t="shared" si="27"/>
        <v>974</v>
      </c>
      <c r="E513" s="19"/>
      <c r="F513" s="10" t="s">
        <v>473</v>
      </c>
    </row>
    <row r="514" ht="15.75" hidden="1" customHeight="1">
      <c r="A514" s="10" t="s">
        <v>466</v>
      </c>
      <c r="B514" s="18">
        <v>43510.0</v>
      </c>
      <c r="C514" s="19">
        <v>61.0</v>
      </c>
      <c r="D514" s="19">
        <f t="shared" si="27"/>
        <v>913</v>
      </c>
      <c r="E514" s="19"/>
      <c r="F514" s="10" t="s">
        <v>474</v>
      </c>
    </row>
    <row r="515" ht="15.75" hidden="1" customHeight="1">
      <c r="A515" s="10" t="s">
        <v>466</v>
      </c>
      <c r="B515" s="18">
        <v>43511.0</v>
      </c>
      <c r="C515" s="19">
        <v>100.0</v>
      </c>
      <c r="D515" s="19">
        <f t="shared" si="27"/>
        <v>813</v>
      </c>
      <c r="E515" s="19"/>
      <c r="F515" s="10" t="s">
        <v>475</v>
      </c>
    </row>
    <row r="516" ht="15.75" hidden="1" customHeight="1">
      <c r="A516" s="10" t="s">
        <v>466</v>
      </c>
      <c r="B516" s="18">
        <v>43511.0</v>
      </c>
      <c r="C516" s="19">
        <v>74.0</v>
      </c>
      <c r="D516" s="19">
        <f t="shared" si="27"/>
        <v>739</v>
      </c>
      <c r="E516" s="19"/>
      <c r="F516" s="10" t="s">
        <v>476</v>
      </c>
    </row>
    <row r="517" ht="15.75" hidden="1" customHeight="1">
      <c r="A517" s="10" t="s">
        <v>466</v>
      </c>
      <c r="B517" s="18">
        <v>43512.0</v>
      </c>
      <c r="C517" s="19">
        <v>100.0</v>
      </c>
      <c r="D517" s="19">
        <f t="shared" si="27"/>
        <v>639</v>
      </c>
      <c r="E517" s="19"/>
      <c r="F517" s="10" t="s">
        <v>477</v>
      </c>
    </row>
    <row r="518" ht="15.75" hidden="1" customHeight="1">
      <c r="A518" s="10" t="s">
        <v>466</v>
      </c>
      <c r="B518" s="18">
        <v>43514.0</v>
      </c>
      <c r="C518" s="19">
        <v>58.0</v>
      </c>
      <c r="D518" s="19">
        <f t="shared" si="27"/>
        <v>581</v>
      </c>
      <c r="E518" s="19"/>
      <c r="F518" s="10" t="s">
        <v>478</v>
      </c>
    </row>
    <row r="519" ht="15.75" hidden="1" customHeight="1">
      <c r="A519" s="10" t="s">
        <v>466</v>
      </c>
      <c r="B519" s="18">
        <v>43515.0</v>
      </c>
      <c r="C519" s="19">
        <v>76.0</v>
      </c>
      <c r="D519" s="19">
        <f t="shared" si="27"/>
        <v>505</v>
      </c>
      <c r="E519" s="19"/>
      <c r="F519" s="10" t="s">
        <v>479</v>
      </c>
    </row>
    <row r="520" ht="15.75" hidden="1" customHeight="1">
      <c r="A520" s="10" t="s">
        <v>466</v>
      </c>
      <c r="B520" s="18">
        <v>43515.0</v>
      </c>
      <c r="C520" s="19">
        <v>50.0</v>
      </c>
      <c r="D520" s="19">
        <f t="shared" si="27"/>
        <v>455</v>
      </c>
      <c r="E520" s="19"/>
      <c r="F520" s="10" t="s">
        <v>480</v>
      </c>
      <c r="G520" s="20" t="s">
        <v>481</v>
      </c>
    </row>
    <row r="521" ht="15.75" hidden="1" customHeight="1">
      <c r="A521" s="10" t="s">
        <v>466</v>
      </c>
      <c r="B521" s="18">
        <v>43516.0</v>
      </c>
      <c r="C521" s="19">
        <v>100.0</v>
      </c>
      <c r="D521" s="19">
        <f t="shared" si="27"/>
        <v>355</v>
      </c>
      <c r="E521" s="19"/>
      <c r="F521" s="10" t="s">
        <v>482</v>
      </c>
    </row>
    <row r="522" ht="15.75" hidden="1" customHeight="1">
      <c r="A522" s="10" t="s">
        <v>466</v>
      </c>
      <c r="B522" s="39">
        <v>43517.0</v>
      </c>
      <c r="C522" s="27">
        <v>65.0</v>
      </c>
      <c r="D522" s="19">
        <f t="shared" si="27"/>
        <v>290</v>
      </c>
      <c r="E522" s="19"/>
      <c r="F522" s="40" t="s">
        <v>483</v>
      </c>
    </row>
    <row r="523" ht="15.75" hidden="1" customHeight="1">
      <c r="A523" s="10" t="s">
        <v>466</v>
      </c>
      <c r="B523" s="39">
        <v>43518.0</v>
      </c>
      <c r="C523" s="27">
        <v>108.0</v>
      </c>
      <c r="D523" s="19">
        <f t="shared" si="27"/>
        <v>182</v>
      </c>
      <c r="E523" s="19"/>
      <c r="F523" s="40" t="s">
        <v>484</v>
      </c>
    </row>
    <row r="524" ht="15.75" hidden="1" customHeight="1">
      <c r="A524" s="10" t="s">
        <v>466</v>
      </c>
      <c r="B524" s="39">
        <v>43519.0</v>
      </c>
      <c r="C524" s="27">
        <v>41.0</v>
      </c>
      <c r="D524" s="19">
        <f t="shared" si="27"/>
        <v>141</v>
      </c>
      <c r="E524" s="19"/>
      <c r="F524" s="40" t="s">
        <v>485</v>
      </c>
    </row>
    <row r="525" ht="15.75" hidden="1" customHeight="1">
      <c r="A525" s="10" t="s">
        <v>466</v>
      </c>
      <c r="B525" s="39">
        <v>43521.0</v>
      </c>
      <c r="C525" s="19">
        <v>100.0</v>
      </c>
      <c r="D525" s="19">
        <f t="shared" si="27"/>
        <v>41</v>
      </c>
      <c r="E525" s="19"/>
      <c r="F525" s="40" t="s">
        <v>486</v>
      </c>
    </row>
    <row r="526" ht="15.75" hidden="1" customHeight="1">
      <c r="A526" s="10" t="s">
        <v>466</v>
      </c>
      <c r="B526" s="39">
        <v>43522.0</v>
      </c>
      <c r="C526" s="19">
        <v>41.0</v>
      </c>
      <c r="D526" s="19">
        <f t="shared" si="27"/>
        <v>0</v>
      </c>
      <c r="E526" s="19"/>
      <c r="F526" s="40" t="s">
        <v>487</v>
      </c>
    </row>
    <row r="527" ht="15.75" hidden="1" customHeight="1">
      <c r="A527" s="10"/>
      <c r="B527" s="39"/>
      <c r="C527" s="19"/>
      <c r="D527" s="10"/>
      <c r="E527" s="19"/>
      <c r="F527" s="10"/>
    </row>
    <row r="528" ht="15.75" hidden="1" customHeight="1">
      <c r="A528" s="10"/>
      <c r="B528" s="10"/>
      <c r="C528" s="10"/>
      <c r="D528" s="10"/>
      <c r="E528" s="19"/>
      <c r="F528" s="10"/>
    </row>
    <row r="529" ht="15.75" hidden="1" customHeight="1">
      <c r="A529" s="10"/>
      <c r="B529" s="10"/>
      <c r="C529" s="10"/>
      <c r="D529" s="10"/>
      <c r="E529" s="19"/>
      <c r="F529" s="10"/>
    </row>
    <row r="530" ht="15.75" hidden="1" customHeight="1">
      <c r="A530" s="10"/>
      <c r="B530" s="10"/>
      <c r="C530" s="35"/>
      <c r="D530" s="10"/>
      <c r="E530" s="19"/>
      <c r="F530" s="10"/>
    </row>
    <row r="531" ht="15.75" hidden="1" customHeight="1">
      <c r="C531" s="41">
        <f>SUM(C507:C530)</f>
        <v>1500</v>
      </c>
      <c r="E531" s="1"/>
    </row>
    <row r="532" ht="15.75" hidden="1" customHeight="1">
      <c r="E532" s="1"/>
    </row>
    <row r="533" ht="15.75" hidden="1" customHeight="1">
      <c r="E533" s="1"/>
    </row>
    <row r="534" ht="15.75" hidden="1" customHeight="1">
      <c r="A534" s="14" t="s">
        <v>15</v>
      </c>
      <c r="B534" s="14" t="s">
        <v>16</v>
      </c>
      <c r="C534" s="14" t="s">
        <v>17</v>
      </c>
      <c r="D534" s="14" t="s">
        <v>18</v>
      </c>
      <c r="E534" s="14" t="s">
        <v>19</v>
      </c>
      <c r="F534" s="34" t="s">
        <v>20</v>
      </c>
      <c r="G534" s="31">
        <v>1500.0</v>
      </c>
    </row>
    <row r="535" ht="15.75" hidden="1" customHeight="1">
      <c r="A535" s="19">
        <v>4.591585586E9</v>
      </c>
      <c r="B535" s="39">
        <v>43522.0</v>
      </c>
      <c r="C535" s="19">
        <v>9.0</v>
      </c>
      <c r="D535" s="19">
        <f>G534-C535</f>
        <v>1491</v>
      </c>
      <c r="E535" s="19"/>
      <c r="F535" s="19" t="s">
        <v>488</v>
      </c>
    </row>
    <row r="536" ht="15.75" hidden="1" customHeight="1">
      <c r="A536" s="19">
        <v>4.591585586E9</v>
      </c>
      <c r="B536" s="39">
        <v>43522.0</v>
      </c>
      <c r="C536" s="19">
        <v>60.0</v>
      </c>
      <c r="D536" s="19">
        <f t="shared" ref="D536:D555" si="28">D535-C536</f>
        <v>1431</v>
      </c>
      <c r="E536" s="19"/>
      <c r="F536" s="19" t="s">
        <v>489</v>
      </c>
    </row>
    <row r="537" ht="15.75" hidden="1" customHeight="1">
      <c r="A537" s="19">
        <v>4.591585586E9</v>
      </c>
      <c r="B537" s="39">
        <v>43523.0</v>
      </c>
      <c r="C537" s="19">
        <v>100.0</v>
      </c>
      <c r="D537" s="19">
        <f t="shared" si="28"/>
        <v>1331</v>
      </c>
      <c r="E537" s="19"/>
      <c r="F537" s="19" t="s">
        <v>490</v>
      </c>
    </row>
    <row r="538" ht="15.75" hidden="1" customHeight="1">
      <c r="A538" s="19">
        <v>4.591585586E9</v>
      </c>
      <c r="B538" s="18">
        <v>43523.0</v>
      </c>
      <c r="C538" s="19">
        <v>50.0</v>
      </c>
      <c r="D538" s="19">
        <f t="shared" si="28"/>
        <v>1281</v>
      </c>
      <c r="E538" s="19"/>
      <c r="F538" s="19" t="s">
        <v>491</v>
      </c>
    </row>
    <row r="539" ht="15.75" hidden="1" customHeight="1">
      <c r="A539" s="19">
        <v>4.591585586E9</v>
      </c>
      <c r="B539" s="18">
        <v>43524.0</v>
      </c>
      <c r="C539" s="19">
        <v>70.0</v>
      </c>
      <c r="D539" s="19">
        <f t="shared" si="28"/>
        <v>1211</v>
      </c>
      <c r="E539" s="19"/>
      <c r="F539" s="19" t="s">
        <v>492</v>
      </c>
    </row>
    <row r="540" ht="15.75" hidden="1" customHeight="1">
      <c r="A540" s="19">
        <v>4.591585586E9</v>
      </c>
      <c r="B540" s="18">
        <v>43524.0</v>
      </c>
      <c r="C540" s="19">
        <v>70.0</v>
      </c>
      <c r="D540" s="19">
        <f t="shared" si="28"/>
        <v>1141</v>
      </c>
      <c r="E540" s="19"/>
      <c r="F540" s="19" t="s">
        <v>493</v>
      </c>
    </row>
    <row r="541" ht="15.75" hidden="1" customHeight="1">
      <c r="A541" s="19">
        <v>4.591585586E9</v>
      </c>
      <c r="B541" s="18">
        <v>43525.0</v>
      </c>
      <c r="C541" s="19">
        <v>90.0</v>
      </c>
      <c r="D541" s="19">
        <f t="shared" si="28"/>
        <v>1051</v>
      </c>
      <c r="E541" s="19"/>
      <c r="F541" s="19" t="s">
        <v>494</v>
      </c>
    </row>
    <row r="542" ht="15.75" hidden="1" customHeight="1">
      <c r="A542" s="19">
        <v>4.591585586E9</v>
      </c>
      <c r="B542" s="18">
        <v>43526.0</v>
      </c>
      <c r="C542" s="19">
        <v>50.0</v>
      </c>
      <c r="D542" s="19">
        <f t="shared" si="28"/>
        <v>1001</v>
      </c>
      <c r="E542" s="19"/>
      <c r="F542" s="19" t="s">
        <v>495</v>
      </c>
    </row>
    <row r="543" ht="15.75" hidden="1" customHeight="1">
      <c r="A543" s="19">
        <v>4.591585586E9</v>
      </c>
      <c r="B543" s="18">
        <v>43528.0</v>
      </c>
      <c r="C543" s="19">
        <v>84.0</v>
      </c>
      <c r="D543" s="19">
        <f t="shared" si="28"/>
        <v>917</v>
      </c>
      <c r="E543" s="19"/>
      <c r="F543" s="19" t="s">
        <v>496</v>
      </c>
    </row>
    <row r="544" ht="15.75" hidden="1" customHeight="1">
      <c r="A544" s="19">
        <v>4.591585586E9</v>
      </c>
      <c r="B544" s="18">
        <v>43529.0</v>
      </c>
      <c r="C544" s="19">
        <v>100.0</v>
      </c>
      <c r="D544" s="19">
        <f t="shared" si="28"/>
        <v>817</v>
      </c>
      <c r="E544" s="19"/>
      <c r="F544" s="19" t="s">
        <v>497</v>
      </c>
    </row>
    <row r="545" ht="15.75" hidden="1" customHeight="1">
      <c r="A545" s="19">
        <v>4.591585586E9</v>
      </c>
      <c r="B545" s="18">
        <v>43530.0</v>
      </c>
      <c r="C545" s="19">
        <v>100.0</v>
      </c>
      <c r="D545" s="19">
        <f t="shared" si="28"/>
        <v>717</v>
      </c>
      <c r="E545" s="19"/>
      <c r="F545" s="19" t="s">
        <v>498</v>
      </c>
    </row>
    <row r="546" ht="15.75" hidden="1" customHeight="1">
      <c r="A546" s="19">
        <v>4.591585586E9</v>
      </c>
      <c r="B546" s="18">
        <v>43531.0</v>
      </c>
      <c r="C546" s="19">
        <v>70.0</v>
      </c>
      <c r="D546" s="19">
        <f t="shared" si="28"/>
        <v>647</v>
      </c>
      <c r="E546" s="19"/>
      <c r="F546" s="19" t="s">
        <v>499</v>
      </c>
    </row>
    <row r="547" ht="15.75" hidden="1" customHeight="1">
      <c r="A547" s="19">
        <v>4.591585586E9</v>
      </c>
      <c r="B547" s="18">
        <v>43532.0</v>
      </c>
      <c r="C547" s="19">
        <v>68.0</v>
      </c>
      <c r="D547" s="19">
        <f t="shared" si="28"/>
        <v>579</v>
      </c>
      <c r="E547" s="19"/>
      <c r="F547" s="19" t="s">
        <v>500</v>
      </c>
    </row>
    <row r="548" ht="15.75" hidden="1" customHeight="1">
      <c r="A548" s="19">
        <v>4.591585586E9</v>
      </c>
      <c r="B548" s="18">
        <v>43533.0</v>
      </c>
      <c r="C548" s="19">
        <v>50.0</v>
      </c>
      <c r="D548" s="19">
        <f t="shared" si="28"/>
        <v>529</v>
      </c>
      <c r="E548" s="19"/>
      <c r="F548" s="19" t="s">
        <v>501</v>
      </c>
    </row>
    <row r="549" ht="15.75" hidden="1" customHeight="1">
      <c r="A549" s="19">
        <v>4.591585586E9</v>
      </c>
      <c r="B549" s="18">
        <v>43535.0</v>
      </c>
      <c r="C549" s="19">
        <v>100.0</v>
      </c>
      <c r="D549" s="19">
        <f t="shared" si="28"/>
        <v>429</v>
      </c>
      <c r="E549" s="19"/>
      <c r="F549" s="19" t="s">
        <v>502</v>
      </c>
    </row>
    <row r="550" ht="15.75" hidden="1" customHeight="1">
      <c r="A550" s="19">
        <v>4.591585586E9</v>
      </c>
      <c r="B550" s="18">
        <v>43536.0</v>
      </c>
      <c r="C550" s="19">
        <v>20.0</v>
      </c>
      <c r="D550" s="19">
        <f t="shared" si="28"/>
        <v>409</v>
      </c>
      <c r="E550" s="19"/>
      <c r="F550" s="19" t="s">
        <v>503</v>
      </c>
    </row>
    <row r="551" ht="15.75" hidden="1" customHeight="1">
      <c r="A551" s="19">
        <v>4.591585586E9</v>
      </c>
      <c r="B551" s="18">
        <v>43537.0</v>
      </c>
      <c r="C551" s="19">
        <v>100.0</v>
      </c>
      <c r="D551" s="19">
        <f t="shared" si="28"/>
        <v>309</v>
      </c>
      <c r="E551" s="19"/>
      <c r="F551" s="19" t="s">
        <v>504</v>
      </c>
    </row>
    <row r="552" ht="15.75" hidden="1" customHeight="1">
      <c r="A552" s="19">
        <v>4.591585586E9</v>
      </c>
      <c r="B552" s="18">
        <v>43538.0</v>
      </c>
      <c r="C552" s="19">
        <v>100.0</v>
      </c>
      <c r="D552" s="19">
        <f t="shared" si="28"/>
        <v>209</v>
      </c>
      <c r="E552" s="19"/>
      <c r="F552" s="19" t="s">
        <v>505</v>
      </c>
    </row>
    <row r="553" ht="15.75" hidden="1" customHeight="1">
      <c r="A553" s="19">
        <v>4.591585586E9</v>
      </c>
      <c r="B553" s="18">
        <v>43539.0</v>
      </c>
      <c r="C553" s="19">
        <v>100.0</v>
      </c>
      <c r="D553" s="19">
        <f t="shared" si="28"/>
        <v>109</v>
      </c>
      <c r="E553" s="19"/>
      <c r="F553" s="19" t="s">
        <v>506</v>
      </c>
    </row>
    <row r="554" ht="15.75" hidden="1" customHeight="1">
      <c r="A554" s="19">
        <v>4.591585586E9</v>
      </c>
      <c r="B554" s="18">
        <v>43542.0</v>
      </c>
      <c r="C554" s="19">
        <v>100.0</v>
      </c>
      <c r="D554" s="19">
        <f t="shared" si="28"/>
        <v>9</v>
      </c>
      <c r="E554" s="19"/>
      <c r="F554" s="19" t="s">
        <v>507</v>
      </c>
    </row>
    <row r="555" ht="15.75" hidden="1" customHeight="1">
      <c r="A555" s="19">
        <v>4.591585586E9</v>
      </c>
      <c r="B555" s="18">
        <v>43543.0</v>
      </c>
      <c r="C555" s="19">
        <v>9.0</v>
      </c>
      <c r="D555" s="19">
        <f t="shared" si="28"/>
        <v>0</v>
      </c>
      <c r="E555" s="19"/>
      <c r="F555" s="19" t="s">
        <v>508</v>
      </c>
    </row>
    <row r="556" ht="15.75" hidden="1" customHeight="1">
      <c r="A556" s="10"/>
      <c r="B556" s="10"/>
      <c r="C556" s="10"/>
      <c r="D556" s="10"/>
      <c r="E556" s="19"/>
      <c r="F556" s="10"/>
    </row>
    <row r="557" ht="15.75" hidden="1" customHeight="1">
      <c r="A557" s="10"/>
      <c r="B557" s="10"/>
      <c r="C557" s="35"/>
      <c r="D557" s="10"/>
      <c r="E557" s="19"/>
      <c r="F557" s="10"/>
    </row>
    <row r="558" ht="15.75" hidden="1" customHeight="1">
      <c r="C558" s="41">
        <f>SUM(C535:C557)</f>
        <v>1500</v>
      </c>
      <c r="E558" s="1"/>
    </row>
    <row r="559" ht="15.75" hidden="1" customHeight="1">
      <c r="E559" s="1"/>
    </row>
    <row r="560" ht="15.75" hidden="1" customHeight="1">
      <c r="A560" s="14" t="s">
        <v>15</v>
      </c>
      <c r="B560" s="14" t="s">
        <v>16</v>
      </c>
      <c r="C560" s="14" t="s">
        <v>17</v>
      </c>
      <c r="D560" s="14" t="s">
        <v>18</v>
      </c>
      <c r="E560" s="14" t="s">
        <v>19</v>
      </c>
      <c r="F560" s="34" t="s">
        <v>20</v>
      </c>
      <c r="G560" s="31">
        <v>1500.0</v>
      </c>
    </row>
    <row r="561" ht="15.75" hidden="1" customHeight="1">
      <c r="A561" s="19">
        <v>4.591601101E9</v>
      </c>
      <c r="B561" s="18">
        <v>43543.0</v>
      </c>
      <c r="C561" s="19">
        <v>41.0</v>
      </c>
      <c r="D561" s="19">
        <f>G560-C561</f>
        <v>1459</v>
      </c>
      <c r="E561" s="19"/>
      <c r="F561" s="19" t="s">
        <v>509</v>
      </c>
    </row>
    <row r="562" ht="15.75" hidden="1" customHeight="1">
      <c r="A562" s="19">
        <v>4.591601101E9</v>
      </c>
      <c r="B562" s="18">
        <v>43544.0</v>
      </c>
      <c r="C562" s="19">
        <v>100.0</v>
      </c>
      <c r="D562" s="19">
        <f t="shared" ref="D562:D580" si="29">D561-C562</f>
        <v>1359</v>
      </c>
      <c r="E562" s="19"/>
      <c r="F562" s="19" t="s">
        <v>510</v>
      </c>
    </row>
    <row r="563" ht="15.75" hidden="1" customHeight="1">
      <c r="A563" s="19">
        <v>4.591601101E9</v>
      </c>
      <c r="B563" s="18">
        <v>43545.0</v>
      </c>
      <c r="C563" s="19">
        <v>67.0</v>
      </c>
      <c r="D563" s="19">
        <f t="shared" si="29"/>
        <v>1292</v>
      </c>
      <c r="E563" s="19"/>
      <c r="F563" s="19" t="s">
        <v>511</v>
      </c>
    </row>
    <row r="564" ht="15.75" hidden="1" customHeight="1">
      <c r="A564" s="19">
        <v>4.591601101E9</v>
      </c>
      <c r="B564" s="18">
        <v>43549.0</v>
      </c>
      <c r="C564" s="19">
        <v>100.0</v>
      </c>
      <c r="D564" s="19">
        <f t="shared" si="29"/>
        <v>1192</v>
      </c>
      <c r="E564" s="19"/>
      <c r="F564" s="19" t="s">
        <v>512</v>
      </c>
    </row>
    <row r="565" ht="15.75" hidden="1" customHeight="1">
      <c r="A565" s="19">
        <v>4.591601101E9</v>
      </c>
      <c r="B565" s="18">
        <v>43551.0</v>
      </c>
      <c r="C565" s="19">
        <v>50.0</v>
      </c>
      <c r="D565" s="19">
        <f t="shared" si="29"/>
        <v>1142</v>
      </c>
      <c r="E565" s="19"/>
      <c r="F565" s="19" t="s">
        <v>513</v>
      </c>
    </row>
    <row r="566" ht="15.75" hidden="1" customHeight="1">
      <c r="A566" s="19">
        <v>4.591601101E9</v>
      </c>
      <c r="B566" s="18">
        <v>43553.0</v>
      </c>
      <c r="C566" s="19">
        <v>100.0</v>
      </c>
      <c r="D566" s="19">
        <f t="shared" si="29"/>
        <v>1042</v>
      </c>
      <c r="E566" s="19"/>
      <c r="F566" s="19" t="s">
        <v>514</v>
      </c>
    </row>
    <row r="567" ht="15.75" hidden="1" customHeight="1">
      <c r="A567" s="19">
        <v>4.591601101E9</v>
      </c>
      <c r="B567" s="18">
        <v>43557.0</v>
      </c>
      <c r="C567" s="19">
        <v>50.0</v>
      </c>
      <c r="D567" s="19">
        <f t="shared" si="29"/>
        <v>992</v>
      </c>
      <c r="E567" s="19"/>
      <c r="F567" s="19" t="s">
        <v>515</v>
      </c>
    </row>
    <row r="568" ht="15.75" hidden="1" customHeight="1">
      <c r="A568" s="19">
        <v>4.591601101E9</v>
      </c>
      <c r="B568" s="18">
        <v>43559.0</v>
      </c>
      <c r="C568" s="19">
        <v>100.0</v>
      </c>
      <c r="D568" s="19">
        <f t="shared" si="29"/>
        <v>892</v>
      </c>
      <c r="E568" s="19"/>
      <c r="F568" s="19" t="s">
        <v>516</v>
      </c>
      <c r="G568" s="20">
        <f>912+150</f>
        <v>1062</v>
      </c>
    </row>
    <row r="569" ht="15.75" hidden="1" customHeight="1">
      <c r="A569" s="19">
        <v>4.591601101E9</v>
      </c>
      <c r="B569" s="18">
        <v>43563.0</v>
      </c>
      <c r="C569" s="19">
        <v>100.0</v>
      </c>
      <c r="D569" s="19">
        <f t="shared" si="29"/>
        <v>792</v>
      </c>
      <c r="E569" s="19"/>
      <c r="F569" s="19" t="s">
        <v>517</v>
      </c>
    </row>
    <row r="570" ht="15.75" hidden="1" customHeight="1">
      <c r="A570" s="19">
        <v>4.591601101E9</v>
      </c>
      <c r="B570" s="18">
        <v>43565.0</v>
      </c>
      <c r="C570" s="19">
        <v>100.0</v>
      </c>
      <c r="D570" s="19">
        <f t="shared" si="29"/>
        <v>692</v>
      </c>
      <c r="E570" s="19"/>
      <c r="F570" s="19" t="s">
        <v>518</v>
      </c>
    </row>
    <row r="571" ht="15.75" hidden="1" customHeight="1">
      <c r="A571" s="19">
        <v>4.591601101E9</v>
      </c>
      <c r="B571" s="18">
        <v>43566.0</v>
      </c>
      <c r="C571" s="19">
        <v>100.0</v>
      </c>
      <c r="D571" s="19">
        <f t="shared" si="29"/>
        <v>592</v>
      </c>
      <c r="E571" s="19"/>
      <c r="F571" s="19" t="s">
        <v>519</v>
      </c>
    </row>
    <row r="572" ht="15.75" hidden="1" customHeight="1">
      <c r="A572" s="19">
        <v>4.591601101E9</v>
      </c>
      <c r="B572" s="18">
        <v>43567.0</v>
      </c>
      <c r="C572" s="19">
        <v>100.0</v>
      </c>
      <c r="D572" s="19">
        <f t="shared" si="29"/>
        <v>492</v>
      </c>
      <c r="E572" s="19"/>
      <c r="F572" s="19" t="s">
        <v>520</v>
      </c>
    </row>
    <row r="573" ht="15.75" hidden="1" customHeight="1">
      <c r="A573" s="19">
        <v>4.591601101E9</v>
      </c>
      <c r="B573" s="18">
        <v>43568.0</v>
      </c>
      <c r="C573" s="19">
        <v>50.0</v>
      </c>
      <c r="D573" s="19">
        <f t="shared" si="29"/>
        <v>442</v>
      </c>
      <c r="E573" s="19"/>
      <c r="F573" s="19" t="s">
        <v>521</v>
      </c>
    </row>
    <row r="574" ht="15.75" hidden="1" customHeight="1">
      <c r="A574" s="19">
        <v>4.591601101E9</v>
      </c>
      <c r="B574" s="18">
        <v>43570.0</v>
      </c>
      <c r="C574" s="19">
        <v>100.0</v>
      </c>
      <c r="D574" s="19">
        <f t="shared" si="29"/>
        <v>342</v>
      </c>
      <c r="E574" s="19"/>
      <c r="F574" s="19" t="s">
        <v>522</v>
      </c>
      <c r="H574" s="42" t="s">
        <v>523</v>
      </c>
      <c r="I574" s="25"/>
      <c r="J574" s="25"/>
      <c r="K574" s="25"/>
    </row>
    <row r="575" ht="15.75" hidden="1" customHeight="1">
      <c r="A575" s="19">
        <v>4.591601101E9</v>
      </c>
      <c r="B575" s="18">
        <v>43573.0</v>
      </c>
      <c r="C575" s="19">
        <v>83.0</v>
      </c>
      <c r="D575" s="19">
        <f t="shared" si="29"/>
        <v>259</v>
      </c>
      <c r="E575" s="19"/>
      <c r="F575" s="19" t="s">
        <v>524</v>
      </c>
    </row>
    <row r="576" ht="15.75" hidden="1" customHeight="1">
      <c r="A576" s="19">
        <v>4.591601101E9</v>
      </c>
      <c r="B576" s="18">
        <v>43575.0</v>
      </c>
      <c r="C576" s="19">
        <v>70.0</v>
      </c>
      <c r="D576" s="19">
        <f t="shared" si="29"/>
        <v>189</v>
      </c>
      <c r="E576" s="19"/>
      <c r="F576" s="19" t="s">
        <v>524</v>
      </c>
    </row>
    <row r="577" ht="15.75" hidden="1" customHeight="1">
      <c r="A577" s="19">
        <v>4.591601101E9</v>
      </c>
      <c r="B577" s="18">
        <v>43578.0</v>
      </c>
      <c r="C577" s="19">
        <v>100.0</v>
      </c>
      <c r="D577" s="19">
        <f t="shared" si="29"/>
        <v>89</v>
      </c>
      <c r="E577" s="19"/>
      <c r="F577" s="19" t="s">
        <v>525</v>
      </c>
    </row>
    <row r="578" ht="15.75" hidden="1" customHeight="1">
      <c r="A578" s="19">
        <v>4.591601101E9</v>
      </c>
      <c r="B578" s="18">
        <v>43580.0</v>
      </c>
      <c r="C578" s="19">
        <v>50.0</v>
      </c>
      <c r="D578" s="19">
        <f t="shared" si="29"/>
        <v>39</v>
      </c>
      <c r="E578" s="19"/>
      <c r="F578" s="19" t="s">
        <v>526</v>
      </c>
    </row>
    <row r="579" ht="15.75" hidden="1" customHeight="1">
      <c r="A579" s="19">
        <v>4.591601101E9</v>
      </c>
      <c r="B579" s="18">
        <v>43584.0</v>
      </c>
      <c r="C579" s="19">
        <v>9.0</v>
      </c>
      <c r="D579" s="19">
        <f t="shared" si="29"/>
        <v>30</v>
      </c>
      <c r="E579" s="19"/>
      <c r="F579" s="19" t="s">
        <v>527</v>
      </c>
    </row>
    <row r="580" ht="15.75" hidden="1" customHeight="1">
      <c r="A580" s="19">
        <v>4.591601101E9</v>
      </c>
      <c r="B580" s="18">
        <v>43588.0</v>
      </c>
      <c r="C580" s="19">
        <v>30.0</v>
      </c>
      <c r="D580" s="19">
        <f t="shared" si="29"/>
        <v>0</v>
      </c>
      <c r="E580" s="19"/>
      <c r="F580" s="19" t="s">
        <v>528</v>
      </c>
    </row>
    <row r="581" ht="15.75" hidden="1" customHeight="1">
      <c r="C581" s="19">
        <f>SUM(C561:C580)</f>
        <v>1500</v>
      </c>
      <c r="E581" s="1"/>
    </row>
    <row r="582" ht="15.75" hidden="1" customHeight="1">
      <c r="E582" s="1"/>
    </row>
    <row r="583" ht="15.75" hidden="1" customHeight="1">
      <c r="E583" s="1"/>
    </row>
    <row r="584" ht="15.75" hidden="1" customHeight="1">
      <c r="A584" s="14" t="s">
        <v>15</v>
      </c>
      <c r="B584" s="14" t="s">
        <v>16</v>
      </c>
      <c r="C584" s="14" t="s">
        <v>17</v>
      </c>
      <c r="D584" s="14" t="s">
        <v>18</v>
      </c>
      <c r="E584" s="14" t="s">
        <v>19</v>
      </c>
      <c r="F584" s="34" t="s">
        <v>20</v>
      </c>
      <c r="G584" s="43">
        <v>1400.0</v>
      </c>
    </row>
    <row r="585" ht="15.75" hidden="1" customHeight="1">
      <c r="A585" s="19">
        <v>4.591619796E9</v>
      </c>
      <c r="B585" s="44">
        <v>43584.0</v>
      </c>
      <c r="C585" s="19">
        <v>91.0</v>
      </c>
      <c r="D585" s="19">
        <f>G584-C585</f>
        <v>1309</v>
      </c>
      <c r="E585" s="19"/>
      <c r="F585" s="10" t="s">
        <v>529</v>
      </c>
    </row>
    <row r="586" ht="15.75" hidden="1" customHeight="1">
      <c r="A586" s="19">
        <v>4.591619796E9</v>
      </c>
      <c r="B586" s="44">
        <v>43584.0</v>
      </c>
      <c r="C586" s="19">
        <v>50.0</v>
      </c>
      <c r="D586" s="19">
        <f t="shared" ref="D586:D600" si="30">D585-C586</f>
        <v>1259</v>
      </c>
      <c r="E586" s="19"/>
      <c r="F586" s="10" t="s">
        <v>530</v>
      </c>
    </row>
    <row r="587" ht="15.75" hidden="1" customHeight="1">
      <c r="A587" s="19">
        <v>4.591619796E9</v>
      </c>
      <c r="B587" s="44">
        <v>43585.0</v>
      </c>
      <c r="C587" s="19">
        <v>70.0</v>
      </c>
      <c r="D587" s="19">
        <f t="shared" si="30"/>
        <v>1189</v>
      </c>
      <c r="E587" s="19"/>
      <c r="F587" s="10" t="s">
        <v>531</v>
      </c>
    </row>
    <row r="588" ht="15.75" hidden="1" customHeight="1">
      <c r="A588" s="19">
        <v>4.591619796E9</v>
      </c>
      <c r="B588" s="44">
        <v>43587.0</v>
      </c>
      <c r="C588" s="19">
        <v>100.0</v>
      </c>
      <c r="D588" s="19">
        <f t="shared" si="30"/>
        <v>1089</v>
      </c>
      <c r="E588" s="19"/>
      <c r="F588" s="10" t="s">
        <v>532</v>
      </c>
    </row>
    <row r="589" ht="15.75" hidden="1" customHeight="1">
      <c r="A589" s="19">
        <v>4.591619796E9</v>
      </c>
      <c r="B589" s="44">
        <v>43588.0</v>
      </c>
      <c r="C589" s="19">
        <v>40.0</v>
      </c>
      <c r="D589" s="19">
        <f t="shared" si="30"/>
        <v>1049</v>
      </c>
      <c r="E589" s="19"/>
      <c r="F589" s="10" t="s">
        <v>533</v>
      </c>
    </row>
    <row r="590" ht="15.75" hidden="1" customHeight="1">
      <c r="A590" s="19">
        <v>4.591619796E9</v>
      </c>
      <c r="B590" s="44">
        <v>43588.0</v>
      </c>
      <c r="C590" s="19">
        <v>100.0</v>
      </c>
      <c r="D590" s="19">
        <f t="shared" si="30"/>
        <v>949</v>
      </c>
      <c r="E590" s="19"/>
      <c r="F590" s="10" t="s">
        <v>534</v>
      </c>
      <c r="H590" s="20">
        <f>+C590+C608+C609+C612+C614+C616</f>
        <v>350</v>
      </c>
    </row>
    <row r="591" ht="15.75" hidden="1" customHeight="1">
      <c r="A591" s="19">
        <v>4.591619796E9</v>
      </c>
      <c r="B591" s="44">
        <v>43591.0</v>
      </c>
      <c r="C591" s="19">
        <v>100.0</v>
      </c>
      <c r="D591" s="19">
        <f t="shared" si="30"/>
        <v>849</v>
      </c>
      <c r="E591" s="19"/>
      <c r="F591" s="10" t="s">
        <v>535</v>
      </c>
      <c r="H591" s="20">
        <f>+C588+C589+C591+C592+C593+C594+C595+C596+C597+C598+C599+C600+C605+C606+C607+C610+C611+C613+C615+C617+C618</f>
        <v>1848</v>
      </c>
    </row>
    <row r="592" ht="15.75" hidden="1" customHeight="1">
      <c r="A592" s="19">
        <v>4.591619796E9</v>
      </c>
      <c r="B592" s="44">
        <v>43592.0</v>
      </c>
      <c r="C592" s="19">
        <v>100.0</v>
      </c>
      <c r="D592" s="19">
        <f t="shared" si="30"/>
        <v>749</v>
      </c>
      <c r="E592" s="19"/>
      <c r="F592" s="10" t="s">
        <v>536</v>
      </c>
    </row>
    <row r="593" ht="15.75" hidden="1" customHeight="1">
      <c r="A593" s="19">
        <v>4.591619796E9</v>
      </c>
      <c r="B593" s="44">
        <v>43593.0</v>
      </c>
      <c r="C593" s="19">
        <v>108.0</v>
      </c>
      <c r="D593" s="19">
        <f t="shared" si="30"/>
        <v>641</v>
      </c>
      <c r="E593" s="19"/>
      <c r="F593" s="10" t="s">
        <v>537</v>
      </c>
    </row>
    <row r="594" ht="15.75" hidden="1" customHeight="1">
      <c r="A594" s="19">
        <v>4.591619796E9</v>
      </c>
      <c r="B594" s="44">
        <v>43594.0</v>
      </c>
      <c r="C594" s="19">
        <v>100.0</v>
      </c>
      <c r="D594" s="19">
        <f t="shared" si="30"/>
        <v>541</v>
      </c>
      <c r="E594" s="19"/>
      <c r="F594" s="10" t="s">
        <v>538</v>
      </c>
    </row>
    <row r="595" ht="15.75" hidden="1" customHeight="1">
      <c r="A595" s="19">
        <v>4.591619796E9</v>
      </c>
      <c r="B595" s="44">
        <v>43595.0</v>
      </c>
      <c r="C595" s="19">
        <v>100.0</v>
      </c>
      <c r="D595" s="19">
        <f t="shared" si="30"/>
        <v>441</v>
      </c>
      <c r="E595" s="19"/>
      <c r="F595" s="10" t="s">
        <v>539</v>
      </c>
    </row>
    <row r="596" ht="15.75" hidden="1" customHeight="1">
      <c r="A596" s="19">
        <v>4.591619796E9</v>
      </c>
      <c r="B596" s="44">
        <v>43598.0</v>
      </c>
      <c r="C596" s="27">
        <v>100.0</v>
      </c>
      <c r="D596" s="19">
        <f t="shared" si="30"/>
        <v>341</v>
      </c>
      <c r="E596" s="19"/>
      <c r="F596" s="10" t="s">
        <v>540</v>
      </c>
    </row>
    <row r="597" ht="15.75" hidden="1" customHeight="1">
      <c r="A597" s="19">
        <v>4.591619796E9</v>
      </c>
      <c r="B597" s="44">
        <v>43599.0</v>
      </c>
      <c r="C597" s="19">
        <v>100.0</v>
      </c>
      <c r="D597" s="19">
        <f t="shared" si="30"/>
        <v>241</v>
      </c>
      <c r="E597" s="19"/>
      <c r="F597" s="10" t="s">
        <v>541</v>
      </c>
    </row>
    <row r="598" ht="15.75" hidden="1" customHeight="1">
      <c r="A598" s="19">
        <v>4.591619796E9</v>
      </c>
      <c r="B598" s="44">
        <v>43600.0</v>
      </c>
      <c r="C598" s="27">
        <v>100.0</v>
      </c>
      <c r="D598" s="19">
        <f t="shared" si="30"/>
        <v>141</v>
      </c>
      <c r="E598" s="19"/>
      <c r="F598" s="10" t="s">
        <v>542</v>
      </c>
    </row>
    <row r="599" ht="15.75" hidden="1" customHeight="1">
      <c r="A599" s="19">
        <v>4.591619796E9</v>
      </c>
      <c r="B599" s="44">
        <v>43601.0</v>
      </c>
      <c r="C599" s="27">
        <v>100.0</v>
      </c>
      <c r="D599" s="19">
        <f t="shared" si="30"/>
        <v>41</v>
      </c>
      <c r="E599" s="19"/>
      <c r="F599" s="10" t="s">
        <v>543</v>
      </c>
    </row>
    <row r="600" ht="15.75" hidden="1" customHeight="1">
      <c r="A600" s="19">
        <v>4.591619796E9</v>
      </c>
      <c r="B600" s="44">
        <v>43602.0</v>
      </c>
      <c r="C600" s="27">
        <v>41.0</v>
      </c>
      <c r="D600" s="19">
        <f t="shared" si="30"/>
        <v>0</v>
      </c>
      <c r="E600" s="19"/>
      <c r="F600" s="10" t="s">
        <v>544</v>
      </c>
    </row>
    <row r="601" ht="15.75" hidden="1" customHeight="1">
      <c r="A601" s="10"/>
      <c r="B601" s="10"/>
      <c r="C601" s="35"/>
      <c r="D601" s="10"/>
      <c r="E601" s="19"/>
      <c r="F601" s="10"/>
    </row>
    <row r="602" ht="15.75" hidden="1" customHeight="1">
      <c r="C602" s="41">
        <f>SUM(C585:C601)</f>
        <v>1400</v>
      </c>
      <c r="E602" s="1"/>
    </row>
    <row r="603" ht="15.75" hidden="1" customHeight="1">
      <c r="E603" s="1"/>
    </row>
    <row r="604" ht="15.75" hidden="1" customHeight="1">
      <c r="A604" s="14" t="s">
        <v>15</v>
      </c>
      <c r="B604" s="14" t="s">
        <v>16</v>
      </c>
      <c r="C604" s="14" t="s">
        <v>17</v>
      </c>
      <c r="D604" s="14" t="s">
        <v>18</v>
      </c>
      <c r="E604" s="14" t="s">
        <v>19</v>
      </c>
      <c r="F604" s="34" t="s">
        <v>20</v>
      </c>
      <c r="G604" s="31">
        <v>1400.0</v>
      </c>
    </row>
    <row r="605" ht="15.75" hidden="1" customHeight="1">
      <c r="A605" s="19">
        <v>4.591640109E9</v>
      </c>
      <c r="B605" s="18">
        <v>43602.0</v>
      </c>
      <c r="C605" s="19">
        <v>59.0</v>
      </c>
      <c r="D605" s="19">
        <f>G604-C605</f>
        <v>1341</v>
      </c>
      <c r="E605" s="19"/>
      <c r="F605" s="10" t="s">
        <v>545</v>
      </c>
    </row>
    <row r="606" ht="15.75" hidden="1" customHeight="1">
      <c r="A606" s="19">
        <v>4.591640109E9</v>
      </c>
      <c r="B606" s="18">
        <v>43605.0</v>
      </c>
      <c r="C606" s="19">
        <v>100.0</v>
      </c>
      <c r="D606" s="19">
        <f t="shared" ref="D606:D626" si="31">D605-C606</f>
        <v>1241</v>
      </c>
      <c r="E606" s="19"/>
      <c r="F606" s="10" t="s">
        <v>546</v>
      </c>
    </row>
    <row r="607" ht="15.75" hidden="1" customHeight="1">
      <c r="A607" s="19">
        <v>4.591640109E9</v>
      </c>
      <c r="B607" s="18">
        <v>43606.0</v>
      </c>
      <c r="C607" s="19">
        <v>100.0</v>
      </c>
      <c r="D607" s="19">
        <f t="shared" si="31"/>
        <v>1141</v>
      </c>
      <c r="E607" s="19"/>
      <c r="F607" s="10" t="s">
        <v>547</v>
      </c>
    </row>
    <row r="608" ht="15.75" hidden="1" customHeight="1">
      <c r="A608" s="19">
        <v>4.591640109E9</v>
      </c>
      <c r="B608" s="18">
        <v>43606.0</v>
      </c>
      <c r="C608" s="19">
        <v>40.0</v>
      </c>
      <c r="D608" s="19">
        <f t="shared" si="31"/>
        <v>1101</v>
      </c>
      <c r="E608" s="19"/>
      <c r="F608" s="10" t="s">
        <v>548</v>
      </c>
    </row>
    <row r="609" ht="15.75" hidden="1" customHeight="1">
      <c r="A609" s="19">
        <v>4.591640109E9</v>
      </c>
      <c r="B609" s="18">
        <v>43608.0</v>
      </c>
      <c r="C609" s="19">
        <v>60.0</v>
      </c>
      <c r="D609" s="19">
        <f t="shared" si="31"/>
        <v>1041</v>
      </c>
      <c r="E609" s="19"/>
      <c r="F609" s="10" t="s">
        <v>549</v>
      </c>
    </row>
    <row r="610" ht="15.75" hidden="1" customHeight="1">
      <c r="A610" s="19">
        <v>4.591640109E9</v>
      </c>
      <c r="B610" s="18">
        <v>43608.0</v>
      </c>
      <c r="C610" s="19">
        <v>100.0</v>
      </c>
      <c r="D610" s="19">
        <f t="shared" si="31"/>
        <v>941</v>
      </c>
      <c r="E610" s="19"/>
      <c r="F610" s="10" t="s">
        <v>550</v>
      </c>
    </row>
    <row r="611" ht="15.75" hidden="1" customHeight="1">
      <c r="A611" s="19">
        <v>4.591640109E9</v>
      </c>
      <c r="B611" s="18">
        <v>43609.0</v>
      </c>
      <c r="C611" s="19">
        <v>100.0</v>
      </c>
      <c r="D611" s="19">
        <f t="shared" si="31"/>
        <v>841</v>
      </c>
      <c r="E611" s="19"/>
      <c r="F611" s="10" t="s">
        <v>551</v>
      </c>
    </row>
    <row r="612" ht="15.75" hidden="1" customHeight="1">
      <c r="A612" s="19">
        <v>4.591640109E9</v>
      </c>
      <c r="B612" s="18">
        <v>43609.0</v>
      </c>
      <c r="C612" s="19">
        <v>20.0</v>
      </c>
      <c r="D612" s="19">
        <f t="shared" si="31"/>
        <v>821</v>
      </c>
      <c r="E612" s="19"/>
      <c r="F612" s="10" t="s">
        <v>552</v>
      </c>
    </row>
    <row r="613" ht="15.75" hidden="1" customHeight="1">
      <c r="A613" s="19">
        <v>4.591640109E9</v>
      </c>
      <c r="B613" s="18">
        <v>43612.0</v>
      </c>
      <c r="C613" s="19">
        <v>100.0</v>
      </c>
      <c r="D613" s="19">
        <f t="shared" si="31"/>
        <v>721</v>
      </c>
      <c r="E613" s="19"/>
      <c r="F613" s="10" t="s">
        <v>553</v>
      </c>
    </row>
    <row r="614" ht="15.75" hidden="1" customHeight="1">
      <c r="A614" s="19">
        <v>4.591640109E9</v>
      </c>
      <c r="B614" s="18">
        <v>43612.0</v>
      </c>
      <c r="C614" s="19">
        <v>80.0</v>
      </c>
      <c r="D614" s="19">
        <f t="shared" si="31"/>
        <v>641</v>
      </c>
      <c r="E614" s="19"/>
      <c r="F614" s="10" t="s">
        <v>554</v>
      </c>
    </row>
    <row r="615" ht="15.75" hidden="1" customHeight="1">
      <c r="A615" s="19">
        <v>4.591640109E9</v>
      </c>
      <c r="B615" s="18">
        <v>43613.0</v>
      </c>
      <c r="C615" s="19">
        <v>50.0</v>
      </c>
      <c r="D615" s="19">
        <f t="shared" si="31"/>
        <v>591</v>
      </c>
      <c r="E615" s="19"/>
      <c r="F615" s="10" t="s">
        <v>555</v>
      </c>
    </row>
    <row r="616" ht="15.75" hidden="1" customHeight="1">
      <c r="A616" s="19">
        <v>4.591640109E9</v>
      </c>
      <c r="B616" s="18">
        <v>43613.0</v>
      </c>
      <c r="C616" s="19">
        <v>50.0</v>
      </c>
      <c r="D616" s="19">
        <f t="shared" si="31"/>
        <v>541</v>
      </c>
      <c r="E616" s="19"/>
      <c r="F616" s="10" t="s">
        <v>556</v>
      </c>
    </row>
    <row r="617" ht="15.75" hidden="1" customHeight="1">
      <c r="A617" s="19">
        <v>4.591640109E9</v>
      </c>
      <c r="B617" s="18">
        <v>43614.0</v>
      </c>
      <c r="C617" s="19">
        <v>50.0</v>
      </c>
      <c r="D617" s="19">
        <f t="shared" si="31"/>
        <v>491</v>
      </c>
      <c r="E617" s="19"/>
      <c r="F617" s="10" t="s">
        <v>557</v>
      </c>
    </row>
    <row r="618" ht="15.75" hidden="1" customHeight="1">
      <c r="A618" s="19">
        <v>4.591640109E9</v>
      </c>
      <c r="B618" s="18">
        <v>43615.0</v>
      </c>
      <c r="C618" s="19">
        <v>100.0</v>
      </c>
      <c r="D618" s="19">
        <f t="shared" si="31"/>
        <v>391</v>
      </c>
      <c r="E618" s="19"/>
      <c r="F618" s="10" t="s">
        <v>558</v>
      </c>
    </row>
    <row r="619" ht="15.75" hidden="1" customHeight="1">
      <c r="A619" s="19">
        <v>4.591640109E9</v>
      </c>
      <c r="B619" s="18">
        <v>43627.0</v>
      </c>
      <c r="C619" s="19">
        <v>50.0</v>
      </c>
      <c r="D619" s="19">
        <f t="shared" si="31"/>
        <v>341</v>
      </c>
      <c r="E619" s="19"/>
      <c r="F619" s="10" t="s">
        <v>559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hidden="1" customHeight="1">
      <c r="A620" s="19">
        <v>4.591640109E9</v>
      </c>
      <c r="B620" s="18">
        <v>43627.0</v>
      </c>
      <c r="C620" s="19">
        <v>50.0</v>
      </c>
      <c r="D620" s="19">
        <f t="shared" si="31"/>
        <v>291</v>
      </c>
      <c r="E620" s="19"/>
      <c r="F620" s="10" t="s">
        <v>560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hidden="1" customHeight="1">
      <c r="A621" s="19">
        <v>4.591640109E9</v>
      </c>
      <c r="B621" s="18">
        <v>43627.0</v>
      </c>
      <c r="C621" s="19">
        <v>50.0</v>
      </c>
      <c r="D621" s="19">
        <f t="shared" si="31"/>
        <v>241</v>
      </c>
      <c r="E621" s="19"/>
      <c r="F621" s="10" t="s">
        <v>561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hidden="1" customHeight="1">
      <c r="A622" s="19">
        <v>4.591640109E9</v>
      </c>
      <c r="B622" s="18">
        <v>43628.0</v>
      </c>
      <c r="C622" s="27">
        <v>50.0</v>
      </c>
      <c r="D622" s="19">
        <f t="shared" si="31"/>
        <v>191</v>
      </c>
      <c r="E622" s="19"/>
      <c r="F622" s="10" t="s">
        <v>562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hidden="1" customHeight="1">
      <c r="A623" s="19">
        <v>4.591640109E9</v>
      </c>
      <c r="B623" s="18">
        <v>43628.0</v>
      </c>
      <c r="C623" s="27">
        <v>35.0</v>
      </c>
      <c r="D623" s="19">
        <f t="shared" si="31"/>
        <v>156</v>
      </c>
      <c r="E623" s="19"/>
      <c r="F623" s="10" t="s">
        <v>563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hidden="1" customHeight="1">
      <c r="A624" s="19">
        <v>4.591640109E9</v>
      </c>
      <c r="B624" s="18">
        <v>43629.0</v>
      </c>
      <c r="C624" s="27">
        <v>33.0</v>
      </c>
      <c r="D624" s="19">
        <f t="shared" si="31"/>
        <v>123</v>
      </c>
      <c r="E624" s="19"/>
      <c r="F624" s="40" t="s">
        <v>564</v>
      </c>
      <c r="G624" s="30"/>
      <c r="H624" s="30"/>
      <c r="I624" s="30"/>
      <c r="J624" s="30"/>
      <c r="K624" s="30"/>
      <c r="L624" s="30" t="s">
        <v>565</v>
      </c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hidden="1" customHeight="1">
      <c r="A625" s="19">
        <v>4.591640109E9</v>
      </c>
      <c r="B625" s="18">
        <v>43633.0</v>
      </c>
      <c r="C625" s="27">
        <v>100.0</v>
      </c>
      <c r="D625" s="19">
        <f t="shared" si="31"/>
        <v>23</v>
      </c>
      <c r="E625" s="19"/>
      <c r="F625" s="40" t="s">
        <v>566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hidden="1" customHeight="1">
      <c r="A626" s="19">
        <v>4.591640109E9</v>
      </c>
      <c r="B626" s="18">
        <v>43634.0</v>
      </c>
      <c r="C626" s="27">
        <v>23.0</v>
      </c>
      <c r="D626" s="19">
        <f t="shared" si="31"/>
        <v>0</v>
      </c>
      <c r="E626" s="19"/>
      <c r="F626" s="40" t="s">
        <v>567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hidden="1" customHeight="1">
      <c r="A627" s="10"/>
      <c r="B627" s="10"/>
      <c r="C627" s="35"/>
      <c r="D627" s="10"/>
      <c r="E627" s="19"/>
      <c r="F627" s="10"/>
    </row>
    <row r="628" ht="15.75" hidden="1" customHeight="1">
      <c r="C628" s="28">
        <f>SUM(C605:C627)</f>
        <v>1400</v>
      </c>
      <c r="E628" s="1"/>
    </row>
    <row r="629" ht="15.75" hidden="1" customHeight="1">
      <c r="E629" s="1"/>
    </row>
    <row r="630" ht="15.75" hidden="1" customHeight="1">
      <c r="A630" s="14" t="s">
        <v>15</v>
      </c>
      <c r="B630" s="14" t="s">
        <v>16</v>
      </c>
      <c r="C630" s="14" t="s">
        <v>17</v>
      </c>
      <c r="D630" s="14" t="s">
        <v>18</v>
      </c>
      <c r="E630" s="14" t="s">
        <v>19</v>
      </c>
      <c r="F630" s="34" t="s">
        <v>20</v>
      </c>
      <c r="G630" s="31">
        <v>1400.0</v>
      </c>
    </row>
    <row r="631" ht="15.75" hidden="1" customHeight="1">
      <c r="A631" s="19">
        <v>4.591658531E9</v>
      </c>
      <c r="B631" s="18">
        <v>43634.0</v>
      </c>
      <c r="C631" s="19">
        <v>77.0</v>
      </c>
      <c r="D631" s="19">
        <f>G630-C631</f>
        <v>1323</v>
      </c>
      <c r="E631" s="19"/>
      <c r="F631" s="10" t="s">
        <v>568</v>
      </c>
    </row>
    <row r="632" ht="15.75" hidden="1" customHeight="1">
      <c r="A632" s="19">
        <v>4.591658531E9</v>
      </c>
      <c r="B632" s="18">
        <v>43635.0</v>
      </c>
      <c r="C632" s="19">
        <v>80.0</v>
      </c>
      <c r="D632" s="19">
        <f t="shared" ref="D632:D655" si="32">D631-C632</f>
        <v>1243</v>
      </c>
      <c r="E632" s="19"/>
      <c r="F632" s="10" t="s">
        <v>569</v>
      </c>
    </row>
    <row r="633" ht="15.75" hidden="1" customHeight="1">
      <c r="A633" s="19">
        <v>4.591658531E9</v>
      </c>
      <c r="B633" s="18">
        <v>43637.0</v>
      </c>
      <c r="C633" s="19">
        <v>50.0</v>
      </c>
      <c r="D633" s="19">
        <f t="shared" si="32"/>
        <v>1193</v>
      </c>
      <c r="E633" s="19"/>
      <c r="F633" s="10" t="s">
        <v>570</v>
      </c>
    </row>
    <row r="634" ht="15.75" hidden="1" customHeight="1">
      <c r="A634" s="19">
        <v>4.591658531E9</v>
      </c>
      <c r="B634" s="18">
        <v>43637.0</v>
      </c>
      <c r="C634" s="19">
        <v>50.0</v>
      </c>
      <c r="D634" s="19">
        <f t="shared" si="32"/>
        <v>1143</v>
      </c>
      <c r="E634" s="19"/>
      <c r="F634" s="10" t="s">
        <v>571</v>
      </c>
    </row>
    <row r="635" ht="15.75" hidden="1" customHeight="1">
      <c r="A635" s="19">
        <v>4.591658531E9</v>
      </c>
      <c r="B635" s="18">
        <v>43640.0</v>
      </c>
      <c r="C635" s="19">
        <v>30.0</v>
      </c>
      <c r="D635" s="19">
        <f t="shared" si="32"/>
        <v>1113</v>
      </c>
      <c r="E635" s="19"/>
      <c r="F635" s="10" t="s">
        <v>572</v>
      </c>
    </row>
    <row r="636" ht="15.75" hidden="1" customHeight="1">
      <c r="A636" s="19">
        <v>4.591658531E9</v>
      </c>
      <c r="B636" s="18">
        <v>43640.0</v>
      </c>
      <c r="C636" s="19">
        <v>50.0</v>
      </c>
      <c r="D636" s="19">
        <f t="shared" si="32"/>
        <v>1063</v>
      </c>
      <c r="E636" s="19"/>
      <c r="F636" s="10" t="s">
        <v>573</v>
      </c>
    </row>
    <row r="637" ht="15.75" hidden="1" customHeight="1">
      <c r="A637" s="19">
        <v>4.591658531E9</v>
      </c>
      <c r="B637" s="18">
        <v>43642.0</v>
      </c>
      <c r="C637" s="27">
        <v>50.0</v>
      </c>
      <c r="D637" s="19">
        <f t="shared" si="32"/>
        <v>1013</v>
      </c>
      <c r="E637" s="19"/>
      <c r="F637" s="10" t="s">
        <v>574</v>
      </c>
      <c r="G637" s="20" t="s">
        <v>575</v>
      </c>
    </row>
    <row r="638" ht="15.75" hidden="1" customHeight="1">
      <c r="A638" s="19">
        <v>4.591658531E9</v>
      </c>
      <c r="B638" s="18">
        <v>43642.0</v>
      </c>
      <c r="C638" s="27">
        <v>50.0</v>
      </c>
      <c r="D638" s="19">
        <f t="shared" si="32"/>
        <v>963</v>
      </c>
      <c r="E638" s="19"/>
      <c r="F638" s="10" t="s">
        <v>576</v>
      </c>
    </row>
    <row r="639" ht="15.75" hidden="1" customHeight="1">
      <c r="A639" s="19">
        <v>4.591658531E9</v>
      </c>
      <c r="B639" s="18">
        <v>43643.0</v>
      </c>
      <c r="C639" s="27">
        <v>66.0</v>
      </c>
      <c r="D639" s="19">
        <f t="shared" si="32"/>
        <v>897</v>
      </c>
      <c r="E639" s="19"/>
      <c r="F639" s="10" t="s">
        <v>577</v>
      </c>
    </row>
    <row r="640" ht="15.75" hidden="1" customHeight="1">
      <c r="A640" s="19">
        <v>4.591658531E9</v>
      </c>
      <c r="B640" s="18">
        <v>43647.0</v>
      </c>
      <c r="C640" s="27">
        <v>83.0</v>
      </c>
      <c r="D640" s="19">
        <f t="shared" si="32"/>
        <v>814</v>
      </c>
      <c r="E640" s="19"/>
      <c r="F640" s="10" t="s">
        <v>578</v>
      </c>
    </row>
    <row r="641" ht="15.75" hidden="1" customHeight="1">
      <c r="A641" s="19">
        <v>4.591658531E9</v>
      </c>
      <c r="B641" s="18">
        <v>43650.0</v>
      </c>
      <c r="C641" s="27">
        <v>50.0</v>
      </c>
      <c r="D641" s="19">
        <f t="shared" si="32"/>
        <v>764</v>
      </c>
      <c r="E641" s="19"/>
      <c r="F641" s="10" t="s">
        <v>579</v>
      </c>
    </row>
    <row r="642" ht="15.75" hidden="1" customHeight="1">
      <c r="A642" s="19">
        <v>4.591658531E9</v>
      </c>
      <c r="B642" s="18">
        <v>43651.0</v>
      </c>
      <c r="C642" s="27">
        <v>50.0</v>
      </c>
      <c r="D642" s="19">
        <f t="shared" si="32"/>
        <v>714</v>
      </c>
      <c r="E642" s="19"/>
      <c r="F642" s="10" t="s">
        <v>580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hidden="1" customHeight="1">
      <c r="A643" s="19">
        <v>4.591658531E9</v>
      </c>
      <c r="B643" s="18">
        <v>43652.0</v>
      </c>
      <c r="C643" s="27">
        <v>72.0</v>
      </c>
      <c r="D643" s="19">
        <f t="shared" si="32"/>
        <v>642</v>
      </c>
      <c r="E643" s="19"/>
      <c r="F643" s="10" t="s">
        <v>581</v>
      </c>
    </row>
    <row r="644" ht="15.75" hidden="1" customHeight="1">
      <c r="A644" s="19">
        <v>4.591658531E9</v>
      </c>
      <c r="B644" s="18">
        <v>43652.0</v>
      </c>
      <c r="C644" s="27">
        <v>28.0</v>
      </c>
      <c r="D644" s="19">
        <f t="shared" si="32"/>
        <v>614</v>
      </c>
      <c r="E644" s="19"/>
      <c r="F644" s="10" t="s">
        <v>582</v>
      </c>
    </row>
    <row r="645" ht="15.75" hidden="1" customHeight="1">
      <c r="A645" s="19">
        <v>4.591658531E9</v>
      </c>
      <c r="B645" s="18">
        <v>43654.0</v>
      </c>
      <c r="C645" s="27">
        <v>56.0</v>
      </c>
      <c r="D645" s="19">
        <f t="shared" si="32"/>
        <v>558</v>
      </c>
      <c r="E645" s="19"/>
      <c r="F645" s="10" t="s">
        <v>583</v>
      </c>
    </row>
    <row r="646" ht="15.75" hidden="1" customHeight="1">
      <c r="A646" s="27">
        <v>4.591658531E9</v>
      </c>
      <c r="B646" s="39">
        <v>43654.0</v>
      </c>
      <c r="C646" s="27">
        <v>36.0</v>
      </c>
      <c r="D646" s="27">
        <f t="shared" si="32"/>
        <v>522</v>
      </c>
      <c r="E646" s="27"/>
      <c r="F646" s="35" t="s">
        <v>584</v>
      </c>
    </row>
    <row r="647" ht="15.75" hidden="1" customHeight="1">
      <c r="A647" s="27">
        <v>4.591658531E9</v>
      </c>
      <c r="B647" s="18">
        <v>43655.0</v>
      </c>
      <c r="C647" s="19">
        <v>70.0</v>
      </c>
      <c r="D647" s="19">
        <f t="shared" si="32"/>
        <v>452</v>
      </c>
      <c r="E647" s="19"/>
      <c r="F647" s="10" t="s">
        <v>585</v>
      </c>
    </row>
    <row r="648" ht="15.75" hidden="1" customHeight="1">
      <c r="A648" s="27">
        <v>4.591658531E9</v>
      </c>
      <c r="B648" s="18">
        <v>43656.0</v>
      </c>
      <c r="C648" s="19">
        <v>70.0</v>
      </c>
      <c r="D648" s="19">
        <f t="shared" si="32"/>
        <v>382</v>
      </c>
      <c r="E648" s="19"/>
      <c r="F648" s="10" t="s">
        <v>586</v>
      </c>
    </row>
    <row r="649" ht="15.75" hidden="1" customHeight="1">
      <c r="A649" s="27">
        <v>4.591658531E9</v>
      </c>
      <c r="B649" s="18">
        <v>43661.0</v>
      </c>
      <c r="C649" s="19">
        <v>62.0</v>
      </c>
      <c r="D649" s="19">
        <f t="shared" si="32"/>
        <v>320</v>
      </c>
      <c r="E649" s="19"/>
      <c r="F649" s="10" t="s">
        <v>587</v>
      </c>
    </row>
    <row r="650" ht="15.75" hidden="1" customHeight="1">
      <c r="A650" s="27">
        <v>4.591658531E9</v>
      </c>
      <c r="B650" s="18">
        <v>43661.0</v>
      </c>
      <c r="C650" s="19">
        <v>38.0</v>
      </c>
      <c r="D650" s="19">
        <f t="shared" si="32"/>
        <v>282</v>
      </c>
      <c r="E650" s="19"/>
      <c r="F650" s="10" t="s">
        <v>588</v>
      </c>
    </row>
    <row r="651" ht="15.75" hidden="1" customHeight="1">
      <c r="A651" s="27">
        <v>4.591658531E9</v>
      </c>
      <c r="B651" s="18">
        <v>43662.0</v>
      </c>
      <c r="C651" s="19">
        <v>81.0</v>
      </c>
      <c r="D651" s="19">
        <f t="shared" si="32"/>
        <v>201</v>
      </c>
      <c r="E651" s="19"/>
      <c r="F651" s="10" t="s">
        <v>589</v>
      </c>
    </row>
    <row r="652" ht="15.75" hidden="1" customHeight="1">
      <c r="A652" s="27">
        <v>4.591658531E9</v>
      </c>
      <c r="B652" s="18">
        <v>43662.0</v>
      </c>
      <c r="C652" s="19">
        <v>5.0</v>
      </c>
      <c r="D652" s="19">
        <f t="shared" si="32"/>
        <v>196</v>
      </c>
      <c r="E652" s="19"/>
      <c r="F652" s="10" t="s">
        <v>590</v>
      </c>
    </row>
    <row r="653" ht="15.75" hidden="1" customHeight="1">
      <c r="A653" s="27">
        <v>4.591658531E9</v>
      </c>
      <c r="B653" s="18">
        <v>43663.0</v>
      </c>
      <c r="C653" s="19">
        <v>100.0</v>
      </c>
      <c r="D653" s="19">
        <f t="shared" si="32"/>
        <v>96</v>
      </c>
      <c r="E653" s="19"/>
      <c r="F653" s="10" t="s">
        <v>591</v>
      </c>
    </row>
    <row r="654" ht="15.75" hidden="1" customHeight="1">
      <c r="A654" s="27">
        <v>4.591658531E9</v>
      </c>
      <c r="B654" s="18">
        <v>43664.0</v>
      </c>
      <c r="C654" s="19">
        <v>70.0</v>
      </c>
      <c r="D654" s="19">
        <f t="shared" si="32"/>
        <v>26</v>
      </c>
      <c r="E654" s="19"/>
      <c r="F654" s="10" t="s">
        <v>592</v>
      </c>
    </row>
    <row r="655" ht="15.75" hidden="1" customHeight="1">
      <c r="A655" s="27">
        <v>4.591658531E9</v>
      </c>
      <c r="B655" s="18">
        <v>43664.0</v>
      </c>
      <c r="C655" s="19">
        <v>26.0</v>
      </c>
      <c r="D655" s="19">
        <f t="shared" si="32"/>
        <v>0</v>
      </c>
      <c r="E655" s="19"/>
      <c r="F655" s="10" t="s">
        <v>593</v>
      </c>
    </row>
    <row r="656" ht="15.75" hidden="1" customHeight="1">
      <c r="A656" s="10"/>
      <c r="B656" s="10"/>
      <c r="C656" s="35"/>
      <c r="D656" s="10"/>
      <c r="E656" s="19"/>
      <c r="F656" s="10"/>
    </row>
    <row r="657" ht="15.75" hidden="1" customHeight="1">
      <c r="C657" s="41">
        <f>SUM(C631:C656)</f>
        <v>1400</v>
      </c>
      <c r="E657" s="1"/>
    </row>
    <row r="658" ht="15.75" hidden="1" customHeight="1">
      <c r="E658" s="1"/>
    </row>
    <row r="659" ht="15.75" hidden="1" customHeight="1">
      <c r="A659" s="14" t="s">
        <v>15</v>
      </c>
      <c r="B659" s="14" t="s">
        <v>16</v>
      </c>
      <c r="C659" s="14" t="s">
        <v>17</v>
      </c>
      <c r="D659" s="14" t="s">
        <v>18</v>
      </c>
      <c r="E659" s="14" t="s">
        <v>19</v>
      </c>
      <c r="F659" s="34" t="s">
        <v>20</v>
      </c>
      <c r="G659" s="43">
        <v>1400.0</v>
      </c>
    </row>
    <row r="660" ht="15.75" hidden="1" customHeight="1">
      <c r="A660" s="19">
        <v>4.591674904E9</v>
      </c>
      <c r="B660" s="18">
        <v>43664.0</v>
      </c>
      <c r="C660" s="19">
        <v>4.0</v>
      </c>
      <c r="D660" s="19">
        <f>G659-C660</f>
        <v>1396</v>
      </c>
      <c r="E660" s="19"/>
      <c r="F660" s="10" t="s">
        <v>594</v>
      </c>
    </row>
    <row r="661" ht="15.75" hidden="1" customHeight="1">
      <c r="A661" s="19">
        <v>4.591674904E9</v>
      </c>
      <c r="B661" s="18">
        <v>43665.0</v>
      </c>
      <c r="C661" s="19">
        <v>50.0</v>
      </c>
      <c r="D661" s="19">
        <f t="shared" ref="D661:D680" si="33">D660-C661</f>
        <v>1346</v>
      </c>
      <c r="E661" s="19"/>
      <c r="F661" s="40" t="s">
        <v>595</v>
      </c>
    </row>
    <row r="662" ht="15.75" hidden="1" customHeight="1">
      <c r="A662" s="19">
        <v>4.591674904E9</v>
      </c>
      <c r="B662" s="18">
        <v>43666.0</v>
      </c>
      <c r="C662" s="19">
        <v>50.0</v>
      </c>
      <c r="D662" s="19">
        <f t="shared" si="33"/>
        <v>1296</v>
      </c>
      <c r="E662" s="19"/>
      <c r="F662" s="10" t="s">
        <v>596</v>
      </c>
    </row>
    <row r="663" ht="15.75" hidden="1" customHeight="1">
      <c r="A663" s="19">
        <v>4.591674904E9</v>
      </c>
      <c r="B663" s="18">
        <v>43668.0</v>
      </c>
      <c r="C663" s="19">
        <v>100.0</v>
      </c>
      <c r="D663" s="19">
        <f t="shared" si="33"/>
        <v>1196</v>
      </c>
      <c r="E663" s="19"/>
      <c r="F663" s="10" t="s">
        <v>597</v>
      </c>
    </row>
    <row r="664" ht="15.75" hidden="1" customHeight="1">
      <c r="A664" s="19">
        <v>4.591674904E9</v>
      </c>
      <c r="B664" s="18">
        <v>43670.0</v>
      </c>
      <c r="C664" s="19">
        <v>100.0</v>
      </c>
      <c r="D664" s="19">
        <f t="shared" si="33"/>
        <v>1096</v>
      </c>
      <c r="E664" s="19"/>
      <c r="F664" s="10" t="s">
        <v>598</v>
      </c>
    </row>
    <row r="665" ht="15.75" hidden="1" customHeight="1">
      <c r="A665" s="19">
        <v>4.591674904E9</v>
      </c>
      <c r="B665" s="18">
        <v>43671.0</v>
      </c>
      <c r="C665" s="19">
        <v>70.0</v>
      </c>
      <c r="D665" s="19">
        <f t="shared" si="33"/>
        <v>1026</v>
      </c>
      <c r="E665" s="19"/>
      <c r="F665" s="10" t="s">
        <v>599</v>
      </c>
    </row>
    <row r="666" ht="15.75" hidden="1" customHeight="1">
      <c r="A666" s="19">
        <v>4.591674904E9</v>
      </c>
      <c r="B666" s="18">
        <v>43671.0</v>
      </c>
      <c r="C666" s="19">
        <v>30.0</v>
      </c>
      <c r="D666" s="19">
        <f t="shared" si="33"/>
        <v>996</v>
      </c>
      <c r="E666" s="19"/>
      <c r="F666" s="10" t="s">
        <v>600</v>
      </c>
    </row>
    <row r="667" ht="15.75" hidden="1" customHeight="1">
      <c r="A667" s="19">
        <v>4.591674904E9</v>
      </c>
      <c r="B667" s="18">
        <v>43672.0</v>
      </c>
      <c r="C667" s="19">
        <v>100.0</v>
      </c>
      <c r="D667" s="19">
        <f t="shared" si="33"/>
        <v>896</v>
      </c>
      <c r="E667" s="19"/>
      <c r="F667" s="10" t="s">
        <v>601</v>
      </c>
    </row>
    <row r="668" ht="15.75" hidden="1" customHeight="1">
      <c r="A668" s="19">
        <v>4.591674904E9</v>
      </c>
      <c r="B668" s="18">
        <v>43675.0</v>
      </c>
      <c r="C668" s="19">
        <v>100.0</v>
      </c>
      <c r="D668" s="19">
        <f t="shared" si="33"/>
        <v>796</v>
      </c>
      <c r="E668" s="19"/>
      <c r="F668" s="10" t="s">
        <v>602</v>
      </c>
    </row>
    <row r="669" ht="15.75" hidden="1" customHeight="1">
      <c r="A669" s="19">
        <v>4.591674904E9</v>
      </c>
      <c r="B669" s="18">
        <v>43676.0</v>
      </c>
      <c r="C669" s="19">
        <v>45.0</v>
      </c>
      <c r="D669" s="19">
        <f t="shared" si="33"/>
        <v>751</v>
      </c>
      <c r="E669" s="19"/>
      <c r="F669" s="10" t="s">
        <v>603</v>
      </c>
    </row>
    <row r="670" ht="15.75" hidden="1" customHeight="1">
      <c r="A670" s="19">
        <v>4.591674904E9</v>
      </c>
      <c r="B670" s="18">
        <v>43676.0</v>
      </c>
      <c r="C670" s="19">
        <v>55.0</v>
      </c>
      <c r="D670" s="19">
        <f t="shared" si="33"/>
        <v>696</v>
      </c>
      <c r="E670" s="19"/>
      <c r="F670" s="10" t="s">
        <v>604</v>
      </c>
    </row>
    <row r="671" ht="15.75" hidden="1" customHeight="1">
      <c r="A671" s="19">
        <v>4.591674904E9</v>
      </c>
      <c r="B671" s="18">
        <v>43677.0</v>
      </c>
      <c r="C671" s="27">
        <v>100.0</v>
      </c>
      <c r="D671" s="19">
        <f t="shared" si="33"/>
        <v>596</v>
      </c>
      <c r="E671" s="19"/>
      <c r="F671" s="10" t="s">
        <v>605</v>
      </c>
    </row>
    <row r="672" ht="15.75" hidden="1" customHeight="1">
      <c r="A672" s="19">
        <v>4.591674904E9</v>
      </c>
      <c r="B672" s="18">
        <v>43678.0</v>
      </c>
      <c r="C672" s="19">
        <v>66.0</v>
      </c>
      <c r="D672" s="19">
        <f t="shared" si="33"/>
        <v>530</v>
      </c>
      <c r="E672" s="19"/>
      <c r="F672" s="10" t="s">
        <v>606</v>
      </c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hidden="1" customHeight="1">
      <c r="A673" s="19">
        <v>4.591674904E9</v>
      </c>
      <c r="B673" s="18">
        <v>43678.0</v>
      </c>
      <c r="C673" s="27">
        <v>34.0</v>
      </c>
      <c r="D673" s="19">
        <f t="shared" si="33"/>
        <v>496</v>
      </c>
      <c r="E673" s="19"/>
      <c r="F673" s="10" t="s">
        <v>607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hidden="1" customHeight="1">
      <c r="A674" s="19">
        <v>4.591674904E9</v>
      </c>
      <c r="B674" s="18">
        <v>43679.0</v>
      </c>
      <c r="C674" s="27">
        <v>50.0</v>
      </c>
      <c r="D674" s="19">
        <f t="shared" si="33"/>
        <v>446</v>
      </c>
      <c r="E674" s="19"/>
      <c r="F674" s="10" t="s">
        <v>608</v>
      </c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hidden="1" customHeight="1">
      <c r="A675" s="19">
        <v>4.591674904E9</v>
      </c>
      <c r="B675" s="18">
        <v>43679.0</v>
      </c>
      <c r="C675" s="27">
        <v>50.0</v>
      </c>
      <c r="D675" s="19">
        <f t="shared" si="33"/>
        <v>396</v>
      </c>
      <c r="E675" s="19"/>
      <c r="F675" s="10" t="s">
        <v>609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hidden="1" customHeight="1">
      <c r="A676" s="19">
        <v>4.591674904E9</v>
      </c>
      <c r="B676" s="18">
        <v>43682.0</v>
      </c>
      <c r="C676" s="19">
        <v>50.0</v>
      </c>
      <c r="D676" s="19">
        <f t="shared" si="33"/>
        <v>346</v>
      </c>
      <c r="E676" s="19"/>
      <c r="F676" s="10" t="s">
        <v>610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hidden="1" customHeight="1">
      <c r="A677" s="19">
        <v>4.591674904E9</v>
      </c>
      <c r="B677" s="18">
        <v>43682.0</v>
      </c>
      <c r="C677" s="27">
        <v>50.0</v>
      </c>
      <c r="D677" s="19">
        <f t="shared" si="33"/>
        <v>296</v>
      </c>
      <c r="E677" s="19"/>
      <c r="F677" s="10" t="s">
        <v>611</v>
      </c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hidden="1" customHeight="1">
      <c r="A678" s="19">
        <v>4.591674904E9</v>
      </c>
      <c r="B678" s="18">
        <v>43683.0</v>
      </c>
      <c r="C678" s="27">
        <v>100.0</v>
      </c>
      <c r="D678" s="19">
        <f t="shared" si="33"/>
        <v>196</v>
      </c>
      <c r="E678" s="19"/>
      <c r="F678" s="10" t="s">
        <v>612</v>
      </c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hidden="1" customHeight="1">
      <c r="A679" s="19">
        <v>4.591674904E9</v>
      </c>
      <c r="B679" s="18">
        <v>43684.0</v>
      </c>
      <c r="C679" s="19">
        <v>100.0</v>
      </c>
      <c r="D679" s="19">
        <f t="shared" si="33"/>
        <v>96</v>
      </c>
      <c r="E679" s="19"/>
      <c r="F679" s="10" t="s">
        <v>613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hidden="1" customHeight="1">
      <c r="A680" s="19">
        <v>4.591674904E9</v>
      </c>
      <c r="B680" s="18">
        <v>43686.0</v>
      </c>
      <c r="C680" s="27">
        <v>96.0</v>
      </c>
      <c r="D680" s="19">
        <f t="shared" si="33"/>
        <v>0</v>
      </c>
      <c r="E680" s="19"/>
      <c r="F680" s="10" t="s">
        <v>614</v>
      </c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hidden="1" customHeight="1">
      <c r="A681" s="10"/>
      <c r="B681" s="10"/>
      <c r="C681" s="35"/>
      <c r="D681" s="10"/>
      <c r="E681" s="19"/>
      <c r="F681" s="10"/>
    </row>
    <row r="682" ht="15.75" hidden="1" customHeight="1">
      <c r="C682" s="31">
        <f>SUM(C660:C681)</f>
        <v>1400</v>
      </c>
      <c r="E682" s="1"/>
    </row>
    <row r="683" ht="15.75" hidden="1" customHeight="1">
      <c r="E683" s="1"/>
    </row>
    <row r="684" ht="15.75" hidden="1" customHeight="1">
      <c r="A684" s="14" t="s">
        <v>15</v>
      </c>
      <c r="B684" s="14" t="s">
        <v>16</v>
      </c>
      <c r="C684" s="14" t="s">
        <v>17</v>
      </c>
      <c r="D684" s="14" t="s">
        <v>18</v>
      </c>
      <c r="E684" s="14" t="s">
        <v>19</v>
      </c>
      <c r="F684" s="34" t="s">
        <v>20</v>
      </c>
      <c r="G684" s="43">
        <v>1200.0</v>
      </c>
    </row>
    <row r="685" ht="15.75" hidden="1" customHeight="1">
      <c r="A685" s="19">
        <v>4.59169307E9</v>
      </c>
      <c r="B685" s="18">
        <v>43686.0</v>
      </c>
      <c r="C685" s="19">
        <v>4.0</v>
      </c>
      <c r="D685" s="19">
        <f>G684-C685</f>
        <v>1196</v>
      </c>
      <c r="E685" s="19"/>
      <c r="F685" s="10" t="s">
        <v>615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hidden="1" customHeight="1">
      <c r="A686" s="19">
        <v>4.59169307E9</v>
      </c>
      <c r="B686" s="18">
        <v>43689.0</v>
      </c>
      <c r="C686" s="19">
        <v>50.0</v>
      </c>
      <c r="D686" s="19">
        <f t="shared" ref="D686:D702" si="34">D685-C686</f>
        <v>1146</v>
      </c>
      <c r="E686" s="19"/>
      <c r="F686" s="10" t="s">
        <v>616</v>
      </c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hidden="1" customHeight="1">
      <c r="A687" s="19">
        <v>4.59169307E9</v>
      </c>
      <c r="B687" s="18">
        <v>43689.0</v>
      </c>
      <c r="C687" s="19">
        <v>50.0</v>
      </c>
      <c r="D687" s="19">
        <f t="shared" si="34"/>
        <v>1096</v>
      </c>
      <c r="E687" s="19"/>
      <c r="F687" s="10" t="s">
        <v>617</v>
      </c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hidden="1" customHeight="1">
      <c r="A688" s="19">
        <v>4.59169307E9</v>
      </c>
      <c r="B688" s="18">
        <v>43691.0</v>
      </c>
      <c r="C688" s="19">
        <v>100.0</v>
      </c>
      <c r="D688" s="19">
        <f t="shared" si="34"/>
        <v>996</v>
      </c>
      <c r="E688" s="19"/>
      <c r="F688" s="10" t="s">
        <v>618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hidden="1" customHeight="1">
      <c r="A689" s="19">
        <v>4.59169307E9</v>
      </c>
      <c r="B689" s="18">
        <v>43692.0</v>
      </c>
      <c r="C689" s="19">
        <v>32.0</v>
      </c>
      <c r="D689" s="19">
        <f t="shared" si="34"/>
        <v>964</v>
      </c>
      <c r="E689" s="19"/>
      <c r="F689" s="10" t="s">
        <v>619</v>
      </c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hidden="1" customHeight="1">
      <c r="A690" s="19">
        <v>4.59169307E9</v>
      </c>
      <c r="B690" s="18">
        <v>43692.0</v>
      </c>
      <c r="C690" s="19">
        <v>68.0</v>
      </c>
      <c r="D690" s="19">
        <f t="shared" si="34"/>
        <v>896</v>
      </c>
      <c r="E690" s="19"/>
      <c r="F690" s="10" t="s">
        <v>620</v>
      </c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hidden="1" customHeight="1">
      <c r="A691" s="19">
        <v>4.59169307E9</v>
      </c>
      <c r="B691" s="18">
        <v>43696.0</v>
      </c>
      <c r="C691" s="19">
        <v>100.0</v>
      </c>
      <c r="D691" s="19">
        <f t="shared" si="34"/>
        <v>796</v>
      </c>
      <c r="E691" s="19"/>
      <c r="F691" s="10" t="s">
        <v>621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hidden="1" customHeight="1">
      <c r="A692" s="19">
        <v>4.59169307E9</v>
      </c>
      <c r="B692" s="18">
        <v>43697.0</v>
      </c>
      <c r="C692" s="19">
        <v>25.0</v>
      </c>
      <c r="D692" s="19">
        <f t="shared" si="34"/>
        <v>771</v>
      </c>
      <c r="E692" s="19"/>
      <c r="F692" s="10" t="s">
        <v>622</v>
      </c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hidden="1" customHeight="1">
      <c r="A693" s="19">
        <v>4.59169307E9</v>
      </c>
      <c r="B693" s="18">
        <v>43697.0</v>
      </c>
      <c r="C693" s="19">
        <v>55.0</v>
      </c>
      <c r="D693" s="19">
        <f t="shared" si="34"/>
        <v>716</v>
      </c>
      <c r="E693" s="19"/>
      <c r="F693" s="10" t="s">
        <v>623</v>
      </c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hidden="1" customHeight="1">
      <c r="A694" s="19">
        <v>4.59169307E9</v>
      </c>
      <c r="B694" s="18">
        <v>43698.0</v>
      </c>
      <c r="C694" s="19">
        <v>75.0</v>
      </c>
      <c r="D694" s="19">
        <f t="shared" si="34"/>
        <v>641</v>
      </c>
      <c r="E694" s="19"/>
      <c r="F694" s="10" t="s">
        <v>624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hidden="1" customHeight="1">
      <c r="A695" s="19">
        <v>4.59169307E9</v>
      </c>
      <c r="B695" s="18">
        <v>43699.0</v>
      </c>
      <c r="C695" s="19">
        <v>100.0</v>
      </c>
      <c r="D695" s="19">
        <f t="shared" si="34"/>
        <v>541</v>
      </c>
      <c r="E695" s="19"/>
      <c r="F695" s="10" t="s">
        <v>625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hidden="1" customHeight="1">
      <c r="A696" s="19">
        <v>4.59169307E9</v>
      </c>
      <c r="B696" s="18">
        <v>43700.0</v>
      </c>
      <c r="C696" s="19">
        <v>100.0</v>
      </c>
      <c r="D696" s="19">
        <f t="shared" si="34"/>
        <v>441</v>
      </c>
      <c r="E696" s="19"/>
      <c r="F696" s="10" t="s">
        <v>626</v>
      </c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hidden="1" customHeight="1">
      <c r="A697" s="19">
        <v>4.59169307E9</v>
      </c>
      <c r="B697" s="18">
        <v>43703.0</v>
      </c>
      <c r="C697" s="19">
        <v>100.0</v>
      </c>
      <c r="D697" s="19">
        <f t="shared" si="34"/>
        <v>341</v>
      </c>
      <c r="E697" s="19"/>
      <c r="F697" s="10" t="s">
        <v>627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hidden="1" customHeight="1">
      <c r="A698" s="19">
        <v>4.59169307E9</v>
      </c>
      <c r="B698" s="18">
        <v>43705.0</v>
      </c>
      <c r="C698" s="27">
        <v>83.0</v>
      </c>
      <c r="D698" s="19">
        <f t="shared" si="34"/>
        <v>258</v>
      </c>
      <c r="E698" s="19"/>
      <c r="F698" s="10" t="s">
        <v>628</v>
      </c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hidden="1" customHeight="1">
      <c r="A699" s="19">
        <v>4.59169307E9</v>
      </c>
      <c r="B699" s="18">
        <v>43705.0</v>
      </c>
      <c r="C699" s="19">
        <v>17.0</v>
      </c>
      <c r="D699" s="19">
        <f t="shared" si="34"/>
        <v>241</v>
      </c>
      <c r="E699" s="19"/>
      <c r="F699" s="10" t="s">
        <v>629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hidden="1" customHeight="1">
      <c r="A700" s="19">
        <v>4.59169307E9</v>
      </c>
      <c r="B700" s="18">
        <v>43706.0</v>
      </c>
      <c r="C700" s="27">
        <v>100.0</v>
      </c>
      <c r="D700" s="19">
        <f t="shared" si="34"/>
        <v>141</v>
      </c>
      <c r="E700" s="19"/>
      <c r="F700" s="10" t="s">
        <v>630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hidden="1" customHeight="1">
      <c r="A701" s="19">
        <v>4.59169307E9</v>
      </c>
      <c r="B701" s="18">
        <v>43710.0</v>
      </c>
      <c r="C701" s="27">
        <v>100.0</v>
      </c>
      <c r="D701" s="19">
        <f t="shared" si="34"/>
        <v>41</v>
      </c>
      <c r="E701" s="19"/>
      <c r="F701" s="10" t="s">
        <v>631</v>
      </c>
    </row>
    <row r="702" ht="15.75" hidden="1" customHeight="1">
      <c r="A702" s="19">
        <v>4.59169307E9</v>
      </c>
      <c r="B702" s="18">
        <v>43711.0</v>
      </c>
      <c r="C702" s="19">
        <v>41.0</v>
      </c>
      <c r="D702" s="19">
        <f t="shared" si="34"/>
        <v>0</v>
      </c>
      <c r="E702" s="19"/>
      <c r="F702" s="10" t="s">
        <v>632</v>
      </c>
    </row>
    <row r="703" ht="15.75" hidden="1" customHeight="1">
      <c r="A703" s="19"/>
      <c r="B703" s="18"/>
      <c r="C703" s="19"/>
      <c r="D703" s="19"/>
      <c r="E703" s="19"/>
      <c r="F703" s="40"/>
    </row>
    <row r="704" ht="15.75" hidden="1" customHeight="1">
      <c r="A704" s="10"/>
      <c r="B704" s="10"/>
      <c r="C704" s="35"/>
      <c r="D704" s="10"/>
      <c r="E704" s="19"/>
      <c r="F704" s="10"/>
    </row>
    <row r="705" ht="15.75" hidden="1" customHeight="1">
      <c r="C705" s="28">
        <f>SUM(C685:C704)</f>
        <v>1200</v>
      </c>
      <c r="E705" s="1"/>
    </row>
    <row r="706" ht="15.75" hidden="1" customHeight="1">
      <c r="E706" s="1"/>
    </row>
    <row r="707" ht="15.75" hidden="1" customHeight="1">
      <c r="A707" s="14" t="s">
        <v>15</v>
      </c>
      <c r="B707" s="14" t="s">
        <v>16</v>
      </c>
      <c r="C707" s="14" t="s">
        <v>17</v>
      </c>
      <c r="D707" s="14" t="s">
        <v>18</v>
      </c>
      <c r="E707" s="14" t="s">
        <v>19</v>
      </c>
      <c r="F707" s="34" t="s">
        <v>20</v>
      </c>
      <c r="G707" s="43">
        <v>1200.0</v>
      </c>
    </row>
    <row r="708" ht="15.75" hidden="1" customHeight="1">
      <c r="A708" s="10" t="s">
        <v>633</v>
      </c>
      <c r="B708" s="18">
        <v>43711.0</v>
      </c>
      <c r="C708" s="19">
        <v>59.0</v>
      </c>
      <c r="D708" s="19">
        <f>G707-C708</f>
        <v>1141</v>
      </c>
      <c r="E708" s="19"/>
      <c r="F708" s="10" t="s">
        <v>634</v>
      </c>
    </row>
    <row r="709" ht="15.75" hidden="1" customHeight="1">
      <c r="A709" s="10" t="s">
        <v>633</v>
      </c>
      <c r="B709" s="18">
        <v>43712.0</v>
      </c>
      <c r="C709" s="19">
        <v>20.0</v>
      </c>
      <c r="D709" s="19">
        <f t="shared" ref="D709:D726" si="35">D708-C709</f>
        <v>1121</v>
      </c>
      <c r="E709" s="19"/>
      <c r="F709" s="10" t="s">
        <v>635</v>
      </c>
    </row>
    <row r="710" ht="15.75" hidden="1" customHeight="1">
      <c r="A710" s="10" t="s">
        <v>633</v>
      </c>
      <c r="B710" s="18">
        <v>43712.0</v>
      </c>
      <c r="C710" s="19">
        <v>55.0</v>
      </c>
      <c r="D710" s="19">
        <f t="shared" si="35"/>
        <v>1066</v>
      </c>
      <c r="E710" s="19"/>
      <c r="F710" s="10" t="s">
        <v>636</v>
      </c>
    </row>
    <row r="711" ht="15.75" hidden="1" customHeight="1">
      <c r="A711" s="10" t="s">
        <v>633</v>
      </c>
      <c r="B711" s="18">
        <v>43714.0</v>
      </c>
      <c r="C711" s="19">
        <v>62.0</v>
      </c>
      <c r="D711" s="19">
        <f t="shared" si="35"/>
        <v>1004</v>
      </c>
      <c r="E711" s="19"/>
      <c r="F711" s="10" t="s">
        <v>637</v>
      </c>
    </row>
    <row r="712" ht="15.75" hidden="1" customHeight="1">
      <c r="A712" s="10" t="s">
        <v>633</v>
      </c>
      <c r="B712" s="18">
        <v>43714.0</v>
      </c>
      <c r="C712" s="19">
        <v>18.0</v>
      </c>
      <c r="D712" s="19">
        <f t="shared" si="35"/>
        <v>986</v>
      </c>
      <c r="E712" s="19"/>
      <c r="F712" s="10" t="s">
        <v>638</v>
      </c>
    </row>
    <row r="713" ht="15.75" hidden="1" customHeight="1">
      <c r="A713" s="10" t="s">
        <v>633</v>
      </c>
      <c r="B713" s="18">
        <v>43717.0</v>
      </c>
      <c r="C713" s="19">
        <v>120.0</v>
      </c>
      <c r="D713" s="19">
        <f t="shared" si="35"/>
        <v>866</v>
      </c>
      <c r="E713" s="19"/>
      <c r="F713" s="10" t="s">
        <v>639</v>
      </c>
    </row>
    <row r="714" ht="15.75" hidden="1" customHeight="1">
      <c r="A714" s="10" t="s">
        <v>633</v>
      </c>
      <c r="B714" s="18">
        <v>43718.0</v>
      </c>
      <c r="C714" s="19">
        <v>50.0</v>
      </c>
      <c r="D714" s="19">
        <f t="shared" si="35"/>
        <v>816</v>
      </c>
      <c r="E714" s="19"/>
      <c r="F714" s="10" t="s">
        <v>640</v>
      </c>
    </row>
    <row r="715" ht="15.75" hidden="1" customHeight="1">
      <c r="A715" s="10" t="s">
        <v>633</v>
      </c>
      <c r="B715" s="18">
        <v>43720.0</v>
      </c>
      <c r="C715" s="19">
        <v>135.0</v>
      </c>
      <c r="D715" s="19">
        <f t="shared" si="35"/>
        <v>681</v>
      </c>
      <c r="E715" s="19"/>
      <c r="F715" s="10" t="s">
        <v>641</v>
      </c>
      <c r="G715" s="45"/>
      <c r="J715" s="46" t="s">
        <v>642</v>
      </c>
      <c r="K715" s="46"/>
      <c r="L715" s="46"/>
      <c r="M715" s="46"/>
    </row>
    <row r="716" ht="15.75" hidden="1" customHeight="1">
      <c r="A716" s="10" t="s">
        <v>633</v>
      </c>
      <c r="B716" s="18">
        <v>43720.0</v>
      </c>
      <c r="C716" s="19">
        <v>35.0</v>
      </c>
      <c r="D716" s="19">
        <f t="shared" si="35"/>
        <v>646</v>
      </c>
      <c r="E716" s="19"/>
      <c r="F716" s="10" t="s">
        <v>643</v>
      </c>
      <c r="I716" s="3" t="s">
        <v>644</v>
      </c>
      <c r="J716" s="3" t="s">
        <v>645</v>
      </c>
      <c r="K716" s="3" t="s">
        <v>646</v>
      </c>
      <c r="L716" s="3" t="s">
        <v>647</v>
      </c>
      <c r="M716" s="3">
        <v>450.0</v>
      </c>
    </row>
    <row r="717" ht="15.75" hidden="1" customHeight="1">
      <c r="A717" s="10" t="s">
        <v>633</v>
      </c>
      <c r="B717" s="18">
        <v>43720.0</v>
      </c>
      <c r="C717" s="19">
        <v>25.0</v>
      </c>
      <c r="D717" s="19">
        <f t="shared" si="35"/>
        <v>621</v>
      </c>
      <c r="E717" s="19"/>
      <c r="F717" s="10" t="s">
        <v>648</v>
      </c>
      <c r="I717" s="10">
        <v>1.0</v>
      </c>
      <c r="J717" s="47">
        <v>43720.0</v>
      </c>
      <c r="K717" s="10">
        <v>135.0</v>
      </c>
      <c r="L717" s="10">
        <f>M716-K717</f>
        <v>315</v>
      </c>
      <c r="M717" s="10"/>
    </row>
    <row r="718" ht="15.75" hidden="1" customHeight="1">
      <c r="A718" s="10" t="s">
        <v>633</v>
      </c>
      <c r="B718" s="18">
        <v>43721.0</v>
      </c>
      <c r="C718" s="19">
        <v>100.0</v>
      </c>
      <c r="D718" s="19">
        <f t="shared" si="35"/>
        <v>521</v>
      </c>
      <c r="E718" s="19"/>
      <c r="F718" s="10" t="s">
        <v>649</v>
      </c>
      <c r="I718" s="10">
        <v>2.0</v>
      </c>
      <c r="J718" s="47">
        <v>43720.0</v>
      </c>
      <c r="K718" s="10">
        <v>35.0</v>
      </c>
      <c r="L718" s="10">
        <f t="shared" ref="L718:L722" si="36">L717-K718</f>
        <v>280</v>
      </c>
      <c r="M718" s="10"/>
    </row>
    <row r="719" ht="15.75" hidden="1" customHeight="1">
      <c r="A719" s="10" t="s">
        <v>633</v>
      </c>
      <c r="B719" s="18">
        <v>43724.0</v>
      </c>
      <c r="C719" s="19">
        <v>60.0</v>
      </c>
      <c r="D719" s="19">
        <f t="shared" si="35"/>
        <v>461</v>
      </c>
      <c r="E719" s="19"/>
      <c r="F719" s="10" t="s">
        <v>650</v>
      </c>
      <c r="I719" s="10">
        <v>3.0</v>
      </c>
      <c r="J719" s="47">
        <v>43724.0</v>
      </c>
      <c r="K719" s="48">
        <v>60.0</v>
      </c>
      <c r="L719" s="10">
        <f t="shared" si="36"/>
        <v>220</v>
      </c>
      <c r="M719" s="10"/>
    </row>
    <row r="720" ht="15.75" hidden="1" customHeight="1">
      <c r="A720" s="10" t="s">
        <v>633</v>
      </c>
      <c r="B720" s="18">
        <v>43724.0</v>
      </c>
      <c r="C720" s="19">
        <v>40.0</v>
      </c>
      <c r="D720" s="19">
        <f t="shared" si="35"/>
        <v>421</v>
      </c>
      <c r="E720" s="19"/>
      <c r="F720" s="10" t="s">
        <v>651</v>
      </c>
      <c r="I720" s="10">
        <v>4.0</v>
      </c>
      <c r="J720" s="47">
        <v>43725.0</v>
      </c>
      <c r="K720" s="48">
        <v>10.0</v>
      </c>
      <c r="L720" s="10">
        <f t="shared" si="36"/>
        <v>210</v>
      </c>
      <c r="M720" s="10"/>
    </row>
    <row r="721" ht="15.75" hidden="1" customHeight="1">
      <c r="A721" s="10" t="s">
        <v>633</v>
      </c>
      <c r="B721" s="18">
        <v>43725.0</v>
      </c>
      <c r="C721" s="19">
        <v>60.0</v>
      </c>
      <c r="D721" s="19">
        <f t="shared" si="35"/>
        <v>361</v>
      </c>
      <c r="E721" s="19"/>
      <c r="F721" s="10" t="s">
        <v>652</v>
      </c>
      <c r="I721" s="10">
        <v>5.0</v>
      </c>
      <c r="J721" s="47">
        <v>43726.0</v>
      </c>
      <c r="K721" s="48">
        <v>130.0</v>
      </c>
      <c r="L721" s="10">
        <f t="shared" si="36"/>
        <v>80</v>
      </c>
      <c r="M721" s="10"/>
    </row>
    <row r="722" ht="15.75" hidden="1" customHeight="1">
      <c r="A722" s="10" t="s">
        <v>633</v>
      </c>
      <c r="B722" s="18">
        <v>43725.0</v>
      </c>
      <c r="C722" s="19">
        <v>10.0</v>
      </c>
      <c r="D722" s="19">
        <f t="shared" si="35"/>
        <v>351</v>
      </c>
      <c r="E722" s="19"/>
      <c r="F722" s="10" t="s">
        <v>653</v>
      </c>
      <c r="I722" s="10">
        <v>6.0</v>
      </c>
      <c r="J722" s="47">
        <v>43728.0</v>
      </c>
      <c r="K722" s="10">
        <v>100.0</v>
      </c>
      <c r="L722" s="10">
        <f t="shared" si="36"/>
        <v>-20</v>
      </c>
      <c r="M722" s="10"/>
    </row>
    <row r="723" ht="15.75" hidden="1" customHeight="1">
      <c r="A723" s="10" t="s">
        <v>633</v>
      </c>
      <c r="B723" s="18">
        <v>43726.0</v>
      </c>
      <c r="C723" s="19">
        <v>130.0</v>
      </c>
      <c r="D723" s="19">
        <f t="shared" si="35"/>
        <v>221</v>
      </c>
      <c r="E723" s="19"/>
      <c r="F723" s="10" t="s">
        <v>654</v>
      </c>
      <c r="I723" s="10"/>
      <c r="J723" s="49"/>
      <c r="K723" s="10"/>
      <c r="L723" s="10"/>
      <c r="M723" s="10"/>
    </row>
    <row r="724" ht="15.75" hidden="1" customHeight="1">
      <c r="A724" s="10" t="s">
        <v>633</v>
      </c>
      <c r="B724" s="18">
        <v>43727.0</v>
      </c>
      <c r="C724" s="19">
        <v>75.0</v>
      </c>
      <c r="D724" s="19">
        <f t="shared" si="35"/>
        <v>146</v>
      </c>
      <c r="E724" s="19"/>
      <c r="F724" s="10" t="s">
        <v>655</v>
      </c>
      <c r="I724" s="10"/>
      <c r="J724" s="10"/>
      <c r="K724" s="10"/>
      <c r="L724" s="10"/>
      <c r="M724" s="10"/>
    </row>
    <row r="725" ht="15.75" hidden="1" customHeight="1">
      <c r="A725" s="10" t="s">
        <v>633</v>
      </c>
      <c r="B725" s="18">
        <v>43728.0</v>
      </c>
      <c r="C725" s="19">
        <v>100.0</v>
      </c>
      <c r="D725" s="19">
        <f t="shared" si="35"/>
        <v>46</v>
      </c>
      <c r="E725" s="19"/>
      <c r="F725" s="10" t="s">
        <v>656</v>
      </c>
      <c r="I725" s="10"/>
      <c r="J725" s="10"/>
      <c r="K725" s="10"/>
      <c r="L725" s="10"/>
      <c r="M725" s="10"/>
    </row>
    <row r="726" ht="15.75" hidden="1" customHeight="1">
      <c r="A726" s="10" t="s">
        <v>633</v>
      </c>
      <c r="B726" s="18">
        <v>43732.0</v>
      </c>
      <c r="C726" s="19">
        <v>46.0</v>
      </c>
      <c r="D726" s="19">
        <f t="shared" si="35"/>
        <v>0</v>
      </c>
      <c r="E726" s="19"/>
      <c r="F726" s="10" t="s">
        <v>657</v>
      </c>
      <c r="I726" s="10"/>
      <c r="J726" s="10"/>
      <c r="K726" s="10"/>
      <c r="L726" s="10"/>
      <c r="M726" s="10"/>
    </row>
    <row r="727" ht="15.75" hidden="1" customHeight="1">
      <c r="A727" s="10"/>
      <c r="B727" s="18"/>
      <c r="C727" s="19"/>
      <c r="D727" s="19"/>
      <c r="E727" s="19"/>
      <c r="F727" s="10"/>
      <c r="I727" s="10"/>
      <c r="J727" s="10"/>
      <c r="K727" s="10"/>
      <c r="L727" s="10"/>
      <c r="M727" s="10"/>
    </row>
    <row r="728" ht="15.75" hidden="1" customHeight="1">
      <c r="A728" s="10"/>
      <c r="B728" s="18"/>
      <c r="C728" s="19"/>
      <c r="D728" s="19"/>
      <c r="E728" s="19"/>
      <c r="F728" s="10"/>
      <c r="I728" s="10"/>
      <c r="J728" s="10"/>
      <c r="K728" s="10"/>
      <c r="L728" s="10"/>
      <c r="M728" s="10"/>
    </row>
    <row r="729" ht="15.75" hidden="1" customHeight="1">
      <c r="A729" s="10"/>
      <c r="B729" s="10"/>
      <c r="C729" s="10"/>
      <c r="D729" s="10"/>
      <c r="E729" s="19"/>
      <c r="F729" s="10"/>
      <c r="I729" s="10"/>
      <c r="J729" s="10"/>
      <c r="K729" s="10"/>
      <c r="L729" s="10"/>
      <c r="M729" s="10"/>
    </row>
    <row r="730" ht="15.75" hidden="1" customHeight="1">
      <c r="C730" s="19">
        <f>SUM(C708:C729)</f>
        <v>1200</v>
      </c>
      <c r="E730" s="1"/>
    </row>
    <row r="731" ht="15.75" hidden="1" customHeight="1">
      <c r="E731" s="1"/>
    </row>
    <row r="732" ht="15.75" hidden="1" customHeight="1">
      <c r="A732" s="14" t="s">
        <v>15</v>
      </c>
      <c r="B732" s="14" t="s">
        <v>16</v>
      </c>
      <c r="C732" s="14" t="s">
        <v>17</v>
      </c>
      <c r="D732" s="14" t="s">
        <v>18</v>
      </c>
      <c r="E732" s="14" t="s">
        <v>19</v>
      </c>
      <c r="F732" s="34" t="s">
        <v>20</v>
      </c>
      <c r="G732" s="43">
        <v>1300.0</v>
      </c>
    </row>
    <row r="733" ht="15.75" hidden="1" customHeight="1">
      <c r="A733" s="19">
        <v>4.591725167E9</v>
      </c>
      <c r="B733" s="18">
        <v>43732.0</v>
      </c>
      <c r="C733" s="19">
        <v>54.0</v>
      </c>
      <c r="D733" s="19">
        <f>G732-C733</f>
        <v>1246</v>
      </c>
      <c r="E733" s="19"/>
      <c r="F733" s="10" t="s">
        <v>658</v>
      </c>
    </row>
    <row r="734" ht="15.75" hidden="1" customHeight="1">
      <c r="A734" s="19">
        <v>4.591725167E9</v>
      </c>
      <c r="B734" s="18">
        <v>43734.0</v>
      </c>
      <c r="C734" s="19">
        <v>100.0</v>
      </c>
      <c r="D734" s="19">
        <f t="shared" ref="D734:D749" si="37">D733-C734</f>
        <v>1146</v>
      </c>
      <c r="E734" s="19"/>
      <c r="F734" s="10" t="s">
        <v>659</v>
      </c>
    </row>
    <row r="735" ht="15.75" hidden="1" customHeight="1">
      <c r="A735" s="19">
        <v>4.591725167E9</v>
      </c>
      <c r="B735" s="18">
        <v>43734.0</v>
      </c>
      <c r="C735" s="19">
        <v>100.0</v>
      </c>
      <c r="D735" s="19">
        <f t="shared" si="37"/>
        <v>1046</v>
      </c>
      <c r="E735" s="19"/>
      <c r="F735" s="10" t="s">
        <v>658</v>
      </c>
      <c r="G735" s="30"/>
    </row>
    <row r="736" ht="15.75" hidden="1" customHeight="1">
      <c r="A736" s="19">
        <v>4.591725167E9</v>
      </c>
      <c r="B736" s="18">
        <v>43738.0</v>
      </c>
      <c r="C736" s="19">
        <v>100.0</v>
      </c>
      <c r="D736" s="19">
        <f t="shared" si="37"/>
        <v>946</v>
      </c>
      <c r="E736" s="19"/>
      <c r="F736" s="10" t="s">
        <v>658</v>
      </c>
      <c r="G736" s="30"/>
    </row>
    <row r="737" ht="15.75" hidden="1" customHeight="1">
      <c r="A737" s="19">
        <v>4.591725167E9</v>
      </c>
      <c r="B737" s="18">
        <v>43740.0</v>
      </c>
      <c r="C737" s="19">
        <v>100.0</v>
      </c>
      <c r="D737" s="19">
        <f t="shared" si="37"/>
        <v>846</v>
      </c>
      <c r="E737" s="19"/>
      <c r="F737" s="10" t="s">
        <v>658</v>
      </c>
      <c r="G737" s="30"/>
    </row>
    <row r="738" ht="15.75" hidden="1" customHeight="1">
      <c r="A738" s="19">
        <v>4.591725167E9</v>
      </c>
      <c r="B738" s="18">
        <v>43741.0</v>
      </c>
      <c r="C738" s="19">
        <v>100.0</v>
      </c>
      <c r="D738" s="19">
        <f t="shared" si="37"/>
        <v>746</v>
      </c>
      <c r="E738" s="19"/>
      <c r="F738" s="10" t="s">
        <v>658</v>
      </c>
      <c r="G738" s="30"/>
    </row>
    <row r="739" ht="15.75" hidden="1" customHeight="1">
      <c r="A739" s="19">
        <v>4.591725167E9</v>
      </c>
      <c r="B739" s="18">
        <v>43745.0</v>
      </c>
      <c r="C739" s="19">
        <v>100.0</v>
      </c>
      <c r="D739" s="19">
        <f t="shared" si="37"/>
        <v>646</v>
      </c>
      <c r="E739" s="19"/>
      <c r="F739" s="10" t="s">
        <v>658</v>
      </c>
      <c r="G739" s="30"/>
    </row>
    <row r="740" ht="15.75" hidden="1" customHeight="1">
      <c r="A740" s="19">
        <v>4.591725167E9</v>
      </c>
      <c r="B740" s="18">
        <v>43746.0</v>
      </c>
      <c r="C740" s="19">
        <v>50.0</v>
      </c>
      <c r="D740" s="19">
        <f t="shared" si="37"/>
        <v>596</v>
      </c>
      <c r="E740" s="19"/>
      <c r="F740" s="10" t="s">
        <v>660</v>
      </c>
      <c r="G740" s="30"/>
    </row>
    <row r="741" ht="15.75" hidden="1" customHeight="1">
      <c r="A741" s="19">
        <v>4.591725167E9</v>
      </c>
      <c r="B741" s="18">
        <v>43747.0</v>
      </c>
      <c r="C741" s="19">
        <v>100.0</v>
      </c>
      <c r="D741" s="19">
        <f t="shared" si="37"/>
        <v>496</v>
      </c>
      <c r="E741" s="19"/>
      <c r="F741" s="10" t="s">
        <v>658</v>
      </c>
      <c r="G741" s="30"/>
    </row>
    <row r="742" ht="15.75" hidden="1" customHeight="1">
      <c r="A742" s="19">
        <v>4.591725167E9</v>
      </c>
      <c r="B742" s="18">
        <v>43748.0</v>
      </c>
      <c r="C742" s="19">
        <v>100.0</v>
      </c>
      <c r="D742" s="19">
        <f t="shared" si="37"/>
        <v>396</v>
      </c>
      <c r="E742" s="19"/>
      <c r="F742" s="10" t="s">
        <v>661</v>
      </c>
      <c r="G742" s="30"/>
    </row>
    <row r="743" ht="15.75" hidden="1" customHeight="1">
      <c r="A743" s="19">
        <v>4.591725167E9</v>
      </c>
      <c r="B743" s="18">
        <v>43749.0</v>
      </c>
      <c r="C743" s="19">
        <v>100.0</v>
      </c>
      <c r="D743" s="19">
        <f t="shared" si="37"/>
        <v>296</v>
      </c>
      <c r="E743" s="19"/>
      <c r="F743" s="10" t="s">
        <v>662</v>
      </c>
      <c r="G743" s="30"/>
    </row>
    <row r="744" ht="15.75" hidden="1" customHeight="1">
      <c r="A744" s="19">
        <v>4.591725167E9</v>
      </c>
      <c r="B744" s="18">
        <v>43752.0</v>
      </c>
      <c r="C744" s="19">
        <v>100.0</v>
      </c>
      <c r="D744" s="19">
        <f t="shared" si="37"/>
        <v>196</v>
      </c>
      <c r="E744" s="19"/>
      <c r="F744" s="10" t="s">
        <v>663</v>
      </c>
      <c r="G744" s="30"/>
    </row>
    <row r="745" ht="15.75" hidden="1" customHeight="1">
      <c r="A745" s="19">
        <v>4.591725167E9</v>
      </c>
      <c r="B745" s="18">
        <v>43753.0</v>
      </c>
      <c r="C745" s="19">
        <v>50.0</v>
      </c>
      <c r="D745" s="19">
        <f t="shared" si="37"/>
        <v>146</v>
      </c>
      <c r="E745" s="19"/>
      <c r="F745" s="10" t="s">
        <v>664</v>
      </c>
      <c r="G745" s="30"/>
    </row>
    <row r="746" ht="15.75" hidden="1" customHeight="1">
      <c r="A746" s="19">
        <v>4.591725167E9</v>
      </c>
      <c r="B746" s="18">
        <v>43755.0</v>
      </c>
      <c r="C746" s="27">
        <v>96.0</v>
      </c>
      <c r="D746" s="19">
        <f t="shared" si="37"/>
        <v>50</v>
      </c>
      <c r="E746" s="19"/>
      <c r="F746" s="10" t="s">
        <v>665</v>
      </c>
      <c r="G746" s="30"/>
    </row>
    <row r="747" ht="15.75" hidden="1" customHeight="1">
      <c r="A747" s="19">
        <v>4.591725167E9</v>
      </c>
      <c r="B747" s="18">
        <v>43755.0</v>
      </c>
      <c r="C747" s="19">
        <v>4.0</v>
      </c>
      <c r="D747" s="19">
        <f t="shared" si="37"/>
        <v>46</v>
      </c>
      <c r="E747" s="19"/>
      <c r="F747" s="10" t="s">
        <v>666</v>
      </c>
      <c r="G747" s="30"/>
    </row>
    <row r="748" ht="15.75" hidden="1" customHeight="1">
      <c r="A748" s="19">
        <v>4.591725167E9</v>
      </c>
      <c r="B748" s="18">
        <v>43759.0</v>
      </c>
      <c r="C748" s="27">
        <v>46.0</v>
      </c>
      <c r="D748" s="19">
        <f t="shared" si="37"/>
        <v>0</v>
      </c>
      <c r="E748" s="19"/>
      <c r="F748" s="10" t="s">
        <v>667</v>
      </c>
      <c r="G748" s="30"/>
    </row>
    <row r="749" ht="15.75" hidden="1" customHeight="1">
      <c r="A749" s="19"/>
      <c r="B749" s="18"/>
      <c r="C749" s="27"/>
      <c r="D749" s="19">
        <f t="shared" si="37"/>
        <v>0</v>
      </c>
      <c r="E749" s="19"/>
      <c r="F749" s="10"/>
    </row>
    <row r="750" ht="15.75" hidden="1" customHeight="1">
      <c r="C750" s="28">
        <f>SUM(C733:C749)</f>
        <v>1300</v>
      </c>
      <c r="E750" s="1"/>
    </row>
    <row r="751" ht="15.75" hidden="1" customHeight="1">
      <c r="E751" s="1"/>
    </row>
    <row r="752" ht="15.75" hidden="1" customHeight="1">
      <c r="A752" s="14" t="s">
        <v>15</v>
      </c>
      <c r="B752" s="14" t="s">
        <v>16</v>
      </c>
      <c r="C752" s="14" t="s">
        <v>17</v>
      </c>
      <c r="D752" s="14" t="s">
        <v>18</v>
      </c>
      <c r="E752" s="14" t="s">
        <v>19</v>
      </c>
      <c r="F752" s="34" t="s">
        <v>20</v>
      </c>
      <c r="G752" s="43">
        <v>1400.0</v>
      </c>
    </row>
    <row r="753" ht="15.75" hidden="1" customHeight="1">
      <c r="A753" s="19">
        <v>4.591741272E9</v>
      </c>
      <c r="B753" s="18">
        <v>43756.0</v>
      </c>
      <c r="C753" s="19">
        <v>100.0</v>
      </c>
      <c r="D753" s="19">
        <f>G752-C753</f>
        <v>1300</v>
      </c>
      <c r="E753" s="19"/>
      <c r="F753" s="40" t="s">
        <v>664</v>
      </c>
    </row>
    <row r="754" ht="15.75" hidden="1" customHeight="1">
      <c r="A754" s="19">
        <v>4.591741272E9</v>
      </c>
      <c r="B754" s="18">
        <v>43761.0</v>
      </c>
      <c r="C754" s="19">
        <v>100.0</v>
      </c>
      <c r="D754" s="19">
        <f t="shared" ref="D754:D767" si="38">D753-C754</f>
        <v>1200</v>
      </c>
      <c r="E754" s="19"/>
      <c r="F754" s="10" t="s">
        <v>668</v>
      </c>
    </row>
    <row r="755" ht="15.75" hidden="1" customHeight="1">
      <c r="A755" s="19">
        <v>4.591741272E9</v>
      </c>
      <c r="B755" s="18">
        <v>43764.0</v>
      </c>
      <c r="C755" s="19">
        <v>100.0</v>
      </c>
      <c r="D755" s="19">
        <f t="shared" si="38"/>
        <v>1100</v>
      </c>
      <c r="E755" s="19"/>
      <c r="F755" s="10" t="s">
        <v>669</v>
      </c>
    </row>
    <row r="756" ht="15.75" hidden="1" customHeight="1">
      <c r="A756" s="19">
        <v>4.591741272E9</v>
      </c>
      <c r="B756" s="18">
        <v>43766.0</v>
      </c>
      <c r="C756" s="19">
        <v>100.0</v>
      </c>
      <c r="D756" s="19">
        <f t="shared" si="38"/>
        <v>1000</v>
      </c>
      <c r="E756" s="19"/>
      <c r="F756" s="10" t="s">
        <v>670</v>
      </c>
    </row>
    <row r="757" ht="15.75" hidden="1" customHeight="1">
      <c r="A757" s="19">
        <v>4.591741272E9</v>
      </c>
      <c r="B757" s="18">
        <v>43774.0</v>
      </c>
      <c r="C757" s="19">
        <v>100.0</v>
      </c>
      <c r="D757" s="19">
        <f t="shared" si="38"/>
        <v>900</v>
      </c>
      <c r="E757" s="19"/>
      <c r="F757" s="10" t="s">
        <v>671</v>
      </c>
    </row>
    <row r="758" ht="15.75" hidden="1" customHeight="1">
      <c r="A758" s="19">
        <v>4.591741272E9</v>
      </c>
      <c r="B758" s="18">
        <v>43777.0</v>
      </c>
      <c r="C758" s="19">
        <v>100.0</v>
      </c>
      <c r="D758" s="19">
        <f t="shared" si="38"/>
        <v>800</v>
      </c>
      <c r="E758" s="19"/>
      <c r="F758" s="10" t="s">
        <v>672</v>
      </c>
    </row>
    <row r="759" ht="15.75" hidden="1" customHeight="1">
      <c r="A759" s="19">
        <v>4.591741272E9</v>
      </c>
      <c r="B759" s="18">
        <v>43778.0</v>
      </c>
      <c r="C759" s="19">
        <v>100.0</v>
      </c>
      <c r="D759" s="19">
        <f t="shared" si="38"/>
        <v>700</v>
      </c>
      <c r="E759" s="19"/>
      <c r="F759" s="10" t="s">
        <v>673</v>
      </c>
    </row>
    <row r="760" ht="15.75" hidden="1" customHeight="1">
      <c r="A760" s="19">
        <v>4.591741272E9</v>
      </c>
      <c r="B760" s="18">
        <v>43780.0</v>
      </c>
      <c r="C760" s="19">
        <v>100.0</v>
      </c>
      <c r="D760" s="19">
        <f t="shared" si="38"/>
        <v>600</v>
      </c>
      <c r="E760" s="19"/>
      <c r="F760" s="10" t="s">
        <v>674</v>
      </c>
    </row>
    <row r="761" ht="15.75" hidden="1" customHeight="1">
      <c r="A761" s="19">
        <v>4.591741272E9</v>
      </c>
      <c r="B761" s="18">
        <v>43781.0</v>
      </c>
      <c r="C761" s="19">
        <v>100.0</v>
      </c>
      <c r="D761" s="19">
        <f t="shared" si="38"/>
        <v>500</v>
      </c>
      <c r="E761" s="19"/>
      <c r="F761" s="10" t="s">
        <v>675</v>
      </c>
    </row>
    <row r="762" ht="15.75" hidden="1" customHeight="1">
      <c r="A762" s="19">
        <v>4.591741272E9</v>
      </c>
      <c r="B762" s="18">
        <v>43782.0</v>
      </c>
      <c r="C762" s="19">
        <v>100.0</v>
      </c>
      <c r="D762" s="19">
        <f t="shared" si="38"/>
        <v>400</v>
      </c>
      <c r="E762" s="19"/>
      <c r="F762" s="10" t="s">
        <v>676</v>
      </c>
    </row>
    <row r="763" ht="15.75" hidden="1" customHeight="1">
      <c r="A763" s="19">
        <v>4.591741272E9</v>
      </c>
      <c r="B763" s="18">
        <v>43782.0</v>
      </c>
      <c r="C763" s="19">
        <v>70.0</v>
      </c>
      <c r="D763" s="19">
        <f t="shared" si="38"/>
        <v>330</v>
      </c>
      <c r="E763" s="19"/>
      <c r="F763" s="10" t="s">
        <v>677</v>
      </c>
    </row>
    <row r="764" ht="15.75" hidden="1" customHeight="1">
      <c r="A764" s="19">
        <v>4.591741272E9</v>
      </c>
      <c r="B764" s="18">
        <v>43783.0</v>
      </c>
      <c r="C764" s="19">
        <v>100.0</v>
      </c>
      <c r="D764" s="19">
        <f t="shared" si="38"/>
        <v>230</v>
      </c>
      <c r="E764" s="19"/>
      <c r="F764" s="10" t="s">
        <v>678</v>
      </c>
    </row>
    <row r="765" ht="15.75" hidden="1" customHeight="1">
      <c r="A765" s="19">
        <v>4.591741272E9</v>
      </c>
      <c r="B765" s="18">
        <v>43784.0</v>
      </c>
      <c r="C765" s="19">
        <v>95.0</v>
      </c>
      <c r="D765" s="19">
        <f t="shared" si="38"/>
        <v>135</v>
      </c>
      <c r="E765" s="19"/>
      <c r="F765" s="10" t="s">
        <v>679</v>
      </c>
    </row>
    <row r="766" ht="15.75" hidden="1" customHeight="1">
      <c r="A766" s="19">
        <v>4.591741272E9</v>
      </c>
      <c r="B766" s="18">
        <v>43784.0</v>
      </c>
      <c r="C766" s="19">
        <v>100.0</v>
      </c>
      <c r="D766" s="19">
        <f t="shared" si="38"/>
        <v>35</v>
      </c>
      <c r="E766" s="19"/>
      <c r="F766" s="10" t="s">
        <v>680</v>
      </c>
    </row>
    <row r="767" ht="15.75" hidden="1" customHeight="1">
      <c r="A767" s="19">
        <v>4.591741272E9</v>
      </c>
      <c r="B767" s="18">
        <v>43785.0</v>
      </c>
      <c r="C767" s="19">
        <v>35.0</v>
      </c>
      <c r="D767" s="19">
        <f t="shared" si="38"/>
        <v>0</v>
      </c>
      <c r="E767" s="19"/>
      <c r="F767" s="10" t="s">
        <v>681</v>
      </c>
    </row>
    <row r="768" ht="15.75" hidden="1" customHeight="1">
      <c r="A768" s="10"/>
      <c r="B768" s="10"/>
      <c r="C768" s="10"/>
      <c r="D768" s="10"/>
      <c r="E768" s="19"/>
      <c r="F768" s="10"/>
    </row>
    <row r="769" ht="15.75" hidden="1" customHeight="1">
      <c r="C769" s="19">
        <f>SUM(C753:C768)</f>
        <v>1400</v>
      </c>
      <c r="E769" s="1"/>
    </row>
    <row r="770" ht="15.75" hidden="1" customHeight="1">
      <c r="E770" s="1"/>
    </row>
    <row r="771" ht="15.75" hidden="1" customHeight="1">
      <c r="A771" s="14" t="s">
        <v>15</v>
      </c>
      <c r="B771" s="14" t="s">
        <v>16</v>
      </c>
      <c r="C771" s="14" t="s">
        <v>17</v>
      </c>
      <c r="D771" s="14" t="s">
        <v>18</v>
      </c>
      <c r="E771" s="14" t="s">
        <v>19</v>
      </c>
      <c r="F771" s="34" t="s">
        <v>20</v>
      </c>
      <c r="G771" s="43">
        <v>1400.0</v>
      </c>
    </row>
    <row r="772" ht="15.75" hidden="1" customHeight="1">
      <c r="A772" s="19">
        <v>4.591760495E9</v>
      </c>
      <c r="B772" s="18">
        <v>43785.0</v>
      </c>
      <c r="C772" s="19">
        <v>65.0</v>
      </c>
      <c r="D772" s="19">
        <f>G771-C772</f>
        <v>1335</v>
      </c>
      <c r="E772" s="19"/>
      <c r="F772" s="10" t="s">
        <v>682</v>
      </c>
    </row>
    <row r="773" ht="15.75" hidden="1" customHeight="1">
      <c r="A773" s="19">
        <v>4.591760495E9</v>
      </c>
      <c r="B773" s="18">
        <v>43787.0</v>
      </c>
      <c r="C773" s="19">
        <v>100.0</v>
      </c>
      <c r="D773" s="19">
        <f t="shared" ref="D773:D787" si="39">D772-C773</f>
        <v>1235</v>
      </c>
      <c r="E773" s="19"/>
      <c r="F773" s="10" t="s">
        <v>683</v>
      </c>
    </row>
    <row r="774" ht="15.75" hidden="1" customHeight="1">
      <c r="A774" s="19">
        <v>4.591760495E9</v>
      </c>
      <c r="B774" s="18">
        <v>43789.0</v>
      </c>
      <c r="C774" s="19">
        <v>100.0</v>
      </c>
      <c r="D774" s="19">
        <f t="shared" si="39"/>
        <v>1135</v>
      </c>
      <c r="E774" s="19"/>
      <c r="F774" s="10" t="s">
        <v>684</v>
      </c>
    </row>
    <row r="775" ht="15.75" hidden="1" customHeight="1">
      <c r="A775" s="19">
        <v>4.591760495E9</v>
      </c>
      <c r="B775" s="18">
        <v>43791.0</v>
      </c>
      <c r="C775" s="19">
        <v>100.0</v>
      </c>
      <c r="D775" s="19">
        <f t="shared" si="39"/>
        <v>1035</v>
      </c>
      <c r="E775" s="19"/>
      <c r="F775" s="10" t="s">
        <v>685</v>
      </c>
    </row>
    <row r="776" ht="15.75" hidden="1" customHeight="1">
      <c r="A776" s="19">
        <v>4.591760495E9</v>
      </c>
      <c r="B776" s="18">
        <v>43794.0</v>
      </c>
      <c r="C776" s="19">
        <v>100.0</v>
      </c>
      <c r="D776" s="19">
        <f t="shared" si="39"/>
        <v>935</v>
      </c>
      <c r="E776" s="19"/>
      <c r="F776" s="10" t="s">
        <v>686</v>
      </c>
    </row>
    <row r="777" ht="15.75" hidden="1" customHeight="1">
      <c r="A777" s="19">
        <v>4.591760495E9</v>
      </c>
      <c r="B777" s="18">
        <v>43796.0</v>
      </c>
      <c r="C777" s="19">
        <v>100.0</v>
      </c>
      <c r="D777" s="19">
        <f t="shared" si="39"/>
        <v>835</v>
      </c>
      <c r="E777" s="19"/>
      <c r="F777" s="10" t="s">
        <v>687</v>
      </c>
    </row>
    <row r="778" ht="15.75" hidden="1" customHeight="1">
      <c r="A778" s="19">
        <v>4.591760495E9</v>
      </c>
      <c r="B778" s="18">
        <v>43797.0</v>
      </c>
      <c r="C778" s="19">
        <v>100.0</v>
      </c>
      <c r="D778" s="19">
        <f t="shared" si="39"/>
        <v>735</v>
      </c>
      <c r="E778" s="19"/>
      <c r="F778" s="10" t="s">
        <v>688</v>
      </c>
    </row>
    <row r="779" ht="15.75" hidden="1" customHeight="1">
      <c r="A779" s="19">
        <v>4.591760495E9</v>
      </c>
      <c r="B779" s="18">
        <v>43798.0</v>
      </c>
      <c r="C779" s="19">
        <v>100.0</v>
      </c>
      <c r="D779" s="19">
        <f t="shared" si="39"/>
        <v>635</v>
      </c>
      <c r="E779" s="19"/>
      <c r="F779" s="10" t="s">
        <v>689</v>
      </c>
    </row>
    <row r="780" ht="15.75" hidden="1" customHeight="1">
      <c r="A780" s="19">
        <v>4.591760495E9</v>
      </c>
      <c r="B780" s="18">
        <v>43801.0</v>
      </c>
      <c r="C780" s="19">
        <v>100.0</v>
      </c>
      <c r="D780" s="19">
        <f t="shared" si="39"/>
        <v>535</v>
      </c>
      <c r="E780" s="19"/>
      <c r="F780" s="10" t="s">
        <v>690</v>
      </c>
    </row>
    <row r="781" ht="15.75" hidden="1" customHeight="1">
      <c r="A781" s="19">
        <v>4.591760495E9</v>
      </c>
      <c r="B781" s="18">
        <v>43802.0</v>
      </c>
      <c r="C781" s="19">
        <v>100.0</v>
      </c>
      <c r="D781" s="19">
        <f t="shared" si="39"/>
        <v>435</v>
      </c>
      <c r="E781" s="19"/>
      <c r="F781" s="10" t="s">
        <v>691</v>
      </c>
    </row>
    <row r="782" ht="15.75" hidden="1" customHeight="1">
      <c r="A782" s="19">
        <v>4.591760495E9</v>
      </c>
      <c r="B782" s="18">
        <v>43803.0</v>
      </c>
      <c r="C782" s="19">
        <v>25.0</v>
      </c>
      <c r="D782" s="19">
        <f t="shared" si="39"/>
        <v>410</v>
      </c>
      <c r="E782" s="19"/>
      <c r="F782" s="10" t="s">
        <v>692</v>
      </c>
    </row>
    <row r="783" ht="15.75" hidden="1" customHeight="1">
      <c r="A783" s="19">
        <v>4.591760495E9</v>
      </c>
      <c r="B783" s="18">
        <v>43805.0</v>
      </c>
      <c r="C783" s="19">
        <v>100.0</v>
      </c>
      <c r="D783" s="19">
        <f t="shared" si="39"/>
        <v>310</v>
      </c>
      <c r="E783" s="19"/>
      <c r="F783" s="10" t="s">
        <v>693</v>
      </c>
    </row>
    <row r="784" ht="15.75" hidden="1" customHeight="1">
      <c r="A784" s="19">
        <v>4.591760495E9</v>
      </c>
      <c r="B784" s="18">
        <v>43808.0</v>
      </c>
      <c r="C784" s="19">
        <v>100.0</v>
      </c>
      <c r="D784" s="19">
        <f t="shared" si="39"/>
        <v>210</v>
      </c>
      <c r="E784" s="19"/>
      <c r="F784" s="10" t="s">
        <v>694</v>
      </c>
    </row>
    <row r="785" ht="15.75" hidden="1" customHeight="1">
      <c r="A785" s="19">
        <v>4.591760495E9</v>
      </c>
      <c r="B785" s="18">
        <v>43809.0</v>
      </c>
      <c r="C785" s="19">
        <v>97.0</v>
      </c>
      <c r="D785" s="19">
        <f t="shared" si="39"/>
        <v>113</v>
      </c>
      <c r="E785" s="19"/>
      <c r="F785" s="10" t="s">
        <v>695</v>
      </c>
    </row>
    <row r="786" ht="15.75" hidden="1" customHeight="1">
      <c r="A786" s="19">
        <v>4.591760495E9</v>
      </c>
      <c r="B786" s="18">
        <v>43810.0</v>
      </c>
      <c r="C786" s="19">
        <v>94.0</v>
      </c>
      <c r="D786" s="19">
        <f t="shared" si="39"/>
        <v>19</v>
      </c>
      <c r="E786" s="19"/>
      <c r="F786" s="10" t="s">
        <v>696</v>
      </c>
    </row>
    <row r="787" ht="15.75" hidden="1" customHeight="1">
      <c r="A787" s="19">
        <v>4.591760495E9</v>
      </c>
      <c r="B787" s="18">
        <v>43812.0</v>
      </c>
      <c r="C787" s="19">
        <v>19.0</v>
      </c>
      <c r="D787" s="19">
        <f t="shared" si="39"/>
        <v>0</v>
      </c>
      <c r="E787" s="19"/>
      <c r="F787" s="10" t="s">
        <v>697</v>
      </c>
    </row>
    <row r="788" ht="15.75" hidden="1" customHeight="1">
      <c r="A788" s="10"/>
      <c r="B788" s="10"/>
      <c r="C788" s="10"/>
      <c r="D788" s="10"/>
      <c r="E788" s="19"/>
      <c r="F788" s="10"/>
    </row>
    <row r="789" ht="15.75" hidden="1" customHeight="1">
      <c r="A789" s="10"/>
      <c r="B789" s="10"/>
      <c r="C789" s="10"/>
      <c r="D789" s="10"/>
      <c r="E789" s="19"/>
      <c r="F789" s="10"/>
    </row>
    <row r="790" ht="15.75" hidden="1" customHeight="1">
      <c r="C790" s="20">
        <f>SUM(C772:C789)</f>
        <v>1400</v>
      </c>
      <c r="E790" s="1"/>
    </row>
    <row r="791" ht="15.75" customHeight="1">
      <c r="A791" s="50" t="s">
        <v>698</v>
      </c>
      <c r="B791" s="51"/>
      <c r="C791" s="51"/>
      <c r="D791" s="51"/>
      <c r="E791" s="51"/>
      <c r="F791" s="51"/>
      <c r="G791" s="5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14" t="s">
        <v>15</v>
      </c>
      <c r="B792" s="14" t="s">
        <v>16</v>
      </c>
      <c r="C792" s="2" t="s">
        <v>17</v>
      </c>
      <c r="D792" s="14" t="s">
        <v>18</v>
      </c>
      <c r="E792" s="14" t="s">
        <v>19</v>
      </c>
      <c r="F792" s="34" t="s">
        <v>20</v>
      </c>
      <c r="G792" s="43">
        <v>500.0</v>
      </c>
    </row>
    <row r="793" ht="15.75" customHeight="1">
      <c r="A793" s="19">
        <v>4.500819924E9</v>
      </c>
      <c r="B793" s="18">
        <v>44872.0</v>
      </c>
      <c r="C793" s="36">
        <v>118.0</v>
      </c>
      <c r="D793" s="19">
        <f>G792-C793</f>
        <v>382</v>
      </c>
      <c r="E793" s="19"/>
      <c r="F793" s="10"/>
      <c r="G793" s="1" t="s">
        <v>5742</v>
      </c>
    </row>
    <row r="794" ht="15.75" customHeight="1">
      <c r="A794" s="19">
        <f t="shared" ref="A794:A808" si="40">A793</f>
        <v>4500819924</v>
      </c>
      <c r="B794" s="18">
        <v>44901.0</v>
      </c>
      <c r="C794" s="36">
        <v>60.0</v>
      </c>
      <c r="D794" s="19">
        <f t="shared" ref="D794:D809" si="41">D793-C794</f>
        <v>322</v>
      </c>
      <c r="E794" s="19"/>
      <c r="F794" s="10"/>
      <c r="G794" s="53"/>
    </row>
    <row r="795" ht="15.75" customHeight="1">
      <c r="A795" s="19">
        <f t="shared" si="40"/>
        <v>4500819924</v>
      </c>
      <c r="B795" s="18">
        <v>44956.0</v>
      </c>
      <c r="C795" s="36">
        <v>170.0</v>
      </c>
      <c r="D795" s="19">
        <f t="shared" si="41"/>
        <v>152</v>
      </c>
      <c r="E795" s="19"/>
      <c r="F795" s="10"/>
      <c r="G795" s="20" t="s">
        <v>2930</v>
      </c>
    </row>
    <row r="796" ht="15.75" customHeight="1">
      <c r="A796" s="19">
        <f t="shared" si="40"/>
        <v>4500819924</v>
      </c>
      <c r="B796" s="18">
        <v>45001.0</v>
      </c>
      <c r="C796" s="36">
        <v>152.0</v>
      </c>
      <c r="D796" s="19">
        <f t="shared" si="41"/>
        <v>0</v>
      </c>
      <c r="E796" s="19"/>
      <c r="F796" s="10"/>
      <c r="G796" s="30"/>
    </row>
    <row r="797" ht="15.75" customHeight="1">
      <c r="A797" s="19">
        <f t="shared" si="40"/>
        <v>4500819924</v>
      </c>
      <c r="B797" s="18"/>
      <c r="C797" s="36"/>
      <c r="D797" s="19">
        <f t="shared" si="41"/>
        <v>0</v>
      </c>
      <c r="E797" s="19"/>
      <c r="F797" s="10"/>
      <c r="G797" s="30"/>
    </row>
    <row r="798" ht="15.75" customHeight="1">
      <c r="A798" s="19">
        <f t="shared" si="40"/>
        <v>4500819924</v>
      </c>
      <c r="B798" s="18"/>
      <c r="C798" s="36"/>
      <c r="D798" s="19">
        <f t="shared" si="41"/>
        <v>0</v>
      </c>
      <c r="E798" s="19"/>
      <c r="F798" s="10"/>
      <c r="G798" s="30"/>
    </row>
    <row r="799" ht="15.75" customHeight="1">
      <c r="A799" s="19">
        <f t="shared" si="40"/>
        <v>4500819924</v>
      </c>
      <c r="B799" s="18"/>
      <c r="C799" s="36"/>
      <c r="D799" s="19">
        <f t="shared" si="41"/>
        <v>0</v>
      </c>
      <c r="E799" s="19"/>
      <c r="F799" s="10"/>
      <c r="G799" s="30"/>
    </row>
    <row r="800" ht="15.75" customHeight="1">
      <c r="A800" s="19">
        <f t="shared" si="40"/>
        <v>4500819924</v>
      </c>
      <c r="B800" s="18"/>
      <c r="C800" s="36"/>
      <c r="D800" s="19">
        <f t="shared" si="41"/>
        <v>0</v>
      </c>
      <c r="E800" s="19"/>
      <c r="F800" s="10"/>
      <c r="G800" s="30"/>
    </row>
    <row r="801" ht="15.75" customHeight="1">
      <c r="A801" s="19">
        <f t="shared" si="40"/>
        <v>4500819924</v>
      </c>
      <c r="B801" s="18"/>
      <c r="C801" s="36"/>
      <c r="D801" s="19">
        <f t="shared" si="41"/>
        <v>0</v>
      </c>
      <c r="E801" s="19"/>
      <c r="F801" s="10"/>
    </row>
    <row r="802" ht="15.75" customHeight="1">
      <c r="A802" s="19">
        <f t="shared" si="40"/>
        <v>4500819924</v>
      </c>
      <c r="B802" s="18"/>
      <c r="C802" s="36"/>
      <c r="D802" s="19">
        <f t="shared" si="41"/>
        <v>0</v>
      </c>
      <c r="E802" s="19"/>
      <c r="F802" s="10"/>
    </row>
    <row r="803" ht="15.75" customHeight="1">
      <c r="A803" s="19">
        <f t="shared" si="40"/>
        <v>4500819924</v>
      </c>
      <c r="B803" s="18"/>
      <c r="C803" s="36"/>
      <c r="D803" s="19">
        <f t="shared" si="41"/>
        <v>0</v>
      </c>
      <c r="E803" s="19"/>
      <c r="F803" s="10"/>
    </row>
    <row r="804" ht="15.75" customHeight="1">
      <c r="A804" s="19">
        <f t="shared" si="40"/>
        <v>4500819924</v>
      </c>
      <c r="B804" s="18"/>
      <c r="C804" s="36"/>
      <c r="D804" s="19">
        <f t="shared" si="41"/>
        <v>0</v>
      </c>
      <c r="E804" s="19"/>
      <c r="F804" s="10"/>
    </row>
    <row r="805" ht="15.75" customHeight="1">
      <c r="A805" s="19">
        <f t="shared" si="40"/>
        <v>4500819924</v>
      </c>
      <c r="B805" s="18"/>
      <c r="C805" s="36"/>
      <c r="D805" s="19">
        <f t="shared" si="41"/>
        <v>0</v>
      </c>
      <c r="E805" s="19"/>
      <c r="F805" s="10"/>
    </row>
    <row r="806" ht="15.75" customHeight="1">
      <c r="A806" s="19">
        <f t="shared" si="40"/>
        <v>4500819924</v>
      </c>
      <c r="B806" s="18"/>
      <c r="C806" s="36"/>
      <c r="D806" s="19">
        <f t="shared" si="41"/>
        <v>0</v>
      </c>
      <c r="E806" s="19"/>
      <c r="F806" s="10"/>
    </row>
    <row r="807" ht="15.75" customHeight="1">
      <c r="A807" s="19">
        <f t="shared" si="40"/>
        <v>4500819924</v>
      </c>
      <c r="B807" s="18"/>
      <c r="C807" s="36"/>
      <c r="D807" s="19">
        <f t="shared" si="41"/>
        <v>0</v>
      </c>
      <c r="E807" s="19"/>
      <c r="F807" s="10"/>
    </row>
    <row r="808" ht="15.75" customHeight="1">
      <c r="A808" s="19">
        <f t="shared" si="40"/>
        <v>4500819924</v>
      </c>
      <c r="B808" s="18"/>
      <c r="C808" s="36"/>
      <c r="D808" s="19">
        <f t="shared" si="41"/>
        <v>0</v>
      </c>
      <c r="E808" s="19"/>
      <c r="F808" s="10"/>
    </row>
    <row r="809" ht="15.75" customHeight="1">
      <c r="A809" s="19"/>
      <c r="B809" s="18"/>
      <c r="C809" s="36"/>
      <c r="D809" s="19">
        <f t="shared" si="41"/>
        <v>0</v>
      </c>
      <c r="E809" s="19"/>
      <c r="F809" s="10"/>
    </row>
    <row r="810" ht="15.75" customHeight="1">
      <c r="A810" s="10"/>
      <c r="B810" s="19"/>
      <c r="C810" s="10"/>
      <c r="D810" s="10"/>
      <c r="E810" s="19"/>
      <c r="F810" s="10"/>
    </row>
    <row r="811" ht="15.75" customHeight="1">
      <c r="E811" s="1"/>
      <c r="F811" s="54" t="s">
        <v>14</v>
      </c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">
    <mergeCell ref="G38:H38"/>
    <mergeCell ref="G41:H41"/>
    <mergeCell ref="A791:G791"/>
  </mergeCells>
  <printOptions/>
  <pageMargins bottom="0.58" footer="0.0" header="0.0" left="0.7" right="0.7" top="0.47"/>
  <pageSetup scale="65"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57"/>
    <col customWidth="1" min="3" max="3" width="10.0"/>
    <col customWidth="1" min="4" max="4" width="8.71"/>
    <col customWidth="1" min="5" max="5" width="12.29"/>
    <col customWidth="1" min="6" max="6" width="14.0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1099</v>
      </c>
      <c r="B3" s="5" t="s">
        <v>5743</v>
      </c>
      <c r="C3" s="6"/>
      <c r="D3" s="7">
        <v>320.0</v>
      </c>
      <c r="E3" s="8" t="s">
        <v>5744</v>
      </c>
      <c r="F3" s="9">
        <v>45876.0</v>
      </c>
      <c r="G3" s="10">
        <v>55.0</v>
      </c>
      <c r="H3" s="8">
        <f>D3-G3</f>
        <v>265</v>
      </c>
      <c r="I3" s="10"/>
    </row>
    <row r="4">
      <c r="A4" s="11"/>
      <c r="B4" s="11"/>
      <c r="C4" s="11"/>
      <c r="D4" s="11"/>
      <c r="E4" s="8" t="s">
        <v>5745</v>
      </c>
      <c r="F4" s="9">
        <v>45881.0</v>
      </c>
      <c r="G4" s="10">
        <v>78.0</v>
      </c>
      <c r="H4" s="8">
        <f t="shared" ref="H4:H8" si="1">H3-G4</f>
        <v>187</v>
      </c>
      <c r="I4" s="10"/>
    </row>
    <row r="5">
      <c r="A5" s="11"/>
      <c r="B5" s="11"/>
      <c r="C5" s="11"/>
      <c r="D5" s="11"/>
      <c r="E5" s="8" t="s">
        <v>5746</v>
      </c>
      <c r="F5" s="57">
        <v>45885.0</v>
      </c>
      <c r="G5" s="10">
        <v>50.0</v>
      </c>
      <c r="H5" s="8">
        <f t="shared" si="1"/>
        <v>137</v>
      </c>
      <c r="I5" s="10"/>
    </row>
    <row r="6">
      <c r="A6" s="11"/>
      <c r="B6" s="11"/>
      <c r="C6" s="11"/>
      <c r="D6" s="11"/>
      <c r="E6" s="8" t="s">
        <v>5747</v>
      </c>
      <c r="F6" s="57">
        <v>45888.0</v>
      </c>
      <c r="G6" s="10">
        <v>100.0</v>
      </c>
      <c r="H6" s="8">
        <f t="shared" si="1"/>
        <v>37</v>
      </c>
      <c r="I6" s="10"/>
    </row>
    <row r="7">
      <c r="A7" s="11"/>
      <c r="B7" s="11"/>
      <c r="C7" s="11"/>
      <c r="D7" s="11"/>
      <c r="E7" s="8" t="s">
        <v>5748</v>
      </c>
      <c r="F7" s="57">
        <v>45890.0</v>
      </c>
      <c r="G7" s="10">
        <v>37.0</v>
      </c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H9" s="46" t="s">
        <v>14</v>
      </c>
    </row>
    <row r="10">
      <c r="A10" s="2" t="s">
        <v>0</v>
      </c>
      <c r="B10" s="2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>
      <c r="A11" s="4" t="s">
        <v>5749</v>
      </c>
      <c r="B11" s="5" t="s">
        <v>5743</v>
      </c>
      <c r="C11" s="6"/>
      <c r="D11" s="7">
        <v>80.0</v>
      </c>
      <c r="E11" s="8" t="s">
        <v>5750</v>
      </c>
      <c r="F11" s="9">
        <v>45908.0</v>
      </c>
      <c r="G11" s="10">
        <v>27.0</v>
      </c>
      <c r="H11" s="8">
        <f>D11-G11</f>
        <v>53</v>
      </c>
      <c r="I11" s="10"/>
    </row>
    <row r="12">
      <c r="A12" s="11"/>
      <c r="B12" s="11"/>
      <c r="C12" s="11"/>
      <c r="D12" s="11"/>
      <c r="E12" s="8" t="s">
        <v>5751</v>
      </c>
      <c r="F12" s="9">
        <v>45911.0</v>
      </c>
      <c r="G12" s="10">
        <v>11.0</v>
      </c>
      <c r="H12" s="8">
        <f t="shared" ref="H12:H16" si="2">H11-G12</f>
        <v>42</v>
      </c>
      <c r="I12" s="10"/>
    </row>
    <row r="13">
      <c r="A13" s="11"/>
      <c r="B13" s="11"/>
      <c r="C13" s="11"/>
      <c r="D13" s="11"/>
      <c r="E13" s="8" t="s">
        <v>5746</v>
      </c>
      <c r="F13" s="57">
        <v>45916.0</v>
      </c>
      <c r="G13" s="10">
        <v>42.0</v>
      </c>
      <c r="H13" s="8">
        <f t="shared" si="2"/>
        <v>0</v>
      </c>
      <c r="I13" s="10"/>
    </row>
    <row r="14">
      <c r="A14" s="11"/>
      <c r="B14" s="11"/>
      <c r="C14" s="11"/>
      <c r="D14" s="11"/>
      <c r="E14" s="8" t="s">
        <v>5747</v>
      </c>
      <c r="F14" s="10"/>
      <c r="G14" s="10"/>
      <c r="H14" s="8">
        <f t="shared" si="2"/>
        <v>0</v>
      </c>
      <c r="I14" s="10"/>
    </row>
    <row r="15">
      <c r="A15" s="11"/>
      <c r="B15" s="11"/>
      <c r="C15" s="11"/>
      <c r="D15" s="11"/>
      <c r="E15" s="10"/>
      <c r="F15" s="10"/>
      <c r="G15" s="10"/>
      <c r="H15" s="8">
        <f t="shared" si="2"/>
        <v>0</v>
      </c>
      <c r="I15" s="10"/>
    </row>
    <row r="16">
      <c r="A16" s="12"/>
      <c r="B16" s="12"/>
      <c r="C16" s="12"/>
      <c r="D16" s="12"/>
      <c r="E16" s="10"/>
      <c r="F16" s="10"/>
      <c r="G16" s="10"/>
      <c r="H16" s="8">
        <f t="shared" si="2"/>
        <v>0</v>
      </c>
      <c r="I16" s="10"/>
    </row>
    <row r="17">
      <c r="H17" s="46" t="s">
        <v>14</v>
      </c>
    </row>
    <row r="18">
      <c r="A18" s="2" t="s">
        <v>0</v>
      </c>
      <c r="B18" s="2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</row>
    <row r="19">
      <c r="A19" s="4" t="s">
        <v>5749</v>
      </c>
      <c r="B19" s="5" t="s">
        <v>5752</v>
      </c>
      <c r="C19" s="6"/>
      <c r="D19" s="7">
        <v>100.0</v>
      </c>
      <c r="E19" s="8" t="s">
        <v>5753</v>
      </c>
      <c r="F19" s="9">
        <v>45916.0</v>
      </c>
      <c r="G19" s="10">
        <v>32.0</v>
      </c>
      <c r="H19" s="8">
        <f>D19-G19</f>
        <v>68</v>
      </c>
      <c r="I19" s="10"/>
    </row>
    <row r="20">
      <c r="A20" s="11"/>
      <c r="B20" s="11"/>
      <c r="C20" s="11"/>
      <c r="D20" s="11"/>
      <c r="E20" s="8" t="s">
        <v>5754</v>
      </c>
      <c r="F20" s="9">
        <v>45922.0</v>
      </c>
      <c r="G20" s="10">
        <v>32.0</v>
      </c>
      <c r="H20" s="8">
        <f t="shared" ref="H20:H24" si="3">H19-G20</f>
        <v>36</v>
      </c>
      <c r="I20" s="10"/>
    </row>
    <row r="21" ht="15.75" customHeight="1">
      <c r="A21" s="11"/>
      <c r="B21" s="11"/>
      <c r="C21" s="11"/>
      <c r="D21" s="11"/>
      <c r="E21" s="8" t="s">
        <v>5755</v>
      </c>
      <c r="F21" s="9">
        <v>45929.0</v>
      </c>
      <c r="G21" s="10">
        <v>35.0</v>
      </c>
      <c r="H21" s="8">
        <f t="shared" si="3"/>
        <v>1</v>
      </c>
      <c r="I21" s="10"/>
    </row>
    <row r="22" ht="15.75" customHeight="1">
      <c r="A22" s="11"/>
      <c r="B22" s="11"/>
      <c r="C22" s="11"/>
      <c r="D22" s="11"/>
      <c r="E22" s="8"/>
      <c r="F22" s="10"/>
      <c r="G22" s="10"/>
      <c r="H22" s="8">
        <f t="shared" si="3"/>
        <v>1</v>
      </c>
      <c r="I22" s="10"/>
    </row>
    <row r="23" ht="15.75" customHeight="1">
      <c r="A23" s="11"/>
      <c r="B23" s="11"/>
      <c r="C23" s="11"/>
      <c r="D23" s="11"/>
      <c r="E23" s="10"/>
      <c r="F23" s="10"/>
      <c r="G23" s="10"/>
      <c r="H23" s="8">
        <f t="shared" si="3"/>
        <v>1</v>
      </c>
      <c r="I23" s="10"/>
    </row>
    <row r="24" ht="15.75" customHeight="1">
      <c r="A24" s="12"/>
      <c r="B24" s="12"/>
      <c r="C24" s="12"/>
      <c r="D24" s="12"/>
      <c r="E24" s="10"/>
      <c r="F24" s="10"/>
      <c r="G24" s="10"/>
      <c r="H24" s="8">
        <f t="shared" si="3"/>
        <v>1</v>
      </c>
      <c r="I24" s="10"/>
    </row>
    <row r="25" ht="15.75" customHeight="1"/>
    <row r="26" ht="15.75" customHeight="1">
      <c r="A26" s="2" t="s">
        <v>0</v>
      </c>
      <c r="B26" s="2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</row>
    <row r="27" ht="15.75" customHeight="1">
      <c r="A27" s="4" t="s">
        <v>1099</v>
      </c>
      <c r="B27" s="5" t="s">
        <v>5752</v>
      </c>
      <c r="C27" s="6"/>
      <c r="D27" s="7">
        <v>500.0</v>
      </c>
      <c r="E27" s="8" t="s">
        <v>5753</v>
      </c>
      <c r="F27" s="9">
        <v>45890.0</v>
      </c>
      <c r="G27" s="10">
        <v>13.0</v>
      </c>
      <c r="H27" s="8">
        <f>D27-G27</f>
        <v>487</v>
      </c>
      <c r="I27" s="10"/>
    </row>
    <row r="28" ht="15.75" customHeight="1">
      <c r="A28" s="11"/>
      <c r="B28" s="11"/>
      <c r="C28" s="11"/>
      <c r="D28" s="11"/>
      <c r="E28" s="8" t="s">
        <v>5756</v>
      </c>
      <c r="F28" s="9">
        <v>45896.0</v>
      </c>
      <c r="G28" s="10">
        <v>100.0</v>
      </c>
      <c r="H28" s="8">
        <f t="shared" ref="H28:H33" si="4">H27-G28</f>
        <v>387</v>
      </c>
      <c r="I28" s="10"/>
    </row>
    <row r="29" ht="15.75" customHeight="1">
      <c r="A29" s="11"/>
      <c r="B29" s="11"/>
      <c r="C29" s="11"/>
      <c r="D29" s="11"/>
      <c r="E29" s="8" t="s">
        <v>5757</v>
      </c>
      <c r="F29" s="57">
        <v>45897.0</v>
      </c>
      <c r="G29" s="10">
        <v>83.0</v>
      </c>
      <c r="H29" s="8">
        <f t="shared" si="4"/>
        <v>304</v>
      </c>
      <c r="I29" s="10"/>
    </row>
    <row r="30" ht="15.75" customHeight="1">
      <c r="A30" s="11"/>
      <c r="B30" s="11"/>
      <c r="C30" s="11"/>
      <c r="D30" s="11"/>
      <c r="E30" s="8" t="s">
        <v>5758</v>
      </c>
      <c r="F30" s="57">
        <v>45902.0</v>
      </c>
      <c r="G30" s="10">
        <v>100.0</v>
      </c>
      <c r="H30" s="8">
        <f t="shared" si="4"/>
        <v>204</v>
      </c>
      <c r="I30" s="10"/>
    </row>
    <row r="31" ht="15.75" customHeight="1">
      <c r="A31" s="11"/>
      <c r="B31" s="11"/>
      <c r="C31" s="11"/>
      <c r="D31" s="11"/>
      <c r="E31" s="8" t="s">
        <v>5759</v>
      </c>
      <c r="F31" s="57">
        <v>45904.0</v>
      </c>
      <c r="G31" s="10">
        <v>130.0</v>
      </c>
      <c r="H31" s="8">
        <f t="shared" si="4"/>
        <v>74</v>
      </c>
      <c r="I31" s="10"/>
    </row>
    <row r="32" ht="15.75" customHeight="1">
      <c r="A32" s="12"/>
      <c r="B32" s="12"/>
      <c r="C32" s="12"/>
      <c r="D32" s="12"/>
      <c r="E32" s="8" t="s">
        <v>5760</v>
      </c>
      <c r="F32" s="57">
        <v>45911.0</v>
      </c>
      <c r="G32" s="10">
        <v>67.0</v>
      </c>
      <c r="H32" s="8">
        <f t="shared" si="4"/>
        <v>7</v>
      </c>
      <c r="I32" s="10"/>
    </row>
    <row r="33" ht="15.75" customHeight="1">
      <c r="A33" s="10"/>
      <c r="B33" s="10"/>
      <c r="C33" s="10"/>
      <c r="D33" s="10"/>
      <c r="E33" s="8" t="s">
        <v>5755</v>
      </c>
      <c r="F33" s="9">
        <v>45929.0</v>
      </c>
      <c r="G33" s="10">
        <v>7.0</v>
      </c>
      <c r="H33" s="8">
        <f t="shared" si="4"/>
        <v>0</v>
      </c>
      <c r="I33" s="10"/>
    </row>
    <row r="34" ht="15.75" customHeight="1">
      <c r="H34" s="46" t="s">
        <v>14</v>
      </c>
    </row>
    <row r="35" ht="15.75" customHeight="1">
      <c r="A35" s="2" t="s">
        <v>0</v>
      </c>
      <c r="B35" s="2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</row>
    <row r="36" ht="15.75" customHeight="1">
      <c r="A36" s="4" t="s">
        <v>1099</v>
      </c>
      <c r="B36" s="5" t="s">
        <v>5761</v>
      </c>
      <c r="C36" s="6">
        <v>45985.0</v>
      </c>
      <c r="D36" s="7">
        <v>103.0</v>
      </c>
      <c r="E36" s="8" t="s">
        <v>5762</v>
      </c>
      <c r="F36" s="9">
        <v>45988.0</v>
      </c>
      <c r="G36" s="10">
        <v>103.0</v>
      </c>
      <c r="H36" s="8">
        <f>D36-G36</f>
        <v>0</v>
      </c>
      <c r="I36" s="10"/>
    </row>
    <row r="37" ht="15.75" customHeight="1">
      <c r="A37" s="11"/>
      <c r="B37" s="11"/>
      <c r="C37" s="11"/>
      <c r="D37" s="11"/>
      <c r="E37" s="8" t="s">
        <v>5763</v>
      </c>
      <c r="F37" s="9"/>
      <c r="G37" s="10"/>
      <c r="H37" s="8">
        <f t="shared" ref="H37:H41" si="5">H36-G37</f>
        <v>0</v>
      </c>
      <c r="I37" s="10"/>
    </row>
    <row r="38" ht="15.75" customHeight="1">
      <c r="A38" s="11"/>
      <c r="B38" s="11"/>
      <c r="C38" s="11"/>
      <c r="D38" s="11"/>
      <c r="E38" s="8" t="s">
        <v>5764</v>
      </c>
      <c r="F38" s="57"/>
      <c r="G38" s="10"/>
      <c r="H38" s="8">
        <f t="shared" si="5"/>
        <v>0</v>
      </c>
      <c r="I38" s="10"/>
    </row>
    <row r="39" ht="15.75" customHeight="1">
      <c r="A39" s="11"/>
      <c r="B39" s="11"/>
      <c r="C39" s="11"/>
      <c r="D39" s="11"/>
      <c r="E39" s="8" t="s">
        <v>5765</v>
      </c>
      <c r="F39" s="57"/>
      <c r="G39" s="10"/>
      <c r="H39" s="8">
        <f t="shared" si="5"/>
        <v>0</v>
      </c>
      <c r="I39" s="10"/>
    </row>
    <row r="40" ht="15.75" customHeight="1">
      <c r="A40" s="11"/>
      <c r="B40" s="11"/>
      <c r="C40" s="11"/>
      <c r="D40" s="11"/>
      <c r="E40" s="8"/>
      <c r="F40" s="57"/>
      <c r="G40" s="10"/>
      <c r="H40" s="8">
        <f t="shared" si="5"/>
        <v>0</v>
      </c>
      <c r="I40" s="10"/>
    </row>
    <row r="41" ht="15.75" customHeight="1">
      <c r="A41" s="12"/>
      <c r="B41" s="12"/>
      <c r="C41" s="12"/>
      <c r="D41" s="12"/>
      <c r="E41" s="8"/>
      <c r="F41" s="57"/>
      <c r="G41" s="10"/>
      <c r="H41" s="8">
        <f t="shared" si="5"/>
        <v>0</v>
      </c>
      <c r="I41" s="10"/>
    </row>
    <row r="42" ht="15.75" customHeight="1">
      <c r="H42" s="46" t="s">
        <v>14</v>
      </c>
    </row>
    <row r="43" ht="15.75" customHeight="1">
      <c r="A43" s="2" t="s">
        <v>0</v>
      </c>
      <c r="B43" s="2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8</v>
      </c>
    </row>
    <row r="44" ht="15.75" customHeight="1">
      <c r="A44" s="4" t="s">
        <v>1099</v>
      </c>
      <c r="B44" s="5" t="s">
        <v>5766</v>
      </c>
      <c r="C44" s="6">
        <v>45987.0</v>
      </c>
      <c r="D44" s="7">
        <v>30.0</v>
      </c>
      <c r="E44" s="8" t="s">
        <v>5767</v>
      </c>
      <c r="F44" s="9">
        <v>45988.0</v>
      </c>
      <c r="G44" s="10">
        <v>30.0</v>
      </c>
      <c r="H44" s="8">
        <f>D44-G44</f>
        <v>0</v>
      </c>
      <c r="I44" s="10"/>
    </row>
    <row r="45" ht="15.75" customHeight="1">
      <c r="A45" s="11"/>
      <c r="B45" s="11"/>
      <c r="C45" s="11"/>
      <c r="D45" s="11"/>
      <c r="E45" s="8" t="s">
        <v>5768</v>
      </c>
      <c r="F45" s="9"/>
      <c r="G45" s="10"/>
      <c r="H45" s="8">
        <f t="shared" ref="H45:H49" si="6">H44-G45</f>
        <v>0</v>
      </c>
      <c r="I45" s="10"/>
    </row>
    <row r="46" ht="15.75" customHeight="1">
      <c r="A46" s="11"/>
      <c r="B46" s="11"/>
      <c r="C46" s="11"/>
      <c r="D46" s="11"/>
      <c r="E46" s="8"/>
      <c r="F46" s="57"/>
      <c r="G46" s="10"/>
      <c r="H46" s="8">
        <f t="shared" si="6"/>
        <v>0</v>
      </c>
      <c r="I46" s="10"/>
    </row>
    <row r="47" ht="15.75" customHeight="1">
      <c r="A47" s="11"/>
      <c r="B47" s="11"/>
      <c r="C47" s="11"/>
      <c r="D47" s="11"/>
      <c r="E47" s="8"/>
      <c r="F47" s="57"/>
      <c r="G47" s="10"/>
      <c r="H47" s="8">
        <f t="shared" si="6"/>
        <v>0</v>
      </c>
      <c r="I47" s="10"/>
    </row>
    <row r="48" ht="15.75" customHeight="1">
      <c r="A48" s="11"/>
      <c r="B48" s="11"/>
      <c r="C48" s="11"/>
      <c r="D48" s="11"/>
      <c r="E48" s="8"/>
      <c r="F48" s="57"/>
      <c r="G48" s="10"/>
      <c r="H48" s="8">
        <f t="shared" si="6"/>
        <v>0</v>
      </c>
      <c r="I48" s="10"/>
    </row>
    <row r="49" ht="15.75" customHeight="1">
      <c r="A49" s="12"/>
      <c r="B49" s="12"/>
      <c r="C49" s="12"/>
      <c r="D49" s="12"/>
      <c r="E49" s="8"/>
      <c r="F49" s="57"/>
      <c r="G49" s="10"/>
      <c r="H49" s="8">
        <f t="shared" si="6"/>
        <v>0</v>
      </c>
      <c r="I49" s="10"/>
    </row>
    <row r="50" ht="15.75" customHeight="1">
      <c r="H50" s="46" t="s">
        <v>14</v>
      </c>
    </row>
    <row r="51" ht="15.75" customHeight="1">
      <c r="A51" s="2" t="s">
        <v>0</v>
      </c>
      <c r="B51" s="2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  <c r="H51" s="3" t="s">
        <v>7</v>
      </c>
      <c r="I51" s="3" t="s">
        <v>8</v>
      </c>
    </row>
    <row r="52" ht="15.75" customHeight="1">
      <c r="A52" s="4" t="s">
        <v>1099</v>
      </c>
      <c r="B52" s="5" t="s">
        <v>5769</v>
      </c>
      <c r="C52" s="6">
        <v>45995.0</v>
      </c>
      <c r="D52" s="7">
        <v>50.0</v>
      </c>
      <c r="E52" s="8" t="s">
        <v>5770</v>
      </c>
      <c r="F52" s="9">
        <v>45996.0</v>
      </c>
      <c r="G52" s="10">
        <v>50.0</v>
      </c>
      <c r="H52" s="8">
        <f>D52-G52</f>
        <v>0</v>
      </c>
      <c r="I52" s="10"/>
    </row>
    <row r="53" ht="15.75" customHeight="1">
      <c r="A53" s="11"/>
      <c r="B53" s="11"/>
      <c r="C53" s="11"/>
      <c r="D53" s="11"/>
      <c r="E53" s="8" t="s">
        <v>5771</v>
      </c>
      <c r="F53" s="9"/>
      <c r="G53" s="10"/>
      <c r="H53" s="8">
        <f t="shared" ref="H53:H57" si="7">H52-G53</f>
        <v>0</v>
      </c>
      <c r="I53" s="10"/>
    </row>
    <row r="54" ht="15.75" customHeight="1">
      <c r="A54" s="11"/>
      <c r="B54" s="11"/>
      <c r="C54" s="11"/>
      <c r="D54" s="11"/>
      <c r="E54" s="8"/>
      <c r="F54" s="57"/>
      <c r="G54" s="10"/>
      <c r="H54" s="8">
        <f t="shared" si="7"/>
        <v>0</v>
      </c>
      <c r="I54" s="10"/>
    </row>
    <row r="55" ht="15.75" customHeight="1">
      <c r="A55" s="11"/>
      <c r="B55" s="11"/>
      <c r="C55" s="11"/>
      <c r="D55" s="11"/>
      <c r="E55" s="8"/>
      <c r="F55" s="57"/>
      <c r="G55" s="10"/>
      <c r="H55" s="8">
        <f t="shared" si="7"/>
        <v>0</v>
      </c>
      <c r="I55" s="10"/>
    </row>
    <row r="56" ht="15.75" customHeight="1">
      <c r="A56" s="11"/>
      <c r="B56" s="11"/>
      <c r="C56" s="11"/>
      <c r="D56" s="11"/>
      <c r="E56" s="8"/>
      <c r="F56" s="57"/>
      <c r="G56" s="10"/>
      <c r="H56" s="8">
        <f t="shared" si="7"/>
        <v>0</v>
      </c>
      <c r="I56" s="10"/>
    </row>
    <row r="57" ht="15.75" customHeight="1">
      <c r="A57" s="12"/>
      <c r="B57" s="12"/>
      <c r="C57" s="12"/>
      <c r="D57" s="12"/>
      <c r="E57" s="8"/>
      <c r="F57" s="57"/>
      <c r="G57" s="10"/>
      <c r="H57" s="8">
        <f t="shared" si="7"/>
        <v>0</v>
      </c>
      <c r="I57" s="10"/>
    </row>
    <row r="58" ht="15.75" customHeight="1"/>
    <row r="59" ht="15.75" customHeight="1">
      <c r="A59" s="2" t="s">
        <v>0</v>
      </c>
      <c r="B59" s="2" t="s">
        <v>1</v>
      </c>
      <c r="C59" s="3" t="s">
        <v>2</v>
      </c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</row>
    <row r="60" ht="15.75" customHeight="1">
      <c r="A60" s="4" t="s">
        <v>1099</v>
      </c>
      <c r="B60" s="5" t="s">
        <v>5772</v>
      </c>
      <c r="C60" s="6">
        <v>45999.0</v>
      </c>
      <c r="D60" s="7">
        <v>100.0</v>
      </c>
      <c r="E60" s="8" t="s">
        <v>5773</v>
      </c>
      <c r="F60" s="9">
        <v>46002.0</v>
      </c>
      <c r="G60" s="10">
        <v>100.0</v>
      </c>
      <c r="H60" s="8">
        <f>D60-G60</f>
        <v>0</v>
      </c>
      <c r="I60" s="10"/>
    </row>
    <row r="61" ht="15.75" customHeight="1">
      <c r="A61" s="11"/>
      <c r="B61" s="11"/>
      <c r="C61" s="11"/>
      <c r="D61" s="11"/>
      <c r="E61" s="8" t="s">
        <v>5774</v>
      </c>
      <c r="F61" s="9"/>
      <c r="G61" s="10"/>
      <c r="H61" s="8">
        <f t="shared" ref="H61:H65" si="8">H60-G61</f>
        <v>0</v>
      </c>
      <c r="I61" s="10"/>
    </row>
    <row r="62" ht="15.75" customHeight="1">
      <c r="A62" s="11"/>
      <c r="B62" s="11"/>
      <c r="C62" s="11"/>
      <c r="D62" s="11"/>
      <c r="E62" s="8"/>
      <c r="F62" s="57"/>
      <c r="G62" s="10"/>
      <c r="H62" s="8">
        <f t="shared" si="8"/>
        <v>0</v>
      </c>
      <c r="I62" s="10"/>
    </row>
    <row r="63" ht="15.75" customHeight="1">
      <c r="A63" s="11"/>
      <c r="B63" s="11"/>
      <c r="C63" s="11"/>
      <c r="D63" s="11"/>
      <c r="E63" s="8"/>
      <c r="F63" s="57"/>
      <c r="G63" s="10"/>
      <c r="H63" s="8">
        <f t="shared" si="8"/>
        <v>0</v>
      </c>
      <c r="I63" s="10"/>
    </row>
    <row r="64" ht="15.75" customHeight="1">
      <c r="A64" s="11"/>
      <c r="B64" s="11"/>
      <c r="C64" s="11"/>
      <c r="D64" s="11"/>
      <c r="E64" s="8"/>
      <c r="F64" s="57"/>
      <c r="G64" s="10"/>
      <c r="H64" s="8">
        <f t="shared" si="8"/>
        <v>0</v>
      </c>
      <c r="I64" s="10"/>
    </row>
    <row r="65" ht="15.75" customHeight="1">
      <c r="A65" s="12"/>
      <c r="B65" s="12"/>
      <c r="C65" s="12"/>
      <c r="D65" s="12"/>
      <c r="E65" s="8"/>
      <c r="F65" s="57"/>
      <c r="G65" s="10"/>
      <c r="H65" s="8">
        <f t="shared" si="8"/>
        <v>0</v>
      </c>
      <c r="I65" s="10"/>
    </row>
    <row r="66" ht="15.75" customHeight="1">
      <c r="H66" s="46" t="s">
        <v>14</v>
      </c>
    </row>
    <row r="67" ht="15.75" customHeight="1">
      <c r="A67" s="2" t="s">
        <v>0</v>
      </c>
      <c r="B67" s="2" t="s">
        <v>1</v>
      </c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3" t="s">
        <v>8</v>
      </c>
    </row>
    <row r="68" ht="15.75" customHeight="1">
      <c r="A68" s="4" t="s">
        <v>1099</v>
      </c>
      <c r="B68" s="5" t="s">
        <v>5775</v>
      </c>
      <c r="C68" s="6">
        <v>46078.0</v>
      </c>
      <c r="D68" s="7">
        <v>100.0</v>
      </c>
      <c r="E68" s="8" t="s">
        <v>1553</v>
      </c>
      <c r="F68" s="9"/>
      <c r="G68" s="10"/>
      <c r="H68" s="8">
        <f>D68-G68</f>
        <v>100</v>
      </c>
      <c r="I68" s="10"/>
    </row>
    <row r="69" ht="15.75" customHeight="1">
      <c r="A69" s="11"/>
      <c r="B69" s="11"/>
      <c r="C69" s="11"/>
      <c r="D69" s="11"/>
      <c r="E69" s="8" t="s">
        <v>1554</v>
      </c>
      <c r="F69" s="57">
        <v>46111.0</v>
      </c>
      <c r="G69" s="10">
        <v>30.0</v>
      </c>
      <c r="H69" s="8">
        <f t="shared" ref="H69:H73" si="9">H68-G69</f>
        <v>70</v>
      </c>
      <c r="I69" s="10"/>
    </row>
    <row r="70" ht="15.75" customHeight="1">
      <c r="A70" s="11"/>
      <c r="B70" s="11"/>
      <c r="C70" s="11"/>
      <c r="D70" s="11"/>
      <c r="E70" s="8" t="s">
        <v>1555</v>
      </c>
      <c r="F70" s="57">
        <v>46026.0</v>
      </c>
      <c r="G70" s="10">
        <v>20.0</v>
      </c>
      <c r="H70" s="8">
        <f t="shared" si="9"/>
        <v>50</v>
      </c>
      <c r="I70" s="10"/>
    </row>
    <row r="71" ht="15.75" customHeight="1">
      <c r="A71" s="11"/>
      <c r="B71" s="11"/>
      <c r="C71" s="11"/>
      <c r="D71" s="11"/>
      <c r="E71" s="8" t="s">
        <v>1555</v>
      </c>
      <c r="F71" s="57">
        <v>46111.0</v>
      </c>
      <c r="G71" s="10">
        <v>30.0</v>
      </c>
      <c r="H71" s="8">
        <f t="shared" si="9"/>
        <v>20</v>
      </c>
      <c r="I71" s="10"/>
    </row>
    <row r="72" ht="15.75" customHeight="1">
      <c r="A72" s="11"/>
      <c r="B72" s="11"/>
      <c r="C72" s="11"/>
      <c r="D72" s="11"/>
      <c r="E72" s="8"/>
      <c r="F72" s="57"/>
      <c r="G72" s="10"/>
      <c r="H72" s="8">
        <f t="shared" si="9"/>
        <v>20</v>
      </c>
      <c r="I72" s="10"/>
    </row>
    <row r="73" ht="15.75" customHeight="1">
      <c r="A73" s="12"/>
      <c r="B73" s="12"/>
      <c r="C73" s="12"/>
      <c r="D73" s="12"/>
      <c r="E73" s="8"/>
      <c r="F73" s="57"/>
      <c r="G73" s="10"/>
      <c r="H73" s="8">
        <f t="shared" si="9"/>
        <v>20</v>
      </c>
      <c r="I73" s="10"/>
    </row>
    <row r="74" ht="15.75" customHeight="1"/>
    <row r="75" ht="15.75" customHeight="1">
      <c r="A75" s="2" t="s">
        <v>0</v>
      </c>
      <c r="B75" s="2" t="s">
        <v>1</v>
      </c>
      <c r="C75" s="3" t="s">
        <v>2</v>
      </c>
      <c r="D75" s="3" t="s">
        <v>3</v>
      </c>
      <c r="E75" s="3" t="s">
        <v>4</v>
      </c>
      <c r="F75" s="3" t="s">
        <v>5</v>
      </c>
      <c r="G75" s="3" t="s">
        <v>6</v>
      </c>
      <c r="H75" s="3" t="s">
        <v>7</v>
      </c>
      <c r="I75" s="3" t="s">
        <v>8</v>
      </c>
    </row>
    <row r="76" ht="15.75" customHeight="1">
      <c r="A76" s="4" t="s">
        <v>1099</v>
      </c>
      <c r="B76" s="5" t="s">
        <v>5776</v>
      </c>
      <c r="C76" s="6">
        <v>46097.0</v>
      </c>
      <c r="D76" s="7">
        <v>400.0</v>
      </c>
      <c r="E76" s="8" t="s">
        <v>3960</v>
      </c>
      <c r="F76" s="9">
        <v>46118.0</v>
      </c>
      <c r="G76" s="10">
        <v>50.0</v>
      </c>
      <c r="H76" s="8">
        <f>D76-G76</f>
        <v>350</v>
      </c>
      <c r="I76" s="10"/>
    </row>
    <row r="77" ht="15.75" customHeight="1">
      <c r="A77" s="11"/>
      <c r="B77" s="11"/>
      <c r="C77" s="11"/>
      <c r="D77" s="11"/>
      <c r="E77" s="8" t="s">
        <v>3961</v>
      </c>
      <c r="F77" s="9">
        <v>46125.0</v>
      </c>
      <c r="G77" s="10">
        <v>25.0</v>
      </c>
      <c r="H77" s="8">
        <f t="shared" ref="H77:H84" si="10">H76-G77</f>
        <v>325</v>
      </c>
      <c r="I77" s="10"/>
    </row>
    <row r="78" ht="15.75" customHeight="1">
      <c r="A78" s="11"/>
      <c r="B78" s="11"/>
      <c r="C78" s="11"/>
      <c r="D78" s="11"/>
      <c r="E78" s="8" t="s">
        <v>3962</v>
      </c>
      <c r="F78" s="57">
        <v>46127.0</v>
      </c>
      <c r="G78" s="10">
        <v>25.0</v>
      </c>
      <c r="H78" s="8">
        <f t="shared" si="10"/>
        <v>300</v>
      </c>
      <c r="I78" s="10"/>
    </row>
    <row r="79" ht="15.75" customHeight="1">
      <c r="A79" s="11"/>
      <c r="B79" s="11"/>
      <c r="C79" s="11"/>
      <c r="D79" s="11"/>
      <c r="E79" s="8" t="s">
        <v>3962</v>
      </c>
      <c r="F79" s="57">
        <v>46133.0</v>
      </c>
      <c r="G79" s="10">
        <v>45.0</v>
      </c>
      <c r="H79" s="8">
        <f t="shared" si="10"/>
        <v>255</v>
      </c>
      <c r="I79" s="10"/>
    </row>
    <row r="80" ht="15.75" customHeight="1">
      <c r="A80" s="11"/>
      <c r="B80" s="11"/>
      <c r="C80" s="11"/>
      <c r="D80" s="11"/>
      <c r="E80" s="8" t="s">
        <v>5777</v>
      </c>
      <c r="F80" s="57">
        <v>46142.0</v>
      </c>
      <c r="G80" s="10">
        <v>62.0</v>
      </c>
      <c r="H80" s="8">
        <f t="shared" si="10"/>
        <v>193</v>
      </c>
      <c r="I80" s="10"/>
    </row>
    <row r="81" ht="15.75" customHeight="1">
      <c r="A81" s="12"/>
      <c r="B81" s="12"/>
      <c r="C81" s="12"/>
      <c r="D81" s="12"/>
      <c r="E81" s="8" t="s">
        <v>5778</v>
      </c>
      <c r="F81" s="57">
        <v>46148.0</v>
      </c>
      <c r="G81" s="10">
        <v>30.0</v>
      </c>
      <c r="H81" s="8">
        <f t="shared" si="10"/>
        <v>163</v>
      </c>
      <c r="I81" s="10"/>
    </row>
    <row r="82" ht="15.75" customHeight="1">
      <c r="E82" s="74" t="s">
        <v>5779</v>
      </c>
      <c r="F82" s="59">
        <v>46155.0</v>
      </c>
      <c r="G82" s="60">
        <v>30.0</v>
      </c>
      <c r="H82" s="8">
        <f t="shared" si="10"/>
        <v>133</v>
      </c>
    </row>
    <row r="83" ht="15.75" customHeight="1">
      <c r="E83" s="74" t="s">
        <v>5780</v>
      </c>
      <c r="F83" s="59">
        <v>46161.0</v>
      </c>
      <c r="G83" s="60">
        <v>60.0</v>
      </c>
      <c r="H83" s="8">
        <f t="shared" si="10"/>
        <v>73</v>
      </c>
    </row>
    <row r="84" ht="15.75" customHeight="1">
      <c r="E84" s="74" t="s">
        <v>5781</v>
      </c>
      <c r="F84" s="59">
        <v>46171.0</v>
      </c>
      <c r="G84" s="60">
        <v>73.0</v>
      </c>
      <c r="H84" s="8">
        <f t="shared" si="10"/>
        <v>0</v>
      </c>
    </row>
    <row r="85" ht="15.75" customHeight="1">
      <c r="H85" s="25" t="s">
        <v>14</v>
      </c>
    </row>
    <row r="86" ht="15.75" customHeight="1"/>
    <row r="87" ht="15.75" customHeight="1"/>
    <row r="88" ht="15.75" customHeight="1">
      <c r="A88" s="2" t="s">
        <v>0</v>
      </c>
      <c r="B88" s="2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8</v>
      </c>
    </row>
    <row r="89" ht="15.75" customHeight="1">
      <c r="A89" s="4" t="s">
        <v>1099</v>
      </c>
      <c r="B89" s="5" t="s">
        <v>5782</v>
      </c>
      <c r="C89" s="6">
        <v>46176.0</v>
      </c>
      <c r="D89" s="7">
        <v>40.0</v>
      </c>
      <c r="E89" s="8" t="s">
        <v>979</v>
      </c>
      <c r="F89" s="9"/>
      <c r="G89" s="10"/>
      <c r="H89" s="8">
        <f>D89-G89</f>
        <v>40</v>
      </c>
      <c r="I89" s="10"/>
    </row>
    <row r="90" ht="15.75" customHeight="1">
      <c r="A90" s="11"/>
      <c r="B90" s="11"/>
      <c r="C90" s="11"/>
      <c r="D90" s="11"/>
      <c r="E90" s="8"/>
      <c r="F90" s="57"/>
      <c r="G90" s="10"/>
      <c r="H90" s="8">
        <f t="shared" ref="H90:H94" si="11">H89-G90</f>
        <v>40</v>
      </c>
      <c r="I90" s="10"/>
    </row>
    <row r="91" ht="15.75" customHeight="1">
      <c r="A91" s="11"/>
      <c r="B91" s="11"/>
      <c r="C91" s="11"/>
      <c r="D91" s="11"/>
      <c r="E91" s="8"/>
      <c r="F91" s="57"/>
      <c r="G91" s="10"/>
      <c r="H91" s="8">
        <f t="shared" si="11"/>
        <v>40</v>
      </c>
      <c r="I91" s="10"/>
    </row>
    <row r="92" ht="15.75" customHeight="1">
      <c r="A92" s="11"/>
      <c r="B92" s="11"/>
      <c r="C92" s="11"/>
      <c r="D92" s="11"/>
      <c r="E92" s="8"/>
      <c r="F92" s="57"/>
      <c r="G92" s="10"/>
      <c r="H92" s="8">
        <f t="shared" si="11"/>
        <v>40</v>
      </c>
      <c r="I92" s="10"/>
    </row>
    <row r="93" ht="15.75" customHeight="1">
      <c r="A93" s="11"/>
      <c r="B93" s="11"/>
      <c r="C93" s="11"/>
      <c r="D93" s="11"/>
      <c r="E93" s="8"/>
      <c r="F93" s="57"/>
      <c r="G93" s="10"/>
      <c r="H93" s="8">
        <f t="shared" si="11"/>
        <v>40</v>
      </c>
      <c r="I93" s="10"/>
    </row>
    <row r="94" ht="15.75" customHeight="1">
      <c r="A94" s="12"/>
      <c r="B94" s="12"/>
      <c r="C94" s="12"/>
      <c r="D94" s="12"/>
      <c r="E94" s="8"/>
      <c r="F94" s="57"/>
      <c r="G94" s="10"/>
      <c r="H94" s="8">
        <f t="shared" si="11"/>
        <v>40</v>
      </c>
      <c r="I94" s="10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3:A8"/>
    <mergeCell ref="B3:B8"/>
    <mergeCell ref="C3:C8"/>
    <mergeCell ref="D3:D8"/>
    <mergeCell ref="B11:B16"/>
    <mergeCell ref="C11:C16"/>
    <mergeCell ref="D11:D16"/>
    <mergeCell ref="C27:C32"/>
    <mergeCell ref="D27:D32"/>
    <mergeCell ref="A11:A16"/>
    <mergeCell ref="A19:A24"/>
    <mergeCell ref="B19:B24"/>
    <mergeCell ref="C19:C24"/>
    <mergeCell ref="D19:D24"/>
    <mergeCell ref="A27:A32"/>
    <mergeCell ref="B27:B32"/>
    <mergeCell ref="A36:A41"/>
    <mergeCell ref="B36:B41"/>
    <mergeCell ref="C36:C41"/>
    <mergeCell ref="D36:D41"/>
    <mergeCell ref="B44:B49"/>
    <mergeCell ref="C44:C49"/>
    <mergeCell ref="D44:D49"/>
    <mergeCell ref="C60:C65"/>
    <mergeCell ref="D60:D65"/>
    <mergeCell ref="A44:A49"/>
    <mergeCell ref="A52:A57"/>
    <mergeCell ref="B52:B57"/>
    <mergeCell ref="C52:C57"/>
    <mergeCell ref="D52:D57"/>
    <mergeCell ref="A60:A65"/>
    <mergeCell ref="B60:B65"/>
    <mergeCell ref="A76:A81"/>
    <mergeCell ref="A89:A94"/>
    <mergeCell ref="B89:B94"/>
    <mergeCell ref="C89:C94"/>
    <mergeCell ref="D89:D94"/>
    <mergeCell ref="A68:A73"/>
    <mergeCell ref="B68:B73"/>
    <mergeCell ref="C68:C73"/>
    <mergeCell ref="D68:D73"/>
    <mergeCell ref="B76:B81"/>
    <mergeCell ref="C76:C81"/>
    <mergeCell ref="D76:D81"/>
  </mergeCells>
  <printOptions/>
  <pageMargins bottom="0.75" footer="0.0" header="0.0" left="0.7" right="0.7" top="0.75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43"/>
    <col customWidth="1" min="3" max="4" width="8.71"/>
    <col customWidth="1" min="5" max="5" width="12.29"/>
    <col customWidth="1" min="6" max="6" width="14.0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5783</v>
      </c>
      <c r="B3" s="5" t="s">
        <v>5784</v>
      </c>
      <c r="C3" s="6"/>
      <c r="D3" s="7">
        <v>200.0</v>
      </c>
      <c r="E3" s="8" t="s">
        <v>5785</v>
      </c>
      <c r="F3" s="9">
        <v>45919.0</v>
      </c>
      <c r="G3" s="10">
        <v>65.0</v>
      </c>
      <c r="H3" s="8">
        <f>D3-G3</f>
        <v>135</v>
      </c>
      <c r="I3" s="10"/>
    </row>
    <row r="4">
      <c r="A4" s="11"/>
      <c r="B4" s="11"/>
      <c r="C4" s="11"/>
      <c r="D4" s="11"/>
      <c r="E4" s="8" t="s">
        <v>5786</v>
      </c>
      <c r="F4" s="9">
        <v>45923.0</v>
      </c>
      <c r="G4" s="10">
        <v>50.0</v>
      </c>
      <c r="H4" s="8">
        <f t="shared" ref="H4:H8" si="1">H3-G4</f>
        <v>85</v>
      </c>
      <c r="I4" s="10"/>
    </row>
    <row r="5">
      <c r="A5" s="11"/>
      <c r="B5" s="11"/>
      <c r="C5" s="11"/>
      <c r="D5" s="11"/>
      <c r="E5" s="8" t="s">
        <v>5787</v>
      </c>
      <c r="F5" s="9">
        <v>45930.0</v>
      </c>
      <c r="G5" s="10">
        <v>50.0</v>
      </c>
      <c r="H5" s="8">
        <f t="shared" si="1"/>
        <v>35</v>
      </c>
      <c r="I5" s="10"/>
    </row>
    <row r="6">
      <c r="A6" s="11"/>
      <c r="B6" s="11"/>
      <c r="C6" s="11"/>
      <c r="D6" s="11"/>
      <c r="E6" s="8" t="s">
        <v>5788</v>
      </c>
      <c r="F6" s="57">
        <v>45937.0</v>
      </c>
      <c r="G6" s="10">
        <v>17.0</v>
      </c>
      <c r="H6" s="8">
        <f t="shared" si="1"/>
        <v>18</v>
      </c>
      <c r="I6" s="10"/>
    </row>
    <row r="7">
      <c r="A7" s="11"/>
      <c r="B7" s="11"/>
      <c r="C7" s="11"/>
      <c r="D7" s="11"/>
      <c r="E7" s="8" t="s">
        <v>5789</v>
      </c>
      <c r="F7" s="57">
        <v>45938.0</v>
      </c>
      <c r="G7" s="10">
        <v>18.0</v>
      </c>
      <c r="H7" s="8">
        <f t="shared" si="1"/>
        <v>0</v>
      </c>
      <c r="I7" s="10"/>
    </row>
    <row r="8">
      <c r="A8" s="12"/>
      <c r="B8" s="12"/>
      <c r="C8" s="12"/>
      <c r="D8" s="12"/>
      <c r="E8" s="10"/>
      <c r="F8" s="10"/>
      <c r="G8" s="10"/>
      <c r="H8" s="8">
        <f t="shared" si="1"/>
        <v>0</v>
      </c>
      <c r="I8" s="10"/>
    </row>
    <row r="9">
      <c r="H9" s="4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8"/>
    <mergeCell ref="B3:B8"/>
    <mergeCell ref="C3:C8"/>
    <mergeCell ref="D3:D8"/>
  </mergeCells>
  <printOptions/>
  <pageMargins bottom="0.75" footer="0.0" header="0.0" left="0.7" right="0.7" top="0.75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43"/>
    <col customWidth="1" min="3" max="3" width="10.0"/>
    <col customWidth="1" min="4" max="4" width="8.71"/>
    <col customWidth="1" min="5" max="5" width="12.29"/>
    <col customWidth="1" min="6" max="6" width="14.0"/>
    <col customWidth="1" min="7" max="26" width="8.71"/>
  </cols>
  <sheetData>
    <row r="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>
      <c r="A3" s="4" t="s">
        <v>5790</v>
      </c>
      <c r="B3" s="5" t="s">
        <v>5791</v>
      </c>
      <c r="C3" s="6">
        <v>45980.0</v>
      </c>
      <c r="D3" s="7">
        <v>1000.0</v>
      </c>
      <c r="E3" s="8" t="s">
        <v>5792</v>
      </c>
      <c r="F3" s="9">
        <v>45989.0</v>
      </c>
      <c r="G3" s="10">
        <v>100.0</v>
      </c>
      <c r="H3" s="8">
        <f>D3-G3</f>
        <v>900</v>
      </c>
      <c r="I3" s="10"/>
    </row>
    <row r="4">
      <c r="A4" s="11"/>
      <c r="B4" s="11"/>
      <c r="C4" s="11"/>
      <c r="D4" s="11"/>
      <c r="E4" s="8" t="s">
        <v>5793</v>
      </c>
      <c r="F4" s="9">
        <v>45993.0</v>
      </c>
      <c r="G4" s="10">
        <v>160.0</v>
      </c>
      <c r="H4" s="8">
        <f t="shared" ref="H4:H18" si="1">H3-G4</f>
        <v>740</v>
      </c>
      <c r="I4" s="10"/>
    </row>
    <row r="5">
      <c r="A5" s="11"/>
      <c r="B5" s="11"/>
      <c r="C5" s="11"/>
      <c r="D5" s="11"/>
      <c r="E5" s="8" t="s">
        <v>5794</v>
      </c>
      <c r="F5" s="9">
        <v>45994.0</v>
      </c>
      <c r="G5" s="10">
        <v>140.0</v>
      </c>
      <c r="H5" s="8">
        <f t="shared" si="1"/>
        <v>600</v>
      </c>
      <c r="I5" s="10"/>
    </row>
    <row r="6">
      <c r="A6" s="11"/>
      <c r="B6" s="11"/>
      <c r="C6" s="11"/>
      <c r="D6" s="11"/>
      <c r="E6" s="8" t="s">
        <v>5795</v>
      </c>
      <c r="F6" s="57">
        <v>46021.0</v>
      </c>
      <c r="G6" s="10">
        <v>22.0</v>
      </c>
      <c r="H6" s="8">
        <f t="shared" si="1"/>
        <v>578</v>
      </c>
      <c r="I6" s="10"/>
    </row>
    <row r="7">
      <c r="A7" s="11"/>
      <c r="B7" s="11"/>
      <c r="C7" s="11"/>
      <c r="D7" s="11"/>
      <c r="E7" s="8" t="s">
        <v>5796</v>
      </c>
      <c r="F7" s="57">
        <v>46027.0</v>
      </c>
      <c r="G7" s="10">
        <v>60.0</v>
      </c>
      <c r="H7" s="8">
        <f t="shared" si="1"/>
        <v>518</v>
      </c>
      <c r="I7" s="10"/>
    </row>
    <row r="8">
      <c r="A8" s="12"/>
      <c r="B8" s="12"/>
      <c r="C8" s="12"/>
      <c r="D8" s="12"/>
      <c r="E8" s="8" t="s">
        <v>5797</v>
      </c>
      <c r="F8" s="57">
        <v>46031.0</v>
      </c>
      <c r="G8" s="10">
        <v>90.0</v>
      </c>
      <c r="H8" s="8">
        <f t="shared" si="1"/>
        <v>428</v>
      </c>
      <c r="I8" s="10">
        <v>10.0</v>
      </c>
    </row>
    <row r="9">
      <c r="E9" s="8" t="s">
        <v>5798</v>
      </c>
      <c r="F9" s="58">
        <v>46044.0</v>
      </c>
      <c r="G9" s="60">
        <v>50.0</v>
      </c>
      <c r="H9" s="8">
        <f t="shared" si="1"/>
        <v>378</v>
      </c>
    </row>
    <row r="10">
      <c r="E10" s="8" t="s">
        <v>5799</v>
      </c>
      <c r="F10" s="58">
        <v>46049.0</v>
      </c>
      <c r="G10" s="60">
        <v>100.0</v>
      </c>
      <c r="H10" s="8">
        <f t="shared" si="1"/>
        <v>278</v>
      </c>
    </row>
    <row r="11">
      <c r="E11" s="8" t="s">
        <v>5800</v>
      </c>
      <c r="F11" s="58">
        <v>46052.0</v>
      </c>
      <c r="G11" s="60">
        <v>50.0</v>
      </c>
      <c r="H11" s="8">
        <f t="shared" si="1"/>
        <v>228</v>
      </c>
      <c r="I11" s="20">
        <f>214-50</f>
        <v>164</v>
      </c>
      <c r="J11" s="53">
        <f>+H11-I11</f>
        <v>64</v>
      </c>
      <c r="K11" s="20">
        <v>7.0</v>
      </c>
      <c r="L11" s="53">
        <f>J11-K11</f>
        <v>57</v>
      </c>
    </row>
    <row r="12">
      <c r="E12" s="8" t="s">
        <v>5801</v>
      </c>
      <c r="F12" s="59">
        <v>46057.0</v>
      </c>
      <c r="G12" s="60">
        <v>52.0</v>
      </c>
      <c r="H12" s="8">
        <f t="shared" si="1"/>
        <v>176</v>
      </c>
    </row>
    <row r="13">
      <c r="E13" s="8" t="s">
        <v>5802</v>
      </c>
      <c r="F13" s="58">
        <v>46072.0</v>
      </c>
      <c r="G13" s="60">
        <v>55.0</v>
      </c>
      <c r="H13" s="8">
        <f t="shared" si="1"/>
        <v>121</v>
      </c>
    </row>
    <row r="14">
      <c r="E14" s="8" t="s">
        <v>5803</v>
      </c>
      <c r="F14" s="58">
        <v>46073.0</v>
      </c>
      <c r="G14" s="60">
        <v>50.0</v>
      </c>
      <c r="H14" s="8">
        <f t="shared" si="1"/>
        <v>71</v>
      </c>
    </row>
    <row r="15">
      <c r="E15" s="8" t="s">
        <v>5804</v>
      </c>
      <c r="F15" s="58">
        <v>46083.0</v>
      </c>
      <c r="G15" s="60">
        <v>23.0</v>
      </c>
      <c r="H15" s="8">
        <f t="shared" si="1"/>
        <v>48</v>
      </c>
    </row>
    <row r="16">
      <c r="E16" s="74" t="s">
        <v>5805</v>
      </c>
      <c r="F16" s="59">
        <v>46094.0</v>
      </c>
      <c r="G16" s="60">
        <v>21.0</v>
      </c>
      <c r="H16" s="8">
        <f t="shared" si="1"/>
        <v>27</v>
      </c>
    </row>
    <row r="17">
      <c r="E17" s="74" t="s">
        <v>5806</v>
      </c>
      <c r="F17" s="59">
        <v>46114.0</v>
      </c>
      <c r="G17" s="60">
        <v>20.0</v>
      </c>
      <c r="H17" s="8">
        <f t="shared" si="1"/>
        <v>7</v>
      </c>
    </row>
    <row r="18">
      <c r="E18" s="74" t="s">
        <v>5807</v>
      </c>
      <c r="F18" s="59">
        <v>46120.0</v>
      </c>
      <c r="G18" s="60">
        <v>7.0</v>
      </c>
      <c r="H18" s="8">
        <f t="shared" si="1"/>
        <v>0</v>
      </c>
    </row>
    <row r="19">
      <c r="H19" s="68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8"/>
    <mergeCell ref="B3:B8"/>
    <mergeCell ref="C3:C8"/>
    <mergeCell ref="D3:D8"/>
  </mergeCells>
  <printOptions/>
  <pageMargins bottom="0.75" footer="0.0" header="0.0" left="0.7" right="0.7" top="0.75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