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6CA6C84-FC14-4AC3-B1B4-E5E5142E9C0F}" xr6:coauthVersionLast="47" xr6:coauthVersionMax="47" xr10:uidLastSave="{00000000-0000-0000-0000-000000000000}"/>
  <bookViews>
    <workbookView xWindow="-120" yWindow="-120" windowWidth="20730" windowHeight="11160" activeTab="3" xr2:uid="{26D4546B-D2A1-4444-8EAF-A6228F96F0C1}"/>
  </bookViews>
  <sheets>
    <sheet name="NZ_Staff" sheetId="1" r:id="rId1"/>
    <sheet name="Staff" sheetId="5" r:id="rId2"/>
    <sheet name="India_Staff" sheetId="2" r:id="rId3"/>
    <sheet name="Info_finder" sheetId="7" r:id="rId4"/>
  </sheets>
  <definedNames>
    <definedName name="_xlnm._FilterDatabase" localSheetId="2" hidden="1">India_Staff!$B$2:$H$114</definedName>
    <definedName name="_xlnm._FilterDatabase" localSheetId="0" hidden="1">NZ_Staff!$C$5:$I$105</definedName>
    <definedName name="ExternalData_1" localSheetId="1" hidden="1">Staff!$A$1:$H$183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5" l="1" a="1"/>
  <c r="L18" i="5" s="1"/>
  <c r="M9" i="5"/>
  <c r="M8" i="5"/>
  <c r="N5" i="5"/>
  <c r="M5" i="5"/>
  <c r="N4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M4" i="5"/>
  <c r="M3" i="5"/>
  <c r="H106" i="1"/>
  <c r="F106" i="1"/>
  <c r="I106" i="1"/>
  <c r="C8" i="7" l="1" a="1"/>
  <c r="C8" i="7" s="1"/>
  <c r="E8" i="7" a="1"/>
  <c r="E8" i="7" s="1"/>
  <c r="D8" i="7" a="1"/>
  <c r="D8" i="7" s="1"/>
  <c r="L16" i="5" a="1"/>
  <c r="L16" i="5" s="1"/>
  <c r="M18" i="5" s="1" a="1"/>
  <c r="M18" i="5" s="1"/>
  <c r="M10" i="5"/>
  <c r="M7" i="5"/>
  <c r="M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F414A-B843-4028-9DFA-0BA7CCF0A56A}" keepAlive="1" name="Query - IND_Data" description="Connection to the 'IND_Data' query in the workbook." type="5" refreshedVersion="0" background="1">
    <dbPr connection="Provider=Microsoft.Mashup.OleDb.1;Data Source=$Workbook$;Location=IND_Data;Extended Properties=&quot;&quot;" command="SELECT * FROM [IND_Data]"/>
  </connection>
  <connection id="2" xr16:uid="{CE6F2703-D50B-49C6-8A4A-22E46576C74A}" keepAlive="1" name="Query - NZ_Data" description="Connection to the 'NZ_Data' query in the workbook." type="5" refreshedVersion="0" background="1">
    <dbPr connection="Provider=Microsoft.Mashup.OleDb.1;Data Source=$Workbook$;Location=NZ_Data;Extended Properties=&quot;&quot;" command="SELECT * FROM [NZ_Data]"/>
  </connection>
  <connection id="3" xr16:uid="{6D7E6CB6-F837-4246-BA76-6DEEB0701CAF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<sst xmlns="http://schemas.openxmlformats.org/spreadsheetml/2006/main" count="1791" uniqueCount="223">
  <si>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</si>
  <si>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</si>
  <si>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</si>
  <si>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</si>
  <si>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</si>
  <si>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</si>
  <si>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</si>
  <si>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</si>
  <si>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</si>
  <si>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</si>
  <si>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</si>
  <si>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</si>
  <si>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</si>
  <si>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</si>
  <si>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</si>
  <si>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</si>
  <si>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</si>
  <si>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</si>
  <si>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</si>
  <si>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</si>
  <si>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</si>
  <si>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</si>
  <si>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</si>
  <si>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</si>
  <si>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</si>
  <si>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</si>
  <si>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</si>
  <si>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</si>
  <si>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</si>
  <si>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</si>
  <si>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</si>
  <si>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</si>
  <si>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</si>
  <si>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</si>
  <si>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</si>
  <si>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</si>
  <si>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</si>
  <si>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</si>
  <si>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</si>
  <si>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</si>
  <si>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</si>
  <si>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</si>
  <si>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</si>
  <si>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</si>
  <si>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</si>
  <si>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</si>
  <si>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</si>
  <si>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</si>
  <si>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</si>
  <si>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</si>
  <si>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</si>
  <si>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</si>
  <si>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</si>
  <si>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</si>
  <si>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</si>
  <si>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</si>
  <si>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</si>
  <si>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</si>
  <si>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</si>
  <si>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</si>
  <si>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</si>
  <si>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</si>
  <si>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</si>
  <si>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</si>
  <si>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</si>
  <si>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</si>
  <si>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</si>
  <si>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</si>
  <si>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</si>
  <si>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</si>
  <si>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</si>
  <si>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</si>
  <si>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</si>
  <si>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</si>
  <si>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</si>
  <si>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</si>
  <si>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</si>
  <si>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</si>
  <si>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</si>
  <si>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</si>
  <si>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</si>
  <si>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</si>
  <si>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</si>
  <si>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</si>
  <si>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</si>
  <si>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</si>
  <si>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</si>
  <si>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</si>
  <si>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</si>
  <si>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</si>
  <si>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</si>
  <si>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</si>
  <si>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</si>
  <si>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</si>
  <si>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</si>
  <si>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</si>
  <si>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</si>
  <si>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</si>
  <si>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</si>
  <si>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</si>
  <si>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</si>
  <si>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</si>
  <si>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</si>
  <si>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</si>
  <si>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</si>
  <si>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</si>
  <si>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</si>
  <si>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</si>
  <si>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</si>
  <si>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</si>
  <si>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</si>
  <si>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</si>
  <si>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</si>
  <si>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</si>
  <si>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</si>
  <si>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</si>
  <si>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</si>
  <si>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</si>
  <si>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</si>
  <si>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</si>
  <si>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</si>
  <si>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</si>
  <si>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</si>
  <si>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</si>
  <si>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</si>
  <si>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</si>
  <si>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</si>
  <si>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</si>
  <si>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</si>
  <si>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</si>
  <si>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</si>
  <si>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</si>
  <si>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</si>
  <si>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</si>
  <si>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</si>
  <si>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</si>
  <si>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</si>
  <si>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</si>
  <si>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</si>
  <si>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</si>
  <si>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</si>
  <si>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</si>
  <si>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</si>
  <si>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</si>
  <si>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</si>
  <si>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</si>
  <si>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</si>
  <si>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</si>
  <si>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</si>
  <si>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</si>
  <si>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</si>
  <si>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</si>
  <si>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</si>
  <si>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</si>
  <si>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</si>
  <si>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</si>
  <si>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</si>
  <si>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</si>
  <si>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</si>
  <si>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</si>
  <si>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</si>
  <si>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</si>
  <si>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</si>
  <si>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</si>
  <si>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</si>
  <si>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</si>
  <si>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</si>
  <si>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</si>
  <si>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</si>
  <si>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</si>
  <si>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</si>
  <si>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</si>
  <si>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</si>
  <si>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</si>
  <si>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</si>
  <si>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</si>
  <si>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</si>
  <si>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</si>
  <si>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</si>
  <si>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</si>
  <si>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</si>
  <si>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</si>
  <si>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</si>
  <si>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</si>
  <si>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</si>
  <si>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</si>
  <si>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</si>
  <si>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</si>
  <si>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</si>
  <si>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</si>
  <si>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</si>
  <si>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</si>
  <si>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</si>
  <si>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</si>
  <si>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</si>
  <si>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</si>
  <si>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</si>
  <si>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</si>
  <si>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</si>
  <si>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</si>
  <si>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</si>
  <si>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</si>
  <si>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</si>
  <si>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Total</t>
  </si>
  <si>
    <t>Country</t>
  </si>
  <si>
    <t>IND</t>
  </si>
  <si>
    <t>Others</t>
  </si>
  <si>
    <t>NZ</t>
  </si>
  <si>
    <t>Tenure</t>
  </si>
  <si>
    <t xml:space="preserve"> Count Of Employes</t>
  </si>
  <si>
    <t>Average Salary</t>
  </si>
  <si>
    <t>Average Age</t>
  </si>
  <si>
    <t>Average Tenure</t>
  </si>
  <si>
    <t>Female Ratio</t>
  </si>
  <si>
    <t>Female Count</t>
  </si>
  <si>
    <t>Ratio of employee Salary&gt;90000</t>
  </si>
  <si>
    <t>Count of employee Salary&gt;90000</t>
  </si>
  <si>
    <t>Search Down</t>
  </si>
  <si>
    <t>Name:</t>
  </si>
  <si>
    <t>Column1</t>
  </si>
  <si>
    <t>Median</t>
  </si>
  <si>
    <t>Info_Finder</t>
  </si>
  <si>
    <t>Department: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</si>
</sst>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-F800]dddd\,\ mmmm\ dd\,\ yyyy"/>
    <numFmt numFmtId="165" formatCode="&quot;$&quot;#,##0.0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2" fontId="0" fillId="0" borderId="0" xfId="0" applyNumberFormat="1"/>
    <xf numFmtId="9" fontId="0" fillId="0" borderId="0" xfId="1" applyFont="1"/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4" fillId="5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0" fillId="6" borderId="0" xfId="0" applyFill="1"/>
    <xf numFmtId="0" fontId="6" fillId="6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9" fillId="7" borderId="1" xfId="0" applyFont="1" applyFill="1" applyBorder="1"/>
    <xf numFmtId="0" fontId="5" fillId="0" borderId="1" xfId="0" applyFont="1" applyBorder="1"/>
    <xf numFmtId="0" fontId="5" fillId="0" borderId="0" xfId="0" applyFont="1"/>
    <xf numFmtId="0" fontId="10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/>
    <xf numFmtId="0" fontId="0" fillId="0" borderId="3" xfId="0" applyBorder="1"/>
  </cellXfs>
  <cellStyles count="2">
    <cellStyle name="Normal" xfId="0" builtinId="0"/>
    <cellStyle name="Per cent" xfId="1" builtinId="5"/>
  </cellStyles>
  <dxfs count="7">
    <dxf>
      <numFmt numFmtId="20" formatCode="d\-mmm\-yy"/>
    </dxf>
    <dxf>
      <numFmt numFmtId="2" formatCode="0.00"/>
    </dxf>
    <dxf>
      <numFmt numFmtId="19" formatCode="m/d/yyyy"/>
    </dxf>
    <dxf>
      <numFmt numFmtId="165" formatCode="&quot;$&quot;#,##0.00"/>
    </dxf>
    <dxf>
      <numFmt numFmtId="12" formatCode="&quot;$&quot;#,##0.00_);[Red]\(&quot;$&quot;#,##0.00\)"/>
    </dxf>
    <dxf>
      <numFmt numFmtId="19" formatCode="m/d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6EF793-B1A1-4521-B727-056051327527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04B43-8073-489F-97A3-63248099AE92}" name="Table1" displayName="Table1" ref="C5:I106" totalsRowCount="1">
  <autoFilter ref="C5:I105" xr:uid="{66104B43-8073-489F-97A3-63248099AE92}"/>
  <tableColumns count="7">
    <tableColumn id="1" xr3:uid="{BA163685-7DAC-4194-ACC2-9F7C7DD11DD6}" name="Name" totalsRowLabel="Total"/>
    <tableColumn id="2" xr3:uid="{12AEB423-175D-487C-AA71-592174D35E70}" name="Gender"/>
    <tableColumn id="3" xr3:uid="{3897838B-78CF-4DFE-9399-0A209073B49C}" name="Department"/>
    <tableColumn id="4" xr3:uid="{B5A61C28-3811-4FC6-A9DA-28B7D8772E82}" name="Age" totalsRowFunction="average"/>
    <tableColumn id="5" xr3:uid="{0CAB9845-93AE-49DB-B623-475F4E9FD9A6}" name="Date Joined" dataDxfId="5"/>
    <tableColumn id="6" xr3:uid="{E35649A2-622A-452E-A3CB-7E50CDDDAF6A}" name="Salary" totalsRowFunction="average" dataDxfId="4" totalsRowDxfId="3"/>
    <tableColumn id="7" xr3:uid="{B4459453-D1A6-45B6-A124-594200D44A83}" name="Rating" totalsRowFunction="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E1AAE8-9229-405A-BEDB-525CD00A4979}" name="Staff" displayName="Staff" ref="A1:I183" tableType="queryTable" totalsRowShown="0">
  <autoFilter ref="A1:I183" xr:uid="{FEE1AAE8-9229-405A-BEDB-525CD00A4979}"/>
  <tableColumns count="9">
    <tableColumn id="1" xr3:uid="{51ECA2F0-0CC2-4967-9700-884671DC9487}" uniqueName="1" name="Name" queryTableFieldId="1"/>
    <tableColumn id="2" xr3:uid="{2BA83CF3-D70C-475D-8704-D5E7CED10133}" uniqueName="2" name="Gender" queryTableFieldId="2"/>
    <tableColumn id="3" xr3:uid="{4CC12C87-8E90-400A-ABD2-C0FEE74FCADD}" uniqueName="3" name="Age" queryTableFieldId="3"/>
    <tableColumn id="4" xr3:uid="{58A7EC49-CF93-45B5-B4F1-6105EF40F290}" uniqueName="4" name="Rating" queryTableFieldId="4"/>
    <tableColumn id="5" xr3:uid="{D8F9DE0D-4A0C-4B6A-AA28-945544F6B2AF}" uniqueName="5" name="Date Joined" queryTableFieldId="5" dataDxfId="2"/>
    <tableColumn id="6" xr3:uid="{741D305A-862E-4890-B258-7D38414E630D}" uniqueName="6" name="Department" queryTableFieldId="6"/>
    <tableColumn id="7" xr3:uid="{E6EFB472-84FC-47EA-9E89-BC8BC7D9C53C}" uniqueName="7" name="Salary" queryTableFieldId="7"/>
    <tableColumn id="8" xr3:uid="{1E34B73F-DE53-43B9-9294-A8934E82C34C}" uniqueName="8" name="Country" queryTableFieldId="8"/>
    <tableColumn id="9" xr3:uid="{9F863826-CE77-4367-B490-92CE6CB973FA}" uniqueName="9" name="Tenure" queryTableFieldId="9" dataDxfId="1">
      <calculatedColumnFormula>(TODAY()-Staff[[#This Row],[Date Joined]])/365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865232-5527-416E-BBD3-BE607118DA90}" name="Table5" displayName="Table5" ref="L2:N10" totalsRowShown="0">
  <autoFilter ref="L2:N10" xr:uid="{B8865232-5527-416E-BBD3-BE607118DA90}"/>
  <tableColumns count="3">
    <tableColumn id="1" xr3:uid="{88D51AA2-5E71-4B17-AB9F-C238DF4408E3}" name="Column1"/>
    <tableColumn id="3" xr3:uid="{3092C1AC-64D6-4316-84BD-A13076DF5A81}" name="Average"/>
    <tableColumn id="4" xr3:uid="{94808F73-4344-41BE-8F74-DBBC2D07730F}" name="Medi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80E9F-F57B-482E-9D38-A41C79E203A4}" name="Table2" displayName="Table2" ref="B2:H114" totalsRowShown="0">
  <autoFilter ref="B2:H114" xr:uid="{88280E9F-F57B-482E-9D38-A41C79E203A4}"/>
  <tableColumns count="7">
    <tableColumn id="1" xr3:uid="{85F61683-4AEC-4F50-8FFC-0FFD4ADE0854}" name="Name"/>
    <tableColumn id="2" xr3:uid="{D332FB02-15F9-447B-B40E-E8CB176ADC95}" name="Gender"/>
    <tableColumn id="3" xr3:uid="{B3E7F611-587E-4C11-A8D3-78297075869A}" name="Age"/>
    <tableColumn id="4" xr3:uid="{EE1729C8-AD75-4B96-A75F-870DFE69836F}" name="Rating"/>
    <tableColumn id="5" xr3:uid="{D1D3C1BA-AA6A-4BC4-BE14-95EE945EE0EB}" name="Date Joined" dataDxfId="0"/>
    <tableColumn id="6" xr3:uid="{C101C5BA-7880-4726-8524-EF2E0D0B3223}" name="Department"/>
    <tableColumn id="7" xr3:uid="{B291F58C-D2DE-476F-8C6A-7AA0C75DA21C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6"/>
  <sheetViews>
    <sheetView topLeftCell="A3" workbookViewId="0">
      <selection activeCell="C25" sqref="C25"/>
    </sheetView>
  </sheetViews>
  <sheetFormatPr defaultRowHeight="15" x14ac:dyDescent="0.25"/>
  <cols>
    <col min="1" max="1" width="1.7109375" customWidth="1"/>
    <col min="2" max="2" width="3.7109375" customWidth="1"/>
    <col min="3" max="3" width="36.42578125" bestFit="1" customWidth="1"/>
    <col min="4" max="4" width="10" bestFit="1" customWidth="1"/>
    <col min="5" max="5" width="14" bestFit="1" customWidth="1"/>
    <col min="6" max="6" width="6.7109375" bestFit="1" customWidth="1"/>
    <col min="7" max="7" width="30.42578125" bestFit="1" customWidth="1"/>
    <col min="8" max="8" width="11.85546875" bestFit="1" customWidth="1"/>
    <col min="9" max="9" width="14.28515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6" t="s">
        <v>4</v>
      </c>
      <c r="H5" t="s">
        <v>5</v>
      </c>
      <c r="I5" t="s">
        <v>6</v>
      </c>
    </row>
    <row r="6" spans="1:9" x14ac:dyDescent="0.25">
      <c r="C6" s="7" t="s">
        <v>58</v>
      </c>
      <c r="D6" t="s">
        <v>15</v>
      </c>
      <c r="E6" t="s">
        <v>19</v>
      </c>
      <c r="F6">
        <v>22</v>
      </c>
      <c r="G6" s="5">
        <v>44446</v>
      </c>
      <c r="H6" s="7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5">
        <v>44758</v>
      </c>
      <c r="H7" s="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5">
        <v>44357</v>
      </c>
      <c r="H8" s="7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5">
        <v>44146</v>
      </c>
      <c r="H9" s="7">
        <v>115440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5">
        <v>44465</v>
      </c>
      <c r="H10" s="7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5">
        <v>44861</v>
      </c>
      <c r="H11" s="7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5">
        <v>44701</v>
      </c>
      <c r="H12" s="7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5">
        <v>44148</v>
      </c>
      <c r="H13" s="7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5">
        <v>44509</v>
      </c>
      <c r="H14" s="7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5">
        <v>44122</v>
      </c>
      <c r="H15" s="7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5">
        <v>44180</v>
      </c>
      <c r="H16" s="7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5">
        <v>44383</v>
      </c>
      <c r="H17" s="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5">
        <v>44701</v>
      </c>
      <c r="H18" s="7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5">
        <v>44459</v>
      </c>
      <c r="H19" s="7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5">
        <v>44354</v>
      </c>
      <c r="H20" s="7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5">
        <v>44263</v>
      </c>
      <c r="H21" s="7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5">
        <v>44104</v>
      </c>
      <c r="H22" s="7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5">
        <v>44762</v>
      </c>
      <c r="H23" s="7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5">
        <v>44145</v>
      </c>
      <c r="H24" s="7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5">
        <v>44242</v>
      </c>
      <c r="H25" s="7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5">
        <v>44653</v>
      </c>
      <c r="H26" s="7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5">
        <v>44389</v>
      </c>
      <c r="H27" s="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5">
        <v>44663</v>
      </c>
      <c r="H28" s="7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5">
        <v>44567</v>
      </c>
      <c r="H29" s="7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5">
        <v>44597</v>
      </c>
      <c r="H30" s="7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5">
        <v>44779</v>
      </c>
      <c r="H31" s="7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5">
        <v>44337</v>
      </c>
      <c r="H32" s="7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5">
        <v>44023</v>
      </c>
      <c r="H33" s="7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5">
        <v>44185</v>
      </c>
      <c r="H34" s="7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5">
        <v>44612</v>
      </c>
      <c r="H35" s="7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5">
        <v>44374</v>
      </c>
      <c r="H36" s="7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5">
        <v>44164</v>
      </c>
      <c r="H37" s="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5">
        <v>44494</v>
      </c>
      <c r="H38" s="7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5">
        <v>44726</v>
      </c>
      <c r="H39" s="7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5">
        <v>44721</v>
      </c>
      <c r="H40" s="7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5">
        <v>44630</v>
      </c>
      <c r="H41" s="7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5">
        <v>44190</v>
      </c>
      <c r="H42" s="7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5">
        <v>44724</v>
      </c>
      <c r="H43" s="7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5">
        <v>44511</v>
      </c>
      <c r="H44" s="7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5">
        <v>44436</v>
      </c>
      <c r="H45" s="7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5">
        <v>44529</v>
      </c>
      <c r="H46" s="7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5">
        <v>44809</v>
      </c>
      <c r="H47" s="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5">
        <v>44686</v>
      </c>
      <c r="H48" s="7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5">
        <v>44445</v>
      </c>
      <c r="H49" s="7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5">
        <v>44183</v>
      </c>
      <c r="H50" s="7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5">
        <v>44744</v>
      </c>
      <c r="H51" s="7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5">
        <v>44537</v>
      </c>
      <c r="H52" s="7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5">
        <v>44694</v>
      </c>
      <c r="H53" s="7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5">
        <v>44277</v>
      </c>
      <c r="H54" s="7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5">
        <v>44019</v>
      </c>
      <c r="H55" s="7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5">
        <v>44041</v>
      </c>
      <c r="H56" s="7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5">
        <v>44400</v>
      </c>
      <c r="H57" s="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5">
        <v>44703</v>
      </c>
      <c r="H58" s="7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5">
        <v>44085</v>
      </c>
      <c r="H59" s="7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5">
        <v>44850</v>
      </c>
      <c r="H60" s="7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5">
        <v>44333</v>
      </c>
      <c r="H61" s="7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5">
        <v>44377</v>
      </c>
      <c r="H62" s="7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5">
        <v>44609</v>
      </c>
      <c r="H63" s="7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5">
        <v>44273</v>
      </c>
      <c r="H64" s="7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5">
        <v>44451</v>
      </c>
      <c r="H65" s="7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5">
        <v>44450</v>
      </c>
      <c r="H66" s="7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5">
        <v>45045</v>
      </c>
      <c r="H67" s="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5">
        <v>44774</v>
      </c>
      <c r="H68" s="7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5">
        <v>44486</v>
      </c>
      <c r="H69" s="7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5">
        <v>44134</v>
      </c>
      <c r="H70" s="7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5">
        <v>44271</v>
      </c>
      <c r="H71" s="7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5">
        <v>44329</v>
      </c>
      <c r="H72" s="7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5">
        <v>44205</v>
      </c>
      <c r="H73" s="7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5">
        <v>44317</v>
      </c>
      <c r="H74" s="7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5">
        <v>44225</v>
      </c>
      <c r="H75" s="7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5">
        <v>44666</v>
      </c>
      <c r="H76" s="7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5">
        <v>44649</v>
      </c>
      <c r="H77" s="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5">
        <v>44338</v>
      </c>
      <c r="H78" s="7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5">
        <v>44686</v>
      </c>
      <c r="H79" s="7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5">
        <v>44850</v>
      </c>
      <c r="H80" s="7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5">
        <v>44678</v>
      </c>
      <c r="H81" s="7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5">
        <v>44440</v>
      </c>
      <c r="H82" s="7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5">
        <v>44727</v>
      </c>
      <c r="H83" s="7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5">
        <v>44236</v>
      </c>
      <c r="H84" s="7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5">
        <v>44620</v>
      </c>
      <c r="H85" s="7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5">
        <v>44381</v>
      </c>
      <c r="H86" s="7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5">
        <v>44606</v>
      </c>
      <c r="H87" s="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5">
        <v>44459</v>
      </c>
      <c r="H88" s="7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5">
        <v>44820</v>
      </c>
      <c r="H89" s="7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5">
        <v>44243</v>
      </c>
      <c r="H90" s="7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5">
        <v>44067</v>
      </c>
      <c r="H91" s="7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5">
        <v>44611</v>
      </c>
      <c r="H92" s="7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5">
        <v>44312</v>
      </c>
      <c r="H93" s="7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5">
        <v>44385</v>
      </c>
      <c r="H94" s="7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5">
        <v>44701</v>
      </c>
      <c r="H95" s="7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5">
        <v>44731</v>
      </c>
      <c r="H96" s="7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5">
        <v>44411</v>
      </c>
      <c r="H97" s="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 s="5">
        <v>44446</v>
      </c>
      <c r="H98" s="7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 s="5">
        <v>44758</v>
      </c>
      <c r="H99" s="7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 s="5">
        <v>44357</v>
      </c>
      <c r="H100" s="7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 s="5">
        <v>44146</v>
      </c>
      <c r="H101" s="7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 s="5">
        <v>44465</v>
      </c>
      <c r="H102" s="7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 s="5">
        <v>44861</v>
      </c>
      <c r="H103" s="7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 s="5">
        <v>44701</v>
      </c>
      <c r="H104" s="7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 s="5">
        <v>44148</v>
      </c>
      <c r="H105" s="7">
        <v>62780</v>
      </c>
      <c r="I105" t="s">
        <v>16</v>
      </c>
    </row>
    <row r="106" spans="3:9" x14ac:dyDescent="0.25">
      <c r="C106" t="s">
        <v>203</v>
      </c>
      <c r="F106">
        <f>SUBTOTAL(101,Table1[Age])</f>
        <v>30.52</v>
      </c>
      <c r="H106" s="8">
        <f>SUBTOTAL(101,Table1[Salary])</f>
        <v>77472.100000000006</v>
      </c>
      <c r="I106">
        <f>SUBTOTAL(103,Table1[Rating])</f>
        <v>99</v>
      </c>
    </row>
  </sheetData>
  <conditionalFormatting sqref="C5:C106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AFC6-08F8-4FBC-B779-3F32940DC487}">
  <dimension ref="A1:S183"/>
  <sheetViews>
    <sheetView topLeftCell="F5" workbookViewId="0">
      <selection activeCell="L15" sqref="L15"/>
    </sheetView>
  </sheetViews>
  <sheetFormatPr defaultRowHeight="15" x14ac:dyDescent="0.25"/>
  <cols>
    <col min="1" max="1" width="30" bestFit="1" customWidth="1"/>
    <col min="2" max="2" width="10" bestFit="1" customWidth="1"/>
    <col min="3" max="3" width="6.7109375" bestFit="1" customWidth="1"/>
    <col min="4" max="4" width="14.28515625" bestFit="1" customWidth="1"/>
    <col min="5" max="5" width="13.7109375" bestFit="1" customWidth="1"/>
    <col min="6" max="6" width="14" bestFit="1" customWidth="1"/>
    <col min="7" max="7" width="8.5703125" bestFit="1" customWidth="1"/>
    <col min="8" max="8" width="10.28515625" bestFit="1" customWidth="1"/>
    <col min="9" max="9" width="13.85546875" customWidth="1"/>
    <col min="12" max="12" width="29.7109375" bestFit="1" customWidth="1"/>
    <col min="13" max="13" width="12.5703125" bestFit="1" customWidth="1"/>
    <col min="14" max="14" width="11" customWidth="1"/>
    <col min="15" max="15" width="8.7109375" customWidth="1"/>
    <col min="16" max="16" width="12.5703125" bestFit="1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  <c r="H1" t="s">
        <v>204</v>
      </c>
      <c r="I1" s="9" t="s">
        <v>208</v>
      </c>
      <c r="K1" s="17">
        <v>1</v>
      </c>
    </row>
    <row r="2" spans="1:19" x14ac:dyDescent="0.25">
      <c r="A2" t="s">
        <v>156</v>
      </c>
      <c r="B2" t="s">
        <v>15</v>
      </c>
      <c r="C2">
        <v>20</v>
      </c>
      <c r="D2" t="s">
        <v>16</v>
      </c>
      <c r="E2" s="5">
        <v>44122</v>
      </c>
      <c r="F2" t="s">
        <v>12</v>
      </c>
      <c r="G2">
        <v>112650</v>
      </c>
      <c r="H2" t="s">
        <v>205</v>
      </c>
      <c r="I2" s="11">
        <f ca="1">(TODAY()-Staff[[#This Row],[Date Joined]])/365</f>
        <v>2.7589041095890412</v>
      </c>
      <c r="L2" t="s">
        <v>219</v>
      </c>
      <c r="M2" t="s">
        <v>16</v>
      </c>
      <c r="N2" t="s">
        <v>220</v>
      </c>
    </row>
    <row r="3" spans="1:19" x14ac:dyDescent="0.25">
      <c r="A3" t="s">
        <v>176</v>
      </c>
      <c r="B3" t="s">
        <v>8</v>
      </c>
      <c r="C3">
        <v>32</v>
      </c>
      <c r="D3" t="s">
        <v>13</v>
      </c>
      <c r="E3" s="5">
        <v>44293</v>
      </c>
      <c r="F3" t="s">
        <v>12</v>
      </c>
      <c r="G3">
        <v>43840</v>
      </c>
      <c r="H3" t="s">
        <v>205</v>
      </c>
      <c r="I3" s="11">
        <f ca="1">(TODAY()-Staff[[#This Row],[Date Joined]])/365</f>
        <v>2.2904109589041095</v>
      </c>
      <c r="L3" t="s">
        <v>209</v>
      </c>
      <c r="M3">
        <f>COUNTA(Staff[Name])</f>
        <v>182</v>
      </c>
    </row>
    <row r="4" spans="1:19" x14ac:dyDescent="0.25">
      <c r="A4" t="s">
        <v>143</v>
      </c>
      <c r="B4" t="s">
        <v>15</v>
      </c>
      <c r="C4">
        <v>31</v>
      </c>
      <c r="D4" t="s">
        <v>16</v>
      </c>
      <c r="E4" s="5">
        <v>44663</v>
      </c>
      <c r="F4" t="s">
        <v>9</v>
      </c>
      <c r="G4">
        <v>103550</v>
      </c>
      <c r="H4" t="s">
        <v>205</v>
      </c>
      <c r="I4" s="11">
        <f ca="1">(TODAY()-Staff[[#This Row],[Date Joined]])/365</f>
        <v>1.2767123287671234</v>
      </c>
      <c r="L4" t="s">
        <v>210</v>
      </c>
      <c r="M4">
        <f>AVERAGE(Staff[Salary])</f>
        <v>76963.461538461532</v>
      </c>
      <c r="N4">
        <f>MEDIAN(Staff[Salary])</f>
        <v>75000</v>
      </c>
    </row>
    <row r="5" spans="1:19" x14ac:dyDescent="0.25">
      <c r="A5" t="s">
        <v>201</v>
      </c>
      <c r="B5" t="s">
        <v>8</v>
      </c>
      <c r="C5">
        <v>32</v>
      </c>
      <c r="D5" t="s">
        <v>16</v>
      </c>
      <c r="E5" s="5">
        <v>44339</v>
      </c>
      <c r="F5" t="s">
        <v>56</v>
      </c>
      <c r="G5">
        <v>45510</v>
      </c>
      <c r="H5" t="s">
        <v>205</v>
      </c>
      <c r="I5" s="11">
        <f ca="1">(TODAY()-Staff[[#This Row],[Date Joined]])/365</f>
        <v>2.1643835616438358</v>
      </c>
      <c r="L5" t="s">
        <v>211</v>
      </c>
      <c r="M5">
        <f>AVERAGE(Staff[Age])</f>
        <v>30.390109890109891</v>
      </c>
      <c r="N5">
        <f>MEDIAN(Staff[Age])</f>
        <v>30</v>
      </c>
    </row>
    <row r="6" spans="1:19" x14ac:dyDescent="0.25">
      <c r="A6" t="s">
        <v>142</v>
      </c>
      <c r="B6" t="s">
        <v>206</v>
      </c>
      <c r="C6">
        <v>37</v>
      </c>
      <c r="D6" t="s">
        <v>24</v>
      </c>
      <c r="E6" s="5">
        <v>44085</v>
      </c>
      <c r="F6" t="s">
        <v>21</v>
      </c>
      <c r="G6">
        <v>115440</v>
      </c>
      <c r="H6" t="s">
        <v>205</v>
      </c>
      <c r="I6" s="11">
        <f ca="1">(TODAY()-Staff[[#This Row],[Date Joined]])/365</f>
        <v>2.8602739726027395</v>
      </c>
      <c r="L6" t="s">
        <v>212</v>
      </c>
      <c r="M6" s="10">
        <f ca="1">AVERAGE(Staff[Tenure])</f>
        <v>1.9024386572331782</v>
      </c>
    </row>
    <row r="7" spans="1:19" x14ac:dyDescent="0.25">
      <c r="A7" t="s">
        <v>202</v>
      </c>
      <c r="B7" t="s">
        <v>8</v>
      </c>
      <c r="C7">
        <v>38</v>
      </c>
      <c r="D7" t="s">
        <v>13</v>
      </c>
      <c r="E7" s="5">
        <v>44268</v>
      </c>
      <c r="F7" t="s">
        <v>19</v>
      </c>
      <c r="G7">
        <v>56870</v>
      </c>
      <c r="H7" t="s">
        <v>205</v>
      </c>
      <c r="I7" s="11">
        <f ca="1">(TODAY()-Staff[[#This Row],[Date Joined]])/365</f>
        <v>2.3589041095890413</v>
      </c>
      <c r="L7" t="s">
        <v>213</v>
      </c>
      <c r="M7" s="12">
        <f>M8/M3</f>
        <v>0.47252747252747251</v>
      </c>
    </row>
    <row r="8" spans="1:19" x14ac:dyDescent="0.25">
      <c r="A8" t="s">
        <v>169</v>
      </c>
      <c r="B8" t="s">
        <v>8</v>
      </c>
      <c r="C8">
        <v>25</v>
      </c>
      <c r="D8" t="s">
        <v>16</v>
      </c>
      <c r="E8" s="5">
        <v>44144</v>
      </c>
      <c r="F8" t="s">
        <v>19</v>
      </c>
      <c r="G8">
        <v>92700</v>
      </c>
      <c r="H8" t="s">
        <v>205</v>
      </c>
      <c r="I8" s="11">
        <f ca="1">(TODAY()-Staff[[#This Row],[Date Joined]])/365</f>
        <v>2.6986301369863015</v>
      </c>
      <c r="L8" t="s">
        <v>214</v>
      </c>
      <c r="M8">
        <f>COUNTIFS(Staff[Gender],"Female")</f>
        <v>86</v>
      </c>
    </row>
    <row r="9" spans="1:19" x14ac:dyDescent="0.25">
      <c r="A9" t="s">
        <v>145</v>
      </c>
      <c r="B9" t="s">
        <v>206</v>
      </c>
      <c r="C9">
        <v>32</v>
      </c>
      <c r="D9" t="s">
        <v>16</v>
      </c>
      <c r="E9" s="5">
        <v>44713</v>
      </c>
      <c r="F9" t="s">
        <v>12</v>
      </c>
      <c r="G9">
        <v>91310</v>
      </c>
      <c r="H9" t="s">
        <v>205</v>
      </c>
      <c r="I9" s="11">
        <f ca="1">(TODAY()-Staff[[#This Row],[Date Joined]])/365</f>
        <v>1.1397260273972603</v>
      </c>
      <c r="L9" t="s">
        <v>216</v>
      </c>
      <c r="M9">
        <f>COUNTIF(Staff[Salary],"&gt;90000")</f>
        <v>62</v>
      </c>
    </row>
    <row r="10" spans="1:19" x14ac:dyDescent="0.25">
      <c r="A10" t="s">
        <v>115</v>
      </c>
      <c r="B10" t="s">
        <v>15</v>
      </c>
      <c r="C10">
        <v>33</v>
      </c>
      <c r="D10" t="s">
        <v>16</v>
      </c>
      <c r="E10" s="5">
        <v>44324</v>
      </c>
      <c r="F10" t="s">
        <v>19</v>
      </c>
      <c r="G10">
        <v>74550</v>
      </c>
      <c r="H10" t="s">
        <v>205</v>
      </c>
      <c r="I10" s="11">
        <f ca="1">(TODAY()-Staff[[#This Row],[Date Joined]])/365</f>
        <v>2.2054794520547945</v>
      </c>
      <c r="L10" t="s">
        <v>215</v>
      </c>
      <c r="M10" s="12">
        <f>M9/M3</f>
        <v>0.34065934065934067</v>
      </c>
    </row>
    <row r="11" spans="1:19" x14ac:dyDescent="0.25">
      <c r="A11" t="s">
        <v>128</v>
      </c>
      <c r="B11" t="s">
        <v>15</v>
      </c>
      <c r="C11">
        <v>25</v>
      </c>
      <c r="D11" t="s">
        <v>13</v>
      </c>
      <c r="E11" s="5">
        <v>44665</v>
      </c>
      <c r="F11" t="s">
        <v>9</v>
      </c>
      <c r="G11">
        <v>109190</v>
      </c>
      <c r="H11" t="s">
        <v>205</v>
      </c>
      <c r="I11" s="11">
        <f ca="1">(TODAY()-Staff[[#This Row],[Date Joined]])/365</f>
        <v>1.2712328767123289</v>
      </c>
    </row>
    <row r="12" spans="1:19" x14ac:dyDescent="0.25">
      <c r="A12" t="s">
        <v>194</v>
      </c>
      <c r="B12" t="s">
        <v>8</v>
      </c>
      <c r="C12">
        <v>40</v>
      </c>
      <c r="D12" t="s">
        <v>16</v>
      </c>
      <c r="E12" s="5">
        <v>44320</v>
      </c>
      <c r="F12" t="s">
        <v>12</v>
      </c>
      <c r="G12">
        <v>104410</v>
      </c>
      <c r="H12" t="s">
        <v>205</v>
      </c>
      <c r="I12" s="11">
        <f ca="1">(TODAY()-Staff[[#This Row],[Date Joined]])/365</f>
        <v>2.2164383561643834</v>
      </c>
    </row>
    <row r="13" spans="1:19" x14ac:dyDescent="0.25">
      <c r="A13" t="s">
        <v>177</v>
      </c>
      <c r="B13" t="s">
        <v>15</v>
      </c>
      <c r="C13">
        <v>30</v>
      </c>
      <c r="D13" t="s">
        <v>16</v>
      </c>
      <c r="E13" s="5">
        <v>44544</v>
      </c>
      <c r="F13" t="s">
        <v>21</v>
      </c>
      <c r="G13">
        <v>96800</v>
      </c>
      <c r="H13" t="s">
        <v>205</v>
      </c>
      <c r="I13" s="11">
        <f ca="1">(TODAY()-Staff[[#This Row],[Date Joined]])/365</f>
        <v>1.6027397260273972</v>
      </c>
    </row>
    <row r="14" spans="1:19" x14ac:dyDescent="0.25">
      <c r="A14" t="s">
        <v>123</v>
      </c>
      <c r="B14" t="s">
        <v>15</v>
      </c>
      <c r="C14">
        <v>28</v>
      </c>
      <c r="D14" t="s">
        <v>13</v>
      </c>
      <c r="E14" s="5">
        <v>43980</v>
      </c>
      <c r="F14" t="s">
        <v>21</v>
      </c>
      <c r="G14">
        <v>48170</v>
      </c>
      <c r="H14" t="s">
        <v>205</v>
      </c>
      <c r="I14" s="11">
        <f ca="1">(TODAY()-Staff[[#This Row],[Date Joined]])/365</f>
        <v>3.1479452054794521</v>
      </c>
      <c r="K14" s="17">
        <v>2</v>
      </c>
      <c r="L14" s="17" t="s">
        <v>217</v>
      </c>
    </row>
    <row r="15" spans="1:19" x14ac:dyDescent="0.25">
      <c r="A15" t="s">
        <v>140</v>
      </c>
      <c r="B15" t="s">
        <v>15</v>
      </c>
      <c r="C15">
        <v>21</v>
      </c>
      <c r="D15" t="s">
        <v>16</v>
      </c>
      <c r="E15" s="5">
        <v>44042</v>
      </c>
      <c r="F15" t="s">
        <v>9</v>
      </c>
      <c r="G15">
        <v>37920</v>
      </c>
      <c r="H15" t="s">
        <v>205</v>
      </c>
      <c r="I15" s="11">
        <f ca="1">(TODAY()-Staff[[#This Row],[Date Joined]])/365</f>
        <v>2.978082191780822</v>
      </c>
      <c r="K15" s="15" t="s">
        <v>218</v>
      </c>
      <c r="L15" t="s">
        <v>199</v>
      </c>
    </row>
    <row r="16" spans="1:19" x14ac:dyDescent="0.25">
      <c r="A16" t="s">
        <v>178</v>
      </c>
      <c r="B16" t="s">
        <v>15</v>
      </c>
      <c r="C16">
        <v>34</v>
      </c>
      <c r="D16" t="s">
        <v>16</v>
      </c>
      <c r="E16" s="5">
        <v>44642</v>
      </c>
      <c r="F16" t="s">
        <v>9</v>
      </c>
      <c r="G16">
        <v>112650</v>
      </c>
      <c r="H16" t="s">
        <v>205</v>
      </c>
      <c r="I16" s="11">
        <f ca="1">(TODAY()-Staff[[#This Row],[Date Joined]])/365</f>
        <v>1.3342465753424657</v>
      </c>
      <c r="L16" s="16" t="str" cm="1">
        <f t="array" aca="1" ref="L16:S16" ca="1">_xlfn.XLOOKUP(L15,Staff[Name],Staff[[Gender]:[Tenure]])</f>
        <v>Male</v>
      </c>
      <c r="M16" s="16">
        <f ca="1"/>
        <v>36</v>
      </c>
      <c r="N16" s="16" t="str">
        <f ca="1"/>
        <v>Average</v>
      </c>
      <c r="O16" s="16">
        <f ca="1"/>
        <v>43958</v>
      </c>
      <c r="P16" s="16" t="str">
        <f ca="1"/>
        <v>Website</v>
      </c>
      <c r="Q16" s="16">
        <f ca="1"/>
        <v>118840</v>
      </c>
      <c r="R16" s="16" t="str">
        <f ca="1"/>
        <v>IND</v>
      </c>
      <c r="S16" s="16">
        <f ca="1"/>
        <v>3.2082191780821918</v>
      </c>
    </row>
    <row r="17" spans="1:13" ht="15.75" thickBot="1" x14ac:dyDescent="0.3">
      <c r="A17" t="s">
        <v>165</v>
      </c>
      <c r="B17" t="s">
        <v>8</v>
      </c>
      <c r="C17">
        <v>34</v>
      </c>
      <c r="D17" t="s">
        <v>24</v>
      </c>
      <c r="E17" s="5">
        <v>44660</v>
      </c>
      <c r="F17" t="s">
        <v>19</v>
      </c>
      <c r="G17">
        <v>49630</v>
      </c>
      <c r="H17" t="s">
        <v>205</v>
      </c>
      <c r="I17" s="11">
        <f ca="1">(TODAY()-Staff[[#This Row],[Date Joined]])/365</f>
        <v>1.284931506849315</v>
      </c>
    </row>
    <row r="18" spans="1:13" ht="15.75" thickBot="1" x14ac:dyDescent="0.3">
      <c r="A18" t="s">
        <v>199</v>
      </c>
      <c r="B18" t="s">
        <v>15</v>
      </c>
      <c r="C18">
        <v>36</v>
      </c>
      <c r="D18" t="s">
        <v>16</v>
      </c>
      <c r="E18" s="5">
        <v>43958</v>
      </c>
      <c r="F18" t="s">
        <v>12</v>
      </c>
      <c r="G18">
        <v>118840</v>
      </c>
      <c r="H18" t="s">
        <v>205</v>
      </c>
      <c r="I18" s="11">
        <f ca="1">(TODAY()-Staff[[#This Row],[Date Joined]])/365</f>
        <v>3.2082191780821918</v>
      </c>
      <c r="L18" s="13" t="str" cm="1">
        <f t="array" ref="L18:L25">TRANSPOSE(Staff[[#Headers],[Gender]:[Tenure]])</f>
        <v>Gender</v>
      </c>
      <c r="M18" s="14" t="str" cm="1">
        <f t="array" aca="1" ref="M18:M25" ca="1">TRANSPOSE(_xlfn.XLOOKUP(L15,Staff[Name],Staff[[Gender]:[Tenure]]))</f>
        <v>Male</v>
      </c>
    </row>
    <row r="19" spans="1:13" ht="15.75" thickBot="1" x14ac:dyDescent="0.3">
      <c r="A19" t="s">
        <v>159</v>
      </c>
      <c r="B19" t="s">
        <v>15</v>
      </c>
      <c r="C19">
        <v>30</v>
      </c>
      <c r="D19" t="s">
        <v>16</v>
      </c>
      <c r="E19" s="5">
        <v>44789</v>
      </c>
      <c r="F19" t="s">
        <v>12</v>
      </c>
      <c r="G19">
        <v>69710</v>
      </c>
      <c r="H19" t="s">
        <v>205</v>
      </c>
      <c r="I19" s="11">
        <f ca="1">(TODAY()-Staff[[#This Row],[Date Joined]])/365</f>
        <v>0.93150684931506844</v>
      </c>
      <c r="L19" s="13" t="str">
        <v>Age</v>
      </c>
      <c r="M19" s="14">
        <f ca="1"/>
        <v>36</v>
      </c>
    </row>
    <row r="20" spans="1:13" ht="15.75" thickBot="1" x14ac:dyDescent="0.3">
      <c r="A20" t="s">
        <v>197</v>
      </c>
      <c r="B20" t="s">
        <v>15</v>
      </c>
      <c r="C20">
        <v>20</v>
      </c>
      <c r="D20" t="s">
        <v>16</v>
      </c>
      <c r="E20" s="5">
        <v>44683</v>
      </c>
      <c r="F20" t="s">
        <v>9</v>
      </c>
      <c r="G20">
        <v>79570</v>
      </c>
      <c r="H20" t="s">
        <v>205</v>
      </c>
      <c r="I20" s="11">
        <f ca="1">(TODAY()-Staff[[#This Row],[Date Joined]])/365</f>
        <v>1.2219178082191782</v>
      </c>
      <c r="L20" s="13" t="str">
        <v>Rating</v>
      </c>
      <c r="M20" s="14" t="str">
        <f ca="1"/>
        <v>Average</v>
      </c>
    </row>
    <row r="21" spans="1:13" ht="15.75" thickBot="1" x14ac:dyDescent="0.3">
      <c r="A21" t="s">
        <v>154</v>
      </c>
      <c r="B21" t="s">
        <v>8</v>
      </c>
      <c r="C21">
        <v>22</v>
      </c>
      <c r="D21" t="s">
        <v>13</v>
      </c>
      <c r="E21" s="5">
        <v>44388</v>
      </c>
      <c r="F21" t="s">
        <v>9</v>
      </c>
      <c r="G21">
        <v>76900</v>
      </c>
      <c r="H21" t="s">
        <v>205</v>
      </c>
      <c r="I21" s="11">
        <f ca="1">(TODAY()-Staff[[#This Row],[Date Joined]])/365</f>
        <v>2.0301369863013701</v>
      </c>
      <c r="L21" s="13" t="str">
        <v>Date Joined</v>
      </c>
      <c r="M21" s="14">
        <f ca="1"/>
        <v>43958</v>
      </c>
    </row>
    <row r="22" spans="1:13" ht="15.75" thickBot="1" x14ac:dyDescent="0.3">
      <c r="A22" t="s">
        <v>182</v>
      </c>
      <c r="B22" t="s">
        <v>15</v>
      </c>
      <c r="C22">
        <v>27</v>
      </c>
      <c r="D22" t="s">
        <v>16</v>
      </c>
      <c r="E22" s="5">
        <v>44073</v>
      </c>
      <c r="F22" t="s">
        <v>19</v>
      </c>
      <c r="G22">
        <v>54970</v>
      </c>
      <c r="H22" t="s">
        <v>205</v>
      </c>
      <c r="I22" s="11">
        <f ca="1">(TODAY()-Staff[[#This Row],[Date Joined]])/365</f>
        <v>2.893150684931507</v>
      </c>
      <c r="L22" s="13" t="str">
        <v>Department</v>
      </c>
      <c r="M22" s="14" t="str">
        <f ca="1"/>
        <v>Website</v>
      </c>
    </row>
    <row r="23" spans="1:13" ht="15.75" thickBot="1" x14ac:dyDescent="0.3">
      <c r="A23" t="s">
        <v>118</v>
      </c>
      <c r="B23" t="s">
        <v>15</v>
      </c>
      <c r="C23">
        <v>37</v>
      </c>
      <c r="D23" t="s">
        <v>24</v>
      </c>
      <c r="E23" s="5">
        <v>44277</v>
      </c>
      <c r="F23" t="s">
        <v>12</v>
      </c>
      <c r="G23">
        <v>88050</v>
      </c>
      <c r="H23" t="s">
        <v>205</v>
      </c>
      <c r="I23" s="11">
        <f ca="1">(TODAY()-Staff[[#This Row],[Date Joined]])/365</f>
        <v>2.3342465753424659</v>
      </c>
      <c r="L23" s="13" t="str">
        <v>Salary</v>
      </c>
      <c r="M23" s="14">
        <f ca="1"/>
        <v>118840</v>
      </c>
    </row>
    <row r="24" spans="1:13" ht="15.75" thickBot="1" x14ac:dyDescent="0.3">
      <c r="A24" t="s">
        <v>192</v>
      </c>
      <c r="B24" t="s">
        <v>15</v>
      </c>
      <c r="C24">
        <v>43</v>
      </c>
      <c r="D24" t="s">
        <v>16</v>
      </c>
      <c r="E24" s="5">
        <v>44558</v>
      </c>
      <c r="F24" t="s">
        <v>19</v>
      </c>
      <c r="G24">
        <v>36040</v>
      </c>
      <c r="H24" t="s">
        <v>205</v>
      </c>
      <c r="I24" s="11">
        <f ca="1">(TODAY()-Staff[[#This Row],[Date Joined]])/365</f>
        <v>1.5643835616438355</v>
      </c>
      <c r="L24" s="13" t="str">
        <v>Country</v>
      </c>
      <c r="M24" s="14" t="str">
        <f ca="1"/>
        <v>IND</v>
      </c>
    </row>
    <row r="25" spans="1:13" ht="15.75" thickBot="1" x14ac:dyDescent="0.3">
      <c r="A25" t="s">
        <v>111</v>
      </c>
      <c r="B25" t="s">
        <v>8</v>
      </c>
      <c r="C25">
        <v>42</v>
      </c>
      <c r="D25" t="s">
        <v>10</v>
      </c>
      <c r="E25" s="5">
        <v>44718</v>
      </c>
      <c r="F25" t="s">
        <v>9</v>
      </c>
      <c r="G25">
        <v>75000</v>
      </c>
      <c r="H25" t="s">
        <v>205</v>
      </c>
      <c r="I25" s="11">
        <f ca="1">(TODAY()-Staff[[#This Row],[Date Joined]])/365</f>
        <v>1.1260273972602739</v>
      </c>
      <c r="L25" s="13" t="str">
        <v>Tenure</v>
      </c>
      <c r="M25" s="14">
        <f ca="1"/>
        <v>3.2082191780821918</v>
      </c>
    </row>
    <row r="26" spans="1:13" x14ac:dyDescent="0.25">
      <c r="A26" t="s">
        <v>149</v>
      </c>
      <c r="B26" t="s">
        <v>15</v>
      </c>
      <c r="C26">
        <v>35</v>
      </c>
      <c r="D26" t="s">
        <v>16</v>
      </c>
      <c r="E26" s="5">
        <v>44666</v>
      </c>
      <c r="F26" t="s">
        <v>9</v>
      </c>
      <c r="G26">
        <v>40400</v>
      </c>
      <c r="H26" t="s">
        <v>205</v>
      </c>
      <c r="I26" s="11">
        <f ca="1">(TODAY()-Staff[[#This Row],[Date Joined]])/365</f>
        <v>1.2684931506849315</v>
      </c>
    </row>
    <row r="27" spans="1:13" x14ac:dyDescent="0.25">
      <c r="A27" t="s">
        <v>196</v>
      </c>
      <c r="B27" t="s">
        <v>15</v>
      </c>
      <c r="C27">
        <v>24</v>
      </c>
      <c r="D27" t="s">
        <v>16</v>
      </c>
      <c r="E27" s="5">
        <v>44625</v>
      </c>
      <c r="F27" t="s">
        <v>12</v>
      </c>
      <c r="G27">
        <v>100420</v>
      </c>
      <c r="H27" t="s">
        <v>205</v>
      </c>
      <c r="I27" s="11">
        <f ca="1">(TODAY()-Staff[[#This Row],[Date Joined]])/365</f>
        <v>1.3808219178082193</v>
      </c>
    </row>
    <row r="28" spans="1:13" x14ac:dyDescent="0.25">
      <c r="A28" t="s">
        <v>120</v>
      </c>
      <c r="B28" t="s">
        <v>8</v>
      </c>
      <c r="C28">
        <v>31</v>
      </c>
      <c r="D28" t="s">
        <v>16</v>
      </c>
      <c r="E28" s="5">
        <v>44604</v>
      </c>
      <c r="F28" t="s">
        <v>12</v>
      </c>
      <c r="G28">
        <v>58100</v>
      </c>
      <c r="H28" t="s">
        <v>205</v>
      </c>
      <c r="I28" s="11">
        <f ca="1">(TODAY()-Staff[[#This Row],[Date Joined]])/365</f>
        <v>1.4383561643835616</v>
      </c>
    </row>
    <row r="29" spans="1:13" x14ac:dyDescent="0.25">
      <c r="A29" t="s">
        <v>114</v>
      </c>
      <c r="B29" t="s">
        <v>8</v>
      </c>
      <c r="C29">
        <v>44</v>
      </c>
      <c r="D29" t="s">
        <v>16</v>
      </c>
      <c r="E29" s="5">
        <v>44985</v>
      </c>
      <c r="F29" t="s">
        <v>12</v>
      </c>
      <c r="G29">
        <v>114870</v>
      </c>
      <c r="H29" t="s">
        <v>205</v>
      </c>
      <c r="I29" s="11">
        <f ca="1">(TODAY()-Staff[[#This Row],[Date Joined]])/365</f>
        <v>0.39452054794520547</v>
      </c>
    </row>
    <row r="30" spans="1:13" x14ac:dyDescent="0.25">
      <c r="A30" t="s">
        <v>158</v>
      </c>
      <c r="B30" t="s">
        <v>8</v>
      </c>
      <c r="C30">
        <v>32</v>
      </c>
      <c r="D30" t="s">
        <v>16</v>
      </c>
      <c r="E30" s="5">
        <v>44549</v>
      </c>
      <c r="F30" t="s">
        <v>9</v>
      </c>
      <c r="G30">
        <v>41570</v>
      </c>
      <c r="H30" t="s">
        <v>205</v>
      </c>
      <c r="I30" s="11">
        <f ca="1">(TODAY()-Staff[[#This Row],[Date Joined]])/365</f>
        <v>1.5890410958904109</v>
      </c>
    </row>
    <row r="31" spans="1:13" x14ac:dyDescent="0.25">
      <c r="A31" t="s">
        <v>173</v>
      </c>
      <c r="B31" t="s">
        <v>8</v>
      </c>
      <c r="C31">
        <v>30</v>
      </c>
      <c r="D31" t="s">
        <v>16</v>
      </c>
      <c r="E31" s="5">
        <v>44800</v>
      </c>
      <c r="F31" t="s">
        <v>9</v>
      </c>
      <c r="G31">
        <v>112570</v>
      </c>
      <c r="H31" t="s">
        <v>205</v>
      </c>
      <c r="I31" s="11">
        <f ca="1">(TODAY()-Staff[[#This Row],[Date Joined]])/365</f>
        <v>0.90136986301369859</v>
      </c>
    </row>
    <row r="32" spans="1:13" x14ac:dyDescent="0.25">
      <c r="A32" t="s">
        <v>151</v>
      </c>
      <c r="B32" t="s">
        <v>15</v>
      </c>
      <c r="C32">
        <v>26</v>
      </c>
      <c r="D32" t="s">
        <v>16</v>
      </c>
      <c r="E32" s="5">
        <v>44164</v>
      </c>
      <c r="F32" t="s">
        <v>9</v>
      </c>
      <c r="G32">
        <v>47360</v>
      </c>
      <c r="H32" t="s">
        <v>205</v>
      </c>
      <c r="I32" s="11">
        <f ca="1">(TODAY()-Staff[[#This Row],[Date Joined]])/365</f>
        <v>2.6438356164383561</v>
      </c>
    </row>
    <row r="33" spans="1:9" x14ac:dyDescent="0.25">
      <c r="A33" t="s">
        <v>126</v>
      </c>
      <c r="B33" t="s">
        <v>8</v>
      </c>
      <c r="C33">
        <v>21</v>
      </c>
      <c r="D33" t="s">
        <v>16</v>
      </c>
      <c r="E33" s="5">
        <v>44256</v>
      </c>
      <c r="F33" t="s">
        <v>21</v>
      </c>
      <c r="G33">
        <v>65920</v>
      </c>
      <c r="H33" t="s">
        <v>205</v>
      </c>
      <c r="I33" s="11">
        <f ca="1">(TODAY()-Staff[[#This Row],[Date Joined]])/365</f>
        <v>2.3917808219178083</v>
      </c>
    </row>
    <row r="34" spans="1:9" x14ac:dyDescent="0.25">
      <c r="A34" t="s">
        <v>200</v>
      </c>
      <c r="B34" t="s">
        <v>8</v>
      </c>
      <c r="C34">
        <v>28</v>
      </c>
      <c r="D34" t="s">
        <v>16</v>
      </c>
      <c r="E34" s="5">
        <v>44571</v>
      </c>
      <c r="F34" t="s">
        <v>9</v>
      </c>
      <c r="G34">
        <v>99970</v>
      </c>
      <c r="H34" t="s">
        <v>205</v>
      </c>
      <c r="I34" s="11">
        <f ca="1">(TODAY()-Staff[[#This Row],[Date Joined]])/365</f>
        <v>1.5287671232876712</v>
      </c>
    </row>
    <row r="35" spans="1:9" x14ac:dyDescent="0.25">
      <c r="A35" t="s">
        <v>133</v>
      </c>
      <c r="B35" t="s">
        <v>8</v>
      </c>
      <c r="C35">
        <v>25</v>
      </c>
      <c r="D35" t="s">
        <v>13</v>
      </c>
      <c r="E35" s="5">
        <v>44633</v>
      </c>
      <c r="F35" t="s">
        <v>12</v>
      </c>
      <c r="G35">
        <v>80700</v>
      </c>
      <c r="H35" t="s">
        <v>205</v>
      </c>
      <c r="I35" s="11">
        <f ca="1">(TODAY()-Staff[[#This Row],[Date Joined]])/365</f>
        <v>1.3589041095890411</v>
      </c>
    </row>
    <row r="36" spans="1:9" x14ac:dyDescent="0.25">
      <c r="A36" t="s">
        <v>155</v>
      </c>
      <c r="B36" t="s">
        <v>15</v>
      </c>
      <c r="C36">
        <v>24</v>
      </c>
      <c r="D36" t="s">
        <v>24</v>
      </c>
      <c r="E36" s="5">
        <v>44375</v>
      </c>
      <c r="F36" t="s">
        <v>21</v>
      </c>
      <c r="G36">
        <v>52610</v>
      </c>
      <c r="H36" t="s">
        <v>205</v>
      </c>
      <c r="I36" s="11">
        <f ca="1">(TODAY()-Staff[[#This Row],[Date Joined]])/365</f>
        <v>2.0657534246575344</v>
      </c>
    </row>
    <row r="37" spans="1:9" x14ac:dyDescent="0.25">
      <c r="A37" t="s">
        <v>180</v>
      </c>
      <c r="B37" t="s">
        <v>15</v>
      </c>
      <c r="C37">
        <v>29</v>
      </c>
      <c r="D37" t="s">
        <v>24</v>
      </c>
      <c r="E37" s="5">
        <v>44119</v>
      </c>
      <c r="F37" t="s">
        <v>12</v>
      </c>
      <c r="G37">
        <v>112110</v>
      </c>
      <c r="H37" t="s">
        <v>205</v>
      </c>
      <c r="I37" s="11">
        <f ca="1">(TODAY()-Staff[[#This Row],[Date Joined]])/365</f>
        <v>2.7671232876712328</v>
      </c>
    </row>
    <row r="38" spans="1:9" x14ac:dyDescent="0.25">
      <c r="A38" t="s">
        <v>152</v>
      </c>
      <c r="B38" t="s">
        <v>8</v>
      </c>
      <c r="C38">
        <v>27</v>
      </c>
      <c r="D38" t="s">
        <v>16</v>
      </c>
      <c r="E38" s="5">
        <v>44061</v>
      </c>
      <c r="F38" t="s">
        <v>56</v>
      </c>
      <c r="G38">
        <v>119110</v>
      </c>
      <c r="H38" t="s">
        <v>205</v>
      </c>
      <c r="I38" s="11">
        <f ca="1">(TODAY()-Staff[[#This Row],[Date Joined]])/365</f>
        <v>2.9260273972602739</v>
      </c>
    </row>
    <row r="39" spans="1:9" x14ac:dyDescent="0.25">
      <c r="A39" t="s">
        <v>150</v>
      </c>
      <c r="B39" t="s">
        <v>15</v>
      </c>
      <c r="C39">
        <v>22</v>
      </c>
      <c r="D39" t="s">
        <v>13</v>
      </c>
      <c r="E39" s="5">
        <v>44384</v>
      </c>
      <c r="F39" t="s">
        <v>19</v>
      </c>
      <c r="G39">
        <v>112780</v>
      </c>
      <c r="H39" t="s">
        <v>205</v>
      </c>
      <c r="I39" s="11">
        <f ca="1">(TODAY()-Staff[[#This Row],[Date Joined]])/365</f>
        <v>2.0410958904109591</v>
      </c>
    </row>
    <row r="40" spans="1:9" x14ac:dyDescent="0.25">
      <c r="A40" t="s">
        <v>175</v>
      </c>
      <c r="B40" t="s">
        <v>8</v>
      </c>
      <c r="C40">
        <v>36</v>
      </c>
      <c r="D40" t="s">
        <v>16</v>
      </c>
      <c r="E40" s="5">
        <v>44023</v>
      </c>
      <c r="F40" t="s">
        <v>9</v>
      </c>
      <c r="G40">
        <v>114890</v>
      </c>
      <c r="H40" t="s">
        <v>205</v>
      </c>
      <c r="I40" s="11">
        <f ca="1">(TODAY()-Staff[[#This Row],[Date Joined]])/365</f>
        <v>3.0301369863013701</v>
      </c>
    </row>
    <row r="41" spans="1:9" x14ac:dyDescent="0.25">
      <c r="A41" t="s">
        <v>146</v>
      </c>
      <c r="B41" t="s">
        <v>15</v>
      </c>
      <c r="C41">
        <v>27</v>
      </c>
      <c r="D41" t="s">
        <v>16</v>
      </c>
      <c r="E41" s="5">
        <v>44506</v>
      </c>
      <c r="F41" t="s">
        <v>21</v>
      </c>
      <c r="G41">
        <v>48980</v>
      </c>
      <c r="H41" t="s">
        <v>205</v>
      </c>
      <c r="I41" s="11">
        <f ca="1">(TODAY()-Staff[[#This Row],[Date Joined]])/365</f>
        <v>1.7068493150684931</v>
      </c>
    </row>
    <row r="42" spans="1:9" x14ac:dyDescent="0.25">
      <c r="A42" t="s">
        <v>170</v>
      </c>
      <c r="B42" t="s">
        <v>15</v>
      </c>
      <c r="C42">
        <v>21</v>
      </c>
      <c r="D42" t="s">
        <v>16</v>
      </c>
      <c r="E42" s="5">
        <v>44180</v>
      </c>
      <c r="F42" t="s">
        <v>56</v>
      </c>
      <c r="G42">
        <v>75880</v>
      </c>
      <c r="H42" t="s">
        <v>205</v>
      </c>
      <c r="I42" s="11">
        <f ca="1">(TODAY()-Staff[[#This Row],[Date Joined]])/365</f>
        <v>2.6</v>
      </c>
    </row>
    <row r="43" spans="1:9" x14ac:dyDescent="0.25">
      <c r="A43" t="s">
        <v>167</v>
      </c>
      <c r="B43" t="s">
        <v>8</v>
      </c>
      <c r="C43">
        <v>28</v>
      </c>
      <c r="D43" t="s">
        <v>16</v>
      </c>
      <c r="E43" s="5">
        <v>44296</v>
      </c>
      <c r="F43" t="s">
        <v>19</v>
      </c>
      <c r="G43">
        <v>53240</v>
      </c>
      <c r="H43" t="s">
        <v>205</v>
      </c>
      <c r="I43" s="11">
        <f ca="1">(TODAY()-Staff[[#This Row],[Date Joined]])/365</f>
        <v>2.2821917808219179</v>
      </c>
    </row>
    <row r="44" spans="1:9" x14ac:dyDescent="0.25">
      <c r="A44" t="s">
        <v>122</v>
      </c>
      <c r="B44" t="s">
        <v>8</v>
      </c>
      <c r="C44">
        <v>34</v>
      </c>
      <c r="D44" t="s">
        <v>16</v>
      </c>
      <c r="E44" s="5">
        <v>44397</v>
      </c>
      <c r="F44" t="s">
        <v>21</v>
      </c>
      <c r="G44">
        <v>85000</v>
      </c>
      <c r="H44" t="s">
        <v>205</v>
      </c>
      <c r="I44" s="11">
        <f ca="1">(TODAY()-Staff[[#This Row],[Date Joined]])/365</f>
        <v>2.0054794520547947</v>
      </c>
    </row>
    <row r="45" spans="1:9" x14ac:dyDescent="0.25">
      <c r="A45" t="s">
        <v>179</v>
      </c>
      <c r="B45" t="s">
        <v>8</v>
      </c>
      <c r="C45">
        <v>21</v>
      </c>
      <c r="D45" t="s">
        <v>16</v>
      </c>
      <c r="E45" s="5">
        <v>44619</v>
      </c>
      <c r="F45" t="s">
        <v>12</v>
      </c>
      <c r="G45">
        <v>33920</v>
      </c>
      <c r="H45" t="s">
        <v>205</v>
      </c>
      <c r="I45" s="11">
        <f ca="1">(TODAY()-Staff[[#This Row],[Date Joined]])/365</f>
        <v>1.3972602739726028</v>
      </c>
    </row>
    <row r="46" spans="1:9" x14ac:dyDescent="0.25">
      <c r="A46" t="s">
        <v>188</v>
      </c>
      <c r="B46" t="s">
        <v>8</v>
      </c>
      <c r="C46">
        <v>33</v>
      </c>
      <c r="D46" t="s">
        <v>16</v>
      </c>
      <c r="E46" s="5">
        <v>44253</v>
      </c>
      <c r="F46" t="s">
        <v>12</v>
      </c>
      <c r="G46">
        <v>75280</v>
      </c>
      <c r="H46" t="s">
        <v>205</v>
      </c>
      <c r="I46" s="11">
        <f ca="1">(TODAY()-Staff[[#This Row],[Date Joined]])/365</f>
        <v>2.4</v>
      </c>
    </row>
    <row r="47" spans="1:9" x14ac:dyDescent="0.25">
      <c r="A47" t="s">
        <v>130</v>
      </c>
      <c r="B47" t="s">
        <v>8</v>
      </c>
      <c r="C47">
        <v>34</v>
      </c>
      <c r="D47" t="s">
        <v>16</v>
      </c>
      <c r="E47" s="5">
        <v>44594</v>
      </c>
      <c r="F47" t="s">
        <v>21</v>
      </c>
      <c r="G47">
        <v>58940</v>
      </c>
      <c r="H47" t="s">
        <v>205</v>
      </c>
      <c r="I47" s="11">
        <f ca="1">(TODAY()-Staff[[#This Row],[Date Joined]])/365</f>
        <v>1.4657534246575343</v>
      </c>
    </row>
    <row r="48" spans="1:9" x14ac:dyDescent="0.25">
      <c r="A48" t="s">
        <v>136</v>
      </c>
      <c r="B48" t="s">
        <v>8</v>
      </c>
      <c r="C48">
        <v>28</v>
      </c>
      <c r="D48" t="s">
        <v>16</v>
      </c>
      <c r="E48" s="5">
        <v>44425</v>
      </c>
      <c r="F48" t="s">
        <v>9</v>
      </c>
      <c r="G48">
        <v>104770</v>
      </c>
      <c r="H48" t="s">
        <v>205</v>
      </c>
      <c r="I48" s="11">
        <f ca="1">(TODAY()-Staff[[#This Row],[Date Joined]])/365</f>
        <v>1.9287671232876713</v>
      </c>
    </row>
    <row r="49" spans="1:9" x14ac:dyDescent="0.25">
      <c r="A49" t="s">
        <v>125</v>
      </c>
      <c r="B49" t="s">
        <v>15</v>
      </c>
      <c r="C49">
        <v>21</v>
      </c>
      <c r="D49" t="s">
        <v>16</v>
      </c>
      <c r="E49" s="5">
        <v>44701</v>
      </c>
      <c r="F49" t="s">
        <v>9</v>
      </c>
      <c r="G49">
        <v>57090</v>
      </c>
      <c r="H49" t="s">
        <v>205</v>
      </c>
      <c r="I49" s="11">
        <f ca="1">(TODAY()-Staff[[#This Row],[Date Joined]])/365</f>
        <v>1.1726027397260275</v>
      </c>
    </row>
    <row r="50" spans="1:9" x14ac:dyDescent="0.25">
      <c r="A50" t="s">
        <v>160</v>
      </c>
      <c r="B50" t="s">
        <v>15</v>
      </c>
      <c r="C50">
        <v>27</v>
      </c>
      <c r="D50" t="s">
        <v>13</v>
      </c>
      <c r="E50" s="5">
        <v>44174</v>
      </c>
      <c r="F50" t="s">
        <v>21</v>
      </c>
      <c r="G50">
        <v>91650</v>
      </c>
      <c r="H50" t="s">
        <v>205</v>
      </c>
      <c r="I50" s="11">
        <f ca="1">(TODAY()-Staff[[#This Row],[Date Joined]])/365</f>
        <v>2.6164383561643834</v>
      </c>
    </row>
    <row r="51" spans="1:9" x14ac:dyDescent="0.25">
      <c r="A51" t="s">
        <v>183</v>
      </c>
      <c r="B51" t="s">
        <v>15</v>
      </c>
      <c r="C51">
        <v>42</v>
      </c>
      <c r="D51" t="s">
        <v>24</v>
      </c>
      <c r="E51" s="5">
        <v>44670</v>
      </c>
      <c r="F51" t="s">
        <v>21</v>
      </c>
      <c r="G51">
        <v>70270</v>
      </c>
      <c r="H51" t="s">
        <v>205</v>
      </c>
      <c r="I51" s="11">
        <f ca="1">(TODAY()-Staff[[#This Row],[Date Joined]])/365</f>
        <v>1.2575342465753425</v>
      </c>
    </row>
    <row r="52" spans="1:9" x14ac:dyDescent="0.25">
      <c r="A52" t="s">
        <v>129</v>
      </c>
      <c r="B52" t="s">
        <v>8</v>
      </c>
      <c r="C52">
        <v>28</v>
      </c>
      <c r="D52" t="s">
        <v>16</v>
      </c>
      <c r="E52" s="5">
        <v>44124</v>
      </c>
      <c r="F52" t="s">
        <v>21</v>
      </c>
      <c r="G52">
        <v>75970</v>
      </c>
      <c r="H52" t="s">
        <v>205</v>
      </c>
      <c r="I52" s="11">
        <f ca="1">(TODAY()-Staff[[#This Row],[Date Joined]])/365</f>
        <v>2.7534246575342465</v>
      </c>
    </row>
    <row r="53" spans="1:9" x14ac:dyDescent="0.25">
      <c r="A53" t="s">
        <v>112</v>
      </c>
      <c r="B53" t="s">
        <v>206</v>
      </c>
      <c r="C53">
        <v>27</v>
      </c>
      <c r="D53" t="s">
        <v>13</v>
      </c>
      <c r="E53" s="5">
        <v>44212</v>
      </c>
      <c r="F53" t="s">
        <v>12</v>
      </c>
      <c r="G53">
        <v>90700</v>
      </c>
      <c r="H53" t="s">
        <v>205</v>
      </c>
      <c r="I53" s="11">
        <f ca="1">(TODAY()-Staff[[#This Row],[Date Joined]])/365</f>
        <v>2.5123287671232877</v>
      </c>
    </row>
    <row r="54" spans="1:9" x14ac:dyDescent="0.25">
      <c r="A54" t="s">
        <v>131</v>
      </c>
      <c r="B54" t="s">
        <v>15</v>
      </c>
      <c r="C54">
        <v>30</v>
      </c>
      <c r="D54" t="s">
        <v>16</v>
      </c>
      <c r="E54" s="5">
        <v>44607</v>
      </c>
      <c r="F54" t="s">
        <v>9</v>
      </c>
      <c r="G54">
        <v>60570</v>
      </c>
      <c r="H54" t="s">
        <v>205</v>
      </c>
      <c r="I54" s="11">
        <f ca="1">(TODAY()-Staff[[#This Row],[Date Joined]])/365</f>
        <v>1.4301369863013698</v>
      </c>
    </row>
    <row r="55" spans="1:9" x14ac:dyDescent="0.25">
      <c r="A55" t="s">
        <v>134</v>
      </c>
      <c r="B55" t="s">
        <v>15</v>
      </c>
      <c r="C55">
        <v>33</v>
      </c>
      <c r="D55" t="s">
        <v>16</v>
      </c>
      <c r="E55" s="5">
        <v>44103</v>
      </c>
      <c r="F55" t="s">
        <v>9</v>
      </c>
      <c r="G55">
        <v>115920</v>
      </c>
      <c r="H55" t="s">
        <v>205</v>
      </c>
      <c r="I55" s="11">
        <f ca="1">(TODAY()-Staff[[#This Row],[Date Joined]])/365</f>
        <v>2.8109589041095893</v>
      </c>
    </row>
    <row r="56" spans="1:9" x14ac:dyDescent="0.25">
      <c r="A56" t="s">
        <v>186</v>
      </c>
      <c r="B56" t="s">
        <v>8</v>
      </c>
      <c r="C56">
        <v>33</v>
      </c>
      <c r="D56" t="s">
        <v>16</v>
      </c>
      <c r="E56" s="5">
        <v>44006</v>
      </c>
      <c r="F56" t="s">
        <v>21</v>
      </c>
      <c r="G56">
        <v>65360</v>
      </c>
      <c r="H56" t="s">
        <v>205</v>
      </c>
      <c r="I56" s="11">
        <f ca="1">(TODAY()-Staff[[#This Row],[Date Joined]])/365</f>
        <v>3.0767123287671234</v>
      </c>
    </row>
    <row r="57" spans="1:9" x14ac:dyDescent="0.25">
      <c r="A57" t="s">
        <v>116</v>
      </c>
      <c r="B57" t="s">
        <v>206</v>
      </c>
      <c r="C57">
        <v>30</v>
      </c>
      <c r="D57" t="s">
        <v>16</v>
      </c>
      <c r="E57" s="5">
        <v>44535</v>
      </c>
      <c r="F57" t="s">
        <v>21</v>
      </c>
      <c r="G57">
        <v>64000</v>
      </c>
      <c r="H57" t="s">
        <v>205</v>
      </c>
      <c r="I57" s="11">
        <f ca="1">(TODAY()-Staff[[#This Row],[Date Joined]])/365</f>
        <v>1.6273972602739726</v>
      </c>
    </row>
    <row r="58" spans="1:9" x14ac:dyDescent="0.25">
      <c r="A58" t="s">
        <v>195</v>
      </c>
      <c r="B58" t="s">
        <v>8</v>
      </c>
      <c r="C58">
        <v>34</v>
      </c>
      <c r="D58" t="s">
        <v>16</v>
      </c>
      <c r="E58" s="5">
        <v>44383</v>
      </c>
      <c r="F58" t="s">
        <v>21</v>
      </c>
      <c r="G58">
        <v>92450</v>
      </c>
      <c r="H58" t="s">
        <v>205</v>
      </c>
      <c r="I58" s="11">
        <f ca="1">(TODAY()-Staff[[#This Row],[Date Joined]])/365</f>
        <v>2.043835616438356</v>
      </c>
    </row>
    <row r="59" spans="1:9" x14ac:dyDescent="0.25">
      <c r="A59" t="s">
        <v>113</v>
      </c>
      <c r="B59" t="s">
        <v>15</v>
      </c>
      <c r="C59">
        <v>31</v>
      </c>
      <c r="D59" t="s">
        <v>16</v>
      </c>
      <c r="E59" s="5">
        <v>44450</v>
      </c>
      <c r="F59" t="s">
        <v>12</v>
      </c>
      <c r="G59">
        <v>48950</v>
      </c>
      <c r="H59" t="s">
        <v>205</v>
      </c>
      <c r="I59" s="11">
        <f ca="1">(TODAY()-Staff[[#This Row],[Date Joined]])/365</f>
        <v>1.8602739726027397</v>
      </c>
    </row>
    <row r="60" spans="1:9" x14ac:dyDescent="0.25">
      <c r="A60" t="s">
        <v>185</v>
      </c>
      <c r="B60" t="s">
        <v>8</v>
      </c>
      <c r="C60">
        <v>27</v>
      </c>
      <c r="D60" t="s">
        <v>16</v>
      </c>
      <c r="E60" s="5">
        <v>44625</v>
      </c>
      <c r="F60" t="s">
        <v>12</v>
      </c>
      <c r="G60">
        <v>83750</v>
      </c>
      <c r="H60" t="s">
        <v>205</v>
      </c>
      <c r="I60" s="11">
        <f ca="1">(TODAY()-Staff[[#This Row],[Date Joined]])/365</f>
        <v>1.3808219178082193</v>
      </c>
    </row>
    <row r="61" spans="1:9" x14ac:dyDescent="0.25">
      <c r="A61" t="s">
        <v>166</v>
      </c>
      <c r="B61" t="s">
        <v>8</v>
      </c>
      <c r="C61">
        <v>40</v>
      </c>
      <c r="D61" t="s">
        <v>16</v>
      </c>
      <c r="E61" s="5">
        <v>44276</v>
      </c>
      <c r="F61" t="s">
        <v>12</v>
      </c>
      <c r="G61">
        <v>87620</v>
      </c>
      <c r="H61" t="s">
        <v>205</v>
      </c>
      <c r="I61" s="11">
        <f ca="1">(TODAY()-Staff[[#This Row],[Date Joined]])/365</f>
        <v>2.3369863013698629</v>
      </c>
    </row>
    <row r="62" spans="1:9" x14ac:dyDescent="0.25">
      <c r="A62" t="s">
        <v>184</v>
      </c>
      <c r="B62" t="s">
        <v>8</v>
      </c>
      <c r="C62">
        <v>20</v>
      </c>
      <c r="D62" t="s">
        <v>24</v>
      </c>
      <c r="E62" s="5">
        <v>44476</v>
      </c>
      <c r="F62" t="s">
        <v>19</v>
      </c>
      <c r="G62">
        <v>68900</v>
      </c>
      <c r="H62" t="s">
        <v>205</v>
      </c>
      <c r="I62" s="11">
        <f ca="1">(TODAY()-Staff[[#This Row],[Date Joined]])/365</f>
        <v>1.789041095890411</v>
      </c>
    </row>
    <row r="63" spans="1:9" x14ac:dyDescent="0.25">
      <c r="A63" t="s">
        <v>157</v>
      </c>
      <c r="B63" t="s">
        <v>15</v>
      </c>
      <c r="C63">
        <v>32</v>
      </c>
      <c r="D63" t="s">
        <v>16</v>
      </c>
      <c r="E63" s="5">
        <v>44403</v>
      </c>
      <c r="F63" t="s">
        <v>19</v>
      </c>
      <c r="G63">
        <v>53540</v>
      </c>
      <c r="H63" t="s">
        <v>205</v>
      </c>
      <c r="I63" s="11">
        <f ca="1">(TODAY()-Staff[[#This Row],[Date Joined]])/365</f>
        <v>1.989041095890411</v>
      </c>
    </row>
    <row r="64" spans="1:9" x14ac:dyDescent="0.25">
      <c r="A64" t="s">
        <v>172</v>
      </c>
      <c r="B64" t="s">
        <v>15</v>
      </c>
      <c r="C64">
        <v>28</v>
      </c>
      <c r="D64" t="s">
        <v>42</v>
      </c>
      <c r="E64" s="5">
        <v>44758</v>
      </c>
      <c r="F64" t="s">
        <v>19</v>
      </c>
      <c r="G64">
        <v>43510</v>
      </c>
      <c r="H64" t="s">
        <v>205</v>
      </c>
      <c r="I64" s="11">
        <f ca="1">(TODAY()-Staff[[#This Row],[Date Joined]])/365</f>
        <v>1.0164383561643835</v>
      </c>
    </row>
    <row r="65" spans="1:9" x14ac:dyDescent="0.25">
      <c r="A65" t="s">
        <v>127</v>
      </c>
      <c r="B65" t="s">
        <v>8</v>
      </c>
      <c r="C65">
        <v>38</v>
      </c>
      <c r="D65" t="s">
        <v>10</v>
      </c>
      <c r="E65" s="5">
        <v>44316</v>
      </c>
      <c r="F65" t="s">
        <v>19</v>
      </c>
      <c r="G65">
        <v>109160</v>
      </c>
      <c r="H65" t="s">
        <v>205</v>
      </c>
      <c r="I65" s="11">
        <f ca="1">(TODAY()-Staff[[#This Row],[Date Joined]])/365</f>
        <v>2.2273972602739724</v>
      </c>
    </row>
    <row r="66" spans="1:9" x14ac:dyDescent="0.25">
      <c r="A66" t="s">
        <v>198</v>
      </c>
      <c r="B66" t="s">
        <v>15</v>
      </c>
      <c r="C66">
        <v>40</v>
      </c>
      <c r="D66" t="s">
        <v>16</v>
      </c>
      <c r="E66" s="5">
        <v>44204</v>
      </c>
      <c r="F66" t="s">
        <v>9</v>
      </c>
      <c r="G66">
        <v>99750</v>
      </c>
      <c r="H66" t="s">
        <v>205</v>
      </c>
      <c r="I66" s="11">
        <f ca="1">(TODAY()-Staff[[#This Row],[Date Joined]])/365</f>
        <v>2.5342465753424657</v>
      </c>
    </row>
    <row r="67" spans="1:9" x14ac:dyDescent="0.25">
      <c r="A67" t="s">
        <v>124</v>
      </c>
      <c r="B67" t="s">
        <v>8</v>
      </c>
      <c r="C67">
        <v>31</v>
      </c>
      <c r="D67" t="s">
        <v>16</v>
      </c>
      <c r="E67" s="5">
        <v>44084</v>
      </c>
      <c r="F67" t="s">
        <v>12</v>
      </c>
      <c r="G67">
        <v>41980</v>
      </c>
      <c r="H67" t="s">
        <v>205</v>
      </c>
      <c r="I67" s="11">
        <f ca="1">(TODAY()-Staff[[#This Row],[Date Joined]])/365</f>
        <v>2.8630136986301369</v>
      </c>
    </row>
    <row r="68" spans="1:9" x14ac:dyDescent="0.25">
      <c r="A68" t="s">
        <v>187</v>
      </c>
      <c r="B68" t="s">
        <v>15</v>
      </c>
      <c r="C68">
        <v>36</v>
      </c>
      <c r="D68" t="s">
        <v>16</v>
      </c>
      <c r="E68" s="5">
        <v>44272</v>
      </c>
      <c r="F68" t="s">
        <v>21</v>
      </c>
      <c r="G68">
        <v>71380</v>
      </c>
      <c r="H68" t="s">
        <v>205</v>
      </c>
      <c r="I68" s="11">
        <f ca="1">(TODAY()-Staff[[#This Row],[Date Joined]])/365</f>
        <v>2.3479452054794518</v>
      </c>
    </row>
    <row r="69" spans="1:9" x14ac:dyDescent="0.25">
      <c r="A69" t="s">
        <v>191</v>
      </c>
      <c r="B69" t="s">
        <v>15</v>
      </c>
      <c r="C69">
        <v>27</v>
      </c>
      <c r="D69" t="s">
        <v>42</v>
      </c>
      <c r="E69" s="5">
        <v>44547</v>
      </c>
      <c r="F69" t="s">
        <v>9</v>
      </c>
      <c r="G69">
        <v>113280</v>
      </c>
      <c r="H69" t="s">
        <v>205</v>
      </c>
      <c r="I69" s="11">
        <f ca="1">(TODAY()-Staff[[#This Row],[Date Joined]])/365</f>
        <v>1.5945205479452054</v>
      </c>
    </row>
    <row r="70" spans="1:9" x14ac:dyDescent="0.25">
      <c r="A70" t="s">
        <v>181</v>
      </c>
      <c r="B70" t="s">
        <v>8</v>
      </c>
      <c r="C70">
        <v>33</v>
      </c>
      <c r="D70" t="s">
        <v>16</v>
      </c>
      <c r="E70" s="5">
        <v>44747</v>
      </c>
      <c r="F70" t="s">
        <v>21</v>
      </c>
      <c r="G70">
        <v>86570</v>
      </c>
      <c r="H70" t="s">
        <v>205</v>
      </c>
      <c r="I70" s="11">
        <f ca="1">(TODAY()-Staff[[#This Row],[Date Joined]])/365</f>
        <v>1.0465753424657533</v>
      </c>
    </row>
    <row r="71" spans="1:9" x14ac:dyDescent="0.25">
      <c r="A71" t="s">
        <v>139</v>
      </c>
      <c r="B71" t="s">
        <v>15</v>
      </c>
      <c r="C71">
        <v>26</v>
      </c>
      <c r="D71" t="s">
        <v>16</v>
      </c>
      <c r="E71" s="5">
        <v>44350</v>
      </c>
      <c r="F71" t="s">
        <v>9</v>
      </c>
      <c r="G71">
        <v>53540</v>
      </c>
      <c r="H71" t="s">
        <v>205</v>
      </c>
      <c r="I71" s="11">
        <f ca="1">(TODAY()-Staff[[#This Row],[Date Joined]])/365</f>
        <v>2.1342465753424658</v>
      </c>
    </row>
    <row r="72" spans="1:9" x14ac:dyDescent="0.25">
      <c r="A72" t="s">
        <v>190</v>
      </c>
      <c r="B72" t="s">
        <v>15</v>
      </c>
      <c r="C72">
        <v>37</v>
      </c>
      <c r="D72" t="s">
        <v>16</v>
      </c>
      <c r="E72" s="5">
        <v>44640</v>
      </c>
      <c r="F72" t="s">
        <v>12</v>
      </c>
      <c r="G72">
        <v>69070</v>
      </c>
      <c r="H72" t="s">
        <v>205</v>
      </c>
      <c r="I72" s="11">
        <f ca="1">(TODAY()-Staff[[#This Row],[Date Joined]])/365</f>
        <v>1.3397260273972602</v>
      </c>
    </row>
    <row r="73" spans="1:9" x14ac:dyDescent="0.25">
      <c r="A73" t="s">
        <v>121</v>
      </c>
      <c r="B73" t="s">
        <v>8</v>
      </c>
      <c r="C73">
        <v>30</v>
      </c>
      <c r="D73" t="s">
        <v>24</v>
      </c>
      <c r="E73" s="5">
        <v>44328</v>
      </c>
      <c r="F73" t="s">
        <v>21</v>
      </c>
      <c r="G73">
        <v>67910</v>
      </c>
      <c r="H73" t="s">
        <v>205</v>
      </c>
      <c r="I73" s="11">
        <f ca="1">(TODAY()-Staff[[#This Row],[Date Joined]])/365</f>
        <v>2.1945205479452055</v>
      </c>
    </row>
    <row r="74" spans="1:9" x14ac:dyDescent="0.25">
      <c r="A74" t="s">
        <v>119</v>
      </c>
      <c r="B74" t="s">
        <v>15</v>
      </c>
      <c r="C74">
        <v>30</v>
      </c>
      <c r="D74" t="s">
        <v>16</v>
      </c>
      <c r="E74" s="5">
        <v>44214</v>
      </c>
      <c r="F74" t="s">
        <v>12</v>
      </c>
      <c r="G74">
        <v>69120</v>
      </c>
      <c r="H74" t="s">
        <v>205</v>
      </c>
      <c r="I74" s="11">
        <f ca="1">(TODAY()-Staff[[#This Row],[Date Joined]])/365</f>
        <v>2.506849315068493</v>
      </c>
    </row>
    <row r="75" spans="1:9" x14ac:dyDescent="0.25">
      <c r="A75" t="s">
        <v>132</v>
      </c>
      <c r="B75" t="s">
        <v>8</v>
      </c>
      <c r="C75">
        <v>34</v>
      </c>
      <c r="D75" t="s">
        <v>16</v>
      </c>
      <c r="E75" s="5">
        <v>44550</v>
      </c>
      <c r="F75" t="s">
        <v>21</v>
      </c>
      <c r="G75">
        <v>60130</v>
      </c>
      <c r="H75" t="s">
        <v>205</v>
      </c>
      <c r="I75" s="11">
        <f ca="1">(TODAY()-Staff[[#This Row],[Date Joined]])/365</f>
        <v>1.5863013698630137</v>
      </c>
    </row>
    <row r="76" spans="1:9" x14ac:dyDescent="0.25">
      <c r="A76" t="s">
        <v>161</v>
      </c>
      <c r="B76" t="s">
        <v>15</v>
      </c>
      <c r="C76">
        <v>23</v>
      </c>
      <c r="D76" t="s">
        <v>16</v>
      </c>
      <c r="E76" s="5">
        <v>44378</v>
      </c>
      <c r="F76" t="s">
        <v>9</v>
      </c>
      <c r="G76">
        <v>106460</v>
      </c>
      <c r="H76" t="s">
        <v>205</v>
      </c>
      <c r="I76" s="11">
        <f ca="1">(TODAY()-Staff[[#This Row],[Date Joined]])/365</f>
        <v>2.0575342465753423</v>
      </c>
    </row>
    <row r="77" spans="1:9" x14ac:dyDescent="0.25">
      <c r="A77" t="s">
        <v>148</v>
      </c>
      <c r="B77" t="s">
        <v>8</v>
      </c>
      <c r="C77">
        <v>37</v>
      </c>
      <c r="D77" t="s">
        <v>16</v>
      </c>
      <c r="E77" s="5">
        <v>44389</v>
      </c>
      <c r="F77" t="s">
        <v>56</v>
      </c>
      <c r="G77">
        <v>118100</v>
      </c>
      <c r="H77" t="s">
        <v>205</v>
      </c>
      <c r="I77" s="11">
        <f ca="1">(TODAY()-Staff[[#This Row],[Date Joined]])/365</f>
        <v>2.0273972602739727</v>
      </c>
    </row>
    <row r="78" spans="1:9" x14ac:dyDescent="0.25">
      <c r="A78" t="s">
        <v>164</v>
      </c>
      <c r="B78" t="s">
        <v>8</v>
      </c>
      <c r="C78">
        <v>36</v>
      </c>
      <c r="D78" t="s">
        <v>16</v>
      </c>
      <c r="E78" s="5">
        <v>44468</v>
      </c>
      <c r="F78" t="s">
        <v>9</v>
      </c>
      <c r="G78">
        <v>78390</v>
      </c>
      <c r="H78" t="s">
        <v>205</v>
      </c>
      <c r="I78" s="11">
        <f ca="1">(TODAY()-Staff[[#This Row],[Date Joined]])/365</f>
        <v>1.810958904109589</v>
      </c>
    </row>
    <row r="79" spans="1:9" x14ac:dyDescent="0.25">
      <c r="A79" t="s">
        <v>147</v>
      </c>
      <c r="B79" t="s">
        <v>8</v>
      </c>
      <c r="C79">
        <v>30</v>
      </c>
      <c r="D79" t="s">
        <v>16</v>
      </c>
      <c r="E79" s="5">
        <v>44789</v>
      </c>
      <c r="F79" t="s">
        <v>9</v>
      </c>
      <c r="G79">
        <v>114180</v>
      </c>
      <c r="H79" t="s">
        <v>205</v>
      </c>
      <c r="I79" s="11">
        <f ca="1">(TODAY()-Staff[[#This Row],[Date Joined]])/365</f>
        <v>0.93150684931506844</v>
      </c>
    </row>
    <row r="80" spans="1:9" x14ac:dyDescent="0.25">
      <c r="A80" t="s">
        <v>189</v>
      </c>
      <c r="B80" t="s">
        <v>8</v>
      </c>
      <c r="C80">
        <v>28</v>
      </c>
      <c r="D80" t="s">
        <v>16</v>
      </c>
      <c r="E80" s="5">
        <v>44590</v>
      </c>
      <c r="F80" t="s">
        <v>9</v>
      </c>
      <c r="G80">
        <v>104120</v>
      </c>
      <c r="H80" t="s">
        <v>205</v>
      </c>
      <c r="I80" s="11">
        <f ca="1">(TODAY()-Staff[[#This Row],[Date Joined]])/365</f>
        <v>1.4767123287671233</v>
      </c>
    </row>
    <row r="81" spans="1:9" x14ac:dyDescent="0.25">
      <c r="A81" t="s">
        <v>138</v>
      </c>
      <c r="B81" t="s">
        <v>15</v>
      </c>
      <c r="C81">
        <v>30</v>
      </c>
      <c r="D81" t="s">
        <v>16</v>
      </c>
      <c r="E81" s="5">
        <v>44640</v>
      </c>
      <c r="F81" t="s">
        <v>9</v>
      </c>
      <c r="G81">
        <v>67950</v>
      </c>
      <c r="H81" t="s">
        <v>205</v>
      </c>
      <c r="I81" s="11">
        <f ca="1">(TODAY()-Staff[[#This Row],[Date Joined]])/365</f>
        <v>1.3397260273972602</v>
      </c>
    </row>
    <row r="82" spans="1:9" x14ac:dyDescent="0.25">
      <c r="A82" t="s">
        <v>137</v>
      </c>
      <c r="B82" t="s">
        <v>8</v>
      </c>
      <c r="C82">
        <v>29</v>
      </c>
      <c r="D82" t="s">
        <v>16</v>
      </c>
      <c r="E82" s="5">
        <v>43962</v>
      </c>
      <c r="F82" t="s">
        <v>12</v>
      </c>
      <c r="G82">
        <v>34980</v>
      </c>
      <c r="H82" t="s">
        <v>205</v>
      </c>
      <c r="I82" s="11">
        <f ca="1">(TODAY()-Staff[[#This Row],[Date Joined]])/365</f>
        <v>3.1972602739726028</v>
      </c>
    </row>
    <row r="83" spans="1:9" x14ac:dyDescent="0.25">
      <c r="A83" t="s">
        <v>153</v>
      </c>
      <c r="B83" t="s">
        <v>8</v>
      </c>
      <c r="C83">
        <v>24</v>
      </c>
      <c r="D83" t="s">
        <v>16</v>
      </c>
      <c r="E83" s="5">
        <v>44087</v>
      </c>
      <c r="F83" t="s">
        <v>12</v>
      </c>
      <c r="G83">
        <v>62780</v>
      </c>
      <c r="H83" t="s">
        <v>205</v>
      </c>
      <c r="I83" s="11">
        <f ca="1">(TODAY()-Staff[[#This Row],[Date Joined]])/365</f>
        <v>2.8547945205479452</v>
      </c>
    </row>
    <row r="84" spans="1:9" x14ac:dyDescent="0.25">
      <c r="A84" t="s">
        <v>117</v>
      </c>
      <c r="B84" t="s">
        <v>15</v>
      </c>
      <c r="C84">
        <v>20</v>
      </c>
      <c r="D84" t="s">
        <v>16</v>
      </c>
      <c r="E84" s="5">
        <v>44397</v>
      </c>
      <c r="F84" t="s">
        <v>12</v>
      </c>
      <c r="G84">
        <v>107700</v>
      </c>
      <c r="H84" t="s">
        <v>205</v>
      </c>
      <c r="I84" s="11">
        <f ca="1">(TODAY()-Staff[[#This Row],[Date Joined]])/365</f>
        <v>2.0054794520547947</v>
      </c>
    </row>
    <row r="85" spans="1:9" x14ac:dyDescent="0.25">
      <c r="A85" t="s">
        <v>168</v>
      </c>
      <c r="B85" t="s">
        <v>15</v>
      </c>
      <c r="C85">
        <v>25</v>
      </c>
      <c r="D85" t="s">
        <v>16</v>
      </c>
      <c r="E85" s="5">
        <v>44322</v>
      </c>
      <c r="F85" t="s">
        <v>19</v>
      </c>
      <c r="G85">
        <v>65700</v>
      </c>
      <c r="H85" t="s">
        <v>205</v>
      </c>
      <c r="I85" s="11">
        <f ca="1">(TODAY()-Staff[[#This Row],[Date Joined]])/365</f>
        <v>2.2109589041095892</v>
      </c>
    </row>
    <row r="86" spans="1:9" x14ac:dyDescent="0.25">
      <c r="A86" t="s">
        <v>135</v>
      </c>
      <c r="B86" t="s">
        <v>8</v>
      </c>
      <c r="C86">
        <v>33</v>
      </c>
      <c r="D86" t="s">
        <v>42</v>
      </c>
      <c r="E86" s="5">
        <v>44313</v>
      </c>
      <c r="F86" t="s">
        <v>12</v>
      </c>
      <c r="G86">
        <v>75480</v>
      </c>
      <c r="H86" t="s">
        <v>205</v>
      </c>
      <c r="I86" s="11">
        <f ca="1">(TODAY()-Staff[[#This Row],[Date Joined]])/365</f>
        <v>2.2356164383561645</v>
      </c>
    </row>
    <row r="87" spans="1:9" x14ac:dyDescent="0.25">
      <c r="A87" t="s">
        <v>174</v>
      </c>
      <c r="B87" t="s">
        <v>15</v>
      </c>
      <c r="C87">
        <v>33</v>
      </c>
      <c r="D87" t="s">
        <v>16</v>
      </c>
      <c r="E87" s="5">
        <v>44448</v>
      </c>
      <c r="F87" t="s">
        <v>12</v>
      </c>
      <c r="G87">
        <v>53870</v>
      </c>
      <c r="H87" t="s">
        <v>205</v>
      </c>
      <c r="I87" s="11">
        <f ca="1">(TODAY()-Staff[[#This Row],[Date Joined]])/365</f>
        <v>1.8657534246575342</v>
      </c>
    </row>
    <row r="88" spans="1:9" x14ac:dyDescent="0.25">
      <c r="A88" t="s">
        <v>141</v>
      </c>
      <c r="B88" t="s">
        <v>8</v>
      </c>
      <c r="C88">
        <v>36</v>
      </c>
      <c r="D88" t="s">
        <v>16</v>
      </c>
      <c r="E88" s="5">
        <v>44433</v>
      </c>
      <c r="F88" t="s">
        <v>19</v>
      </c>
      <c r="G88">
        <v>78540</v>
      </c>
      <c r="H88" t="s">
        <v>205</v>
      </c>
      <c r="I88" s="11">
        <f ca="1">(TODAY()-Staff[[#This Row],[Date Joined]])/365</f>
        <v>1.9068493150684931</v>
      </c>
    </row>
    <row r="89" spans="1:9" x14ac:dyDescent="0.25">
      <c r="A89" t="s">
        <v>193</v>
      </c>
      <c r="B89" t="s">
        <v>15</v>
      </c>
      <c r="C89">
        <v>19</v>
      </c>
      <c r="D89" t="s">
        <v>16</v>
      </c>
      <c r="E89" s="5">
        <v>44218</v>
      </c>
      <c r="F89" t="s">
        <v>9</v>
      </c>
      <c r="G89">
        <v>58960</v>
      </c>
      <c r="H89" t="s">
        <v>205</v>
      </c>
      <c r="I89" s="11">
        <f ca="1">(TODAY()-Staff[[#This Row],[Date Joined]])/365</f>
        <v>2.495890410958904</v>
      </c>
    </row>
    <row r="90" spans="1:9" x14ac:dyDescent="0.25">
      <c r="A90" t="s">
        <v>162</v>
      </c>
      <c r="B90" t="s">
        <v>15</v>
      </c>
      <c r="C90">
        <v>46</v>
      </c>
      <c r="D90" t="s">
        <v>16</v>
      </c>
      <c r="E90" s="5">
        <v>44697</v>
      </c>
      <c r="F90" t="s">
        <v>9</v>
      </c>
      <c r="G90">
        <v>70610</v>
      </c>
      <c r="H90" t="s">
        <v>205</v>
      </c>
      <c r="I90" s="11">
        <f ca="1">(TODAY()-Staff[[#This Row],[Date Joined]])/365</f>
        <v>1.1835616438356165</v>
      </c>
    </row>
    <row r="91" spans="1:9" x14ac:dyDescent="0.25">
      <c r="A91" t="s">
        <v>171</v>
      </c>
      <c r="B91" t="s">
        <v>15</v>
      </c>
      <c r="C91">
        <v>33</v>
      </c>
      <c r="D91" t="s">
        <v>16</v>
      </c>
      <c r="E91" s="5">
        <v>44181</v>
      </c>
      <c r="F91" t="s">
        <v>21</v>
      </c>
      <c r="G91">
        <v>59430</v>
      </c>
      <c r="H91" t="s">
        <v>205</v>
      </c>
      <c r="I91" s="11">
        <f ca="1">(TODAY()-Staff[[#This Row],[Date Joined]])/365</f>
        <v>2.5972602739726027</v>
      </c>
    </row>
    <row r="92" spans="1:9" x14ac:dyDescent="0.25">
      <c r="A92" t="s">
        <v>144</v>
      </c>
      <c r="B92" t="s">
        <v>15</v>
      </c>
      <c r="C92">
        <v>33</v>
      </c>
      <c r="D92" t="s">
        <v>13</v>
      </c>
      <c r="E92" s="5">
        <v>44640</v>
      </c>
      <c r="F92" t="s">
        <v>9</v>
      </c>
      <c r="G92">
        <v>48530</v>
      </c>
      <c r="H92" t="s">
        <v>205</v>
      </c>
      <c r="I92" s="11">
        <f ca="1">(TODAY()-Staff[[#This Row],[Date Joined]])/365</f>
        <v>1.3397260273972602</v>
      </c>
    </row>
    <row r="93" spans="1:9" x14ac:dyDescent="0.25">
      <c r="A93" t="s">
        <v>163</v>
      </c>
      <c r="B93" t="s">
        <v>8</v>
      </c>
      <c r="C93">
        <v>33</v>
      </c>
      <c r="D93" t="s">
        <v>16</v>
      </c>
      <c r="E93" s="5">
        <v>44129</v>
      </c>
      <c r="F93" t="s">
        <v>12</v>
      </c>
      <c r="G93">
        <v>96140</v>
      </c>
      <c r="H93" t="s">
        <v>205</v>
      </c>
      <c r="I93" s="11">
        <f ca="1">(TODAY()-Staff[[#This Row],[Date Joined]])/365</f>
        <v>2.7397260273972601</v>
      </c>
    </row>
    <row r="94" spans="1:9" x14ac:dyDescent="0.25">
      <c r="A94" t="s">
        <v>58</v>
      </c>
      <c r="B94" t="s">
        <v>15</v>
      </c>
      <c r="C94">
        <v>22</v>
      </c>
      <c r="D94" t="s">
        <v>13</v>
      </c>
      <c r="E94" s="5">
        <v>44446</v>
      </c>
      <c r="F94" t="s">
        <v>19</v>
      </c>
      <c r="G94">
        <v>112780</v>
      </c>
      <c r="H94" t="s">
        <v>207</v>
      </c>
      <c r="I94" s="11">
        <f ca="1">(TODAY()-Staff[[#This Row],[Date Joined]])/365</f>
        <v>1.8712328767123287</v>
      </c>
    </row>
    <row r="95" spans="1:9" x14ac:dyDescent="0.25">
      <c r="A95" t="s">
        <v>70</v>
      </c>
      <c r="B95" t="s">
        <v>15</v>
      </c>
      <c r="C95">
        <v>46</v>
      </c>
      <c r="D95" t="s">
        <v>16</v>
      </c>
      <c r="E95" s="5">
        <v>44758</v>
      </c>
      <c r="F95" t="s">
        <v>9</v>
      </c>
      <c r="G95">
        <v>70610</v>
      </c>
      <c r="H95" t="s">
        <v>207</v>
      </c>
      <c r="I95" s="11">
        <f ca="1">(TODAY()-Staff[[#This Row],[Date Joined]])/365</f>
        <v>1.0164383561643835</v>
      </c>
    </row>
    <row r="96" spans="1:9" x14ac:dyDescent="0.25">
      <c r="A96" t="s">
        <v>75</v>
      </c>
      <c r="B96" t="s">
        <v>8</v>
      </c>
      <c r="C96">
        <v>28</v>
      </c>
      <c r="D96" t="s">
        <v>16</v>
      </c>
      <c r="E96" s="5">
        <v>44357</v>
      </c>
      <c r="F96" t="s">
        <v>19</v>
      </c>
      <c r="G96">
        <v>53240</v>
      </c>
      <c r="H96" t="s">
        <v>207</v>
      </c>
      <c r="I96" s="11">
        <f ca="1">(TODAY()-Staff[[#This Row],[Date Joined]])/365</f>
        <v>2.1150684931506851</v>
      </c>
    </row>
    <row r="97" spans="1:9" x14ac:dyDescent="0.25">
      <c r="A97" t="s">
        <v>65</v>
      </c>
      <c r="B97" t="s">
        <v>15</v>
      </c>
      <c r="C97">
        <v>32</v>
      </c>
      <c r="D97" t="s">
        <v>16</v>
      </c>
      <c r="E97" s="5">
        <v>44465</v>
      </c>
      <c r="F97" t="s">
        <v>19</v>
      </c>
      <c r="G97">
        <v>53540</v>
      </c>
      <c r="H97" t="s">
        <v>207</v>
      </c>
      <c r="I97" s="11">
        <f ca="1">(TODAY()-Staff[[#This Row],[Date Joined]])/365</f>
        <v>1.8191780821917809</v>
      </c>
    </row>
    <row r="98" spans="1:9" x14ac:dyDescent="0.25">
      <c r="A98" t="s">
        <v>81</v>
      </c>
      <c r="B98" t="s">
        <v>8</v>
      </c>
      <c r="C98">
        <v>30</v>
      </c>
      <c r="D98" t="s">
        <v>16</v>
      </c>
      <c r="E98" s="5">
        <v>44861</v>
      </c>
      <c r="F98" t="s">
        <v>9</v>
      </c>
      <c r="G98">
        <v>112570</v>
      </c>
      <c r="H98" t="s">
        <v>207</v>
      </c>
      <c r="I98" s="11">
        <f ca="1">(TODAY()-Staff[[#This Row],[Date Joined]])/365</f>
        <v>0.73424657534246573</v>
      </c>
    </row>
    <row r="99" spans="1:9" x14ac:dyDescent="0.25">
      <c r="A99" t="s">
        <v>51</v>
      </c>
      <c r="B99" t="s">
        <v>15</v>
      </c>
      <c r="C99">
        <v>33</v>
      </c>
      <c r="D99" t="s">
        <v>13</v>
      </c>
      <c r="E99" s="5">
        <v>44701</v>
      </c>
      <c r="F99" t="s">
        <v>9</v>
      </c>
      <c r="G99">
        <v>48530</v>
      </c>
      <c r="H99" t="s">
        <v>207</v>
      </c>
      <c r="I99" s="11">
        <f ca="1">(TODAY()-Staff[[#This Row],[Date Joined]])/365</f>
        <v>1.1726027397260275</v>
      </c>
    </row>
    <row r="100" spans="1:9" x14ac:dyDescent="0.25">
      <c r="A100" t="s">
        <v>61</v>
      </c>
      <c r="B100" t="s">
        <v>8</v>
      </c>
      <c r="C100">
        <v>24</v>
      </c>
      <c r="D100" t="s">
        <v>16</v>
      </c>
      <c r="E100" s="5">
        <v>44148</v>
      </c>
      <c r="F100" t="s">
        <v>12</v>
      </c>
      <c r="G100">
        <v>62780</v>
      </c>
      <c r="H100" t="s">
        <v>207</v>
      </c>
      <c r="I100" s="11">
        <f ca="1">(TODAY()-Staff[[#This Row],[Date Joined]])/365</f>
        <v>2.6876712328767125</v>
      </c>
    </row>
    <row r="101" spans="1:9" x14ac:dyDescent="0.25">
      <c r="A101" t="s">
        <v>82</v>
      </c>
      <c r="B101" t="s">
        <v>15</v>
      </c>
      <c r="C101">
        <v>33</v>
      </c>
      <c r="D101" t="s">
        <v>16</v>
      </c>
      <c r="E101" s="5">
        <v>44509</v>
      </c>
      <c r="F101" t="s">
        <v>12</v>
      </c>
      <c r="G101">
        <v>53870</v>
      </c>
      <c r="H101" t="s">
        <v>207</v>
      </c>
      <c r="I101" s="11">
        <f ca="1">(TODAY()-Staff[[#This Row],[Date Joined]])/365</f>
        <v>1.6986301369863013</v>
      </c>
    </row>
    <row r="102" spans="1:9" x14ac:dyDescent="0.25">
      <c r="A102" t="s">
        <v>60</v>
      </c>
      <c r="B102" t="s">
        <v>8</v>
      </c>
      <c r="C102">
        <v>27</v>
      </c>
      <c r="D102" t="s">
        <v>16</v>
      </c>
      <c r="E102" s="5">
        <v>44122</v>
      </c>
      <c r="F102" t="s">
        <v>56</v>
      </c>
      <c r="G102">
        <v>119110</v>
      </c>
      <c r="H102" t="s">
        <v>207</v>
      </c>
      <c r="I102" s="11">
        <f ca="1">(TODAY()-Staff[[#This Row],[Date Joined]])/365</f>
        <v>2.7589041095890412</v>
      </c>
    </row>
    <row r="103" spans="1:9" x14ac:dyDescent="0.25">
      <c r="A103" t="s">
        <v>87</v>
      </c>
      <c r="B103" t="s">
        <v>15</v>
      </c>
      <c r="C103">
        <v>29</v>
      </c>
      <c r="D103" t="s">
        <v>24</v>
      </c>
      <c r="E103" s="5">
        <v>44180</v>
      </c>
      <c r="F103" t="s">
        <v>12</v>
      </c>
      <c r="G103">
        <v>112110</v>
      </c>
      <c r="H103" t="s">
        <v>207</v>
      </c>
      <c r="I103" s="11">
        <f ca="1">(TODAY()-Staff[[#This Row],[Date Joined]])/365</f>
        <v>2.6</v>
      </c>
    </row>
    <row r="104" spans="1:9" x14ac:dyDescent="0.25">
      <c r="A104" t="s">
        <v>76</v>
      </c>
      <c r="B104" t="s">
        <v>15</v>
      </c>
      <c r="C104">
        <v>25</v>
      </c>
      <c r="D104" t="s">
        <v>16</v>
      </c>
      <c r="E104" s="5">
        <v>44383</v>
      </c>
      <c r="F104" t="s">
        <v>19</v>
      </c>
      <c r="G104">
        <v>65700</v>
      </c>
      <c r="H104" t="s">
        <v>207</v>
      </c>
      <c r="I104" s="11">
        <f ca="1">(TODAY()-Staff[[#This Row],[Date Joined]])/365</f>
        <v>2.043835616438356</v>
      </c>
    </row>
    <row r="105" spans="1:9" x14ac:dyDescent="0.25">
      <c r="A105" t="s">
        <v>97</v>
      </c>
      <c r="B105" t="s">
        <v>15</v>
      </c>
      <c r="C105">
        <v>37</v>
      </c>
      <c r="D105" t="s">
        <v>16</v>
      </c>
      <c r="E105" s="5">
        <v>44701</v>
      </c>
      <c r="F105" t="s">
        <v>12</v>
      </c>
      <c r="G105">
        <v>69070</v>
      </c>
      <c r="H105" t="s">
        <v>207</v>
      </c>
      <c r="I105" s="11">
        <f ca="1">(TODAY()-Staff[[#This Row],[Date Joined]])/365</f>
        <v>1.1726027397260275</v>
      </c>
    </row>
    <row r="106" spans="1:9" x14ac:dyDescent="0.25">
      <c r="A106" t="s">
        <v>22</v>
      </c>
      <c r="B106" t="s">
        <v>15</v>
      </c>
      <c r="C106">
        <v>20</v>
      </c>
      <c r="D106" t="s">
        <v>16</v>
      </c>
      <c r="E106" s="5">
        <v>44459</v>
      </c>
      <c r="F106" t="s">
        <v>12</v>
      </c>
      <c r="G106">
        <v>107700</v>
      </c>
      <c r="H106" t="s">
        <v>207</v>
      </c>
      <c r="I106" s="11">
        <f ca="1">(TODAY()-Staff[[#This Row],[Date Joined]])/365</f>
        <v>1.8356164383561644</v>
      </c>
    </row>
    <row r="107" spans="1:9" x14ac:dyDescent="0.25">
      <c r="A107" t="s">
        <v>84</v>
      </c>
      <c r="B107" t="s">
        <v>8</v>
      </c>
      <c r="C107">
        <v>32</v>
      </c>
      <c r="D107" t="s">
        <v>13</v>
      </c>
      <c r="E107" s="5">
        <v>44354</v>
      </c>
      <c r="F107" t="s">
        <v>12</v>
      </c>
      <c r="G107">
        <v>43840</v>
      </c>
      <c r="H107" t="s">
        <v>207</v>
      </c>
      <c r="I107" s="11">
        <f ca="1">(TODAY()-Staff[[#This Row],[Date Joined]])/365</f>
        <v>2.1232876712328768</v>
      </c>
    </row>
    <row r="108" spans="1:9" x14ac:dyDescent="0.25">
      <c r="A108" t="s">
        <v>105</v>
      </c>
      <c r="B108" t="s">
        <v>15</v>
      </c>
      <c r="C108">
        <v>40</v>
      </c>
      <c r="D108" t="s">
        <v>16</v>
      </c>
      <c r="E108" s="5">
        <v>44263</v>
      </c>
      <c r="F108" t="s">
        <v>9</v>
      </c>
      <c r="G108">
        <v>99750</v>
      </c>
      <c r="H108" t="s">
        <v>207</v>
      </c>
      <c r="I108" s="11">
        <f ca="1">(TODAY()-Staff[[#This Row],[Date Joined]])/365</f>
        <v>2.3726027397260272</v>
      </c>
    </row>
    <row r="109" spans="1:9" x14ac:dyDescent="0.25">
      <c r="A109" t="s">
        <v>47</v>
      </c>
      <c r="B109" t="s">
        <v>15</v>
      </c>
      <c r="C109">
        <v>21</v>
      </c>
      <c r="D109" t="s">
        <v>16</v>
      </c>
      <c r="E109" s="5">
        <v>44104</v>
      </c>
      <c r="F109" t="s">
        <v>9</v>
      </c>
      <c r="G109">
        <v>37920</v>
      </c>
      <c r="H109" t="s">
        <v>207</v>
      </c>
      <c r="I109" s="11">
        <f ca="1">(TODAY()-Staff[[#This Row],[Date Joined]])/365</f>
        <v>2.8082191780821919</v>
      </c>
    </row>
    <row r="110" spans="1:9" x14ac:dyDescent="0.25">
      <c r="A110" t="s">
        <v>31</v>
      </c>
      <c r="B110" t="s">
        <v>15</v>
      </c>
      <c r="C110">
        <v>21</v>
      </c>
      <c r="D110" t="s">
        <v>16</v>
      </c>
      <c r="E110" s="5">
        <v>44762</v>
      </c>
      <c r="F110" t="s">
        <v>9</v>
      </c>
      <c r="G110">
        <v>57090</v>
      </c>
      <c r="H110" t="s">
        <v>207</v>
      </c>
      <c r="I110" s="11">
        <f ca="1">(TODAY()-Staff[[#This Row],[Date Joined]])/365</f>
        <v>1.0054794520547945</v>
      </c>
    </row>
    <row r="111" spans="1:9" x14ac:dyDescent="0.25">
      <c r="A111" t="s">
        <v>30</v>
      </c>
      <c r="B111" t="s">
        <v>8</v>
      </c>
      <c r="C111">
        <v>31</v>
      </c>
      <c r="D111" t="s">
        <v>16</v>
      </c>
      <c r="E111" s="5">
        <v>44145</v>
      </c>
      <c r="F111" t="s">
        <v>12</v>
      </c>
      <c r="G111">
        <v>41980</v>
      </c>
      <c r="H111" t="s">
        <v>207</v>
      </c>
      <c r="I111" s="11">
        <f ca="1">(TODAY()-Staff[[#This Row],[Date Joined]])/365</f>
        <v>2.6958904109589041</v>
      </c>
    </row>
    <row r="112" spans="1:9" x14ac:dyDescent="0.25">
      <c r="A112" t="s">
        <v>78</v>
      </c>
      <c r="B112" t="s">
        <v>15</v>
      </c>
      <c r="C112">
        <v>21</v>
      </c>
      <c r="D112" t="s">
        <v>16</v>
      </c>
      <c r="E112" s="5">
        <v>44242</v>
      </c>
      <c r="F112" t="s">
        <v>56</v>
      </c>
      <c r="G112">
        <v>75880</v>
      </c>
      <c r="H112" t="s">
        <v>207</v>
      </c>
      <c r="I112" s="11">
        <f ca="1">(TODAY()-Staff[[#This Row],[Date Joined]])/365</f>
        <v>2.43013698630137</v>
      </c>
    </row>
    <row r="113" spans="1:9" x14ac:dyDescent="0.25">
      <c r="A113" t="s">
        <v>36</v>
      </c>
      <c r="B113" t="s">
        <v>8</v>
      </c>
      <c r="C113">
        <v>34</v>
      </c>
      <c r="D113" t="s">
        <v>16</v>
      </c>
      <c r="E113" s="5">
        <v>44653</v>
      </c>
      <c r="F113" t="s">
        <v>21</v>
      </c>
      <c r="G113">
        <v>58940</v>
      </c>
      <c r="H113" t="s">
        <v>207</v>
      </c>
      <c r="I113" s="11">
        <f ca="1">(TODAY()-Staff[[#This Row],[Date Joined]])/365</f>
        <v>1.3041095890410959</v>
      </c>
    </row>
    <row r="114" spans="1:9" x14ac:dyDescent="0.25">
      <c r="A114" t="s">
        <v>27</v>
      </c>
      <c r="B114" t="s">
        <v>8</v>
      </c>
      <c r="C114">
        <v>30</v>
      </c>
      <c r="D114" t="s">
        <v>24</v>
      </c>
      <c r="E114" s="5">
        <v>44389</v>
      </c>
      <c r="F114" t="s">
        <v>21</v>
      </c>
      <c r="G114">
        <v>67910</v>
      </c>
      <c r="H114" t="s">
        <v>207</v>
      </c>
      <c r="I114" s="11">
        <f ca="1">(TODAY()-Staff[[#This Row],[Date Joined]])/365</f>
        <v>2.0273972602739727</v>
      </c>
    </row>
    <row r="115" spans="1:9" x14ac:dyDescent="0.25">
      <c r="A115" t="s">
        <v>26</v>
      </c>
      <c r="B115" t="s">
        <v>8</v>
      </c>
      <c r="C115">
        <v>31</v>
      </c>
      <c r="D115" t="s">
        <v>16</v>
      </c>
      <c r="E115" s="5">
        <v>44663</v>
      </c>
      <c r="F115" t="s">
        <v>12</v>
      </c>
      <c r="G115">
        <v>58100</v>
      </c>
      <c r="H115" t="s">
        <v>207</v>
      </c>
      <c r="I115" s="11">
        <f ca="1">(TODAY()-Staff[[#This Row],[Date Joined]])/365</f>
        <v>1.2767123287671234</v>
      </c>
    </row>
    <row r="116" spans="1:9" x14ac:dyDescent="0.25">
      <c r="A116" t="s">
        <v>53</v>
      </c>
      <c r="B116" t="s">
        <v>15</v>
      </c>
      <c r="C116">
        <v>27</v>
      </c>
      <c r="D116" t="s">
        <v>16</v>
      </c>
      <c r="E116" s="5">
        <v>44567</v>
      </c>
      <c r="F116" t="s">
        <v>21</v>
      </c>
      <c r="G116">
        <v>48980</v>
      </c>
      <c r="H116" t="s">
        <v>207</v>
      </c>
      <c r="I116" s="11">
        <f ca="1">(TODAY()-Staff[[#This Row],[Date Joined]])/365</f>
        <v>1.5397260273972602</v>
      </c>
    </row>
    <row r="117" spans="1:9" x14ac:dyDescent="0.25">
      <c r="A117" t="s">
        <v>20</v>
      </c>
      <c r="B117" t="s">
        <v>206</v>
      </c>
      <c r="C117">
        <v>30</v>
      </c>
      <c r="D117" t="s">
        <v>16</v>
      </c>
      <c r="E117" s="5">
        <v>44597</v>
      </c>
      <c r="F117" t="s">
        <v>21</v>
      </c>
      <c r="G117">
        <v>64000</v>
      </c>
      <c r="H117" t="s">
        <v>207</v>
      </c>
      <c r="I117" s="11">
        <f ca="1">(TODAY()-Staff[[#This Row],[Date Joined]])/365</f>
        <v>1.4575342465753425</v>
      </c>
    </row>
    <row r="118" spans="1:9" x14ac:dyDescent="0.25">
      <c r="A118" t="s">
        <v>7</v>
      </c>
      <c r="B118" t="s">
        <v>8</v>
      </c>
      <c r="C118">
        <v>42</v>
      </c>
      <c r="D118" t="s">
        <v>10</v>
      </c>
      <c r="E118" s="5">
        <v>44779</v>
      </c>
      <c r="F118" t="s">
        <v>9</v>
      </c>
      <c r="G118">
        <v>75000</v>
      </c>
      <c r="H118" t="s">
        <v>207</v>
      </c>
      <c r="I118" s="11">
        <f ca="1">(TODAY()-Staff[[#This Row],[Date Joined]])/365</f>
        <v>0.95890410958904104</v>
      </c>
    </row>
    <row r="119" spans="1:9" x14ac:dyDescent="0.25">
      <c r="A119" t="s">
        <v>74</v>
      </c>
      <c r="B119" t="s">
        <v>8</v>
      </c>
      <c r="C119">
        <v>40</v>
      </c>
      <c r="D119" t="s">
        <v>16</v>
      </c>
      <c r="E119" s="5">
        <v>44337</v>
      </c>
      <c r="F119" t="s">
        <v>12</v>
      </c>
      <c r="G119">
        <v>87620</v>
      </c>
      <c r="H119" t="s">
        <v>207</v>
      </c>
      <c r="I119" s="11">
        <f ca="1">(TODAY()-Staff[[#This Row],[Date Joined]])/365</f>
        <v>2.1698630136986301</v>
      </c>
    </row>
    <row r="120" spans="1:9" x14ac:dyDescent="0.25">
      <c r="A120" t="s">
        <v>44</v>
      </c>
      <c r="B120" t="s">
        <v>8</v>
      </c>
      <c r="C120">
        <v>29</v>
      </c>
      <c r="D120" t="s">
        <v>16</v>
      </c>
      <c r="E120" s="5">
        <v>44023</v>
      </c>
      <c r="F120" t="s">
        <v>12</v>
      </c>
      <c r="G120">
        <v>34980</v>
      </c>
      <c r="H120" t="s">
        <v>207</v>
      </c>
      <c r="I120" s="11">
        <f ca="1">(TODAY()-Staff[[#This Row],[Date Joined]])/365</f>
        <v>3.0301369863013701</v>
      </c>
    </row>
    <row r="121" spans="1:9" x14ac:dyDescent="0.25">
      <c r="A121" t="s">
        <v>35</v>
      </c>
      <c r="B121" t="s">
        <v>8</v>
      </c>
      <c r="C121">
        <v>28</v>
      </c>
      <c r="D121" t="s">
        <v>16</v>
      </c>
      <c r="E121" s="5">
        <v>44185</v>
      </c>
      <c r="F121" t="s">
        <v>21</v>
      </c>
      <c r="G121">
        <v>75970</v>
      </c>
      <c r="H121" t="s">
        <v>207</v>
      </c>
      <c r="I121" s="11">
        <f ca="1">(TODAY()-Staff[[#This Row],[Date Joined]])/365</f>
        <v>2.5863013698630137</v>
      </c>
    </row>
    <row r="122" spans="1:9" x14ac:dyDescent="0.25">
      <c r="A122" t="s">
        <v>38</v>
      </c>
      <c r="B122" t="s">
        <v>8</v>
      </c>
      <c r="C122">
        <v>34</v>
      </c>
      <c r="D122" t="s">
        <v>16</v>
      </c>
      <c r="E122" s="5">
        <v>44612</v>
      </c>
      <c r="F122" t="s">
        <v>21</v>
      </c>
      <c r="G122">
        <v>60130</v>
      </c>
      <c r="H122" t="s">
        <v>207</v>
      </c>
      <c r="I122" s="11">
        <f ca="1">(TODAY()-Staff[[#This Row],[Date Joined]])/365</f>
        <v>1.4164383561643836</v>
      </c>
    </row>
    <row r="123" spans="1:9" x14ac:dyDescent="0.25">
      <c r="A123" t="s">
        <v>41</v>
      </c>
      <c r="B123" t="s">
        <v>8</v>
      </c>
      <c r="C123">
        <v>33</v>
      </c>
      <c r="D123" t="s">
        <v>42</v>
      </c>
      <c r="E123" s="5">
        <v>44374</v>
      </c>
      <c r="F123" t="s">
        <v>12</v>
      </c>
      <c r="G123">
        <v>75480</v>
      </c>
      <c r="H123" t="s">
        <v>207</v>
      </c>
      <c r="I123" s="11">
        <f ca="1">(TODAY()-Staff[[#This Row],[Date Joined]])/365</f>
        <v>2.0684931506849313</v>
      </c>
    </row>
    <row r="124" spans="1:9" x14ac:dyDescent="0.25">
      <c r="A124" t="s">
        <v>40</v>
      </c>
      <c r="B124" t="s">
        <v>15</v>
      </c>
      <c r="C124">
        <v>33</v>
      </c>
      <c r="D124" t="s">
        <v>16</v>
      </c>
      <c r="E124" s="5">
        <v>44164</v>
      </c>
      <c r="F124" t="s">
        <v>9</v>
      </c>
      <c r="G124">
        <v>115920</v>
      </c>
      <c r="H124" t="s">
        <v>207</v>
      </c>
      <c r="I124" s="11">
        <f ca="1">(TODAY()-Staff[[#This Row],[Date Joined]])/365</f>
        <v>2.6438356164383561</v>
      </c>
    </row>
    <row r="125" spans="1:9" x14ac:dyDescent="0.25">
      <c r="A125" t="s">
        <v>48</v>
      </c>
      <c r="B125" t="s">
        <v>8</v>
      </c>
      <c r="C125">
        <v>36</v>
      </c>
      <c r="D125" t="s">
        <v>16</v>
      </c>
      <c r="E125" s="5">
        <v>44494</v>
      </c>
      <c r="F125" t="s">
        <v>19</v>
      </c>
      <c r="G125">
        <v>78540</v>
      </c>
      <c r="H125" t="s">
        <v>207</v>
      </c>
      <c r="I125" s="11">
        <f ca="1">(TODAY()-Staff[[#This Row],[Date Joined]])/365</f>
        <v>1.7397260273972603</v>
      </c>
    </row>
    <row r="126" spans="1:9" x14ac:dyDescent="0.25">
      <c r="A126" t="s">
        <v>34</v>
      </c>
      <c r="B126" t="s">
        <v>15</v>
      </c>
      <c r="C126">
        <v>25</v>
      </c>
      <c r="D126" t="s">
        <v>13</v>
      </c>
      <c r="E126" s="5">
        <v>44726</v>
      </c>
      <c r="F126" t="s">
        <v>9</v>
      </c>
      <c r="G126">
        <v>109190</v>
      </c>
      <c r="H126" t="s">
        <v>207</v>
      </c>
      <c r="I126" s="11">
        <f ca="1">(TODAY()-Staff[[#This Row],[Date Joined]])/365</f>
        <v>1.1041095890410959</v>
      </c>
    </row>
    <row r="127" spans="1:9" x14ac:dyDescent="0.25">
      <c r="A127" t="s">
        <v>73</v>
      </c>
      <c r="B127" t="s">
        <v>8</v>
      </c>
      <c r="C127">
        <v>34</v>
      </c>
      <c r="D127" t="s">
        <v>24</v>
      </c>
      <c r="E127" s="5">
        <v>44721</v>
      </c>
      <c r="F127" t="s">
        <v>19</v>
      </c>
      <c r="G127">
        <v>49630</v>
      </c>
      <c r="H127" t="s">
        <v>207</v>
      </c>
      <c r="I127" s="11">
        <f ca="1">(TODAY()-Staff[[#This Row],[Date Joined]])/365</f>
        <v>1.1178082191780823</v>
      </c>
    </row>
    <row r="128" spans="1:9" x14ac:dyDescent="0.25">
      <c r="A128" t="s">
        <v>107</v>
      </c>
      <c r="B128" t="s">
        <v>8</v>
      </c>
      <c r="C128">
        <v>28</v>
      </c>
      <c r="D128" t="s">
        <v>16</v>
      </c>
      <c r="E128" s="5">
        <v>44630</v>
      </c>
      <c r="F128" t="s">
        <v>9</v>
      </c>
      <c r="G128">
        <v>99970</v>
      </c>
      <c r="H128" t="s">
        <v>207</v>
      </c>
      <c r="I128" s="11">
        <f ca="1">(TODAY()-Staff[[#This Row],[Date Joined]])/365</f>
        <v>1.3671232876712329</v>
      </c>
    </row>
    <row r="129" spans="1:9" x14ac:dyDescent="0.25">
      <c r="A129" t="s">
        <v>71</v>
      </c>
      <c r="B129" t="s">
        <v>8</v>
      </c>
      <c r="C129">
        <v>33</v>
      </c>
      <c r="D129" t="s">
        <v>16</v>
      </c>
      <c r="E129" s="5">
        <v>44190</v>
      </c>
      <c r="F129" t="s">
        <v>12</v>
      </c>
      <c r="G129">
        <v>96140</v>
      </c>
      <c r="H129" t="s">
        <v>207</v>
      </c>
      <c r="I129" s="11">
        <f ca="1">(TODAY()-Staff[[#This Row],[Date Joined]])/365</f>
        <v>2.5726027397260274</v>
      </c>
    </row>
    <row r="130" spans="1:9" x14ac:dyDescent="0.25">
      <c r="A130" t="s">
        <v>50</v>
      </c>
      <c r="B130" t="s">
        <v>15</v>
      </c>
      <c r="C130">
        <v>31</v>
      </c>
      <c r="D130" t="s">
        <v>16</v>
      </c>
      <c r="E130" s="5">
        <v>44724</v>
      </c>
      <c r="F130" t="s">
        <v>9</v>
      </c>
      <c r="G130">
        <v>103550</v>
      </c>
      <c r="H130" t="s">
        <v>207</v>
      </c>
      <c r="I130" s="11">
        <f ca="1">(TODAY()-Staff[[#This Row],[Date Joined]])/365</f>
        <v>1.1095890410958904</v>
      </c>
    </row>
    <row r="131" spans="1:9" x14ac:dyDescent="0.25">
      <c r="A131" t="s">
        <v>14</v>
      </c>
      <c r="B131" t="s">
        <v>15</v>
      </c>
      <c r="C131">
        <v>31</v>
      </c>
      <c r="D131" t="s">
        <v>16</v>
      </c>
      <c r="E131" s="5">
        <v>44511</v>
      </c>
      <c r="F131" t="s">
        <v>12</v>
      </c>
      <c r="G131">
        <v>48950</v>
      </c>
      <c r="H131" t="s">
        <v>207</v>
      </c>
      <c r="I131" s="11">
        <f ca="1">(TODAY()-Staff[[#This Row],[Date Joined]])/365</f>
        <v>1.6931506849315068</v>
      </c>
    </row>
    <row r="132" spans="1:9" x14ac:dyDescent="0.25">
      <c r="A132" t="s">
        <v>63</v>
      </c>
      <c r="B132" t="s">
        <v>15</v>
      </c>
      <c r="C132">
        <v>24</v>
      </c>
      <c r="D132" t="s">
        <v>24</v>
      </c>
      <c r="E132" s="5">
        <v>44436</v>
      </c>
      <c r="F132" t="s">
        <v>21</v>
      </c>
      <c r="G132">
        <v>52610</v>
      </c>
      <c r="H132" t="s">
        <v>207</v>
      </c>
      <c r="I132" s="11">
        <f ca="1">(TODAY()-Staff[[#This Row],[Date Joined]])/365</f>
        <v>1.8986301369863015</v>
      </c>
    </row>
    <row r="133" spans="1:9" x14ac:dyDescent="0.25">
      <c r="A133" t="s">
        <v>72</v>
      </c>
      <c r="B133" t="s">
        <v>8</v>
      </c>
      <c r="C133">
        <v>36</v>
      </c>
      <c r="D133" t="s">
        <v>16</v>
      </c>
      <c r="E133" s="5">
        <v>44529</v>
      </c>
      <c r="F133" t="s">
        <v>9</v>
      </c>
      <c r="G133">
        <v>78390</v>
      </c>
      <c r="H133" t="s">
        <v>207</v>
      </c>
      <c r="I133" s="11">
        <f ca="1">(TODAY()-Staff[[#This Row],[Date Joined]])/365</f>
        <v>1.6438356164383561</v>
      </c>
    </row>
    <row r="134" spans="1:9" x14ac:dyDescent="0.25">
      <c r="A134" t="s">
        <v>88</v>
      </c>
      <c r="B134" t="s">
        <v>8</v>
      </c>
      <c r="C134">
        <v>33</v>
      </c>
      <c r="D134" t="s">
        <v>16</v>
      </c>
      <c r="E134" s="5">
        <v>44809</v>
      </c>
      <c r="F134" t="s">
        <v>21</v>
      </c>
      <c r="G134">
        <v>86570</v>
      </c>
      <c r="H134" t="s">
        <v>207</v>
      </c>
      <c r="I134" s="11">
        <f ca="1">(TODAY()-Staff[[#This Row],[Date Joined]])/365</f>
        <v>0.87671232876712324</v>
      </c>
    </row>
    <row r="135" spans="1:9" x14ac:dyDescent="0.25">
      <c r="A135" t="s">
        <v>92</v>
      </c>
      <c r="B135" t="s">
        <v>8</v>
      </c>
      <c r="C135">
        <v>27</v>
      </c>
      <c r="D135" t="s">
        <v>16</v>
      </c>
      <c r="E135" s="5">
        <v>44686</v>
      </c>
      <c r="F135" t="s">
        <v>12</v>
      </c>
      <c r="G135">
        <v>83750</v>
      </c>
      <c r="H135" t="s">
        <v>207</v>
      </c>
      <c r="I135" s="11">
        <f ca="1">(TODAY()-Staff[[#This Row],[Date Joined]])/365</f>
        <v>1.2136986301369863</v>
      </c>
    </row>
    <row r="136" spans="1:9" x14ac:dyDescent="0.25">
      <c r="A136" t="s">
        <v>102</v>
      </c>
      <c r="B136" t="s">
        <v>8</v>
      </c>
      <c r="C136">
        <v>34</v>
      </c>
      <c r="D136" t="s">
        <v>16</v>
      </c>
      <c r="E136" s="5">
        <v>44445</v>
      </c>
      <c r="F136" t="s">
        <v>21</v>
      </c>
      <c r="G136">
        <v>92450</v>
      </c>
      <c r="H136" t="s">
        <v>207</v>
      </c>
      <c r="I136" s="11">
        <f ca="1">(TODAY()-Staff[[#This Row],[Date Joined]])/365</f>
        <v>1.8739726027397261</v>
      </c>
    </row>
    <row r="137" spans="1:9" x14ac:dyDescent="0.25">
      <c r="A137" t="s">
        <v>64</v>
      </c>
      <c r="B137" t="s">
        <v>15</v>
      </c>
      <c r="C137">
        <v>20</v>
      </c>
      <c r="D137" t="s">
        <v>16</v>
      </c>
      <c r="E137" s="5">
        <v>44183</v>
      </c>
      <c r="F137" t="s">
        <v>12</v>
      </c>
      <c r="G137">
        <v>112650</v>
      </c>
      <c r="H137" t="s">
        <v>207</v>
      </c>
      <c r="I137" s="11">
        <f ca="1">(TODAY()-Staff[[#This Row],[Date Joined]])/365</f>
        <v>2.591780821917808</v>
      </c>
    </row>
    <row r="138" spans="1:9" x14ac:dyDescent="0.25">
      <c r="A138" t="s">
        <v>104</v>
      </c>
      <c r="B138" t="s">
        <v>15</v>
      </c>
      <c r="C138">
        <v>20</v>
      </c>
      <c r="D138" t="s">
        <v>16</v>
      </c>
      <c r="E138" s="5">
        <v>44744</v>
      </c>
      <c r="F138" t="s">
        <v>9</v>
      </c>
      <c r="G138">
        <v>79570</v>
      </c>
      <c r="H138" t="s">
        <v>207</v>
      </c>
      <c r="I138" s="11">
        <f ca="1">(TODAY()-Staff[[#This Row],[Date Joined]])/365</f>
        <v>1.0547945205479452</v>
      </c>
    </row>
    <row r="139" spans="1:9" x14ac:dyDescent="0.25">
      <c r="A139" t="s">
        <v>91</v>
      </c>
      <c r="B139" t="s">
        <v>8</v>
      </c>
      <c r="C139">
        <v>20</v>
      </c>
      <c r="D139" t="s">
        <v>24</v>
      </c>
      <c r="E139" s="5">
        <v>44537</v>
      </c>
      <c r="F139" t="s">
        <v>19</v>
      </c>
      <c r="G139">
        <v>68900</v>
      </c>
      <c r="H139" t="s">
        <v>207</v>
      </c>
      <c r="I139" s="11">
        <f ca="1">(TODAY()-Staff[[#This Row],[Date Joined]])/365</f>
        <v>1.6219178082191781</v>
      </c>
    </row>
    <row r="140" spans="1:9" x14ac:dyDescent="0.25">
      <c r="A140" t="s">
        <v>39</v>
      </c>
      <c r="B140" t="s">
        <v>8</v>
      </c>
      <c r="C140">
        <v>25</v>
      </c>
      <c r="D140" t="s">
        <v>13</v>
      </c>
      <c r="E140" s="5">
        <v>44694</v>
      </c>
      <c r="F140" t="s">
        <v>12</v>
      </c>
      <c r="G140">
        <v>80700</v>
      </c>
      <c r="H140" t="s">
        <v>207</v>
      </c>
      <c r="I140" s="11">
        <f ca="1">(TODAY()-Staff[[#This Row],[Date Joined]])/365</f>
        <v>1.1917808219178083</v>
      </c>
    </row>
    <row r="141" spans="1:9" x14ac:dyDescent="0.25">
      <c r="A141" t="s">
        <v>100</v>
      </c>
      <c r="B141" t="s">
        <v>15</v>
      </c>
      <c r="C141">
        <v>19</v>
      </c>
      <c r="D141" t="s">
        <v>16</v>
      </c>
      <c r="E141" s="5">
        <v>44277</v>
      </c>
      <c r="F141" t="s">
        <v>9</v>
      </c>
      <c r="G141">
        <v>58960</v>
      </c>
      <c r="H141" t="s">
        <v>207</v>
      </c>
      <c r="I141" s="11">
        <f ca="1">(TODAY()-Staff[[#This Row],[Date Joined]])/365</f>
        <v>2.3342465753424659</v>
      </c>
    </row>
    <row r="142" spans="1:9" x14ac:dyDescent="0.25">
      <c r="A142" t="s">
        <v>106</v>
      </c>
      <c r="B142" t="s">
        <v>15</v>
      </c>
      <c r="C142">
        <v>36</v>
      </c>
      <c r="D142" t="s">
        <v>16</v>
      </c>
      <c r="E142" s="5">
        <v>44019</v>
      </c>
      <c r="F142" t="s">
        <v>12</v>
      </c>
      <c r="G142">
        <v>118840</v>
      </c>
      <c r="H142" t="s">
        <v>207</v>
      </c>
      <c r="I142" s="11">
        <f ca="1">(TODAY()-Staff[[#This Row],[Date Joined]])/365</f>
        <v>3.0410958904109591</v>
      </c>
    </row>
    <row r="143" spans="1:9" x14ac:dyDescent="0.25">
      <c r="A143" t="s">
        <v>29</v>
      </c>
      <c r="B143" t="s">
        <v>15</v>
      </c>
      <c r="C143">
        <v>28</v>
      </c>
      <c r="D143" t="s">
        <v>13</v>
      </c>
      <c r="E143" s="5">
        <v>44041</v>
      </c>
      <c r="F143" t="s">
        <v>21</v>
      </c>
      <c r="G143">
        <v>48170</v>
      </c>
      <c r="H143" t="s">
        <v>207</v>
      </c>
      <c r="I143" s="11">
        <f ca="1">(TODAY()-Staff[[#This Row],[Date Joined]])/365</f>
        <v>2.9808219178082194</v>
      </c>
    </row>
    <row r="144" spans="1:9" x14ac:dyDescent="0.25">
      <c r="A144" t="s">
        <v>108</v>
      </c>
      <c r="B144" t="s">
        <v>8</v>
      </c>
      <c r="C144">
        <v>32</v>
      </c>
      <c r="D144" t="s">
        <v>16</v>
      </c>
      <c r="E144" s="5">
        <v>44400</v>
      </c>
      <c r="F144" t="s">
        <v>56</v>
      </c>
      <c r="G144">
        <v>45510</v>
      </c>
      <c r="H144" t="s">
        <v>207</v>
      </c>
      <c r="I144" s="11">
        <f ca="1">(TODAY()-Staff[[#This Row],[Date Joined]])/365</f>
        <v>1.9972602739726026</v>
      </c>
    </row>
    <row r="145" spans="1:9" x14ac:dyDescent="0.25">
      <c r="A145" t="s">
        <v>83</v>
      </c>
      <c r="B145" t="s">
        <v>8</v>
      </c>
      <c r="C145">
        <v>36</v>
      </c>
      <c r="D145" t="s">
        <v>16</v>
      </c>
      <c r="E145" s="5">
        <v>44085</v>
      </c>
      <c r="F145" t="s">
        <v>9</v>
      </c>
      <c r="G145">
        <v>114890</v>
      </c>
      <c r="H145" t="s">
        <v>207</v>
      </c>
      <c r="I145" s="11">
        <f ca="1">(TODAY()-Staff[[#This Row],[Date Joined]])/365</f>
        <v>2.8602739726027395</v>
      </c>
    </row>
    <row r="146" spans="1:9" x14ac:dyDescent="0.25">
      <c r="A146" t="s">
        <v>67</v>
      </c>
      <c r="B146" t="s">
        <v>15</v>
      </c>
      <c r="C146">
        <v>30</v>
      </c>
      <c r="D146" t="s">
        <v>16</v>
      </c>
      <c r="E146" s="5">
        <v>44850</v>
      </c>
      <c r="F146" t="s">
        <v>12</v>
      </c>
      <c r="G146">
        <v>69710</v>
      </c>
      <c r="H146" t="s">
        <v>207</v>
      </c>
      <c r="I146" s="11">
        <f ca="1">(TODAY()-Staff[[#This Row],[Date Joined]])/365</f>
        <v>0.76438356164383559</v>
      </c>
    </row>
    <row r="147" spans="1:9" x14ac:dyDescent="0.25">
      <c r="A147" t="s">
        <v>94</v>
      </c>
      <c r="B147" t="s">
        <v>15</v>
      </c>
      <c r="C147">
        <v>36</v>
      </c>
      <c r="D147" t="s">
        <v>16</v>
      </c>
      <c r="E147" s="5">
        <v>44333</v>
      </c>
      <c r="F147" t="s">
        <v>21</v>
      </c>
      <c r="G147">
        <v>71380</v>
      </c>
      <c r="H147" t="s">
        <v>207</v>
      </c>
      <c r="I147" s="11">
        <f ca="1">(TODAY()-Staff[[#This Row],[Date Joined]])/365</f>
        <v>2.1808219178082191</v>
      </c>
    </row>
    <row r="148" spans="1:9" x14ac:dyDescent="0.25">
      <c r="A148" t="s">
        <v>33</v>
      </c>
      <c r="B148" t="s">
        <v>8</v>
      </c>
      <c r="C148">
        <v>38</v>
      </c>
      <c r="D148" t="s">
        <v>10</v>
      </c>
      <c r="E148" s="5">
        <v>44377</v>
      </c>
      <c r="F148" t="s">
        <v>19</v>
      </c>
      <c r="G148">
        <v>109160</v>
      </c>
      <c r="H148" t="s">
        <v>207</v>
      </c>
      <c r="I148" s="11">
        <f ca="1">(TODAY()-Staff[[#This Row],[Date Joined]])/365</f>
        <v>2.0602739726027397</v>
      </c>
    </row>
    <row r="149" spans="1:9" x14ac:dyDescent="0.25">
      <c r="A149" t="s">
        <v>98</v>
      </c>
      <c r="B149" t="s">
        <v>15</v>
      </c>
      <c r="C149">
        <v>27</v>
      </c>
      <c r="D149" t="s">
        <v>42</v>
      </c>
      <c r="E149" s="5">
        <v>44609</v>
      </c>
      <c r="F149" t="s">
        <v>9</v>
      </c>
      <c r="G149">
        <v>113280</v>
      </c>
      <c r="H149" t="s">
        <v>207</v>
      </c>
      <c r="I149" s="11">
        <f ca="1">(TODAY()-Staff[[#This Row],[Date Joined]])/365</f>
        <v>1.4246575342465753</v>
      </c>
    </row>
    <row r="150" spans="1:9" x14ac:dyDescent="0.25">
      <c r="A150" t="s">
        <v>25</v>
      </c>
      <c r="B150" t="s">
        <v>15</v>
      </c>
      <c r="C150">
        <v>30</v>
      </c>
      <c r="D150" t="s">
        <v>16</v>
      </c>
      <c r="E150" s="5">
        <v>44273</v>
      </c>
      <c r="F150" t="s">
        <v>12</v>
      </c>
      <c r="G150">
        <v>69120</v>
      </c>
      <c r="H150" t="s">
        <v>207</v>
      </c>
      <c r="I150" s="11">
        <f ca="1">(TODAY()-Staff[[#This Row],[Date Joined]])/365</f>
        <v>2.3452054794520549</v>
      </c>
    </row>
    <row r="151" spans="1:9" x14ac:dyDescent="0.25">
      <c r="A151" t="s">
        <v>55</v>
      </c>
      <c r="B151" t="s">
        <v>8</v>
      </c>
      <c r="C151">
        <v>37</v>
      </c>
      <c r="D151" t="s">
        <v>16</v>
      </c>
      <c r="E151" s="5">
        <v>44451</v>
      </c>
      <c r="F151" t="s">
        <v>56</v>
      </c>
      <c r="G151">
        <v>118100</v>
      </c>
      <c r="H151" t="s">
        <v>207</v>
      </c>
      <c r="I151" s="11">
        <f ca="1">(TODAY()-Staff[[#This Row],[Date Joined]])/365</f>
        <v>1.8575342465753424</v>
      </c>
    </row>
    <row r="152" spans="1:9" x14ac:dyDescent="0.25">
      <c r="A152" t="s">
        <v>62</v>
      </c>
      <c r="B152" t="s">
        <v>8</v>
      </c>
      <c r="C152">
        <v>22</v>
      </c>
      <c r="D152" t="s">
        <v>13</v>
      </c>
      <c r="E152" s="5">
        <v>44450</v>
      </c>
      <c r="F152" t="s">
        <v>9</v>
      </c>
      <c r="G152">
        <v>76900</v>
      </c>
      <c r="H152" t="s">
        <v>207</v>
      </c>
      <c r="I152" s="11">
        <f ca="1">(TODAY()-Staff[[#This Row],[Date Joined]])/365</f>
        <v>1.8602739726027397</v>
      </c>
    </row>
    <row r="153" spans="1:9" x14ac:dyDescent="0.25">
      <c r="A153" t="s">
        <v>17</v>
      </c>
      <c r="B153" t="s">
        <v>8</v>
      </c>
      <c r="C153">
        <v>43</v>
      </c>
      <c r="D153" t="s">
        <v>16</v>
      </c>
      <c r="E153" s="5">
        <v>45045</v>
      </c>
      <c r="F153" t="s">
        <v>12</v>
      </c>
      <c r="G153">
        <v>114870</v>
      </c>
      <c r="H153" t="s">
        <v>207</v>
      </c>
      <c r="I153" s="11">
        <f ca="1">(TODAY()-Staff[[#This Row],[Date Joined]])/365</f>
        <v>0.23013698630136986</v>
      </c>
    </row>
    <row r="154" spans="1:9" x14ac:dyDescent="0.25">
      <c r="A154" t="s">
        <v>52</v>
      </c>
      <c r="B154" t="s">
        <v>206</v>
      </c>
      <c r="C154">
        <v>32</v>
      </c>
      <c r="D154" t="s">
        <v>16</v>
      </c>
      <c r="E154" s="5">
        <v>44774</v>
      </c>
      <c r="F154" t="s">
        <v>12</v>
      </c>
      <c r="G154">
        <v>91310</v>
      </c>
      <c r="H154" t="s">
        <v>207</v>
      </c>
      <c r="I154" s="11">
        <f ca="1">(TODAY()-Staff[[#This Row],[Date Joined]])/365</f>
        <v>0.9726027397260274</v>
      </c>
    </row>
    <row r="155" spans="1:9" x14ac:dyDescent="0.25">
      <c r="A155" t="s">
        <v>43</v>
      </c>
      <c r="B155" t="s">
        <v>8</v>
      </c>
      <c r="C155">
        <v>28</v>
      </c>
      <c r="D155" t="s">
        <v>16</v>
      </c>
      <c r="E155" s="5">
        <v>44486</v>
      </c>
      <c r="F155" t="s">
        <v>9</v>
      </c>
      <c r="G155">
        <v>104770</v>
      </c>
      <c r="H155" t="s">
        <v>207</v>
      </c>
      <c r="I155" s="11">
        <f ca="1">(TODAY()-Staff[[#This Row],[Date Joined]])/365</f>
        <v>1.7616438356164383</v>
      </c>
    </row>
    <row r="156" spans="1:9" x14ac:dyDescent="0.25">
      <c r="A156" t="s">
        <v>89</v>
      </c>
      <c r="B156" t="s">
        <v>15</v>
      </c>
      <c r="C156">
        <v>27</v>
      </c>
      <c r="D156" t="s">
        <v>16</v>
      </c>
      <c r="E156" s="5">
        <v>44134</v>
      </c>
      <c r="F156" t="s">
        <v>19</v>
      </c>
      <c r="G156">
        <v>54970</v>
      </c>
      <c r="H156" t="s">
        <v>207</v>
      </c>
      <c r="I156" s="11">
        <f ca="1">(TODAY()-Staff[[#This Row],[Date Joined]])/365</f>
        <v>2.7260273972602738</v>
      </c>
    </row>
    <row r="157" spans="1:9" x14ac:dyDescent="0.25">
      <c r="A157" t="s">
        <v>11</v>
      </c>
      <c r="B157" t="s">
        <v>206</v>
      </c>
      <c r="C157">
        <v>26</v>
      </c>
      <c r="D157" t="s">
        <v>13</v>
      </c>
      <c r="E157" s="5">
        <v>44271</v>
      </c>
      <c r="F157" t="s">
        <v>12</v>
      </c>
      <c r="G157">
        <v>90700</v>
      </c>
      <c r="H157" t="s">
        <v>207</v>
      </c>
      <c r="I157" s="11">
        <f ca="1">(TODAY()-Staff[[#This Row],[Date Joined]])/365</f>
        <v>2.3506849315068492</v>
      </c>
    </row>
    <row r="158" spans="1:9" x14ac:dyDescent="0.25">
      <c r="A158" t="s">
        <v>109</v>
      </c>
      <c r="B158" t="s">
        <v>8</v>
      </c>
      <c r="C158">
        <v>38</v>
      </c>
      <c r="D158" t="s">
        <v>13</v>
      </c>
      <c r="E158" s="5">
        <v>44329</v>
      </c>
      <c r="F158" t="s">
        <v>19</v>
      </c>
      <c r="G158">
        <v>56870</v>
      </c>
      <c r="H158" t="s">
        <v>207</v>
      </c>
      <c r="I158" s="11">
        <f ca="1">(TODAY()-Staff[[#This Row],[Date Joined]])/365</f>
        <v>2.1917808219178081</v>
      </c>
    </row>
    <row r="159" spans="1:9" x14ac:dyDescent="0.25">
      <c r="A159" t="s">
        <v>77</v>
      </c>
      <c r="B159" t="s">
        <v>8</v>
      </c>
      <c r="C159">
        <v>25</v>
      </c>
      <c r="D159" t="s">
        <v>16</v>
      </c>
      <c r="E159" s="5">
        <v>44205</v>
      </c>
      <c r="F159" t="s">
        <v>19</v>
      </c>
      <c r="G159">
        <v>92700</v>
      </c>
      <c r="H159" t="s">
        <v>207</v>
      </c>
      <c r="I159" s="11">
        <f ca="1">(TODAY()-Staff[[#This Row],[Date Joined]])/365</f>
        <v>2.5315068493150683</v>
      </c>
    </row>
    <row r="160" spans="1:9" x14ac:dyDescent="0.25">
      <c r="A160" t="s">
        <v>32</v>
      </c>
      <c r="B160" t="s">
        <v>8</v>
      </c>
      <c r="C160">
        <v>21</v>
      </c>
      <c r="D160" t="s">
        <v>16</v>
      </c>
      <c r="E160" s="5">
        <v>44317</v>
      </c>
      <c r="F160" t="s">
        <v>21</v>
      </c>
      <c r="G160">
        <v>65920</v>
      </c>
      <c r="H160" t="s">
        <v>207</v>
      </c>
      <c r="I160" s="11">
        <f ca="1">(TODAY()-Staff[[#This Row],[Date Joined]])/365</f>
        <v>2.2246575342465755</v>
      </c>
    </row>
    <row r="161" spans="1:9" x14ac:dyDescent="0.25">
      <c r="A161" t="s">
        <v>59</v>
      </c>
      <c r="B161" t="s">
        <v>15</v>
      </c>
      <c r="C161">
        <v>26</v>
      </c>
      <c r="D161" t="s">
        <v>16</v>
      </c>
      <c r="E161" s="5">
        <v>44225</v>
      </c>
      <c r="F161" t="s">
        <v>9</v>
      </c>
      <c r="G161">
        <v>47360</v>
      </c>
      <c r="H161" t="s">
        <v>207</v>
      </c>
      <c r="I161" s="11">
        <f ca="1">(TODAY()-Staff[[#This Row],[Date Joined]])/365</f>
        <v>2.4767123287671233</v>
      </c>
    </row>
    <row r="162" spans="1:9" x14ac:dyDescent="0.25">
      <c r="A162" t="s">
        <v>37</v>
      </c>
      <c r="B162" t="s">
        <v>15</v>
      </c>
      <c r="C162">
        <v>30</v>
      </c>
      <c r="D162" t="s">
        <v>16</v>
      </c>
      <c r="E162" s="5">
        <v>44666</v>
      </c>
      <c r="F162" t="s">
        <v>9</v>
      </c>
      <c r="G162">
        <v>60570</v>
      </c>
      <c r="H162" t="s">
        <v>207</v>
      </c>
      <c r="I162" s="11">
        <f ca="1">(TODAY()-Staff[[#This Row],[Date Joined]])/365</f>
        <v>1.2684931506849315</v>
      </c>
    </row>
    <row r="163" spans="1:9" x14ac:dyDescent="0.25">
      <c r="A163" t="s">
        <v>96</v>
      </c>
      <c r="B163" t="s">
        <v>8</v>
      </c>
      <c r="C163">
        <v>28</v>
      </c>
      <c r="D163" t="s">
        <v>16</v>
      </c>
      <c r="E163" s="5">
        <v>44649</v>
      </c>
      <c r="F163" t="s">
        <v>9</v>
      </c>
      <c r="G163">
        <v>104120</v>
      </c>
      <c r="H163" t="s">
        <v>207</v>
      </c>
      <c r="I163" s="11">
        <f ca="1">(TODAY()-Staff[[#This Row],[Date Joined]])/365</f>
        <v>1.3150684931506849</v>
      </c>
    </row>
    <row r="164" spans="1:9" x14ac:dyDescent="0.25">
      <c r="A164" t="s">
        <v>23</v>
      </c>
      <c r="B164" t="s">
        <v>15</v>
      </c>
      <c r="C164">
        <v>37</v>
      </c>
      <c r="D164" t="s">
        <v>24</v>
      </c>
      <c r="E164" s="5">
        <v>44338</v>
      </c>
      <c r="F164" t="s">
        <v>12</v>
      </c>
      <c r="G164">
        <v>88050</v>
      </c>
      <c r="H164" t="s">
        <v>207</v>
      </c>
      <c r="I164" s="11">
        <f ca="1">(TODAY()-Staff[[#This Row],[Date Joined]])/365</f>
        <v>2.1671232876712327</v>
      </c>
    </row>
    <row r="165" spans="1:9" x14ac:dyDescent="0.25">
      <c r="A165" t="s">
        <v>103</v>
      </c>
      <c r="B165" t="s">
        <v>15</v>
      </c>
      <c r="C165">
        <v>24</v>
      </c>
      <c r="D165" t="s">
        <v>16</v>
      </c>
      <c r="E165" s="5">
        <v>44686</v>
      </c>
      <c r="F165" t="s">
        <v>12</v>
      </c>
      <c r="G165">
        <v>100420</v>
      </c>
      <c r="H165" t="s">
        <v>207</v>
      </c>
      <c r="I165" s="11">
        <f ca="1">(TODAY()-Staff[[#This Row],[Date Joined]])/365</f>
        <v>1.2136986301369863</v>
      </c>
    </row>
    <row r="166" spans="1:9" x14ac:dyDescent="0.25">
      <c r="A166" t="s">
        <v>54</v>
      </c>
      <c r="B166" t="s">
        <v>8</v>
      </c>
      <c r="C166">
        <v>30</v>
      </c>
      <c r="D166" t="s">
        <v>16</v>
      </c>
      <c r="E166" s="5">
        <v>44850</v>
      </c>
      <c r="F166" t="s">
        <v>9</v>
      </c>
      <c r="G166">
        <v>114180</v>
      </c>
      <c r="H166" t="s">
        <v>207</v>
      </c>
      <c r="I166" s="11">
        <f ca="1">(TODAY()-Staff[[#This Row],[Date Joined]])/365</f>
        <v>0.76438356164383559</v>
      </c>
    </row>
    <row r="167" spans="1:9" x14ac:dyDescent="0.25">
      <c r="A167" t="s">
        <v>86</v>
      </c>
      <c r="B167" t="s">
        <v>8</v>
      </c>
      <c r="C167">
        <v>21</v>
      </c>
      <c r="D167" t="s">
        <v>16</v>
      </c>
      <c r="E167" s="5">
        <v>44678</v>
      </c>
      <c r="F167" t="s">
        <v>12</v>
      </c>
      <c r="G167">
        <v>33920</v>
      </c>
      <c r="H167" t="s">
        <v>207</v>
      </c>
      <c r="I167" s="11">
        <f ca="1">(TODAY()-Staff[[#This Row],[Date Joined]])/365</f>
        <v>1.2356164383561643</v>
      </c>
    </row>
    <row r="168" spans="1:9" x14ac:dyDescent="0.25">
      <c r="A168" t="s">
        <v>69</v>
      </c>
      <c r="B168" t="s">
        <v>15</v>
      </c>
      <c r="C168">
        <v>23</v>
      </c>
      <c r="D168" t="s">
        <v>16</v>
      </c>
      <c r="E168" s="5">
        <v>44440</v>
      </c>
      <c r="F168" t="s">
        <v>9</v>
      </c>
      <c r="G168">
        <v>106460</v>
      </c>
      <c r="H168" t="s">
        <v>207</v>
      </c>
      <c r="I168" s="11">
        <f ca="1">(TODAY()-Staff[[#This Row],[Date Joined]])/365</f>
        <v>1.8876712328767122</v>
      </c>
    </row>
    <row r="169" spans="1:9" x14ac:dyDescent="0.25">
      <c r="A169" t="s">
        <v>57</v>
      </c>
      <c r="B169" t="s">
        <v>15</v>
      </c>
      <c r="C169">
        <v>35</v>
      </c>
      <c r="D169" t="s">
        <v>16</v>
      </c>
      <c r="E169" s="5">
        <v>44727</v>
      </c>
      <c r="F169" t="s">
        <v>9</v>
      </c>
      <c r="G169">
        <v>40400</v>
      </c>
      <c r="H169" t="s">
        <v>207</v>
      </c>
      <c r="I169" s="11">
        <f ca="1">(TODAY()-Staff[[#This Row],[Date Joined]])/365</f>
        <v>1.1013698630136985</v>
      </c>
    </row>
    <row r="170" spans="1:9" x14ac:dyDescent="0.25">
      <c r="A170" t="s">
        <v>68</v>
      </c>
      <c r="B170" t="s">
        <v>15</v>
      </c>
      <c r="C170">
        <v>27</v>
      </c>
      <c r="D170" t="s">
        <v>13</v>
      </c>
      <c r="E170" s="5">
        <v>44236</v>
      </c>
      <c r="F170" t="s">
        <v>21</v>
      </c>
      <c r="G170">
        <v>91650</v>
      </c>
      <c r="H170" t="s">
        <v>207</v>
      </c>
      <c r="I170" s="11">
        <f ca="1">(TODAY()-Staff[[#This Row],[Date Joined]])/365</f>
        <v>2.4465753424657533</v>
      </c>
    </row>
    <row r="171" spans="1:9" x14ac:dyDescent="0.25">
      <c r="A171" t="s">
        <v>99</v>
      </c>
      <c r="B171" t="s">
        <v>15</v>
      </c>
      <c r="C171">
        <v>43</v>
      </c>
      <c r="D171" t="s">
        <v>16</v>
      </c>
      <c r="E171" s="5">
        <v>44620</v>
      </c>
      <c r="F171" t="s">
        <v>19</v>
      </c>
      <c r="G171">
        <v>36040</v>
      </c>
      <c r="H171" t="s">
        <v>207</v>
      </c>
      <c r="I171" s="11">
        <f ca="1">(TODAY()-Staff[[#This Row],[Date Joined]])/365</f>
        <v>1.3945205479452054</v>
      </c>
    </row>
    <row r="172" spans="1:9" x14ac:dyDescent="0.25">
      <c r="A172" t="s">
        <v>101</v>
      </c>
      <c r="B172" t="s">
        <v>8</v>
      </c>
      <c r="C172">
        <v>40</v>
      </c>
      <c r="D172" t="s">
        <v>16</v>
      </c>
      <c r="E172" s="5">
        <v>44381</v>
      </c>
      <c r="F172" t="s">
        <v>12</v>
      </c>
      <c r="G172">
        <v>104410</v>
      </c>
      <c r="H172" t="s">
        <v>207</v>
      </c>
      <c r="I172" s="11">
        <f ca="1">(TODAY()-Staff[[#This Row],[Date Joined]])/365</f>
        <v>2.0493150684931507</v>
      </c>
    </row>
    <row r="173" spans="1:9" x14ac:dyDescent="0.25">
      <c r="A173" t="s">
        <v>85</v>
      </c>
      <c r="B173" t="s">
        <v>15</v>
      </c>
      <c r="C173">
        <v>30</v>
      </c>
      <c r="D173" t="s">
        <v>16</v>
      </c>
      <c r="E173" s="5">
        <v>44606</v>
      </c>
      <c r="F173" t="s">
        <v>21</v>
      </c>
      <c r="G173">
        <v>96800</v>
      </c>
      <c r="H173" t="s">
        <v>207</v>
      </c>
      <c r="I173" s="11">
        <f ca="1">(TODAY()-Staff[[#This Row],[Date Joined]])/365</f>
        <v>1.4328767123287671</v>
      </c>
    </row>
    <row r="174" spans="1:9" x14ac:dyDescent="0.25">
      <c r="A174" t="s">
        <v>28</v>
      </c>
      <c r="B174" t="s">
        <v>8</v>
      </c>
      <c r="C174">
        <v>34</v>
      </c>
      <c r="D174" t="s">
        <v>16</v>
      </c>
      <c r="E174" s="5">
        <v>44459</v>
      </c>
      <c r="F174" t="s">
        <v>21</v>
      </c>
      <c r="G174">
        <v>85000</v>
      </c>
      <c r="H174" t="s">
        <v>207</v>
      </c>
      <c r="I174" s="11">
        <f ca="1">(TODAY()-Staff[[#This Row],[Date Joined]])/365</f>
        <v>1.8356164383561644</v>
      </c>
    </row>
    <row r="175" spans="1:9" x14ac:dyDescent="0.25">
      <c r="A175" t="s">
        <v>80</v>
      </c>
      <c r="B175" t="s">
        <v>15</v>
      </c>
      <c r="C175">
        <v>28</v>
      </c>
      <c r="D175" t="s">
        <v>42</v>
      </c>
      <c r="E175" s="5">
        <v>44820</v>
      </c>
      <c r="F175" t="s">
        <v>19</v>
      </c>
      <c r="G175">
        <v>43510</v>
      </c>
      <c r="H175" t="s">
        <v>207</v>
      </c>
      <c r="I175" s="11">
        <f ca="1">(TODAY()-Staff[[#This Row],[Date Joined]])/365</f>
        <v>0.84657534246575339</v>
      </c>
    </row>
    <row r="176" spans="1:9" x14ac:dyDescent="0.25">
      <c r="A176" t="s">
        <v>79</v>
      </c>
      <c r="B176" t="s">
        <v>15</v>
      </c>
      <c r="C176">
        <v>33</v>
      </c>
      <c r="D176" t="s">
        <v>16</v>
      </c>
      <c r="E176" s="5">
        <v>44243</v>
      </c>
      <c r="F176" t="s">
        <v>21</v>
      </c>
      <c r="G176">
        <v>59430</v>
      </c>
      <c r="H176" t="s">
        <v>207</v>
      </c>
      <c r="I176" s="11">
        <f ca="1">(TODAY()-Staff[[#This Row],[Date Joined]])/365</f>
        <v>2.4273972602739726</v>
      </c>
    </row>
    <row r="177" spans="1:9" x14ac:dyDescent="0.25">
      <c r="A177" t="s">
        <v>93</v>
      </c>
      <c r="B177" t="s">
        <v>8</v>
      </c>
      <c r="C177">
        <v>33</v>
      </c>
      <c r="D177" t="s">
        <v>16</v>
      </c>
      <c r="E177" s="5">
        <v>44067</v>
      </c>
      <c r="F177" t="s">
        <v>21</v>
      </c>
      <c r="G177">
        <v>65360</v>
      </c>
      <c r="H177" t="s">
        <v>207</v>
      </c>
      <c r="I177" s="11">
        <f ca="1">(TODAY()-Staff[[#This Row],[Date Joined]])/365</f>
        <v>2.9095890410958902</v>
      </c>
    </row>
    <row r="178" spans="1:9" x14ac:dyDescent="0.25">
      <c r="A178" t="s">
        <v>66</v>
      </c>
      <c r="B178" t="s">
        <v>8</v>
      </c>
      <c r="C178">
        <v>32</v>
      </c>
      <c r="D178" t="s">
        <v>16</v>
      </c>
      <c r="E178" s="5">
        <v>44611</v>
      </c>
      <c r="F178" t="s">
        <v>9</v>
      </c>
      <c r="G178">
        <v>41570</v>
      </c>
      <c r="H178" t="s">
        <v>207</v>
      </c>
      <c r="I178" s="11">
        <f ca="1">(TODAY()-Staff[[#This Row],[Date Joined]])/365</f>
        <v>1.4191780821917808</v>
      </c>
    </row>
    <row r="179" spans="1:9" x14ac:dyDescent="0.25">
      <c r="A179" t="s">
        <v>95</v>
      </c>
      <c r="B179" t="s">
        <v>8</v>
      </c>
      <c r="C179">
        <v>33</v>
      </c>
      <c r="D179" t="s">
        <v>16</v>
      </c>
      <c r="E179" s="5">
        <v>44312</v>
      </c>
      <c r="F179" t="s">
        <v>12</v>
      </c>
      <c r="G179">
        <v>75280</v>
      </c>
      <c r="H179" t="s">
        <v>207</v>
      </c>
      <c r="I179" s="11">
        <f ca="1">(TODAY()-Staff[[#This Row],[Date Joined]])/365</f>
        <v>2.2383561643835614</v>
      </c>
    </row>
    <row r="180" spans="1:9" x14ac:dyDescent="0.25">
      <c r="A180" t="s">
        <v>18</v>
      </c>
      <c r="B180" t="s">
        <v>15</v>
      </c>
      <c r="C180">
        <v>33</v>
      </c>
      <c r="D180" t="s">
        <v>16</v>
      </c>
      <c r="E180" s="5">
        <v>44385</v>
      </c>
      <c r="F180" t="s">
        <v>19</v>
      </c>
      <c r="G180">
        <v>74550</v>
      </c>
      <c r="H180" t="s">
        <v>207</v>
      </c>
      <c r="I180" s="11">
        <f ca="1">(TODAY()-Staff[[#This Row],[Date Joined]])/365</f>
        <v>2.0383561643835617</v>
      </c>
    </row>
    <row r="181" spans="1:9" x14ac:dyDescent="0.25">
      <c r="A181" t="s">
        <v>45</v>
      </c>
      <c r="B181" t="s">
        <v>15</v>
      </c>
      <c r="C181">
        <v>30</v>
      </c>
      <c r="D181" t="s">
        <v>16</v>
      </c>
      <c r="E181" s="5">
        <v>44701</v>
      </c>
      <c r="F181" t="s">
        <v>9</v>
      </c>
      <c r="G181">
        <v>67950</v>
      </c>
      <c r="H181" t="s">
        <v>207</v>
      </c>
      <c r="I181" s="11">
        <f ca="1">(TODAY()-Staff[[#This Row],[Date Joined]])/365</f>
        <v>1.1726027397260275</v>
      </c>
    </row>
    <row r="182" spans="1:9" x14ac:dyDescent="0.25">
      <c r="A182" t="s">
        <v>90</v>
      </c>
      <c r="B182" t="s">
        <v>15</v>
      </c>
      <c r="C182">
        <v>42</v>
      </c>
      <c r="D182" t="s">
        <v>24</v>
      </c>
      <c r="E182" s="5">
        <v>44731</v>
      </c>
      <c r="F182" t="s">
        <v>21</v>
      </c>
      <c r="G182">
        <v>70270</v>
      </c>
      <c r="H182" t="s">
        <v>207</v>
      </c>
      <c r="I182" s="11">
        <f ca="1">(TODAY()-Staff[[#This Row],[Date Joined]])/365</f>
        <v>1.0904109589041096</v>
      </c>
    </row>
    <row r="183" spans="1:9" x14ac:dyDescent="0.25">
      <c r="A183" t="s">
        <v>46</v>
      </c>
      <c r="B183" t="s">
        <v>15</v>
      </c>
      <c r="C183">
        <v>26</v>
      </c>
      <c r="D183" t="s">
        <v>16</v>
      </c>
      <c r="E183" s="5">
        <v>44411</v>
      </c>
      <c r="F183" t="s">
        <v>9</v>
      </c>
      <c r="G183">
        <v>53540</v>
      </c>
      <c r="H183" t="s">
        <v>207</v>
      </c>
      <c r="I183" s="11">
        <f ca="1">(TODAY()-Staff[[#This Row],[Date Joined]])/365</f>
        <v>1.9671232876712328</v>
      </c>
    </row>
  </sheetData>
  <conditionalFormatting sqref="L1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dataValidations count="1">
    <dataValidation type="list" allowBlank="1" showInputMessage="1" showErrorMessage="1" sqref="L15" xr:uid="{FB50CCB1-267C-4DF1-B9FC-4415ED427E79}">
      <formula1>$A$2:$A$183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B8" sqref="B8"/>
    </sheetView>
  </sheetViews>
  <sheetFormatPr defaultRowHeight="15" x14ac:dyDescent="0.25"/>
  <cols>
    <col min="2" max="2" width="30" bestFit="1" customWidth="1"/>
    <col min="3" max="3" width="10" bestFit="1" customWidth="1"/>
    <col min="4" max="4" width="6.7109375" bestFit="1" customWidth="1"/>
    <col min="5" max="5" width="14.28515625" bestFit="1" customWidth="1"/>
    <col min="6" max="6" width="13.7109375" bestFit="1" customWidth="1"/>
    <col min="7" max="7" width="14" bestFit="1" customWidth="1"/>
    <col min="8" max="8" width="8.5703125" bestFit="1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0832-4E80-408C-A6DA-E2CF5F4B80A4}">
  <dimension ref="B2:E573"/>
  <sheetViews>
    <sheetView tabSelected="1" workbookViewId="0">
      <selection activeCell="I7" sqref="I7"/>
    </sheetView>
  </sheetViews>
  <sheetFormatPr defaultRowHeight="15" x14ac:dyDescent="0.25"/>
  <cols>
    <col min="3" max="3" width="37.85546875" bestFit="1" customWidth="1"/>
    <col min="4" max="4" width="9.85546875" bestFit="1" customWidth="1"/>
    <col min="5" max="5" width="17.85546875" bestFit="1" customWidth="1"/>
    <col min="8" max="8" width="22.140625" bestFit="1" customWidth="1"/>
  </cols>
  <sheetData>
    <row r="2" spans="2:5" ht="23.25" x14ac:dyDescent="0.35">
      <c r="B2" s="18">
        <v>3</v>
      </c>
      <c r="C2" s="23" t="s">
        <v>221</v>
      </c>
      <c r="D2" s="23"/>
      <c r="E2" s="23"/>
    </row>
    <row r="4" spans="2:5" ht="21" x14ac:dyDescent="0.35">
      <c r="C4" s="19" t="s">
        <v>222</v>
      </c>
      <c r="D4" s="24" t="s">
        <v>9</v>
      </c>
      <c r="E4" s="24"/>
    </row>
    <row r="5" spans="2:5" x14ac:dyDescent="0.25">
      <c r="C5" s="25"/>
      <c r="D5" s="25"/>
      <c r="E5" s="25"/>
    </row>
    <row r="6" spans="2:5" x14ac:dyDescent="0.25">
      <c r="C6" s="26"/>
      <c r="D6" s="26"/>
      <c r="E6" s="26"/>
    </row>
    <row r="7" spans="2:5" ht="18.75" x14ac:dyDescent="0.3">
      <c r="C7" s="20" t="s">
        <v>2</v>
      </c>
      <c r="D7" s="20" t="s">
        <v>5</v>
      </c>
      <c r="E7" s="20" t="s">
        <v>6</v>
      </c>
    </row>
    <row r="8" spans="2:5" ht="18.75" x14ac:dyDescent="0.3">
      <c r="C8" s="21" t="str" cm="1">
        <f t="array" aca="1" ref="C8:C62" ca="1">INDEX(_xlfn._xlws.SORT(_xlfn._xlws.FILTER(Staff[],Staff[Department]=D4),7,-1),,1)</f>
        <v>Sarayu Ragunathan</v>
      </c>
      <c r="D8" s="21" cm="1">
        <f t="array" aca="1" ref="D8:D62" ca="1">INDEX(_xlfn._xlws.SORT(_xlfn._xlws.FILTER(Staff[],Staff[Department]=D4),7,-1),,7)</f>
        <v>115920</v>
      </c>
      <c r="E8" s="21" t="str" cm="1">
        <f t="array" aca="1" ref="E8:E62" ca="1">INDEX(_xlfn._xlws.SORT(_xlfn._xlws.FILTER(Staff[],Staff[Department]=D4),7,-1),,4)</f>
        <v>Average</v>
      </c>
    </row>
    <row r="9" spans="2:5" ht="18.75" x14ac:dyDescent="0.3">
      <c r="C9" s="21" t="str">
        <f ca="1"/>
        <v>Roddy Speechley</v>
      </c>
      <c r="D9" s="21">
        <f ca="1"/>
        <v>115920</v>
      </c>
      <c r="E9" s="21" t="str">
        <f ca="1"/>
        <v>Average</v>
      </c>
    </row>
    <row r="10" spans="2:5" ht="18.75" x14ac:dyDescent="0.3">
      <c r="C10" s="21" t="str">
        <f ca="1"/>
        <v>Dhruv Manjunath</v>
      </c>
      <c r="D10" s="21">
        <f ca="1"/>
        <v>114890</v>
      </c>
      <c r="E10" s="21" t="str">
        <f ca="1"/>
        <v>Average</v>
      </c>
    </row>
    <row r="11" spans="2:5" ht="18.75" x14ac:dyDescent="0.3">
      <c r="C11" s="21" t="str">
        <f ca="1"/>
        <v>Tracy Renad</v>
      </c>
      <c r="D11" s="21">
        <f ca="1"/>
        <v>114890</v>
      </c>
      <c r="E11" s="21" t="str">
        <f ca="1"/>
        <v>Average</v>
      </c>
    </row>
    <row r="12" spans="2:5" ht="18.75" x14ac:dyDescent="0.3">
      <c r="C12" s="21" t="str">
        <f ca="1"/>
        <v>Sarojini Naueshwara</v>
      </c>
      <c r="D12" s="21">
        <f ca="1"/>
        <v>114180</v>
      </c>
      <c r="E12" s="21" t="str">
        <f ca="1"/>
        <v>Average</v>
      </c>
    </row>
    <row r="13" spans="2:5" ht="18.75" x14ac:dyDescent="0.3">
      <c r="C13" s="21" t="str">
        <f ca="1"/>
        <v>Hogan Iles</v>
      </c>
      <c r="D13" s="21">
        <f ca="1"/>
        <v>114180</v>
      </c>
      <c r="E13" s="21" t="str">
        <f ca="1"/>
        <v>Average</v>
      </c>
    </row>
    <row r="14" spans="2:5" ht="18.75" x14ac:dyDescent="0.3">
      <c r="C14" s="21" t="str">
        <f ca="1"/>
        <v>Ilesh Dasgupta</v>
      </c>
      <c r="D14" s="21">
        <f ca="1"/>
        <v>113280</v>
      </c>
      <c r="E14" s="21" t="str">
        <f ca="1"/>
        <v>Very poor</v>
      </c>
    </row>
    <row r="15" spans="2:5" ht="18.75" x14ac:dyDescent="0.3">
      <c r="C15" s="21" t="str">
        <f ca="1"/>
        <v>Mahalia Larcher</v>
      </c>
      <c r="D15" s="21">
        <f ca="1"/>
        <v>113280</v>
      </c>
      <c r="E15" s="21" t="str">
        <f ca="1"/>
        <v>Very poor</v>
      </c>
    </row>
    <row r="16" spans="2:5" ht="18.75" x14ac:dyDescent="0.3">
      <c r="C16" s="21" t="str">
        <f ca="1"/>
        <v>Bandhula Sathyanna</v>
      </c>
      <c r="D16" s="21">
        <f ca="1"/>
        <v>112650</v>
      </c>
      <c r="E16" s="21" t="str">
        <f ca="1"/>
        <v>Average</v>
      </c>
    </row>
    <row r="17" spans="3:5" ht="18.75" x14ac:dyDescent="0.3">
      <c r="C17" s="21" t="str">
        <f ca="1"/>
        <v>Makshi Vinutha</v>
      </c>
      <c r="D17" s="21">
        <f ca="1"/>
        <v>112570</v>
      </c>
      <c r="E17" s="21" t="str">
        <f ca="1"/>
        <v>Average</v>
      </c>
    </row>
    <row r="18" spans="3:5" ht="18.75" x14ac:dyDescent="0.3">
      <c r="C18" s="21" t="str">
        <f ca="1"/>
        <v>Halimeda Kuscha</v>
      </c>
      <c r="D18" s="21">
        <f ca="1"/>
        <v>112570</v>
      </c>
      <c r="E18" s="21" t="str">
        <f ca="1"/>
        <v>Average</v>
      </c>
    </row>
    <row r="19" spans="3:5" ht="18.75" x14ac:dyDescent="0.3">
      <c r="C19" s="21" t="str">
        <f ca="1"/>
        <v>Damayanti Thangavadivelu</v>
      </c>
      <c r="D19" s="21">
        <f ca="1"/>
        <v>109190</v>
      </c>
      <c r="E19" s="21" t="str">
        <f ca="1"/>
        <v>Above average</v>
      </c>
    </row>
    <row r="20" spans="3:5" ht="18.75" x14ac:dyDescent="0.3">
      <c r="C20" s="21" t="str">
        <f ca="1"/>
        <v>Madelene Upcott</v>
      </c>
      <c r="D20" s="21">
        <f ca="1"/>
        <v>109190</v>
      </c>
      <c r="E20" s="21" t="str">
        <f ca="1"/>
        <v>Above average</v>
      </c>
    </row>
    <row r="21" spans="3:5" ht="18.75" x14ac:dyDescent="0.3">
      <c r="C21" s="21" t="str">
        <f ca="1"/>
        <v>Sahas Sanabhi Shrikant</v>
      </c>
      <c r="D21" s="21">
        <f ca="1"/>
        <v>106460</v>
      </c>
      <c r="E21" s="21" t="str">
        <f ca="1"/>
        <v>Average</v>
      </c>
    </row>
    <row r="22" spans="3:5" ht="18.75" x14ac:dyDescent="0.3">
      <c r="C22" s="21" t="str">
        <f ca="1"/>
        <v>Kissiah Maydway</v>
      </c>
      <c r="D22" s="21">
        <f ca="1"/>
        <v>106460</v>
      </c>
      <c r="E22" s="21" t="str">
        <f ca="1"/>
        <v>Average</v>
      </c>
    </row>
    <row r="23" spans="3:5" ht="18.75" x14ac:dyDescent="0.3">
      <c r="C23" s="21" t="str">
        <f ca="1"/>
        <v>Shevantilal Muppala</v>
      </c>
      <c r="D23" s="21">
        <f ca="1"/>
        <v>104770</v>
      </c>
      <c r="E23" s="21" t="str">
        <f ca="1"/>
        <v>Average</v>
      </c>
    </row>
    <row r="24" spans="3:5" ht="18.75" x14ac:dyDescent="0.3">
      <c r="C24" s="21" t="str">
        <f ca="1"/>
        <v>Janene Hairsine</v>
      </c>
      <c r="D24" s="21">
        <f ca="1"/>
        <v>104770</v>
      </c>
      <c r="E24" s="21" t="str">
        <f ca="1"/>
        <v>Average</v>
      </c>
    </row>
    <row r="25" spans="3:5" ht="18.75" x14ac:dyDescent="0.3">
      <c r="C25" s="21" t="str">
        <f ca="1"/>
        <v>Sartaj Probal</v>
      </c>
      <c r="D25" s="21">
        <f ca="1"/>
        <v>104120</v>
      </c>
      <c r="E25" s="21" t="str">
        <f ca="1"/>
        <v>Average</v>
      </c>
    </row>
    <row r="26" spans="3:5" ht="18.75" x14ac:dyDescent="0.3">
      <c r="C26" s="21" t="str">
        <f ca="1"/>
        <v>Cherlyn Barter</v>
      </c>
      <c r="D26" s="21">
        <f ca="1"/>
        <v>104120</v>
      </c>
      <c r="E26" s="21" t="str">
        <f ca="1"/>
        <v>Average</v>
      </c>
    </row>
    <row r="27" spans="3:5" ht="18.75" x14ac:dyDescent="0.3">
      <c r="C27" s="21" t="str">
        <f ca="1"/>
        <v>Satyendra Venkatadri</v>
      </c>
      <c r="D27" s="21">
        <f ca="1"/>
        <v>103550</v>
      </c>
      <c r="E27" s="21" t="str">
        <f ca="1"/>
        <v>Average</v>
      </c>
    </row>
    <row r="28" spans="3:5" ht="18.75" x14ac:dyDescent="0.3">
      <c r="C28" s="21" t="str">
        <f ca="1"/>
        <v>Dyna Doucette</v>
      </c>
      <c r="D28" s="21">
        <f ca="1"/>
        <v>103550</v>
      </c>
      <c r="E28" s="21" t="str">
        <f ca="1"/>
        <v>Average</v>
      </c>
    </row>
    <row r="29" spans="3:5" ht="18.75" x14ac:dyDescent="0.3">
      <c r="C29" s="21" t="str">
        <f ca="1"/>
        <v>Vasu Nandin</v>
      </c>
      <c r="D29" s="21">
        <f ca="1"/>
        <v>99970</v>
      </c>
      <c r="E29" s="21" t="str">
        <f ca="1"/>
        <v>Average</v>
      </c>
    </row>
    <row r="30" spans="3:5" ht="18.75" x14ac:dyDescent="0.3">
      <c r="C30" s="21" t="str">
        <f ca="1"/>
        <v>Bernie Gorges</v>
      </c>
      <c r="D30" s="21">
        <f ca="1"/>
        <v>99970</v>
      </c>
      <c r="E30" s="21" t="str">
        <f ca="1"/>
        <v>Average</v>
      </c>
    </row>
    <row r="31" spans="3:5" ht="18.75" x14ac:dyDescent="0.3">
      <c r="C31" s="21" t="str">
        <f ca="1"/>
        <v>Baruna Ogale</v>
      </c>
      <c r="D31" s="21">
        <f ca="1"/>
        <v>99750</v>
      </c>
      <c r="E31" s="21" t="str">
        <f ca="1"/>
        <v>Average</v>
      </c>
    </row>
    <row r="32" spans="3:5" ht="18.75" x14ac:dyDescent="0.3">
      <c r="C32" s="21" t="str">
        <f ca="1"/>
        <v>Simon Kembery</v>
      </c>
      <c r="D32" s="21">
        <f ca="1"/>
        <v>99750</v>
      </c>
      <c r="E32" s="21" t="str">
        <f ca="1"/>
        <v>Average</v>
      </c>
    </row>
    <row r="33" spans="3:5" ht="18.75" x14ac:dyDescent="0.3">
      <c r="C33" s="21" t="str">
        <f ca="1"/>
        <v>Udyan Lanka</v>
      </c>
      <c r="D33" s="21">
        <f ca="1"/>
        <v>79570</v>
      </c>
      <c r="E33" s="21" t="str">
        <f ca="1"/>
        <v>Average</v>
      </c>
    </row>
    <row r="34" spans="3:5" ht="18.75" x14ac:dyDescent="0.3">
      <c r="C34" s="21" t="str">
        <f ca="1"/>
        <v>Kellsie Waby</v>
      </c>
      <c r="D34" s="21">
        <f ca="1"/>
        <v>79570</v>
      </c>
      <c r="E34" s="21" t="str">
        <f ca="1"/>
        <v>Average</v>
      </c>
    </row>
    <row r="35" spans="3:5" ht="18.75" x14ac:dyDescent="0.3">
      <c r="C35" s="21" t="str">
        <f ca="1"/>
        <v>Rushil Kripa</v>
      </c>
      <c r="D35" s="21">
        <f ca="1"/>
        <v>78390</v>
      </c>
      <c r="E35" s="21" t="str">
        <f ca="1"/>
        <v>Average</v>
      </c>
    </row>
    <row r="36" spans="3:5" ht="18.75" x14ac:dyDescent="0.3">
      <c r="C36" s="21" t="str">
        <f ca="1"/>
        <v>Allene Gobbet</v>
      </c>
      <c r="D36" s="21">
        <f ca="1"/>
        <v>78390</v>
      </c>
      <c r="E36" s="21" t="str">
        <f ca="1"/>
        <v>Average</v>
      </c>
    </row>
    <row r="37" spans="3:5" ht="18.75" x14ac:dyDescent="0.3">
      <c r="C37" s="21" t="str">
        <f ca="1"/>
        <v>Shreela Ramasubraman</v>
      </c>
      <c r="D37" s="21">
        <f ca="1"/>
        <v>76900</v>
      </c>
      <c r="E37" s="21" t="str">
        <f ca="1"/>
        <v>Above average</v>
      </c>
    </row>
    <row r="38" spans="3:5" ht="18.75" x14ac:dyDescent="0.3">
      <c r="C38" s="21" t="str">
        <f ca="1"/>
        <v>Virginia McConville</v>
      </c>
      <c r="D38" s="21">
        <f ca="1"/>
        <v>76900</v>
      </c>
      <c r="E38" s="21" t="str">
        <f ca="1"/>
        <v>Above average</v>
      </c>
    </row>
    <row r="39" spans="3:5" ht="18.75" x14ac:dyDescent="0.3">
      <c r="C39" s="21" t="str">
        <f ca="1"/>
        <v>Nanak Sapna</v>
      </c>
      <c r="D39" s="21">
        <f ca="1"/>
        <v>75000</v>
      </c>
      <c r="E39" s="21" t="str">
        <f ca="1"/>
        <v>Exceptional</v>
      </c>
    </row>
    <row r="40" spans="3:5" ht="18.75" x14ac:dyDescent="0.3">
      <c r="C40" s="21" t="str">
        <f ca="1"/>
        <v>Barr Faughny</v>
      </c>
      <c r="D40" s="21">
        <f ca="1"/>
        <v>75000</v>
      </c>
      <c r="E40" s="21" t="str">
        <f ca="1"/>
        <v>Exceptional</v>
      </c>
    </row>
    <row r="41" spans="3:5" ht="18.75" x14ac:dyDescent="0.3">
      <c r="C41" s="21" t="str">
        <f ca="1"/>
        <v>Ranajay Kailashnath Richa</v>
      </c>
      <c r="D41" s="21">
        <f ca="1"/>
        <v>70610</v>
      </c>
      <c r="E41" s="21" t="str">
        <f ca="1"/>
        <v>Average</v>
      </c>
    </row>
    <row r="42" spans="3:5" ht="18.75" x14ac:dyDescent="0.3">
      <c r="C42" s="21" t="str">
        <f ca="1"/>
        <v>Ambros Murthwaite</v>
      </c>
      <c r="D42" s="21">
        <f ca="1"/>
        <v>70610</v>
      </c>
      <c r="E42" s="21" t="str">
        <f ca="1"/>
        <v>Average</v>
      </c>
    </row>
    <row r="43" spans="3:5" ht="18.75" x14ac:dyDescent="0.3">
      <c r="C43" s="21" t="str">
        <f ca="1"/>
        <v>Mahindra Sreedharan</v>
      </c>
      <c r="D43" s="21">
        <f ca="1"/>
        <v>67950</v>
      </c>
      <c r="E43" s="21" t="str">
        <f ca="1"/>
        <v>Average</v>
      </c>
    </row>
    <row r="44" spans="3:5" ht="18.75" x14ac:dyDescent="0.3">
      <c r="C44" s="21" t="str">
        <f ca="1"/>
        <v>Ebonee Roxburgh</v>
      </c>
      <c r="D44" s="21">
        <f ca="1"/>
        <v>67950</v>
      </c>
      <c r="E44" s="21" t="str">
        <f ca="1"/>
        <v>Average</v>
      </c>
    </row>
    <row r="45" spans="3:5" ht="18.75" x14ac:dyDescent="0.3">
      <c r="C45" s="21" t="str">
        <f ca="1"/>
        <v>Mardav Ramaswami</v>
      </c>
      <c r="D45" s="21">
        <f ca="1"/>
        <v>60570</v>
      </c>
      <c r="E45" s="21" t="str">
        <f ca="1"/>
        <v>Average</v>
      </c>
    </row>
    <row r="46" spans="3:5" ht="18.75" x14ac:dyDescent="0.3">
      <c r="C46" s="21" t="str">
        <f ca="1"/>
        <v>Mallorie Waber</v>
      </c>
      <c r="D46" s="21">
        <f ca="1"/>
        <v>60570</v>
      </c>
      <c r="E46" s="21" t="str">
        <f ca="1"/>
        <v>Average</v>
      </c>
    </row>
    <row r="47" spans="3:5" ht="18.75" x14ac:dyDescent="0.3">
      <c r="C47" s="21" t="str">
        <f ca="1"/>
        <v>Vinanti Choudhari</v>
      </c>
      <c r="D47" s="21">
        <f ca="1"/>
        <v>58960</v>
      </c>
      <c r="E47" s="21" t="str">
        <f ca="1"/>
        <v>Average</v>
      </c>
    </row>
    <row r="48" spans="3:5" ht="18.75" x14ac:dyDescent="0.3">
      <c r="C48" s="21" t="str">
        <f ca="1"/>
        <v>Lilyan Klimpt</v>
      </c>
      <c r="D48" s="21">
        <f ca="1"/>
        <v>58960</v>
      </c>
      <c r="E48" s="21" t="str">
        <f ca="1"/>
        <v>Average</v>
      </c>
    </row>
    <row r="49" spans="3:5" ht="18.75" x14ac:dyDescent="0.3">
      <c r="C49" s="21" t="str">
        <f ca="1"/>
        <v>Shattesh Utpat</v>
      </c>
      <c r="D49" s="21">
        <f ca="1"/>
        <v>57090</v>
      </c>
      <c r="E49" s="21" t="str">
        <f ca="1"/>
        <v>Average</v>
      </c>
    </row>
    <row r="50" spans="3:5" ht="18.75" x14ac:dyDescent="0.3">
      <c r="C50" s="21" t="str">
        <f ca="1"/>
        <v>Kelci Walkden</v>
      </c>
      <c r="D50" s="21">
        <f ca="1"/>
        <v>57090</v>
      </c>
      <c r="E50" s="21" t="str">
        <f ca="1"/>
        <v>Average</v>
      </c>
    </row>
    <row r="51" spans="3:5" ht="18.75" x14ac:dyDescent="0.3">
      <c r="C51" s="21" t="str">
        <f ca="1"/>
        <v>Chitrasen Laul</v>
      </c>
      <c r="D51" s="21">
        <f ca="1"/>
        <v>53540</v>
      </c>
      <c r="E51" s="21" t="str">
        <f ca="1"/>
        <v>Average</v>
      </c>
    </row>
    <row r="52" spans="3:5" ht="18.75" x14ac:dyDescent="0.3">
      <c r="C52" s="21" t="str">
        <f ca="1"/>
        <v>Zach Polon</v>
      </c>
      <c r="D52" s="21">
        <f ca="1"/>
        <v>53540</v>
      </c>
      <c r="E52" s="21" t="str">
        <f ca="1"/>
        <v>Average</v>
      </c>
    </row>
    <row r="53" spans="3:5" ht="18.75" x14ac:dyDescent="0.3">
      <c r="C53" s="21" t="str">
        <f ca="1"/>
        <v>Piyali Mahanthapa</v>
      </c>
      <c r="D53" s="21">
        <f ca="1"/>
        <v>48530</v>
      </c>
      <c r="E53" s="21" t="str">
        <f ca="1"/>
        <v>Above average</v>
      </c>
    </row>
    <row r="54" spans="3:5" ht="18.75" x14ac:dyDescent="0.3">
      <c r="C54" s="21" t="str">
        <f ca="1"/>
        <v>Erin Androsik</v>
      </c>
      <c r="D54" s="21">
        <f ca="1"/>
        <v>48530</v>
      </c>
      <c r="E54" s="21" t="str">
        <f ca="1"/>
        <v>Above average</v>
      </c>
    </row>
    <row r="55" spans="3:5" ht="18.75" x14ac:dyDescent="0.3">
      <c r="C55" s="21" t="str">
        <f ca="1"/>
        <v>Shiuli Sapna</v>
      </c>
      <c r="D55" s="21">
        <f ca="1"/>
        <v>47360</v>
      </c>
      <c r="E55" s="21" t="str">
        <f ca="1"/>
        <v>Average</v>
      </c>
    </row>
    <row r="56" spans="3:5" ht="18.75" x14ac:dyDescent="0.3">
      <c r="C56" s="21" t="str">
        <f ca="1"/>
        <v>Dell Molloy</v>
      </c>
      <c r="D56" s="21">
        <f ca="1"/>
        <v>47360</v>
      </c>
      <c r="E56" s="21" t="str">
        <f ca="1"/>
        <v>Average</v>
      </c>
    </row>
    <row r="57" spans="3:5" ht="18.75" x14ac:dyDescent="0.3">
      <c r="C57" s="21" t="str">
        <f ca="1"/>
        <v>Prerana Nishita</v>
      </c>
      <c r="D57" s="21">
        <f ca="1"/>
        <v>41570</v>
      </c>
      <c r="E57" s="21" t="str">
        <f ca="1"/>
        <v>Average</v>
      </c>
    </row>
    <row r="58" spans="3:5" ht="18.75" x14ac:dyDescent="0.3">
      <c r="C58" s="21" t="str">
        <f ca="1"/>
        <v>Crissie Cordel</v>
      </c>
      <c r="D58" s="21">
        <f ca="1"/>
        <v>41570</v>
      </c>
      <c r="E58" s="21" t="str">
        <f ca="1"/>
        <v>Average</v>
      </c>
    </row>
    <row r="59" spans="3:5" ht="18.75" x14ac:dyDescent="0.3">
      <c r="C59" s="21" t="str">
        <f ca="1"/>
        <v>Shobhana Samuel</v>
      </c>
      <c r="D59" s="21">
        <f ca="1"/>
        <v>40400</v>
      </c>
      <c r="E59" s="21" t="str">
        <f ca="1"/>
        <v>Average</v>
      </c>
    </row>
    <row r="60" spans="3:5" ht="18.75" x14ac:dyDescent="0.3">
      <c r="C60" s="21" t="str">
        <f ca="1"/>
        <v>Archibald Filliskirk</v>
      </c>
      <c r="D60" s="21">
        <f ca="1"/>
        <v>40400</v>
      </c>
      <c r="E60" s="21" t="str">
        <f ca="1"/>
        <v>Average</v>
      </c>
    </row>
    <row r="61" spans="3:5" ht="18.75" x14ac:dyDescent="0.3">
      <c r="C61" s="21" t="str">
        <f ca="1"/>
        <v>Akbar Sorabhjee</v>
      </c>
      <c r="D61" s="21">
        <f ca="1"/>
        <v>37920</v>
      </c>
      <c r="E61" s="21" t="str">
        <f ca="1"/>
        <v>Average</v>
      </c>
    </row>
    <row r="62" spans="3:5" ht="18.75" x14ac:dyDescent="0.3">
      <c r="C62" s="22" t="str">
        <f ca="1"/>
        <v>Orton Livick</v>
      </c>
      <c r="D62" s="22">
        <f ca="1"/>
        <v>37920</v>
      </c>
      <c r="E62" s="22" t="str">
        <f ca="1"/>
        <v>Average</v>
      </c>
    </row>
    <row r="63" spans="3:5" ht="18.75" x14ac:dyDescent="0.3">
      <c r="C63" s="22"/>
      <c r="D63" s="22"/>
      <c r="E63" s="22"/>
    </row>
    <row r="64" spans="3:5" ht="18.75" x14ac:dyDescent="0.3">
      <c r="C64" s="22"/>
      <c r="D64" s="22"/>
      <c r="E64" s="22"/>
    </row>
    <row r="65" spans="3:5" ht="18.75" x14ac:dyDescent="0.3">
      <c r="C65" s="22"/>
      <c r="D65" s="22"/>
      <c r="E65" s="22"/>
    </row>
    <row r="66" spans="3:5" ht="18.75" x14ac:dyDescent="0.3">
      <c r="C66" s="22"/>
      <c r="D66" s="22"/>
      <c r="E66" s="22"/>
    </row>
    <row r="67" spans="3:5" ht="18.75" x14ac:dyDescent="0.3">
      <c r="C67" s="22"/>
      <c r="D67" s="22"/>
      <c r="E67" s="22"/>
    </row>
    <row r="68" spans="3:5" ht="18.75" x14ac:dyDescent="0.3">
      <c r="C68" s="22"/>
      <c r="D68" s="22"/>
      <c r="E68" s="22"/>
    </row>
    <row r="69" spans="3:5" ht="18.75" x14ac:dyDescent="0.3">
      <c r="C69" s="22"/>
      <c r="D69" s="22"/>
      <c r="E69" s="22"/>
    </row>
    <row r="70" spans="3:5" ht="18.75" x14ac:dyDescent="0.3">
      <c r="C70" s="22"/>
      <c r="D70" s="22"/>
      <c r="E70" s="22"/>
    </row>
    <row r="71" spans="3:5" ht="18.75" x14ac:dyDescent="0.3">
      <c r="C71" s="22"/>
      <c r="D71" s="22"/>
      <c r="E71" s="22"/>
    </row>
    <row r="72" spans="3:5" ht="18.75" x14ac:dyDescent="0.3">
      <c r="C72" s="22"/>
      <c r="D72" s="22"/>
      <c r="E72" s="22"/>
    </row>
    <row r="73" spans="3:5" ht="18.75" x14ac:dyDescent="0.3">
      <c r="C73" s="22"/>
      <c r="D73" s="22"/>
      <c r="E73" s="22"/>
    </row>
    <row r="74" spans="3:5" ht="18.75" x14ac:dyDescent="0.3">
      <c r="C74" s="22"/>
      <c r="D74" s="22"/>
      <c r="E74" s="22"/>
    </row>
    <row r="75" spans="3:5" ht="18.75" x14ac:dyDescent="0.3">
      <c r="C75" s="22"/>
      <c r="D75" s="22"/>
      <c r="E75" s="22"/>
    </row>
    <row r="76" spans="3:5" ht="18.75" x14ac:dyDescent="0.3">
      <c r="C76" s="22"/>
      <c r="D76" s="22"/>
      <c r="E76" s="22"/>
    </row>
    <row r="77" spans="3:5" ht="18.75" x14ac:dyDescent="0.3">
      <c r="C77" s="22"/>
      <c r="D77" s="22"/>
      <c r="E77" s="22"/>
    </row>
    <row r="78" spans="3:5" ht="18.75" x14ac:dyDescent="0.3">
      <c r="C78" s="22"/>
      <c r="D78" s="22"/>
      <c r="E78" s="22"/>
    </row>
    <row r="79" spans="3:5" ht="18.75" x14ac:dyDescent="0.3">
      <c r="C79" s="22"/>
      <c r="D79" s="22"/>
      <c r="E79" s="22"/>
    </row>
    <row r="80" spans="3:5" ht="18.75" x14ac:dyDescent="0.3">
      <c r="C80" s="22"/>
      <c r="D80" s="22"/>
      <c r="E80" s="22"/>
    </row>
    <row r="81" spans="3:5" ht="18.75" x14ac:dyDescent="0.3">
      <c r="C81" s="22"/>
      <c r="D81" s="22"/>
      <c r="E81" s="22"/>
    </row>
    <row r="82" spans="3:5" ht="18.75" x14ac:dyDescent="0.3">
      <c r="C82" s="22"/>
      <c r="D82" s="22"/>
      <c r="E82" s="22"/>
    </row>
    <row r="83" spans="3:5" ht="18.75" x14ac:dyDescent="0.3">
      <c r="C83" s="22"/>
      <c r="D83" s="22"/>
      <c r="E83" s="22"/>
    </row>
    <row r="84" spans="3:5" ht="18.75" x14ac:dyDescent="0.3">
      <c r="C84" s="22"/>
      <c r="D84" s="22"/>
      <c r="E84" s="22"/>
    </row>
    <row r="85" spans="3:5" ht="18.75" x14ac:dyDescent="0.3">
      <c r="C85" s="22"/>
      <c r="D85" s="22"/>
      <c r="E85" s="22"/>
    </row>
    <row r="86" spans="3:5" ht="18.75" x14ac:dyDescent="0.3">
      <c r="C86" s="22"/>
      <c r="D86" s="22"/>
      <c r="E86" s="22"/>
    </row>
    <row r="87" spans="3:5" ht="18.75" x14ac:dyDescent="0.3">
      <c r="C87" s="22"/>
      <c r="D87" s="22"/>
      <c r="E87" s="22"/>
    </row>
    <row r="88" spans="3:5" ht="18.75" x14ac:dyDescent="0.3">
      <c r="C88" s="22"/>
      <c r="D88" s="22"/>
      <c r="E88" s="22"/>
    </row>
    <row r="89" spans="3:5" ht="18.75" x14ac:dyDescent="0.3">
      <c r="C89" s="22"/>
      <c r="D89" s="22"/>
      <c r="E89" s="22"/>
    </row>
    <row r="90" spans="3:5" ht="18.75" x14ac:dyDescent="0.3">
      <c r="C90" s="22"/>
      <c r="D90" s="22"/>
      <c r="E90" s="22"/>
    </row>
    <row r="91" spans="3:5" ht="18.75" x14ac:dyDescent="0.3">
      <c r="C91" s="22"/>
      <c r="D91" s="22"/>
      <c r="E91" s="22"/>
    </row>
    <row r="92" spans="3:5" ht="18.75" x14ac:dyDescent="0.3">
      <c r="C92" s="22"/>
      <c r="D92" s="22"/>
      <c r="E92" s="22"/>
    </row>
    <row r="93" spans="3:5" ht="18.75" x14ac:dyDescent="0.3">
      <c r="C93" s="22"/>
      <c r="D93" s="22"/>
      <c r="E93" s="22"/>
    </row>
    <row r="94" spans="3:5" ht="18.75" x14ac:dyDescent="0.3">
      <c r="C94" s="22"/>
      <c r="D94" s="22"/>
      <c r="E94" s="22"/>
    </row>
    <row r="95" spans="3:5" ht="18.75" x14ac:dyDescent="0.3">
      <c r="C95" s="22"/>
      <c r="D95" s="22"/>
      <c r="E95" s="22"/>
    </row>
    <row r="96" spans="3:5" ht="18.75" x14ac:dyDescent="0.3">
      <c r="C96" s="22"/>
      <c r="D96" s="22"/>
      <c r="E96" s="22"/>
    </row>
    <row r="97" spans="3:5" ht="18.75" x14ac:dyDescent="0.3">
      <c r="C97" s="22"/>
      <c r="D97" s="22"/>
      <c r="E97" s="22"/>
    </row>
    <row r="98" spans="3:5" ht="18.75" x14ac:dyDescent="0.3">
      <c r="C98" s="22"/>
      <c r="D98" s="22"/>
      <c r="E98" s="22"/>
    </row>
    <row r="99" spans="3:5" ht="18.75" x14ac:dyDescent="0.3">
      <c r="C99" s="22"/>
      <c r="D99" s="22"/>
      <c r="E99" s="22"/>
    </row>
    <row r="100" spans="3:5" ht="18.75" x14ac:dyDescent="0.3">
      <c r="C100" s="22"/>
      <c r="D100" s="22"/>
      <c r="E100" s="22"/>
    </row>
    <row r="101" spans="3:5" ht="18.75" x14ac:dyDescent="0.3">
      <c r="C101" s="22"/>
      <c r="D101" s="22"/>
      <c r="E101" s="22"/>
    </row>
    <row r="102" spans="3:5" ht="18.75" x14ac:dyDescent="0.3">
      <c r="C102" s="22"/>
      <c r="D102" s="22"/>
      <c r="E102" s="22"/>
    </row>
    <row r="103" spans="3:5" ht="18.75" x14ac:dyDescent="0.3">
      <c r="C103" s="22"/>
      <c r="D103" s="22"/>
      <c r="E103" s="22"/>
    </row>
    <row r="104" spans="3:5" ht="18.75" x14ac:dyDescent="0.3">
      <c r="C104" s="22"/>
      <c r="D104" s="22"/>
      <c r="E104" s="22"/>
    </row>
    <row r="105" spans="3:5" ht="18.75" x14ac:dyDescent="0.3">
      <c r="C105" s="22"/>
      <c r="D105" s="22"/>
      <c r="E105" s="22"/>
    </row>
    <row r="106" spans="3:5" ht="18.75" x14ac:dyDescent="0.3">
      <c r="C106" s="22"/>
      <c r="D106" s="22"/>
      <c r="E106" s="22"/>
    </row>
    <row r="107" spans="3:5" ht="18.75" x14ac:dyDescent="0.3">
      <c r="C107" s="22"/>
      <c r="D107" s="22"/>
      <c r="E107" s="22"/>
    </row>
    <row r="108" spans="3:5" ht="18.75" x14ac:dyDescent="0.3">
      <c r="C108" s="22"/>
      <c r="D108" s="22"/>
      <c r="E108" s="22"/>
    </row>
    <row r="109" spans="3:5" ht="18.75" x14ac:dyDescent="0.3">
      <c r="C109" s="22"/>
      <c r="D109" s="22"/>
      <c r="E109" s="22"/>
    </row>
    <row r="110" spans="3:5" ht="18.75" x14ac:dyDescent="0.3">
      <c r="C110" s="22"/>
      <c r="D110" s="22"/>
      <c r="E110" s="22"/>
    </row>
    <row r="111" spans="3:5" ht="18.75" x14ac:dyDescent="0.3">
      <c r="C111" s="22"/>
      <c r="D111" s="22"/>
      <c r="E111" s="22"/>
    </row>
    <row r="112" spans="3:5" ht="18.75" x14ac:dyDescent="0.3">
      <c r="C112" s="22"/>
      <c r="D112" s="22"/>
      <c r="E112" s="22"/>
    </row>
    <row r="113" spans="3:5" ht="18.75" x14ac:dyDescent="0.3">
      <c r="C113" s="22"/>
      <c r="D113" s="22"/>
      <c r="E113" s="22"/>
    </row>
    <row r="114" spans="3:5" ht="18.75" x14ac:dyDescent="0.3">
      <c r="C114" s="22"/>
      <c r="D114" s="22"/>
      <c r="E114" s="22"/>
    </row>
    <row r="115" spans="3:5" ht="18.75" x14ac:dyDescent="0.3">
      <c r="C115" s="22"/>
      <c r="D115" s="22"/>
      <c r="E115" s="22"/>
    </row>
    <row r="116" spans="3:5" ht="18.75" x14ac:dyDescent="0.3">
      <c r="C116" s="22"/>
      <c r="D116" s="22"/>
      <c r="E116" s="22"/>
    </row>
    <row r="117" spans="3:5" ht="18.75" x14ac:dyDescent="0.3">
      <c r="C117" s="22"/>
      <c r="D117" s="22"/>
      <c r="E117" s="22"/>
    </row>
    <row r="118" spans="3:5" ht="18.75" x14ac:dyDescent="0.3">
      <c r="C118" s="22"/>
      <c r="D118" s="22"/>
      <c r="E118" s="22"/>
    </row>
    <row r="119" spans="3:5" ht="18.75" x14ac:dyDescent="0.3">
      <c r="C119" s="22"/>
      <c r="D119" s="22"/>
      <c r="E119" s="22"/>
    </row>
    <row r="120" spans="3:5" ht="18.75" x14ac:dyDescent="0.3">
      <c r="C120" s="22"/>
      <c r="D120" s="22"/>
      <c r="E120" s="22"/>
    </row>
    <row r="121" spans="3:5" ht="18.75" x14ac:dyDescent="0.3">
      <c r="C121" s="22"/>
      <c r="D121" s="22"/>
      <c r="E121" s="22"/>
    </row>
    <row r="122" spans="3:5" ht="18.75" x14ac:dyDescent="0.3">
      <c r="C122" s="22"/>
      <c r="D122" s="22"/>
      <c r="E122" s="22"/>
    </row>
    <row r="123" spans="3:5" ht="18.75" x14ac:dyDescent="0.3">
      <c r="C123" s="22"/>
      <c r="D123" s="22"/>
      <c r="E123" s="22"/>
    </row>
    <row r="124" spans="3:5" ht="18.75" x14ac:dyDescent="0.3">
      <c r="C124" s="22"/>
      <c r="D124" s="22"/>
      <c r="E124" s="22"/>
    </row>
    <row r="125" spans="3:5" ht="18.75" x14ac:dyDescent="0.3">
      <c r="C125" s="22"/>
      <c r="D125" s="22"/>
      <c r="E125" s="22"/>
    </row>
    <row r="126" spans="3:5" ht="18.75" x14ac:dyDescent="0.3">
      <c r="C126" s="22"/>
      <c r="D126" s="22"/>
      <c r="E126" s="22"/>
    </row>
    <row r="127" spans="3:5" ht="18.75" x14ac:dyDescent="0.3">
      <c r="C127" s="22"/>
      <c r="D127" s="22"/>
      <c r="E127" s="22"/>
    </row>
    <row r="128" spans="3:5" ht="18.75" x14ac:dyDescent="0.3">
      <c r="C128" s="22"/>
      <c r="D128" s="22"/>
      <c r="E128" s="22"/>
    </row>
    <row r="129" spans="3:5" ht="18.75" x14ac:dyDescent="0.3">
      <c r="C129" s="22"/>
      <c r="D129" s="22"/>
      <c r="E129" s="22"/>
    </row>
    <row r="130" spans="3:5" ht="18.75" x14ac:dyDescent="0.3">
      <c r="C130" s="22"/>
      <c r="D130" s="22"/>
      <c r="E130" s="22"/>
    </row>
    <row r="131" spans="3:5" ht="18.75" x14ac:dyDescent="0.3">
      <c r="C131" s="22"/>
      <c r="D131" s="22"/>
      <c r="E131" s="22"/>
    </row>
    <row r="132" spans="3:5" ht="18.75" x14ac:dyDescent="0.3">
      <c r="C132" s="22"/>
      <c r="D132" s="22"/>
      <c r="E132" s="22"/>
    </row>
    <row r="133" spans="3:5" ht="18.75" x14ac:dyDescent="0.3">
      <c r="C133" s="22"/>
      <c r="D133" s="22"/>
      <c r="E133" s="22"/>
    </row>
    <row r="134" spans="3:5" ht="18.75" x14ac:dyDescent="0.3">
      <c r="C134" s="22"/>
      <c r="D134" s="22"/>
      <c r="E134" s="22"/>
    </row>
    <row r="135" spans="3:5" ht="18.75" x14ac:dyDescent="0.3">
      <c r="C135" s="22"/>
      <c r="D135" s="22"/>
      <c r="E135" s="22"/>
    </row>
    <row r="136" spans="3:5" ht="18.75" x14ac:dyDescent="0.3">
      <c r="C136" s="22"/>
      <c r="D136" s="22"/>
      <c r="E136" s="22"/>
    </row>
    <row r="137" spans="3:5" ht="18.75" x14ac:dyDescent="0.3">
      <c r="C137" s="22"/>
      <c r="D137" s="22"/>
      <c r="E137" s="22"/>
    </row>
    <row r="138" spans="3:5" ht="18.75" x14ac:dyDescent="0.3">
      <c r="C138" s="22"/>
      <c r="D138" s="22"/>
      <c r="E138" s="22"/>
    </row>
    <row r="139" spans="3:5" ht="18.75" x14ac:dyDescent="0.3">
      <c r="C139" s="22"/>
      <c r="D139" s="22"/>
      <c r="E139" s="22"/>
    </row>
    <row r="140" spans="3:5" ht="18.75" x14ac:dyDescent="0.3">
      <c r="C140" s="22"/>
      <c r="D140" s="22"/>
      <c r="E140" s="22"/>
    </row>
    <row r="141" spans="3:5" ht="18.75" x14ac:dyDescent="0.3">
      <c r="C141" s="22"/>
      <c r="D141" s="22"/>
      <c r="E141" s="22"/>
    </row>
    <row r="142" spans="3:5" ht="18.75" x14ac:dyDescent="0.3">
      <c r="C142" s="22"/>
      <c r="D142" s="22"/>
      <c r="E142" s="22"/>
    </row>
    <row r="143" spans="3:5" ht="18.75" x14ac:dyDescent="0.3">
      <c r="C143" s="22"/>
      <c r="D143" s="22"/>
      <c r="E143" s="22"/>
    </row>
    <row r="144" spans="3:5" ht="18.75" x14ac:dyDescent="0.3">
      <c r="C144" s="22"/>
      <c r="D144" s="22"/>
      <c r="E144" s="22"/>
    </row>
    <row r="145" spans="3:5" ht="18.75" x14ac:dyDescent="0.3">
      <c r="C145" s="22"/>
      <c r="D145" s="22"/>
      <c r="E145" s="22"/>
    </row>
    <row r="146" spans="3:5" ht="18.75" x14ac:dyDescent="0.3">
      <c r="C146" s="22"/>
      <c r="D146" s="22"/>
      <c r="E146" s="22"/>
    </row>
    <row r="147" spans="3:5" ht="18.75" x14ac:dyDescent="0.3">
      <c r="C147" s="22"/>
      <c r="D147" s="22"/>
      <c r="E147" s="22"/>
    </row>
    <row r="148" spans="3:5" ht="18.75" x14ac:dyDescent="0.3">
      <c r="C148" s="22"/>
      <c r="D148" s="22"/>
      <c r="E148" s="22"/>
    </row>
    <row r="149" spans="3:5" ht="18.75" x14ac:dyDescent="0.3">
      <c r="C149" s="22"/>
      <c r="D149" s="22"/>
      <c r="E149" s="22"/>
    </row>
    <row r="150" spans="3:5" ht="18.75" x14ac:dyDescent="0.3">
      <c r="C150" s="22"/>
      <c r="D150" s="22"/>
      <c r="E150" s="22"/>
    </row>
    <row r="151" spans="3:5" ht="18.75" x14ac:dyDescent="0.3">
      <c r="C151" s="22"/>
      <c r="D151" s="22"/>
      <c r="E151" s="22"/>
    </row>
    <row r="152" spans="3:5" ht="18.75" x14ac:dyDescent="0.3">
      <c r="C152" s="22"/>
      <c r="D152" s="22"/>
      <c r="E152" s="22"/>
    </row>
    <row r="153" spans="3:5" ht="18.75" x14ac:dyDescent="0.3">
      <c r="C153" s="22"/>
      <c r="D153" s="22"/>
      <c r="E153" s="22"/>
    </row>
    <row r="154" spans="3:5" ht="18.75" x14ac:dyDescent="0.3">
      <c r="C154" s="22"/>
      <c r="D154" s="22"/>
      <c r="E154" s="22"/>
    </row>
    <row r="155" spans="3:5" ht="18.75" x14ac:dyDescent="0.3">
      <c r="C155" s="22"/>
      <c r="D155" s="22"/>
      <c r="E155" s="22"/>
    </row>
    <row r="156" spans="3:5" ht="18.75" x14ac:dyDescent="0.3">
      <c r="C156" s="22"/>
      <c r="D156" s="22"/>
      <c r="E156" s="22"/>
    </row>
    <row r="157" spans="3:5" ht="18.75" x14ac:dyDescent="0.3">
      <c r="C157" s="22"/>
      <c r="D157" s="22"/>
      <c r="E157" s="22"/>
    </row>
    <row r="158" spans="3:5" ht="18.75" x14ac:dyDescent="0.3">
      <c r="C158" s="22"/>
      <c r="D158" s="22"/>
      <c r="E158" s="22"/>
    </row>
    <row r="159" spans="3:5" ht="18.75" x14ac:dyDescent="0.3">
      <c r="C159" s="22"/>
      <c r="D159" s="22"/>
      <c r="E159" s="22"/>
    </row>
    <row r="160" spans="3:5" ht="18.75" x14ac:dyDescent="0.3">
      <c r="C160" s="22"/>
      <c r="D160" s="22"/>
      <c r="E160" s="22"/>
    </row>
    <row r="161" spans="3:5" ht="18.75" x14ac:dyDescent="0.3">
      <c r="C161" s="22"/>
      <c r="D161" s="22"/>
      <c r="E161" s="22"/>
    </row>
    <row r="162" spans="3:5" ht="18.75" x14ac:dyDescent="0.3">
      <c r="C162" s="22"/>
      <c r="D162" s="22"/>
      <c r="E162" s="22"/>
    </row>
    <row r="163" spans="3:5" ht="18.75" x14ac:dyDescent="0.3">
      <c r="C163" s="22"/>
      <c r="D163" s="22"/>
      <c r="E163" s="22"/>
    </row>
    <row r="164" spans="3:5" ht="18.75" x14ac:dyDescent="0.3">
      <c r="C164" s="22"/>
      <c r="D164" s="22"/>
      <c r="E164" s="22"/>
    </row>
    <row r="165" spans="3:5" ht="18.75" x14ac:dyDescent="0.3">
      <c r="C165" s="22"/>
      <c r="D165" s="22"/>
      <c r="E165" s="22"/>
    </row>
    <row r="166" spans="3:5" ht="18.75" x14ac:dyDescent="0.3">
      <c r="C166" s="22"/>
      <c r="D166" s="22"/>
      <c r="E166" s="22"/>
    </row>
    <row r="167" spans="3:5" ht="18.75" x14ac:dyDescent="0.3">
      <c r="C167" s="22"/>
      <c r="D167" s="22"/>
      <c r="E167" s="22"/>
    </row>
    <row r="168" spans="3:5" ht="18.75" x14ac:dyDescent="0.3">
      <c r="C168" s="22"/>
      <c r="D168" s="22"/>
      <c r="E168" s="22"/>
    </row>
    <row r="169" spans="3:5" ht="18.75" x14ac:dyDescent="0.3">
      <c r="C169" s="22"/>
      <c r="D169" s="22"/>
      <c r="E169" s="22"/>
    </row>
    <row r="170" spans="3:5" ht="18.75" x14ac:dyDescent="0.3">
      <c r="C170" s="22"/>
      <c r="D170" s="22"/>
      <c r="E170" s="22"/>
    </row>
    <row r="171" spans="3:5" ht="18.75" x14ac:dyDescent="0.3">
      <c r="C171" s="22"/>
      <c r="D171" s="22"/>
      <c r="E171" s="22"/>
    </row>
    <row r="172" spans="3:5" ht="18.75" x14ac:dyDescent="0.3">
      <c r="C172" s="22"/>
      <c r="D172" s="22"/>
      <c r="E172" s="22"/>
    </row>
    <row r="173" spans="3:5" ht="18.75" x14ac:dyDescent="0.3">
      <c r="C173" s="22"/>
      <c r="D173" s="22"/>
      <c r="E173" s="22"/>
    </row>
    <row r="174" spans="3:5" ht="18.75" x14ac:dyDescent="0.3">
      <c r="C174" s="22"/>
      <c r="D174" s="22"/>
      <c r="E174" s="22"/>
    </row>
    <row r="175" spans="3:5" ht="18.75" x14ac:dyDescent="0.3">
      <c r="C175" s="22"/>
      <c r="D175" s="22"/>
      <c r="E175" s="22"/>
    </row>
    <row r="176" spans="3:5" ht="18.75" x14ac:dyDescent="0.3">
      <c r="C176" s="22"/>
      <c r="D176" s="22"/>
      <c r="E176" s="22"/>
    </row>
    <row r="177" spans="3:5" ht="18.75" x14ac:dyDescent="0.3">
      <c r="C177" s="22"/>
      <c r="D177" s="22"/>
      <c r="E177" s="22"/>
    </row>
    <row r="178" spans="3:5" ht="18.75" x14ac:dyDescent="0.3">
      <c r="C178" s="22"/>
      <c r="D178" s="22"/>
      <c r="E178" s="22"/>
    </row>
    <row r="179" spans="3:5" ht="18.75" x14ac:dyDescent="0.3">
      <c r="C179" s="22"/>
      <c r="D179" s="22"/>
      <c r="E179" s="22"/>
    </row>
    <row r="180" spans="3:5" ht="18.75" x14ac:dyDescent="0.3">
      <c r="C180" s="22"/>
      <c r="D180" s="22"/>
      <c r="E180" s="22"/>
    </row>
    <row r="181" spans="3:5" ht="18.75" x14ac:dyDescent="0.3">
      <c r="C181" s="22"/>
      <c r="D181" s="22"/>
      <c r="E181" s="22"/>
    </row>
    <row r="182" spans="3:5" ht="18.75" x14ac:dyDescent="0.3">
      <c r="C182" s="22"/>
      <c r="D182" s="22"/>
      <c r="E182" s="22"/>
    </row>
    <row r="183" spans="3:5" ht="18.75" x14ac:dyDescent="0.3">
      <c r="C183" s="22"/>
      <c r="D183" s="22"/>
      <c r="E183" s="22"/>
    </row>
    <row r="184" spans="3:5" ht="18.75" x14ac:dyDescent="0.3">
      <c r="C184" s="22"/>
      <c r="D184" s="22"/>
      <c r="E184" s="22"/>
    </row>
    <row r="185" spans="3:5" ht="18.75" x14ac:dyDescent="0.3">
      <c r="C185" s="22"/>
      <c r="D185" s="22"/>
      <c r="E185" s="22"/>
    </row>
    <row r="186" spans="3:5" ht="18.75" x14ac:dyDescent="0.3">
      <c r="C186" s="22"/>
      <c r="D186" s="22"/>
      <c r="E186" s="22"/>
    </row>
    <row r="187" spans="3:5" ht="18.75" x14ac:dyDescent="0.3">
      <c r="C187" s="22"/>
      <c r="D187" s="22"/>
      <c r="E187" s="22"/>
    </row>
    <row r="188" spans="3:5" ht="18.75" x14ac:dyDescent="0.3">
      <c r="C188" s="22"/>
      <c r="D188" s="22"/>
      <c r="E188" s="22"/>
    </row>
    <row r="189" spans="3:5" ht="18.75" x14ac:dyDescent="0.3">
      <c r="C189" s="22"/>
      <c r="D189" s="22"/>
      <c r="E189" s="22"/>
    </row>
    <row r="190" spans="3:5" ht="18.75" x14ac:dyDescent="0.3">
      <c r="C190" s="22"/>
      <c r="D190" s="22"/>
      <c r="E190" s="22"/>
    </row>
    <row r="191" spans="3:5" ht="18.75" x14ac:dyDescent="0.3">
      <c r="C191" s="22"/>
      <c r="D191" s="22"/>
      <c r="E191" s="22"/>
    </row>
    <row r="192" spans="3:5" ht="18.75" x14ac:dyDescent="0.3">
      <c r="C192" s="22"/>
      <c r="D192" s="22"/>
      <c r="E192" s="22"/>
    </row>
    <row r="193" spans="3:5" ht="18.75" x14ac:dyDescent="0.3">
      <c r="C193" s="22"/>
      <c r="D193" s="22"/>
      <c r="E193" s="22"/>
    </row>
    <row r="194" spans="3:5" ht="18.75" x14ac:dyDescent="0.3">
      <c r="C194" s="22"/>
      <c r="D194" s="22"/>
      <c r="E194" s="22"/>
    </row>
    <row r="195" spans="3:5" ht="18.75" x14ac:dyDescent="0.3">
      <c r="C195" s="22"/>
      <c r="D195" s="22"/>
      <c r="E195" s="22"/>
    </row>
    <row r="196" spans="3:5" ht="18.75" x14ac:dyDescent="0.3">
      <c r="C196" s="22"/>
      <c r="D196" s="22"/>
      <c r="E196" s="22"/>
    </row>
    <row r="197" spans="3:5" ht="18.75" x14ac:dyDescent="0.3">
      <c r="C197" s="22"/>
      <c r="D197" s="22"/>
      <c r="E197" s="22"/>
    </row>
    <row r="198" spans="3:5" ht="18.75" x14ac:dyDescent="0.3">
      <c r="C198" s="22"/>
      <c r="D198" s="22"/>
      <c r="E198" s="22"/>
    </row>
    <row r="199" spans="3:5" ht="18.75" x14ac:dyDescent="0.3">
      <c r="C199" s="22"/>
      <c r="D199" s="22"/>
      <c r="E199" s="22"/>
    </row>
    <row r="200" spans="3:5" ht="18.75" x14ac:dyDescent="0.3">
      <c r="C200" s="22"/>
      <c r="D200" s="22"/>
      <c r="E200" s="22"/>
    </row>
    <row r="201" spans="3:5" ht="18.75" x14ac:dyDescent="0.3">
      <c r="C201" s="22"/>
      <c r="D201" s="22"/>
      <c r="E201" s="22"/>
    </row>
    <row r="202" spans="3:5" ht="18.75" x14ac:dyDescent="0.3">
      <c r="C202" s="22"/>
      <c r="D202" s="22"/>
      <c r="E202" s="22"/>
    </row>
    <row r="203" spans="3:5" ht="18.75" x14ac:dyDescent="0.3">
      <c r="C203" s="22"/>
      <c r="D203" s="22"/>
      <c r="E203" s="22"/>
    </row>
    <row r="204" spans="3:5" ht="18.75" x14ac:dyDescent="0.3">
      <c r="C204" s="22"/>
      <c r="D204" s="22"/>
      <c r="E204" s="22"/>
    </row>
    <row r="205" spans="3:5" ht="18.75" x14ac:dyDescent="0.3">
      <c r="C205" s="22"/>
      <c r="D205" s="22"/>
      <c r="E205" s="22"/>
    </row>
    <row r="206" spans="3:5" ht="18.75" x14ac:dyDescent="0.3">
      <c r="C206" s="22"/>
      <c r="D206" s="22"/>
      <c r="E206" s="22"/>
    </row>
    <row r="207" spans="3:5" ht="18.75" x14ac:dyDescent="0.3">
      <c r="C207" s="22"/>
      <c r="D207" s="22"/>
      <c r="E207" s="22"/>
    </row>
    <row r="208" spans="3:5" ht="18.75" x14ac:dyDescent="0.3">
      <c r="C208" s="22"/>
      <c r="D208" s="22"/>
      <c r="E208" s="22"/>
    </row>
    <row r="209" spans="3:5" ht="18.75" x14ac:dyDescent="0.3">
      <c r="C209" s="22"/>
      <c r="D209" s="22"/>
      <c r="E209" s="22"/>
    </row>
    <row r="210" spans="3:5" ht="18.75" x14ac:dyDescent="0.3">
      <c r="C210" s="22"/>
      <c r="D210" s="22"/>
      <c r="E210" s="22"/>
    </row>
    <row r="211" spans="3:5" ht="18.75" x14ac:dyDescent="0.3">
      <c r="C211" s="22"/>
      <c r="D211" s="22"/>
      <c r="E211" s="22"/>
    </row>
    <row r="212" spans="3:5" ht="18.75" x14ac:dyDescent="0.3">
      <c r="C212" s="22"/>
      <c r="D212" s="22"/>
      <c r="E212" s="22"/>
    </row>
    <row r="213" spans="3:5" ht="18.75" x14ac:dyDescent="0.3">
      <c r="C213" s="22"/>
      <c r="D213" s="22"/>
      <c r="E213" s="22"/>
    </row>
    <row r="214" spans="3:5" ht="18.75" x14ac:dyDescent="0.3">
      <c r="C214" s="22"/>
      <c r="D214" s="22"/>
      <c r="E214" s="22"/>
    </row>
    <row r="215" spans="3:5" ht="18.75" x14ac:dyDescent="0.3">
      <c r="C215" s="22"/>
      <c r="D215" s="22"/>
      <c r="E215" s="22"/>
    </row>
    <row r="216" spans="3:5" ht="18.75" x14ac:dyDescent="0.3">
      <c r="C216" s="22"/>
      <c r="D216" s="22"/>
      <c r="E216" s="22"/>
    </row>
    <row r="217" spans="3:5" ht="18.75" x14ac:dyDescent="0.3">
      <c r="C217" s="22"/>
      <c r="D217" s="22"/>
      <c r="E217" s="22"/>
    </row>
    <row r="218" spans="3:5" ht="18.75" x14ac:dyDescent="0.3">
      <c r="C218" s="22"/>
      <c r="D218" s="22"/>
      <c r="E218" s="22"/>
    </row>
    <row r="219" spans="3:5" ht="18.75" x14ac:dyDescent="0.3">
      <c r="C219" s="22"/>
      <c r="D219" s="22"/>
      <c r="E219" s="22"/>
    </row>
    <row r="220" spans="3:5" ht="18.75" x14ac:dyDescent="0.3">
      <c r="C220" s="22"/>
      <c r="D220" s="22"/>
      <c r="E220" s="22"/>
    </row>
    <row r="221" spans="3:5" ht="18.75" x14ac:dyDescent="0.3">
      <c r="C221" s="22"/>
      <c r="D221" s="22"/>
      <c r="E221" s="22"/>
    </row>
    <row r="222" spans="3:5" ht="18.75" x14ac:dyDescent="0.3">
      <c r="C222" s="22"/>
      <c r="D222" s="22"/>
      <c r="E222" s="22"/>
    </row>
    <row r="223" spans="3:5" ht="18.75" x14ac:dyDescent="0.3">
      <c r="C223" s="22"/>
      <c r="D223" s="22"/>
      <c r="E223" s="22"/>
    </row>
    <row r="224" spans="3:5" ht="18.75" x14ac:dyDescent="0.3">
      <c r="C224" s="22"/>
      <c r="D224" s="22"/>
      <c r="E224" s="22"/>
    </row>
    <row r="225" spans="3:5" ht="18.75" x14ac:dyDescent="0.3">
      <c r="C225" s="22"/>
      <c r="D225" s="22"/>
      <c r="E225" s="22"/>
    </row>
    <row r="226" spans="3:5" ht="18.75" x14ac:dyDescent="0.3">
      <c r="C226" s="22"/>
      <c r="D226" s="22"/>
      <c r="E226" s="22"/>
    </row>
    <row r="227" spans="3:5" ht="18.75" x14ac:dyDescent="0.3">
      <c r="C227" s="22"/>
      <c r="D227" s="22"/>
      <c r="E227" s="22"/>
    </row>
    <row r="228" spans="3:5" ht="18.75" x14ac:dyDescent="0.3">
      <c r="C228" s="22"/>
      <c r="D228" s="22"/>
      <c r="E228" s="22"/>
    </row>
    <row r="229" spans="3:5" ht="18.75" x14ac:dyDescent="0.3">
      <c r="C229" s="22"/>
      <c r="D229" s="22"/>
      <c r="E229" s="22"/>
    </row>
    <row r="230" spans="3:5" ht="18.75" x14ac:dyDescent="0.3">
      <c r="C230" s="22"/>
      <c r="D230" s="22"/>
      <c r="E230" s="22"/>
    </row>
    <row r="231" spans="3:5" ht="18.75" x14ac:dyDescent="0.3">
      <c r="C231" s="22"/>
      <c r="D231" s="22"/>
      <c r="E231" s="22"/>
    </row>
    <row r="232" spans="3:5" ht="18.75" x14ac:dyDescent="0.3">
      <c r="C232" s="22"/>
      <c r="D232" s="22"/>
      <c r="E232" s="22"/>
    </row>
    <row r="233" spans="3:5" ht="18.75" x14ac:dyDescent="0.3">
      <c r="C233" s="22"/>
      <c r="D233" s="22"/>
      <c r="E233" s="22"/>
    </row>
    <row r="234" spans="3:5" ht="18.75" x14ac:dyDescent="0.3">
      <c r="C234" s="22"/>
      <c r="D234" s="22"/>
      <c r="E234" s="22"/>
    </row>
    <row r="235" spans="3:5" ht="18.75" x14ac:dyDescent="0.3">
      <c r="C235" s="22"/>
      <c r="D235" s="22"/>
      <c r="E235" s="22"/>
    </row>
    <row r="236" spans="3:5" ht="18.75" x14ac:dyDescent="0.3">
      <c r="C236" s="22"/>
      <c r="D236" s="22"/>
      <c r="E236" s="22"/>
    </row>
    <row r="237" spans="3:5" ht="18.75" x14ac:dyDescent="0.3">
      <c r="C237" s="22"/>
      <c r="D237" s="22"/>
      <c r="E237" s="22"/>
    </row>
    <row r="238" spans="3:5" ht="18.75" x14ac:dyDescent="0.3">
      <c r="C238" s="22"/>
      <c r="D238" s="22"/>
      <c r="E238" s="22"/>
    </row>
    <row r="239" spans="3:5" ht="18.75" x14ac:dyDescent="0.3">
      <c r="C239" s="22"/>
      <c r="D239" s="22"/>
      <c r="E239" s="22"/>
    </row>
    <row r="240" spans="3:5" ht="18.75" x14ac:dyDescent="0.3">
      <c r="C240" s="22"/>
      <c r="D240" s="22"/>
      <c r="E240" s="22"/>
    </row>
    <row r="241" spans="3:5" ht="18.75" x14ac:dyDescent="0.3">
      <c r="C241" s="22"/>
      <c r="D241" s="22"/>
      <c r="E241" s="22"/>
    </row>
    <row r="242" spans="3:5" ht="18.75" x14ac:dyDescent="0.3">
      <c r="C242" s="22"/>
      <c r="D242" s="22"/>
      <c r="E242" s="22"/>
    </row>
    <row r="243" spans="3:5" ht="18.75" x14ac:dyDescent="0.3">
      <c r="C243" s="22"/>
      <c r="D243" s="22"/>
      <c r="E243" s="22"/>
    </row>
    <row r="244" spans="3:5" ht="18.75" x14ac:dyDescent="0.3">
      <c r="C244" s="22"/>
      <c r="D244" s="22"/>
      <c r="E244" s="22"/>
    </row>
    <row r="245" spans="3:5" ht="18.75" x14ac:dyDescent="0.3">
      <c r="C245" s="22"/>
      <c r="D245" s="22"/>
      <c r="E245" s="22"/>
    </row>
    <row r="246" spans="3:5" ht="18.75" x14ac:dyDescent="0.3">
      <c r="C246" s="22"/>
      <c r="D246" s="22"/>
      <c r="E246" s="22"/>
    </row>
    <row r="247" spans="3:5" ht="18.75" x14ac:dyDescent="0.3">
      <c r="C247" s="22"/>
      <c r="D247" s="22"/>
      <c r="E247" s="22"/>
    </row>
    <row r="248" spans="3:5" ht="18.75" x14ac:dyDescent="0.3">
      <c r="C248" s="22"/>
      <c r="D248" s="22"/>
      <c r="E248" s="22"/>
    </row>
    <row r="249" spans="3:5" ht="18.75" x14ac:dyDescent="0.3">
      <c r="C249" s="22"/>
      <c r="D249" s="22"/>
      <c r="E249" s="22"/>
    </row>
    <row r="250" spans="3:5" ht="18.75" x14ac:dyDescent="0.3">
      <c r="C250" s="22"/>
      <c r="D250" s="22"/>
      <c r="E250" s="22"/>
    </row>
    <row r="251" spans="3:5" ht="18.75" x14ac:dyDescent="0.3">
      <c r="C251" s="22"/>
      <c r="D251" s="22"/>
      <c r="E251" s="22"/>
    </row>
    <row r="252" spans="3:5" ht="18.75" x14ac:dyDescent="0.3">
      <c r="C252" s="22"/>
      <c r="D252" s="22"/>
      <c r="E252" s="22"/>
    </row>
    <row r="253" spans="3:5" ht="18.75" x14ac:dyDescent="0.3">
      <c r="C253" s="22"/>
      <c r="D253" s="22"/>
      <c r="E253" s="22"/>
    </row>
    <row r="254" spans="3:5" ht="18.75" x14ac:dyDescent="0.3">
      <c r="C254" s="22"/>
      <c r="D254" s="22"/>
      <c r="E254" s="22"/>
    </row>
    <row r="255" spans="3:5" ht="18.75" x14ac:dyDescent="0.3">
      <c r="C255" s="22"/>
      <c r="D255" s="22"/>
      <c r="E255" s="22"/>
    </row>
    <row r="256" spans="3:5" ht="18.75" x14ac:dyDescent="0.3">
      <c r="C256" s="22"/>
      <c r="D256" s="22"/>
      <c r="E256" s="22"/>
    </row>
    <row r="257" spans="3:5" ht="18.75" x14ac:dyDescent="0.3">
      <c r="C257" s="22"/>
      <c r="D257" s="22"/>
      <c r="E257" s="22"/>
    </row>
    <row r="258" spans="3:5" ht="18.75" x14ac:dyDescent="0.3">
      <c r="C258" s="22"/>
      <c r="D258" s="22"/>
      <c r="E258" s="22"/>
    </row>
    <row r="259" spans="3:5" ht="18.75" x14ac:dyDescent="0.3">
      <c r="C259" s="22"/>
      <c r="D259" s="22"/>
      <c r="E259" s="22"/>
    </row>
    <row r="260" spans="3:5" ht="18.75" x14ac:dyDescent="0.3">
      <c r="C260" s="22"/>
      <c r="D260" s="22"/>
      <c r="E260" s="22"/>
    </row>
    <row r="261" spans="3:5" ht="18.75" x14ac:dyDescent="0.3">
      <c r="C261" s="22"/>
      <c r="D261" s="22"/>
      <c r="E261" s="22"/>
    </row>
    <row r="262" spans="3:5" ht="18.75" x14ac:dyDescent="0.3">
      <c r="C262" s="22"/>
      <c r="D262" s="22"/>
      <c r="E262" s="22"/>
    </row>
    <row r="263" spans="3:5" ht="18.75" x14ac:dyDescent="0.3">
      <c r="C263" s="22"/>
      <c r="D263" s="22"/>
      <c r="E263" s="22"/>
    </row>
    <row r="264" spans="3:5" ht="18.75" x14ac:dyDescent="0.3">
      <c r="C264" s="22"/>
      <c r="D264" s="22"/>
      <c r="E264" s="22"/>
    </row>
    <row r="265" spans="3:5" ht="18.75" x14ac:dyDescent="0.3">
      <c r="C265" s="22"/>
      <c r="D265" s="22"/>
      <c r="E265" s="22"/>
    </row>
    <row r="266" spans="3:5" ht="18.75" x14ac:dyDescent="0.3">
      <c r="C266" s="22"/>
      <c r="D266" s="22"/>
      <c r="E266" s="22"/>
    </row>
    <row r="267" spans="3:5" ht="18.75" x14ac:dyDescent="0.3">
      <c r="C267" s="22"/>
      <c r="D267" s="22"/>
      <c r="E267" s="22"/>
    </row>
    <row r="268" spans="3:5" ht="18.75" x14ac:dyDescent="0.3">
      <c r="C268" s="22"/>
      <c r="D268" s="22"/>
      <c r="E268" s="22"/>
    </row>
    <row r="269" spans="3:5" ht="18.75" x14ac:dyDescent="0.3">
      <c r="C269" s="22"/>
      <c r="D269" s="22"/>
      <c r="E269" s="22"/>
    </row>
    <row r="270" spans="3:5" ht="18.75" x14ac:dyDescent="0.3">
      <c r="C270" s="22"/>
      <c r="D270" s="22"/>
      <c r="E270" s="22"/>
    </row>
    <row r="271" spans="3:5" ht="18.75" x14ac:dyDescent="0.3">
      <c r="C271" s="22"/>
      <c r="D271" s="22"/>
      <c r="E271" s="22"/>
    </row>
    <row r="272" spans="3:5" ht="18.75" x14ac:dyDescent="0.3">
      <c r="C272" s="22"/>
      <c r="D272" s="22"/>
      <c r="E272" s="22"/>
    </row>
    <row r="273" spans="3:5" ht="18.75" x14ac:dyDescent="0.3">
      <c r="C273" s="22"/>
      <c r="D273" s="22"/>
      <c r="E273" s="22"/>
    </row>
    <row r="274" spans="3:5" ht="18.75" x14ac:dyDescent="0.3">
      <c r="C274" s="22"/>
      <c r="D274" s="22"/>
      <c r="E274" s="22"/>
    </row>
    <row r="275" spans="3:5" ht="18.75" x14ac:dyDescent="0.3">
      <c r="C275" s="22"/>
      <c r="D275" s="22"/>
      <c r="E275" s="22"/>
    </row>
    <row r="276" spans="3:5" ht="18.75" x14ac:dyDescent="0.3">
      <c r="C276" s="22"/>
      <c r="D276" s="22"/>
      <c r="E276" s="22"/>
    </row>
    <row r="277" spans="3:5" ht="18.75" x14ac:dyDescent="0.3">
      <c r="C277" s="22"/>
      <c r="D277" s="22"/>
      <c r="E277" s="22"/>
    </row>
    <row r="278" spans="3:5" ht="18.75" x14ac:dyDescent="0.3">
      <c r="C278" s="22"/>
      <c r="D278" s="22"/>
      <c r="E278" s="22"/>
    </row>
    <row r="279" spans="3:5" ht="18.75" x14ac:dyDescent="0.3">
      <c r="C279" s="22"/>
      <c r="D279" s="22"/>
      <c r="E279" s="22"/>
    </row>
    <row r="280" spans="3:5" ht="18.75" x14ac:dyDescent="0.3">
      <c r="C280" s="22"/>
      <c r="D280" s="22"/>
      <c r="E280" s="22"/>
    </row>
    <row r="281" spans="3:5" ht="18.75" x14ac:dyDescent="0.3">
      <c r="C281" s="22"/>
      <c r="D281" s="22"/>
      <c r="E281" s="22"/>
    </row>
    <row r="282" spans="3:5" ht="18.75" x14ac:dyDescent="0.3">
      <c r="C282" s="22"/>
      <c r="D282" s="22"/>
      <c r="E282" s="22"/>
    </row>
    <row r="283" spans="3:5" ht="18.75" x14ac:dyDescent="0.3">
      <c r="C283" s="22"/>
      <c r="D283" s="22"/>
      <c r="E283" s="22"/>
    </row>
    <row r="284" spans="3:5" ht="18.75" x14ac:dyDescent="0.3">
      <c r="C284" s="22"/>
      <c r="D284" s="22"/>
      <c r="E284" s="22"/>
    </row>
    <row r="285" spans="3:5" ht="18.75" x14ac:dyDescent="0.3">
      <c r="C285" s="22"/>
      <c r="D285" s="22"/>
      <c r="E285" s="22"/>
    </row>
    <row r="286" spans="3:5" ht="18.75" x14ac:dyDescent="0.3">
      <c r="C286" s="22"/>
      <c r="D286" s="22"/>
      <c r="E286" s="22"/>
    </row>
    <row r="287" spans="3:5" ht="18.75" x14ac:dyDescent="0.3">
      <c r="C287" s="22"/>
      <c r="D287" s="22"/>
      <c r="E287" s="22"/>
    </row>
    <row r="288" spans="3:5" ht="18.75" x14ac:dyDescent="0.3">
      <c r="C288" s="22"/>
      <c r="D288" s="22"/>
      <c r="E288" s="22"/>
    </row>
    <row r="289" spans="3:5" ht="18.75" x14ac:dyDescent="0.3">
      <c r="C289" s="22"/>
      <c r="D289" s="22"/>
      <c r="E289" s="22"/>
    </row>
    <row r="290" spans="3:5" ht="18.75" x14ac:dyDescent="0.3">
      <c r="C290" s="22"/>
      <c r="D290" s="22"/>
      <c r="E290" s="22"/>
    </row>
    <row r="291" spans="3:5" ht="18.75" x14ac:dyDescent="0.3">
      <c r="C291" s="22"/>
      <c r="D291" s="22"/>
      <c r="E291" s="22"/>
    </row>
    <row r="292" spans="3:5" ht="18.75" x14ac:dyDescent="0.3">
      <c r="C292" s="22"/>
      <c r="D292" s="22"/>
      <c r="E292" s="22"/>
    </row>
    <row r="293" spans="3:5" ht="18.75" x14ac:dyDescent="0.3">
      <c r="C293" s="22"/>
      <c r="D293" s="22"/>
      <c r="E293" s="22"/>
    </row>
    <row r="294" spans="3:5" ht="18.75" x14ac:dyDescent="0.3">
      <c r="C294" s="22"/>
      <c r="D294" s="22"/>
      <c r="E294" s="22"/>
    </row>
    <row r="295" spans="3:5" ht="18.75" x14ac:dyDescent="0.3">
      <c r="C295" s="22"/>
      <c r="D295" s="22"/>
      <c r="E295" s="22"/>
    </row>
    <row r="296" spans="3:5" ht="18.75" x14ac:dyDescent="0.3">
      <c r="C296" s="22"/>
      <c r="D296" s="22"/>
      <c r="E296" s="22"/>
    </row>
    <row r="297" spans="3:5" ht="18.75" x14ac:dyDescent="0.3">
      <c r="C297" s="22"/>
      <c r="D297" s="22"/>
      <c r="E297" s="22"/>
    </row>
    <row r="298" spans="3:5" ht="18.75" x14ac:dyDescent="0.3">
      <c r="C298" s="22"/>
      <c r="D298" s="22"/>
      <c r="E298" s="22"/>
    </row>
    <row r="299" spans="3:5" ht="18.75" x14ac:dyDescent="0.3">
      <c r="C299" s="22"/>
      <c r="D299" s="22"/>
      <c r="E299" s="22"/>
    </row>
    <row r="300" spans="3:5" ht="18.75" x14ac:dyDescent="0.3">
      <c r="C300" s="22"/>
      <c r="D300" s="22"/>
      <c r="E300" s="22"/>
    </row>
    <row r="301" spans="3:5" ht="18.75" x14ac:dyDescent="0.3">
      <c r="C301" s="22"/>
      <c r="D301" s="22"/>
      <c r="E301" s="22"/>
    </row>
    <row r="302" spans="3:5" ht="18.75" x14ac:dyDescent="0.3">
      <c r="C302" s="22"/>
      <c r="D302" s="22"/>
      <c r="E302" s="22"/>
    </row>
    <row r="303" spans="3:5" ht="18.75" x14ac:dyDescent="0.3">
      <c r="C303" s="22"/>
      <c r="D303" s="22"/>
      <c r="E303" s="22"/>
    </row>
    <row r="304" spans="3:5" ht="18.75" x14ac:dyDescent="0.3">
      <c r="C304" s="22"/>
      <c r="D304" s="22"/>
      <c r="E304" s="22"/>
    </row>
    <row r="305" spans="3:5" ht="18.75" x14ac:dyDescent="0.3">
      <c r="C305" s="22"/>
      <c r="D305" s="22"/>
      <c r="E305" s="22"/>
    </row>
    <row r="306" spans="3:5" ht="18.75" x14ac:dyDescent="0.3">
      <c r="C306" s="22"/>
      <c r="D306" s="22"/>
      <c r="E306" s="22"/>
    </row>
    <row r="307" spans="3:5" ht="18.75" x14ac:dyDescent="0.3">
      <c r="C307" s="22"/>
      <c r="D307" s="22"/>
      <c r="E307" s="22"/>
    </row>
    <row r="308" spans="3:5" ht="18.75" x14ac:dyDescent="0.3">
      <c r="C308" s="22"/>
      <c r="D308" s="22"/>
      <c r="E308" s="22"/>
    </row>
    <row r="309" spans="3:5" ht="18.75" x14ac:dyDescent="0.3">
      <c r="C309" s="22"/>
      <c r="D309" s="22"/>
      <c r="E309" s="22"/>
    </row>
    <row r="310" spans="3:5" ht="18.75" x14ac:dyDescent="0.3">
      <c r="C310" s="22"/>
      <c r="D310" s="22"/>
      <c r="E310" s="22"/>
    </row>
    <row r="311" spans="3:5" ht="18.75" x14ac:dyDescent="0.3">
      <c r="C311" s="22"/>
      <c r="D311" s="22"/>
      <c r="E311" s="22"/>
    </row>
    <row r="312" spans="3:5" ht="18.75" x14ac:dyDescent="0.3">
      <c r="C312" s="22"/>
      <c r="D312" s="22"/>
      <c r="E312" s="22"/>
    </row>
    <row r="313" spans="3:5" ht="18.75" x14ac:dyDescent="0.3">
      <c r="C313" s="22"/>
      <c r="D313" s="22"/>
      <c r="E313" s="22"/>
    </row>
    <row r="314" spans="3:5" ht="18.75" x14ac:dyDescent="0.3">
      <c r="C314" s="22"/>
      <c r="D314" s="22"/>
      <c r="E314" s="22"/>
    </row>
    <row r="315" spans="3:5" ht="18.75" x14ac:dyDescent="0.3">
      <c r="C315" s="22"/>
      <c r="D315" s="22"/>
      <c r="E315" s="22"/>
    </row>
    <row r="316" spans="3:5" ht="18.75" x14ac:dyDescent="0.3">
      <c r="C316" s="22"/>
      <c r="D316" s="22"/>
      <c r="E316" s="22"/>
    </row>
    <row r="317" spans="3:5" ht="18.75" x14ac:dyDescent="0.3">
      <c r="C317" s="22"/>
      <c r="D317" s="22"/>
      <c r="E317" s="22"/>
    </row>
    <row r="318" spans="3:5" ht="18.75" x14ac:dyDescent="0.3">
      <c r="C318" s="22"/>
      <c r="D318" s="22"/>
      <c r="E318" s="22"/>
    </row>
    <row r="319" spans="3:5" ht="18.75" x14ac:dyDescent="0.3">
      <c r="C319" s="22"/>
      <c r="D319" s="22"/>
      <c r="E319" s="22"/>
    </row>
    <row r="320" spans="3:5" ht="18.75" x14ac:dyDescent="0.3">
      <c r="C320" s="22"/>
      <c r="D320" s="22"/>
      <c r="E320" s="22"/>
    </row>
    <row r="321" spans="3:5" ht="18.75" x14ac:dyDescent="0.3">
      <c r="C321" s="22"/>
      <c r="D321" s="22"/>
      <c r="E321" s="22"/>
    </row>
    <row r="322" spans="3:5" ht="18.75" x14ac:dyDescent="0.3">
      <c r="C322" s="22"/>
      <c r="D322" s="22"/>
      <c r="E322" s="22"/>
    </row>
    <row r="323" spans="3:5" ht="18.75" x14ac:dyDescent="0.3">
      <c r="C323" s="22"/>
      <c r="D323" s="22"/>
      <c r="E323" s="22"/>
    </row>
    <row r="324" spans="3:5" ht="18.75" x14ac:dyDescent="0.3">
      <c r="C324" s="22"/>
      <c r="D324" s="22"/>
      <c r="E324" s="22"/>
    </row>
    <row r="325" spans="3:5" ht="18.75" x14ac:dyDescent="0.3">
      <c r="C325" s="22"/>
      <c r="D325" s="22"/>
      <c r="E325" s="22"/>
    </row>
    <row r="326" spans="3:5" ht="18.75" x14ac:dyDescent="0.3">
      <c r="C326" s="22"/>
      <c r="D326" s="22"/>
      <c r="E326" s="22"/>
    </row>
    <row r="327" spans="3:5" ht="18.75" x14ac:dyDescent="0.3">
      <c r="C327" s="22"/>
      <c r="D327" s="22"/>
      <c r="E327" s="22"/>
    </row>
    <row r="328" spans="3:5" ht="18.75" x14ac:dyDescent="0.3">
      <c r="C328" s="22"/>
      <c r="D328" s="22"/>
      <c r="E328" s="22"/>
    </row>
    <row r="329" spans="3:5" ht="18.75" x14ac:dyDescent="0.3">
      <c r="C329" s="22"/>
      <c r="D329" s="22"/>
      <c r="E329" s="22"/>
    </row>
    <row r="330" spans="3:5" ht="18.75" x14ac:dyDescent="0.3">
      <c r="C330" s="22"/>
      <c r="D330" s="22"/>
      <c r="E330" s="22"/>
    </row>
    <row r="331" spans="3:5" ht="18.75" x14ac:dyDescent="0.3">
      <c r="C331" s="22"/>
      <c r="D331" s="22"/>
      <c r="E331" s="22"/>
    </row>
    <row r="332" spans="3:5" ht="18.75" x14ac:dyDescent="0.3">
      <c r="C332" s="22"/>
      <c r="D332" s="22"/>
      <c r="E332" s="22"/>
    </row>
    <row r="333" spans="3:5" ht="18.75" x14ac:dyDescent="0.3">
      <c r="C333" s="22"/>
      <c r="D333" s="22"/>
      <c r="E333" s="22"/>
    </row>
    <row r="334" spans="3:5" ht="18.75" x14ac:dyDescent="0.3">
      <c r="C334" s="22"/>
      <c r="D334" s="22"/>
      <c r="E334" s="22"/>
    </row>
    <row r="335" spans="3:5" ht="18.75" x14ac:dyDescent="0.3">
      <c r="C335" s="22"/>
      <c r="D335" s="22"/>
      <c r="E335" s="22"/>
    </row>
    <row r="336" spans="3:5" ht="18.75" x14ac:dyDescent="0.3">
      <c r="C336" s="22"/>
      <c r="D336" s="22"/>
      <c r="E336" s="22"/>
    </row>
    <row r="337" spans="3:5" ht="18.75" x14ac:dyDescent="0.3">
      <c r="C337" s="22"/>
      <c r="D337" s="22"/>
      <c r="E337" s="22"/>
    </row>
    <row r="338" spans="3:5" ht="18.75" x14ac:dyDescent="0.3">
      <c r="C338" s="22"/>
      <c r="D338" s="22"/>
      <c r="E338" s="22"/>
    </row>
    <row r="339" spans="3:5" ht="18.75" x14ac:dyDescent="0.3">
      <c r="C339" s="22"/>
      <c r="D339" s="22"/>
      <c r="E339" s="22"/>
    </row>
    <row r="340" spans="3:5" ht="18.75" x14ac:dyDescent="0.3">
      <c r="C340" s="22"/>
      <c r="D340" s="22"/>
      <c r="E340" s="22"/>
    </row>
    <row r="341" spans="3:5" ht="18.75" x14ac:dyDescent="0.3">
      <c r="C341" s="22"/>
      <c r="D341" s="22"/>
      <c r="E341" s="22"/>
    </row>
    <row r="342" spans="3:5" ht="18.75" x14ac:dyDescent="0.3">
      <c r="C342" s="22"/>
      <c r="D342" s="22"/>
      <c r="E342" s="22"/>
    </row>
    <row r="343" spans="3:5" ht="18.75" x14ac:dyDescent="0.3">
      <c r="C343" s="22"/>
      <c r="D343" s="22"/>
      <c r="E343" s="22"/>
    </row>
    <row r="344" spans="3:5" ht="18.75" x14ac:dyDescent="0.3">
      <c r="C344" s="22"/>
      <c r="D344" s="22"/>
      <c r="E344" s="22"/>
    </row>
    <row r="345" spans="3:5" ht="18.75" x14ac:dyDescent="0.3">
      <c r="C345" s="22"/>
      <c r="D345" s="22"/>
      <c r="E345" s="22"/>
    </row>
    <row r="346" spans="3:5" ht="18.75" x14ac:dyDescent="0.3">
      <c r="C346" s="22"/>
      <c r="D346" s="22"/>
      <c r="E346" s="22"/>
    </row>
    <row r="347" spans="3:5" ht="18.75" x14ac:dyDescent="0.3">
      <c r="C347" s="22"/>
      <c r="D347" s="22"/>
      <c r="E347" s="22"/>
    </row>
    <row r="348" spans="3:5" ht="18.75" x14ac:dyDescent="0.3">
      <c r="C348" s="22"/>
      <c r="D348" s="22"/>
      <c r="E348" s="22"/>
    </row>
    <row r="349" spans="3:5" ht="18.75" x14ac:dyDescent="0.3">
      <c r="C349" s="22"/>
      <c r="D349" s="22"/>
      <c r="E349" s="22"/>
    </row>
    <row r="350" spans="3:5" ht="18.75" x14ac:dyDescent="0.3">
      <c r="C350" s="22"/>
      <c r="D350" s="22"/>
      <c r="E350" s="22"/>
    </row>
    <row r="351" spans="3:5" ht="18.75" x14ac:dyDescent="0.3">
      <c r="C351" s="22"/>
      <c r="D351" s="22"/>
      <c r="E351" s="22"/>
    </row>
    <row r="352" spans="3:5" ht="18.75" x14ac:dyDescent="0.3">
      <c r="C352" s="22"/>
      <c r="D352" s="22"/>
      <c r="E352" s="22"/>
    </row>
    <row r="353" spans="3:5" ht="18.75" x14ac:dyDescent="0.3">
      <c r="C353" s="22"/>
      <c r="D353" s="22"/>
      <c r="E353" s="22"/>
    </row>
    <row r="354" spans="3:5" ht="18.75" x14ac:dyDescent="0.3">
      <c r="C354" s="22"/>
      <c r="D354" s="22"/>
      <c r="E354" s="22"/>
    </row>
    <row r="355" spans="3:5" ht="18.75" x14ac:dyDescent="0.3">
      <c r="C355" s="22"/>
      <c r="D355" s="22"/>
      <c r="E355" s="22"/>
    </row>
    <row r="356" spans="3:5" ht="18.75" x14ac:dyDescent="0.3">
      <c r="C356" s="22"/>
      <c r="D356" s="22"/>
      <c r="E356" s="22"/>
    </row>
    <row r="357" spans="3:5" ht="18.75" x14ac:dyDescent="0.3">
      <c r="C357" s="22"/>
      <c r="D357" s="22"/>
      <c r="E357" s="22"/>
    </row>
    <row r="358" spans="3:5" ht="18.75" x14ac:dyDescent="0.3">
      <c r="C358" s="22"/>
      <c r="D358" s="22"/>
      <c r="E358" s="22"/>
    </row>
    <row r="359" spans="3:5" ht="18.75" x14ac:dyDescent="0.3">
      <c r="C359" s="22"/>
      <c r="D359" s="22"/>
      <c r="E359" s="22"/>
    </row>
    <row r="360" spans="3:5" ht="18.75" x14ac:dyDescent="0.3">
      <c r="C360" s="22"/>
      <c r="D360" s="22"/>
      <c r="E360" s="22"/>
    </row>
    <row r="361" spans="3:5" ht="18.75" x14ac:dyDescent="0.3">
      <c r="C361" s="22"/>
      <c r="D361" s="22"/>
      <c r="E361" s="22"/>
    </row>
    <row r="362" spans="3:5" ht="18.75" x14ac:dyDescent="0.3">
      <c r="C362" s="22"/>
      <c r="D362" s="22"/>
      <c r="E362" s="22"/>
    </row>
    <row r="363" spans="3:5" ht="18.75" x14ac:dyDescent="0.3">
      <c r="C363" s="22"/>
      <c r="D363" s="22"/>
      <c r="E363" s="22"/>
    </row>
    <row r="364" spans="3:5" ht="18.75" x14ac:dyDescent="0.3">
      <c r="C364" s="22"/>
      <c r="D364" s="22"/>
      <c r="E364" s="22"/>
    </row>
    <row r="365" spans="3:5" ht="18.75" x14ac:dyDescent="0.3">
      <c r="C365" s="22"/>
      <c r="D365" s="22"/>
      <c r="E365" s="22"/>
    </row>
    <row r="366" spans="3:5" ht="18.75" x14ac:dyDescent="0.3">
      <c r="C366" s="22"/>
      <c r="D366" s="22"/>
      <c r="E366" s="22"/>
    </row>
    <row r="367" spans="3:5" ht="18.75" x14ac:dyDescent="0.3">
      <c r="C367" s="22"/>
      <c r="D367" s="22"/>
      <c r="E367" s="22"/>
    </row>
    <row r="368" spans="3:5" ht="18.75" x14ac:dyDescent="0.3">
      <c r="C368" s="22"/>
      <c r="D368" s="22"/>
      <c r="E368" s="22"/>
    </row>
    <row r="369" spans="3:5" ht="18.75" x14ac:dyDescent="0.3">
      <c r="C369" s="22"/>
      <c r="D369" s="22"/>
      <c r="E369" s="22"/>
    </row>
    <row r="370" spans="3:5" ht="18.75" x14ac:dyDescent="0.3">
      <c r="C370" s="22"/>
      <c r="D370" s="22"/>
      <c r="E370" s="22"/>
    </row>
    <row r="371" spans="3:5" ht="18.75" x14ac:dyDescent="0.3">
      <c r="C371" s="22"/>
      <c r="D371" s="22"/>
      <c r="E371" s="22"/>
    </row>
    <row r="372" spans="3:5" ht="18.75" x14ac:dyDescent="0.3">
      <c r="C372" s="22"/>
      <c r="D372" s="22"/>
      <c r="E372" s="22"/>
    </row>
    <row r="373" spans="3:5" ht="18.75" x14ac:dyDescent="0.3">
      <c r="C373" s="22"/>
      <c r="D373" s="22"/>
      <c r="E373" s="22"/>
    </row>
    <row r="374" spans="3:5" ht="18.75" x14ac:dyDescent="0.3">
      <c r="C374" s="22"/>
      <c r="D374" s="22"/>
      <c r="E374" s="22"/>
    </row>
    <row r="375" spans="3:5" ht="18.75" x14ac:dyDescent="0.3">
      <c r="C375" s="22"/>
      <c r="D375" s="22"/>
      <c r="E375" s="22"/>
    </row>
    <row r="376" spans="3:5" ht="18.75" x14ac:dyDescent="0.3">
      <c r="C376" s="22"/>
      <c r="D376" s="22"/>
      <c r="E376" s="22"/>
    </row>
    <row r="377" spans="3:5" ht="18.75" x14ac:dyDescent="0.3">
      <c r="C377" s="22"/>
      <c r="D377" s="22"/>
      <c r="E377" s="22"/>
    </row>
    <row r="378" spans="3:5" ht="18.75" x14ac:dyDescent="0.3">
      <c r="C378" s="22"/>
      <c r="D378" s="22"/>
      <c r="E378" s="22"/>
    </row>
    <row r="379" spans="3:5" ht="18.75" x14ac:dyDescent="0.3">
      <c r="C379" s="22"/>
      <c r="D379" s="22"/>
      <c r="E379" s="22"/>
    </row>
    <row r="380" spans="3:5" ht="18.75" x14ac:dyDescent="0.3">
      <c r="C380" s="22"/>
      <c r="D380" s="22"/>
      <c r="E380" s="22"/>
    </row>
    <row r="381" spans="3:5" ht="18.75" x14ac:dyDescent="0.3">
      <c r="C381" s="22"/>
      <c r="D381" s="22"/>
      <c r="E381" s="22"/>
    </row>
    <row r="382" spans="3:5" ht="18.75" x14ac:dyDescent="0.3">
      <c r="C382" s="22"/>
      <c r="D382" s="22"/>
      <c r="E382" s="22"/>
    </row>
    <row r="383" spans="3:5" ht="18.75" x14ac:dyDescent="0.3">
      <c r="C383" s="22"/>
      <c r="D383" s="22"/>
      <c r="E383" s="22"/>
    </row>
    <row r="384" spans="3:5" ht="18.75" x14ac:dyDescent="0.3">
      <c r="C384" s="22"/>
      <c r="D384" s="22"/>
      <c r="E384" s="22"/>
    </row>
    <row r="385" spans="3:5" ht="18.75" x14ac:dyDescent="0.3">
      <c r="C385" s="22"/>
      <c r="D385" s="22"/>
      <c r="E385" s="22"/>
    </row>
    <row r="386" spans="3:5" ht="18.75" x14ac:dyDescent="0.3">
      <c r="C386" s="22"/>
      <c r="D386" s="22"/>
      <c r="E386" s="22"/>
    </row>
    <row r="387" spans="3:5" ht="18.75" x14ac:dyDescent="0.3">
      <c r="C387" s="22"/>
      <c r="D387" s="22"/>
      <c r="E387" s="22"/>
    </row>
    <row r="388" spans="3:5" ht="18.75" x14ac:dyDescent="0.3">
      <c r="C388" s="22"/>
      <c r="D388" s="22"/>
      <c r="E388" s="22"/>
    </row>
    <row r="389" spans="3:5" ht="18.75" x14ac:dyDescent="0.3">
      <c r="C389" s="22"/>
      <c r="D389" s="22"/>
      <c r="E389" s="22"/>
    </row>
    <row r="390" spans="3:5" ht="18.75" x14ac:dyDescent="0.3">
      <c r="C390" s="22"/>
      <c r="D390" s="22"/>
      <c r="E390" s="22"/>
    </row>
    <row r="391" spans="3:5" ht="18.75" x14ac:dyDescent="0.3">
      <c r="C391" s="22"/>
      <c r="D391" s="22"/>
      <c r="E391" s="22"/>
    </row>
    <row r="392" spans="3:5" ht="18.75" x14ac:dyDescent="0.3">
      <c r="C392" s="22"/>
      <c r="D392" s="22"/>
      <c r="E392" s="22"/>
    </row>
    <row r="393" spans="3:5" ht="18.75" x14ac:dyDescent="0.3">
      <c r="C393" s="22"/>
      <c r="D393" s="22"/>
      <c r="E393" s="22"/>
    </row>
    <row r="394" spans="3:5" ht="18.75" x14ac:dyDescent="0.3">
      <c r="C394" s="22"/>
      <c r="D394" s="22"/>
      <c r="E394" s="22"/>
    </row>
    <row r="395" spans="3:5" ht="18.75" x14ac:dyDescent="0.3">
      <c r="C395" s="22"/>
      <c r="D395" s="22"/>
      <c r="E395" s="22"/>
    </row>
    <row r="396" spans="3:5" ht="18.75" x14ac:dyDescent="0.3">
      <c r="C396" s="22"/>
      <c r="D396" s="22"/>
      <c r="E396" s="22"/>
    </row>
    <row r="397" spans="3:5" ht="18.75" x14ac:dyDescent="0.3">
      <c r="C397" s="22"/>
      <c r="D397" s="22"/>
      <c r="E397" s="22"/>
    </row>
    <row r="398" spans="3:5" ht="18.75" x14ac:dyDescent="0.3">
      <c r="C398" s="22"/>
      <c r="D398" s="22"/>
      <c r="E398" s="22"/>
    </row>
    <row r="399" spans="3:5" ht="18.75" x14ac:dyDescent="0.3">
      <c r="C399" s="22"/>
      <c r="D399" s="22"/>
      <c r="E399" s="22"/>
    </row>
    <row r="400" spans="3:5" ht="18.75" x14ac:dyDescent="0.3">
      <c r="C400" s="22"/>
      <c r="D400" s="22"/>
      <c r="E400" s="22"/>
    </row>
    <row r="401" spans="3:5" ht="18.75" x14ac:dyDescent="0.3">
      <c r="C401" s="22"/>
      <c r="D401" s="22"/>
      <c r="E401" s="22"/>
    </row>
    <row r="402" spans="3:5" ht="18.75" x14ac:dyDescent="0.3">
      <c r="C402" s="22"/>
      <c r="D402" s="22"/>
      <c r="E402" s="22"/>
    </row>
    <row r="403" spans="3:5" ht="18.75" x14ac:dyDescent="0.3">
      <c r="C403" s="22"/>
      <c r="D403" s="22"/>
      <c r="E403" s="22"/>
    </row>
    <row r="404" spans="3:5" ht="18.75" x14ac:dyDescent="0.3">
      <c r="C404" s="22"/>
      <c r="D404" s="22"/>
      <c r="E404" s="22"/>
    </row>
    <row r="405" spans="3:5" ht="18.75" x14ac:dyDescent="0.3">
      <c r="C405" s="22"/>
      <c r="D405" s="22"/>
      <c r="E405" s="22"/>
    </row>
    <row r="406" spans="3:5" ht="18.75" x14ac:dyDescent="0.3">
      <c r="C406" s="22"/>
      <c r="D406" s="22"/>
      <c r="E406" s="22"/>
    </row>
    <row r="407" spans="3:5" ht="18.75" x14ac:dyDescent="0.3">
      <c r="C407" s="22"/>
      <c r="D407" s="22"/>
      <c r="E407" s="22"/>
    </row>
    <row r="408" spans="3:5" ht="18.75" x14ac:dyDescent="0.3">
      <c r="C408" s="22"/>
      <c r="D408" s="22"/>
      <c r="E408" s="22"/>
    </row>
    <row r="409" spans="3:5" ht="18.75" x14ac:dyDescent="0.3">
      <c r="C409" s="22"/>
      <c r="D409" s="22"/>
      <c r="E409" s="22"/>
    </row>
    <row r="410" spans="3:5" ht="18.75" x14ac:dyDescent="0.3">
      <c r="C410" s="22"/>
      <c r="D410" s="22"/>
      <c r="E410" s="22"/>
    </row>
    <row r="411" spans="3:5" ht="18.75" x14ac:dyDescent="0.3">
      <c r="C411" s="22"/>
      <c r="D411" s="22"/>
      <c r="E411" s="22"/>
    </row>
    <row r="412" spans="3:5" ht="18.75" x14ac:dyDescent="0.3">
      <c r="C412" s="22"/>
      <c r="D412" s="22"/>
      <c r="E412" s="22"/>
    </row>
    <row r="413" spans="3:5" ht="18.75" x14ac:dyDescent="0.3">
      <c r="C413" s="22"/>
      <c r="D413" s="22"/>
      <c r="E413" s="22"/>
    </row>
    <row r="414" spans="3:5" ht="18.75" x14ac:dyDescent="0.3">
      <c r="C414" s="22"/>
      <c r="D414" s="22"/>
      <c r="E414" s="22"/>
    </row>
    <row r="415" spans="3:5" ht="18.75" x14ac:dyDescent="0.3">
      <c r="C415" s="22"/>
      <c r="D415" s="22"/>
      <c r="E415" s="22"/>
    </row>
    <row r="416" spans="3:5" ht="18.75" x14ac:dyDescent="0.3">
      <c r="C416" s="22"/>
      <c r="D416" s="22"/>
      <c r="E416" s="22"/>
    </row>
    <row r="417" spans="3:5" ht="18.75" x14ac:dyDescent="0.3">
      <c r="C417" s="22"/>
      <c r="D417" s="22"/>
      <c r="E417" s="22"/>
    </row>
    <row r="418" spans="3:5" ht="18.75" x14ac:dyDescent="0.3">
      <c r="C418" s="22"/>
      <c r="D418" s="22"/>
      <c r="E418" s="22"/>
    </row>
    <row r="419" spans="3:5" ht="18.75" x14ac:dyDescent="0.3">
      <c r="C419" s="22"/>
      <c r="D419" s="22"/>
      <c r="E419" s="22"/>
    </row>
    <row r="420" spans="3:5" ht="18.75" x14ac:dyDescent="0.3">
      <c r="C420" s="22"/>
      <c r="D420" s="22"/>
      <c r="E420" s="22"/>
    </row>
    <row r="421" spans="3:5" ht="18.75" x14ac:dyDescent="0.3">
      <c r="C421" s="22"/>
      <c r="D421" s="22"/>
      <c r="E421" s="22"/>
    </row>
    <row r="422" spans="3:5" ht="18.75" x14ac:dyDescent="0.3">
      <c r="C422" s="22"/>
      <c r="D422" s="22"/>
      <c r="E422" s="22"/>
    </row>
    <row r="423" spans="3:5" ht="18.75" x14ac:dyDescent="0.3">
      <c r="C423" s="22"/>
      <c r="D423" s="22"/>
      <c r="E423" s="22"/>
    </row>
    <row r="424" spans="3:5" ht="18.75" x14ac:dyDescent="0.3">
      <c r="C424" s="22"/>
      <c r="D424" s="22"/>
      <c r="E424" s="22"/>
    </row>
    <row r="425" spans="3:5" ht="18.75" x14ac:dyDescent="0.3">
      <c r="C425" s="22"/>
      <c r="D425" s="22"/>
      <c r="E425" s="22"/>
    </row>
    <row r="426" spans="3:5" ht="18.75" x14ac:dyDescent="0.3">
      <c r="C426" s="22"/>
      <c r="D426" s="22"/>
      <c r="E426" s="22"/>
    </row>
    <row r="427" spans="3:5" ht="18.75" x14ac:dyDescent="0.3">
      <c r="C427" s="22"/>
      <c r="D427" s="22"/>
      <c r="E427" s="22"/>
    </row>
    <row r="428" spans="3:5" ht="18.75" x14ac:dyDescent="0.3">
      <c r="C428" s="22"/>
      <c r="D428" s="22"/>
      <c r="E428" s="22"/>
    </row>
    <row r="429" spans="3:5" ht="18.75" x14ac:dyDescent="0.3">
      <c r="C429" s="22"/>
      <c r="D429" s="22"/>
      <c r="E429" s="22"/>
    </row>
    <row r="430" spans="3:5" ht="18.75" x14ac:dyDescent="0.3">
      <c r="C430" s="22"/>
      <c r="D430" s="22"/>
      <c r="E430" s="22"/>
    </row>
    <row r="431" spans="3:5" ht="18.75" x14ac:dyDescent="0.3">
      <c r="C431" s="22"/>
      <c r="D431" s="22"/>
      <c r="E431" s="22"/>
    </row>
    <row r="432" spans="3:5" ht="18.75" x14ac:dyDescent="0.3">
      <c r="C432" s="22"/>
      <c r="D432" s="22"/>
      <c r="E432" s="22"/>
    </row>
    <row r="433" spans="3:5" ht="18.75" x14ac:dyDescent="0.3">
      <c r="C433" s="22"/>
      <c r="D433" s="22"/>
      <c r="E433" s="22"/>
    </row>
    <row r="434" spans="3:5" ht="18.75" x14ac:dyDescent="0.3">
      <c r="C434" s="22"/>
      <c r="D434" s="22"/>
      <c r="E434" s="22"/>
    </row>
    <row r="435" spans="3:5" ht="18.75" x14ac:dyDescent="0.3">
      <c r="C435" s="22"/>
      <c r="D435" s="22"/>
      <c r="E435" s="22"/>
    </row>
    <row r="436" spans="3:5" ht="18.75" x14ac:dyDescent="0.3">
      <c r="C436" s="22"/>
      <c r="D436" s="22"/>
      <c r="E436" s="22"/>
    </row>
    <row r="437" spans="3:5" ht="18.75" x14ac:dyDescent="0.3">
      <c r="C437" s="22"/>
      <c r="D437" s="22"/>
      <c r="E437" s="22"/>
    </row>
    <row r="438" spans="3:5" ht="18.75" x14ac:dyDescent="0.3">
      <c r="C438" s="22"/>
      <c r="D438" s="22"/>
      <c r="E438" s="22"/>
    </row>
    <row r="439" spans="3:5" ht="18.75" x14ac:dyDescent="0.3">
      <c r="C439" s="22"/>
      <c r="D439" s="22"/>
      <c r="E439" s="22"/>
    </row>
    <row r="440" spans="3:5" ht="18.75" x14ac:dyDescent="0.3">
      <c r="C440" s="22"/>
      <c r="D440" s="22"/>
      <c r="E440" s="22"/>
    </row>
    <row r="441" spans="3:5" ht="18.75" x14ac:dyDescent="0.3">
      <c r="C441" s="22"/>
      <c r="D441" s="22"/>
      <c r="E441" s="22"/>
    </row>
    <row r="442" spans="3:5" ht="18.75" x14ac:dyDescent="0.3">
      <c r="C442" s="22"/>
      <c r="D442" s="22"/>
      <c r="E442" s="22"/>
    </row>
    <row r="443" spans="3:5" ht="18.75" x14ac:dyDescent="0.3">
      <c r="C443" s="22"/>
      <c r="D443" s="22"/>
      <c r="E443" s="22"/>
    </row>
    <row r="444" spans="3:5" ht="18.75" x14ac:dyDescent="0.3">
      <c r="C444" s="22"/>
      <c r="D444" s="22"/>
      <c r="E444" s="22"/>
    </row>
    <row r="445" spans="3:5" ht="18.75" x14ac:dyDescent="0.3">
      <c r="C445" s="22"/>
      <c r="D445" s="22"/>
      <c r="E445" s="22"/>
    </row>
    <row r="446" spans="3:5" ht="18.75" x14ac:dyDescent="0.3">
      <c r="C446" s="22"/>
      <c r="D446" s="22"/>
      <c r="E446" s="22"/>
    </row>
    <row r="447" spans="3:5" ht="18.75" x14ac:dyDescent="0.3">
      <c r="C447" s="22"/>
      <c r="D447" s="22"/>
      <c r="E447" s="22"/>
    </row>
    <row r="448" spans="3:5" ht="18.75" x14ac:dyDescent="0.3">
      <c r="C448" s="22"/>
      <c r="D448" s="22"/>
      <c r="E448" s="22"/>
    </row>
    <row r="449" spans="3:5" ht="18.75" x14ac:dyDescent="0.3">
      <c r="C449" s="22"/>
      <c r="D449" s="22"/>
      <c r="E449" s="22"/>
    </row>
    <row r="450" spans="3:5" ht="18.75" x14ac:dyDescent="0.3">
      <c r="C450" s="22"/>
      <c r="D450" s="22"/>
      <c r="E450" s="22"/>
    </row>
    <row r="451" spans="3:5" ht="18.75" x14ac:dyDescent="0.3">
      <c r="C451" s="22"/>
      <c r="D451" s="22"/>
      <c r="E451" s="22"/>
    </row>
    <row r="452" spans="3:5" ht="18.75" x14ac:dyDescent="0.3">
      <c r="C452" s="22"/>
      <c r="D452" s="22"/>
      <c r="E452" s="22"/>
    </row>
    <row r="453" spans="3:5" ht="18.75" x14ac:dyDescent="0.3">
      <c r="C453" s="22"/>
      <c r="D453" s="22"/>
      <c r="E453" s="22"/>
    </row>
    <row r="454" spans="3:5" ht="18.75" x14ac:dyDescent="0.3">
      <c r="C454" s="22"/>
      <c r="D454" s="22"/>
      <c r="E454" s="22"/>
    </row>
    <row r="455" spans="3:5" ht="18.75" x14ac:dyDescent="0.3">
      <c r="C455" s="22"/>
      <c r="D455" s="22"/>
      <c r="E455" s="22"/>
    </row>
    <row r="456" spans="3:5" ht="18.75" x14ac:dyDescent="0.3">
      <c r="C456" s="22"/>
      <c r="D456" s="22"/>
      <c r="E456" s="22"/>
    </row>
    <row r="457" spans="3:5" ht="18.75" x14ac:dyDescent="0.3">
      <c r="C457" s="22"/>
      <c r="D457" s="22"/>
      <c r="E457" s="22"/>
    </row>
    <row r="458" spans="3:5" ht="18.75" x14ac:dyDescent="0.3">
      <c r="C458" s="22"/>
      <c r="D458" s="22"/>
      <c r="E458" s="22"/>
    </row>
    <row r="459" spans="3:5" ht="18.75" x14ac:dyDescent="0.3">
      <c r="C459" s="22"/>
      <c r="D459" s="22"/>
      <c r="E459" s="22"/>
    </row>
    <row r="460" spans="3:5" ht="18.75" x14ac:dyDescent="0.3">
      <c r="C460" s="22"/>
      <c r="D460" s="22"/>
      <c r="E460" s="22"/>
    </row>
    <row r="461" spans="3:5" ht="18.75" x14ac:dyDescent="0.3">
      <c r="C461" s="22"/>
      <c r="D461" s="22"/>
      <c r="E461" s="22"/>
    </row>
    <row r="462" spans="3:5" ht="18.75" x14ac:dyDescent="0.3">
      <c r="C462" s="22"/>
      <c r="D462" s="22"/>
      <c r="E462" s="22"/>
    </row>
    <row r="463" spans="3:5" ht="18.75" x14ac:dyDescent="0.3">
      <c r="C463" s="22"/>
      <c r="D463" s="22"/>
      <c r="E463" s="22"/>
    </row>
    <row r="464" spans="3:5" ht="18.75" x14ac:dyDescent="0.3">
      <c r="C464" s="22"/>
      <c r="D464" s="22"/>
      <c r="E464" s="22"/>
    </row>
    <row r="465" spans="3:5" ht="18.75" x14ac:dyDescent="0.3">
      <c r="C465" s="22"/>
      <c r="D465" s="22"/>
      <c r="E465" s="22"/>
    </row>
    <row r="466" spans="3:5" ht="18.75" x14ac:dyDescent="0.3">
      <c r="C466" s="22"/>
      <c r="D466" s="22"/>
      <c r="E466" s="22"/>
    </row>
    <row r="467" spans="3:5" ht="18.75" x14ac:dyDescent="0.3">
      <c r="C467" s="22"/>
      <c r="D467" s="22"/>
      <c r="E467" s="22"/>
    </row>
    <row r="468" spans="3:5" ht="18.75" x14ac:dyDescent="0.3">
      <c r="C468" s="22"/>
      <c r="D468" s="22"/>
      <c r="E468" s="22"/>
    </row>
    <row r="469" spans="3:5" ht="18.75" x14ac:dyDescent="0.3">
      <c r="C469" s="22"/>
      <c r="D469" s="22"/>
      <c r="E469" s="22"/>
    </row>
    <row r="470" spans="3:5" ht="18.75" x14ac:dyDescent="0.3">
      <c r="C470" s="22"/>
      <c r="D470" s="22"/>
      <c r="E470" s="22"/>
    </row>
    <row r="471" spans="3:5" ht="18.75" x14ac:dyDescent="0.3">
      <c r="C471" s="22"/>
      <c r="D471" s="22"/>
      <c r="E471" s="22"/>
    </row>
    <row r="472" spans="3:5" ht="18.75" x14ac:dyDescent="0.3">
      <c r="C472" s="22"/>
      <c r="D472" s="22"/>
      <c r="E472" s="22"/>
    </row>
    <row r="473" spans="3:5" ht="18.75" x14ac:dyDescent="0.3">
      <c r="C473" s="22"/>
      <c r="D473" s="22"/>
      <c r="E473" s="22"/>
    </row>
    <row r="474" spans="3:5" ht="18.75" x14ac:dyDescent="0.3">
      <c r="C474" s="22"/>
      <c r="D474" s="22"/>
      <c r="E474" s="22"/>
    </row>
    <row r="475" spans="3:5" ht="18.75" x14ac:dyDescent="0.3">
      <c r="C475" s="22"/>
      <c r="D475" s="22"/>
      <c r="E475" s="22"/>
    </row>
    <row r="476" spans="3:5" ht="18.75" x14ac:dyDescent="0.3">
      <c r="C476" s="22"/>
      <c r="D476" s="22"/>
      <c r="E476" s="22"/>
    </row>
    <row r="477" spans="3:5" ht="18.75" x14ac:dyDescent="0.3">
      <c r="C477" s="22"/>
      <c r="D477" s="22"/>
      <c r="E477" s="22"/>
    </row>
    <row r="478" spans="3:5" ht="18.75" x14ac:dyDescent="0.3">
      <c r="C478" s="22"/>
      <c r="D478" s="22"/>
      <c r="E478" s="22"/>
    </row>
    <row r="479" spans="3:5" ht="18.75" x14ac:dyDescent="0.3">
      <c r="C479" s="22"/>
      <c r="D479" s="22"/>
      <c r="E479" s="22"/>
    </row>
    <row r="480" spans="3:5" ht="18.75" x14ac:dyDescent="0.3">
      <c r="C480" s="22"/>
      <c r="D480" s="22"/>
      <c r="E480" s="22"/>
    </row>
    <row r="481" spans="3:5" ht="18.75" x14ac:dyDescent="0.3">
      <c r="C481" s="22"/>
      <c r="D481" s="22"/>
      <c r="E481" s="22"/>
    </row>
    <row r="482" spans="3:5" ht="18.75" x14ac:dyDescent="0.3">
      <c r="C482" s="22"/>
      <c r="D482" s="22"/>
      <c r="E482" s="22"/>
    </row>
    <row r="483" spans="3:5" ht="18.75" x14ac:dyDescent="0.3">
      <c r="C483" s="22"/>
      <c r="D483" s="22"/>
      <c r="E483" s="22"/>
    </row>
    <row r="484" spans="3:5" ht="18.75" x14ac:dyDescent="0.3">
      <c r="C484" s="22"/>
      <c r="D484" s="22"/>
      <c r="E484" s="22"/>
    </row>
    <row r="485" spans="3:5" ht="18.75" x14ac:dyDescent="0.3">
      <c r="C485" s="22"/>
      <c r="D485" s="22"/>
      <c r="E485" s="22"/>
    </row>
    <row r="486" spans="3:5" ht="18.75" x14ac:dyDescent="0.3">
      <c r="C486" s="22"/>
      <c r="D486" s="22"/>
      <c r="E486" s="22"/>
    </row>
    <row r="487" spans="3:5" ht="18.75" x14ac:dyDescent="0.3">
      <c r="C487" s="22"/>
      <c r="D487" s="22"/>
      <c r="E487" s="22"/>
    </row>
    <row r="488" spans="3:5" ht="18.75" x14ac:dyDescent="0.3">
      <c r="C488" s="22"/>
      <c r="D488" s="22"/>
      <c r="E488" s="22"/>
    </row>
    <row r="489" spans="3:5" ht="18.75" x14ac:dyDescent="0.3">
      <c r="C489" s="22"/>
      <c r="D489" s="22"/>
      <c r="E489" s="22"/>
    </row>
    <row r="490" spans="3:5" ht="18.75" x14ac:dyDescent="0.3">
      <c r="C490" s="22"/>
      <c r="D490" s="22"/>
      <c r="E490" s="22"/>
    </row>
    <row r="491" spans="3:5" ht="18.75" x14ac:dyDescent="0.3">
      <c r="C491" s="22"/>
      <c r="D491" s="22"/>
      <c r="E491" s="22"/>
    </row>
    <row r="492" spans="3:5" ht="18.75" x14ac:dyDescent="0.3">
      <c r="C492" s="22"/>
      <c r="D492" s="22"/>
      <c r="E492" s="22"/>
    </row>
    <row r="493" spans="3:5" ht="18.75" x14ac:dyDescent="0.3">
      <c r="C493" s="22"/>
      <c r="D493" s="22"/>
      <c r="E493" s="22"/>
    </row>
    <row r="494" spans="3:5" ht="18.75" x14ac:dyDescent="0.3">
      <c r="C494" s="22"/>
      <c r="D494" s="22"/>
      <c r="E494" s="22"/>
    </row>
    <row r="495" spans="3:5" ht="18.75" x14ac:dyDescent="0.3">
      <c r="C495" s="22"/>
      <c r="D495" s="22"/>
      <c r="E495" s="22"/>
    </row>
    <row r="496" spans="3:5" ht="18.75" x14ac:dyDescent="0.3">
      <c r="C496" s="22"/>
      <c r="D496" s="22"/>
      <c r="E496" s="22"/>
    </row>
    <row r="497" spans="3:5" ht="18.75" x14ac:dyDescent="0.3">
      <c r="C497" s="22"/>
      <c r="D497" s="22"/>
      <c r="E497" s="22"/>
    </row>
    <row r="498" spans="3:5" ht="18.75" x14ac:dyDescent="0.3">
      <c r="C498" s="22"/>
      <c r="D498" s="22"/>
      <c r="E498" s="22"/>
    </row>
    <row r="499" spans="3:5" ht="18.75" x14ac:dyDescent="0.3">
      <c r="C499" s="22"/>
      <c r="D499" s="22"/>
      <c r="E499" s="22"/>
    </row>
    <row r="500" spans="3:5" ht="18.75" x14ac:dyDescent="0.3">
      <c r="C500" s="22"/>
      <c r="D500" s="22"/>
      <c r="E500" s="22"/>
    </row>
    <row r="501" spans="3:5" ht="18.75" x14ac:dyDescent="0.3">
      <c r="C501" s="22"/>
      <c r="D501" s="22"/>
      <c r="E501" s="22"/>
    </row>
    <row r="502" spans="3:5" ht="18.75" x14ac:dyDescent="0.3">
      <c r="C502" s="22"/>
      <c r="D502" s="22"/>
      <c r="E502" s="22"/>
    </row>
    <row r="503" spans="3:5" ht="18.75" x14ac:dyDescent="0.3">
      <c r="C503" s="22"/>
      <c r="D503" s="22"/>
      <c r="E503" s="22"/>
    </row>
    <row r="504" spans="3:5" ht="18.75" x14ac:dyDescent="0.3">
      <c r="C504" s="22"/>
      <c r="D504" s="22"/>
      <c r="E504" s="22"/>
    </row>
    <row r="505" spans="3:5" ht="18.75" x14ac:dyDescent="0.3">
      <c r="C505" s="22"/>
      <c r="D505" s="22"/>
      <c r="E505" s="22"/>
    </row>
    <row r="506" spans="3:5" ht="18.75" x14ac:dyDescent="0.3">
      <c r="C506" s="22"/>
      <c r="D506" s="22"/>
      <c r="E506" s="22"/>
    </row>
    <row r="507" spans="3:5" ht="18.75" x14ac:dyDescent="0.3">
      <c r="C507" s="22"/>
      <c r="D507" s="22"/>
      <c r="E507" s="22"/>
    </row>
    <row r="508" spans="3:5" ht="18.75" x14ac:dyDescent="0.3">
      <c r="C508" s="22"/>
      <c r="D508" s="22"/>
      <c r="E508" s="22"/>
    </row>
    <row r="509" spans="3:5" ht="18.75" x14ac:dyDescent="0.3">
      <c r="C509" s="22"/>
      <c r="D509" s="22"/>
      <c r="E509" s="22"/>
    </row>
    <row r="510" spans="3:5" ht="18.75" x14ac:dyDescent="0.3">
      <c r="C510" s="22"/>
      <c r="D510" s="22"/>
      <c r="E510" s="22"/>
    </row>
    <row r="511" spans="3:5" ht="18.75" x14ac:dyDescent="0.3">
      <c r="C511" s="22"/>
      <c r="D511" s="22"/>
      <c r="E511" s="22"/>
    </row>
    <row r="512" spans="3:5" ht="18.75" x14ac:dyDescent="0.3">
      <c r="C512" s="22"/>
      <c r="D512" s="22"/>
      <c r="E512" s="22"/>
    </row>
    <row r="513" spans="3:5" ht="18.75" x14ac:dyDescent="0.3">
      <c r="C513" s="22"/>
      <c r="D513" s="22"/>
      <c r="E513" s="22"/>
    </row>
    <row r="514" spans="3:5" ht="18.75" x14ac:dyDescent="0.3">
      <c r="C514" s="22"/>
      <c r="D514" s="22"/>
      <c r="E514" s="22"/>
    </row>
    <row r="515" spans="3:5" ht="18.75" x14ac:dyDescent="0.3">
      <c r="C515" s="22"/>
      <c r="D515" s="22"/>
      <c r="E515" s="22"/>
    </row>
    <row r="516" spans="3:5" ht="18.75" x14ac:dyDescent="0.3">
      <c r="C516" s="22"/>
      <c r="D516" s="22"/>
      <c r="E516" s="22"/>
    </row>
    <row r="517" spans="3:5" ht="18.75" x14ac:dyDescent="0.3">
      <c r="C517" s="22"/>
      <c r="D517" s="22"/>
      <c r="E517" s="22"/>
    </row>
    <row r="518" spans="3:5" ht="18.75" x14ac:dyDescent="0.3">
      <c r="C518" s="22"/>
      <c r="D518" s="22"/>
      <c r="E518" s="22"/>
    </row>
    <row r="519" spans="3:5" ht="18.75" x14ac:dyDescent="0.3">
      <c r="C519" s="22"/>
      <c r="D519" s="22"/>
      <c r="E519" s="22"/>
    </row>
    <row r="520" spans="3:5" ht="18.75" x14ac:dyDescent="0.3">
      <c r="C520" s="22"/>
      <c r="D520" s="22"/>
      <c r="E520" s="22"/>
    </row>
    <row r="521" spans="3:5" ht="18.75" x14ac:dyDescent="0.3">
      <c r="C521" s="22"/>
      <c r="D521" s="22"/>
      <c r="E521" s="22"/>
    </row>
    <row r="522" spans="3:5" ht="18.75" x14ac:dyDescent="0.3">
      <c r="C522" s="22"/>
      <c r="D522" s="22"/>
      <c r="E522" s="22"/>
    </row>
    <row r="523" spans="3:5" ht="18.75" x14ac:dyDescent="0.3">
      <c r="C523" s="22"/>
      <c r="D523" s="22"/>
      <c r="E523" s="22"/>
    </row>
    <row r="524" spans="3:5" ht="18.75" x14ac:dyDescent="0.3">
      <c r="C524" s="22"/>
      <c r="D524" s="22"/>
      <c r="E524" s="22"/>
    </row>
    <row r="525" spans="3:5" ht="18.75" x14ac:dyDescent="0.3">
      <c r="C525" s="22"/>
      <c r="D525" s="22"/>
      <c r="E525" s="22"/>
    </row>
    <row r="526" spans="3:5" ht="18.75" x14ac:dyDescent="0.3">
      <c r="C526" s="22"/>
      <c r="D526" s="22"/>
      <c r="E526" s="22"/>
    </row>
    <row r="527" spans="3:5" ht="18.75" x14ac:dyDescent="0.3">
      <c r="C527" s="22"/>
      <c r="D527" s="22"/>
      <c r="E527" s="22"/>
    </row>
    <row r="528" spans="3:5" ht="18.75" x14ac:dyDescent="0.3">
      <c r="C528" s="22"/>
      <c r="D528" s="22"/>
      <c r="E528" s="22"/>
    </row>
    <row r="529" spans="3:5" ht="18.75" x14ac:dyDescent="0.3">
      <c r="C529" s="22"/>
      <c r="D529" s="22"/>
      <c r="E529" s="22"/>
    </row>
    <row r="530" spans="3:5" ht="18.75" x14ac:dyDescent="0.3">
      <c r="C530" s="22"/>
      <c r="D530" s="22"/>
      <c r="E530" s="22"/>
    </row>
    <row r="531" spans="3:5" ht="18.75" x14ac:dyDescent="0.3">
      <c r="C531" s="22"/>
      <c r="D531" s="22"/>
      <c r="E531" s="22"/>
    </row>
    <row r="532" spans="3:5" ht="18.75" x14ac:dyDescent="0.3">
      <c r="C532" s="22"/>
      <c r="D532" s="22"/>
      <c r="E532" s="22"/>
    </row>
    <row r="533" spans="3:5" ht="18.75" x14ac:dyDescent="0.3">
      <c r="C533" s="22"/>
      <c r="D533" s="22"/>
      <c r="E533" s="22"/>
    </row>
    <row r="534" spans="3:5" ht="18.75" x14ac:dyDescent="0.3">
      <c r="C534" s="22"/>
      <c r="D534" s="22"/>
      <c r="E534" s="22"/>
    </row>
    <row r="535" spans="3:5" ht="18.75" x14ac:dyDescent="0.3">
      <c r="C535" s="22"/>
      <c r="D535" s="22"/>
      <c r="E535" s="22"/>
    </row>
    <row r="536" spans="3:5" ht="18.75" x14ac:dyDescent="0.3">
      <c r="C536" s="22"/>
      <c r="D536" s="22"/>
      <c r="E536" s="22"/>
    </row>
    <row r="537" spans="3:5" ht="18.75" x14ac:dyDescent="0.3">
      <c r="C537" s="22"/>
      <c r="D537" s="22"/>
      <c r="E537" s="22"/>
    </row>
    <row r="538" spans="3:5" ht="18.75" x14ac:dyDescent="0.3">
      <c r="C538" s="22"/>
      <c r="D538" s="22"/>
      <c r="E538" s="22"/>
    </row>
    <row r="539" spans="3:5" ht="18.75" x14ac:dyDescent="0.3">
      <c r="C539" s="22"/>
      <c r="D539" s="22"/>
      <c r="E539" s="22"/>
    </row>
    <row r="540" spans="3:5" ht="18.75" x14ac:dyDescent="0.3">
      <c r="C540" s="22"/>
      <c r="D540" s="22"/>
      <c r="E540" s="22"/>
    </row>
    <row r="541" spans="3:5" ht="18.75" x14ac:dyDescent="0.3">
      <c r="C541" s="22"/>
      <c r="D541" s="22"/>
      <c r="E541" s="22"/>
    </row>
    <row r="542" spans="3:5" ht="18.75" x14ac:dyDescent="0.3">
      <c r="C542" s="22"/>
      <c r="D542" s="22"/>
      <c r="E542" s="22"/>
    </row>
    <row r="543" spans="3:5" ht="18.75" x14ac:dyDescent="0.3">
      <c r="C543" s="22"/>
      <c r="D543" s="22"/>
      <c r="E543" s="22"/>
    </row>
    <row r="544" spans="3:5" ht="18.75" x14ac:dyDescent="0.3">
      <c r="C544" s="22"/>
      <c r="D544" s="22"/>
      <c r="E544" s="22"/>
    </row>
    <row r="545" spans="3:5" ht="18.75" x14ac:dyDescent="0.3">
      <c r="C545" s="22"/>
      <c r="D545" s="22"/>
      <c r="E545" s="22"/>
    </row>
    <row r="546" spans="3:5" ht="18.75" x14ac:dyDescent="0.3">
      <c r="C546" s="22"/>
      <c r="D546" s="22"/>
      <c r="E546" s="22"/>
    </row>
    <row r="547" spans="3:5" ht="18.75" x14ac:dyDescent="0.3">
      <c r="C547" s="22"/>
      <c r="D547" s="22"/>
      <c r="E547" s="22"/>
    </row>
    <row r="548" spans="3:5" ht="18.75" x14ac:dyDescent="0.3">
      <c r="C548" s="22"/>
      <c r="D548" s="22"/>
      <c r="E548" s="22"/>
    </row>
    <row r="549" spans="3:5" ht="18.75" x14ac:dyDescent="0.3">
      <c r="C549" s="22"/>
      <c r="D549" s="22"/>
      <c r="E549" s="22"/>
    </row>
    <row r="550" spans="3:5" ht="18.75" x14ac:dyDescent="0.3">
      <c r="C550" s="22"/>
      <c r="D550" s="22"/>
      <c r="E550" s="22"/>
    </row>
    <row r="551" spans="3:5" ht="18.75" x14ac:dyDescent="0.3">
      <c r="C551" s="22"/>
      <c r="D551" s="22"/>
      <c r="E551" s="22"/>
    </row>
    <row r="552" spans="3:5" ht="18.75" x14ac:dyDescent="0.3">
      <c r="C552" s="22"/>
      <c r="D552" s="22"/>
      <c r="E552" s="22"/>
    </row>
    <row r="553" spans="3:5" ht="18.75" x14ac:dyDescent="0.3">
      <c r="C553" s="22"/>
      <c r="D553" s="22"/>
      <c r="E553" s="22"/>
    </row>
    <row r="554" spans="3:5" ht="18.75" x14ac:dyDescent="0.3">
      <c r="C554" s="22"/>
      <c r="D554" s="22"/>
      <c r="E554" s="22"/>
    </row>
    <row r="555" spans="3:5" ht="18.75" x14ac:dyDescent="0.3">
      <c r="C555" s="22"/>
      <c r="D555" s="22"/>
      <c r="E555" s="22"/>
    </row>
    <row r="556" spans="3:5" ht="18.75" x14ac:dyDescent="0.3">
      <c r="C556" s="22"/>
      <c r="D556" s="22"/>
      <c r="E556" s="22"/>
    </row>
    <row r="557" spans="3:5" ht="18.75" x14ac:dyDescent="0.3">
      <c r="C557" s="22"/>
      <c r="D557" s="22"/>
      <c r="E557" s="22"/>
    </row>
    <row r="558" spans="3:5" ht="18.75" x14ac:dyDescent="0.3">
      <c r="C558" s="22"/>
      <c r="D558" s="22"/>
      <c r="E558" s="22"/>
    </row>
    <row r="559" spans="3:5" ht="18.75" x14ac:dyDescent="0.3">
      <c r="C559" s="22"/>
      <c r="D559" s="22"/>
      <c r="E559" s="22"/>
    </row>
    <row r="560" spans="3:5" ht="18.75" x14ac:dyDescent="0.3">
      <c r="C560" s="22"/>
      <c r="D560" s="22"/>
      <c r="E560" s="22"/>
    </row>
    <row r="561" spans="3:5" ht="18.75" x14ac:dyDescent="0.3">
      <c r="C561" s="22"/>
      <c r="D561" s="22"/>
      <c r="E561" s="22"/>
    </row>
    <row r="562" spans="3:5" ht="18.75" x14ac:dyDescent="0.3">
      <c r="C562" s="22"/>
      <c r="D562" s="22"/>
      <c r="E562" s="22"/>
    </row>
    <row r="563" spans="3:5" ht="18.75" x14ac:dyDescent="0.3">
      <c r="C563" s="22"/>
      <c r="D563" s="22"/>
      <c r="E563" s="22"/>
    </row>
    <row r="564" spans="3:5" ht="18.75" x14ac:dyDescent="0.3">
      <c r="C564" s="22"/>
      <c r="D564" s="22"/>
      <c r="E564" s="22"/>
    </row>
    <row r="565" spans="3:5" ht="18.75" x14ac:dyDescent="0.3">
      <c r="C565" s="22"/>
      <c r="D565" s="22"/>
      <c r="E565" s="22"/>
    </row>
    <row r="566" spans="3:5" ht="18.75" x14ac:dyDescent="0.3">
      <c r="C566" s="22"/>
      <c r="D566" s="22"/>
      <c r="E566" s="22"/>
    </row>
    <row r="567" spans="3:5" ht="18.75" x14ac:dyDescent="0.3">
      <c r="C567" s="22"/>
      <c r="D567" s="22"/>
      <c r="E567" s="22"/>
    </row>
    <row r="568" spans="3:5" ht="18.75" x14ac:dyDescent="0.3">
      <c r="C568" s="22"/>
      <c r="D568" s="22"/>
      <c r="E568" s="22"/>
    </row>
    <row r="569" spans="3:5" ht="18.75" x14ac:dyDescent="0.3">
      <c r="C569" s="22"/>
      <c r="D569" s="22"/>
      <c r="E569" s="22"/>
    </row>
    <row r="570" spans="3:5" ht="18.75" x14ac:dyDescent="0.3">
      <c r="C570" s="22"/>
      <c r="D570" s="22"/>
      <c r="E570" s="22"/>
    </row>
    <row r="571" spans="3:5" ht="18.75" x14ac:dyDescent="0.3">
      <c r="C571" s="22"/>
      <c r="D571" s="22"/>
      <c r="E571" s="22"/>
    </row>
    <row r="572" spans="3:5" ht="18.75" x14ac:dyDescent="0.3">
      <c r="C572" s="22"/>
      <c r="D572" s="22"/>
      <c r="E572" s="22"/>
    </row>
    <row r="573" spans="3:5" ht="18.75" x14ac:dyDescent="0.3">
      <c r="C573" s="22"/>
      <c r="D573" s="22"/>
      <c r="E573" s="22"/>
    </row>
  </sheetData>
  <mergeCells count="3">
    <mergeCell ref="C2:E2"/>
    <mergeCell ref="D4:E4"/>
    <mergeCell ref="C5:E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F077D5-C833-4F49-90F6-225FD5773344}">
          <x14:formula1>
            <xm:f>Staff!$F$2:$F$183</xm:f>
          </x14:formula1>
          <xm:sqref>D4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FE59B-401D-4525-B36F-64684A6CE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NZ_Staff</vt:lpstr>
      <vt:lpstr>Staff</vt:lpstr>
      <vt:lpstr>India_Staff</vt:lpstr>
      <vt:lpstr>Info_finder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2023-07-22T12:09:20Z</dcterms:modified>
</cp:coreProperties>
</file>