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PP_FATB\Project\KPI\Reference\baru\"/>
    </mc:Choice>
  </mc:AlternateContent>
  <bookViews>
    <workbookView xWindow="0" yWindow="0" windowWidth="20490" windowHeight="7230" firstSheet="1" activeTab="1"/>
  </bookViews>
  <sheets>
    <sheet name="KPI Tree" sheetId="2" r:id="rId1"/>
    <sheet name="Simulasi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2" l="1"/>
  <c r="J49" i="2"/>
  <c r="E57" i="2" l="1"/>
  <c r="E56" i="2"/>
  <c r="E55" i="2"/>
  <c r="E54" i="2"/>
  <c r="E53" i="2"/>
  <c r="E52" i="2"/>
  <c r="E44" i="2"/>
  <c r="E43" i="2"/>
  <c r="E42" i="2"/>
  <c r="E41" i="2"/>
  <c r="E40" i="2"/>
  <c r="E38" i="2"/>
  <c r="E37" i="2"/>
  <c r="E36" i="2"/>
  <c r="E35" i="2"/>
  <c r="E34" i="2"/>
  <c r="E32" i="2"/>
  <c r="E31" i="2"/>
  <c r="E30" i="2"/>
  <c r="E28" i="2"/>
  <c r="E27" i="2"/>
  <c r="E26" i="2"/>
  <c r="E25" i="2"/>
  <c r="E24" i="2"/>
  <c r="E23" i="2"/>
  <c r="E21" i="2"/>
  <c r="E20" i="2"/>
  <c r="E19" i="2"/>
  <c r="E18" i="2"/>
  <c r="E17" i="2"/>
  <c r="E16" i="2"/>
  <c r="E14" i="2"/>
  <c r="E13" i="2"/>
  <c r="E12" i="2"/>
  <c r="E11" i="2"/>
  <c r="E10" i="2"/>
  <c r="E8" i="2"/>
  <c r="E7" i="2"/>
  <c r="E6" i="2"/>
  <c r="E5" i="2"/>
  <c r="E4" i="2"/>
  <c r="J76" i="2"/>
  <c r="J66" i="2"/>
  <c r="J38" i="2"/>
  <c r="J29" i="2"/>
  <c r="J13" i="2"/>
  <c r="J78" i="2" s="1"/>
  <c r="F10" i="1" l="1"/>
  <c r="G6" i="1" s="1"/>
  <c r="G5" i="1" l="1"/>
  <c r="G8" i="1"/>
  <c r="G7" i="1"/>
  <c r="G10" i="1" l="1"/>
  <c r="K5" i="1" s="1"/>
</calcChain>
</file>

<file path=xl/sharedStrings.xml><?xml version="1.0" encoding="utf-8"?>
<sst xmlns="http://schemas.openxmlformats.org/spreadsheetml/2006/main" count="289" uniqueCount="141">
  <si>
    <t>Plan</t>
  </si>
  <si>
    <t>Actual</t>
  </si>
  <si>
    <t>Achievment</t>
  </si>
  <si>
    <t>Nilai</t>
  </si>
  <si>
    <t>Bobot</t>
  </si>
  <si>
    <t>KPI</t>
  </si>
  <si>
    <t>A.1</t>
  </si>
  <si>
    <t>A.2</t>
  </si>
  <si>
    <t>A.3</t>
  </si>
  <si>
    <t>B.1</t>
  </si>
  <si>
    <t>B.2</t>
  </si>
  <si>
    <t>Cost &amp; Budget Officer</t>
  </si>
  <si>
    <t>FAT Dept Had</t>
  </si>
  <si>
    <t>ABC</t>
  </si>
  <si>
    <t>DEF</t>
  </si>
  <si>
    <t>GHI</t>
  </si>
  <si>
    <t>No</t>
  </si>
  <si>
    <t>Nilai For Kabag</t>
  </si>
  <si>
    <t>CABO</t>
  </si>
  <si>
    <t>FATO</t>
  </si>
  <si>
    <t>AVO</t>
  </si>
  <si>
    <t>Budget</t>
  </si>
  <si>
    <t>Tax</t>
  </si>
  <si>
    <t>A</t>
  </si>
  <si>
    <t>B</t>
  </si>
  <si>
    <t>C</t>
  </si>
  <si>
    <t>D</t>
  </si>
  <si>
    <t>E</t>
  </si>
  <si>
    <t>F</t>
  </si>
  <si>
    <t>A.4</t>
  </si>
  <si>
    <t>A.5</t>
  </si>
  <si>
    <t>A.6</t>
  </si>
  <si>
    <t>B.3</t>
  </si>
  <si>
    <t>B.4</t>
  </si>
  <si>
    <t>B.5</t>
  </si>
  <si>
    <t>C.1</t>
  </si>
  <si>
    <t>C.2</t>
  </si>
  <si>
    <t>C.3</t>
  </si>
  <si>
    <t>C.4</t>
  </si>
  <si>
    <t>C.5</t>
  </si>
  <si>
    <t>D.1</t>
  </si>
  <si>
    <t>D.2</t>
  </si>
  <si>
    <t>D.3</t>
  </si>
  <si>
    <t>D.4</t>
  </si>
  <si>
    <t>D.5</t>
  </si>
  <si>
    <t>D.6</t>
  </si>
  <si>
    <t>E.1</t>
  </si>
  <si>
    <t>E.2</t>
  </si>
  <si>
    <t>E.3</t>
  </si>
  <si>
    <t>E.4</t>
  </si>
  <si>
    <t>Automatic</t>
  </si>
  <si>
    <t>IS</t>
  </si>
  <si>
    <t>BS</t>
  </si>
  <si>
    <t>CU</t>
  </si>
  <si>
    <t>BA</t>
  </si>
  <si>
    <t>KU</t>
  </si>
  <si>
    <t>KPI Desc</t>
  </si>
  <si>
    <t>Submit Data Weekly MPJ</t>
  </si>
  <si>
    <t xml:space="preserve">Submit Draft Monthly Site Performance Report </t>
  </si>
  <si>
    <t>Gross Profit Margin Max. Deviation or Adjusment (SPR Final Site v.s SPR Validasi)</t>
  </si>
  <si>
    <t>Over (Under) Accrued Max. Deviation or Adjusment (Accrued vs Aktual) - REVENUE</t>
  </si>
  <si>
    <t>Over (Under) Accrued Max. Deviation or Adjusment (Accrued vs Aktual) - COST</t>
  </si>
  <si>
    <t>Aging Accrued Cost</t>
  </si>
  <si>
    <t>Aging Accrued Revenue</t>
  </si>
  <si>
    <t>Submit daily SPR (supporting data SPR Online)</t>
  </si>
  <si>
    <t>DisAllocation Cost</t>
  </si>
  <si>
    <t>Carry forward last year transaction</t>
  </si>
  <si>
    <t xml:space="preserve">Lead time  AP Validation &amp; Upload to ellipse </t>
  </si>
  <si>
    <t>Controlling OS AP (Payment process site only)</t>
  </si>
  <si>
    <t>Maximum Deviation or Adjusment (Fisik Inventory v.s Ellipse)</t>
  </si>
  <si>
    <t>Asset Taking  Fixed Asset</t>
  </si>
  <si>
    <t>Fixed Asset Monitoring Report (FAMR)</t>
  </si>
  <si>
    <t>Melakukan stock taking</t>
  </si>
  <si>
    <t>Capex Variance IBS vs Actual</t>
  </si>
  <si>
    <t>Submit PICA Weekly Site Performance Report dan Forecasting</t>
  </si>
  <si>
    <t>Lead time posting DN atas Back charge</t>
  </si>
  <si>
    <t>Aging AR Non Trade</t>
  </si>
  <si>
    <t>Lead Time Setlement Deviasi Bank Account/Cash Opname vs Ellipse</t>
  </si>
  <si>
    <t xml:space="preserve">Aging Advance payment </t>
  </si>
  <si>
    <t>Daily Max Pengambilan Uang Tunai dari Bank &lt;= CIT (Cash in Transit) &amp; Daily Max Cash pada Brankas &lt;= CIS</t>
  </si>
  <si>
    <t xml:space="preserve">Kelengkapan  RPM &amp; Submit Report Realisasi atas Dropping RPM (RPM transaksi NOI) Submit Weekly Cash &amp; Bank Reconsiliation Report </t>
  </si>
  <si>
    <t>Tax Reconciliation PPh (Ellipse v.s Bukti Potong) + Upload Bukti Potong PPh di VIPs</t>
  </si>
  <si>
    <t>Closing support controlling</t>
  </si>
  <si>
    <t>Accrual controlling</t>
  </si>
  <si>
    <t>Site performance report controlling</t>
  </si>
  <si>
    <t>Asset &amp; Inventory management &amp; controlling</t>
  </si>
  <si>
    <t>AP Monitoring</t>
  </si>
  <si>
    <t>AR Process monitoring</t>
  </si>
  <si>
    <t>Taxation reconcilition &amp; Equalization</t>
  </si>
  <si>
    <t>PIC</t>
  </si>
  <si>
    <t>B.6</t>
  </si>
  <si>
    <t>B.7</t>
  </si>
  <si>
    <t>B.8</t>
  </si>
  <si>
    <t>B.9</t>
  </si>
  <si>
    <t>B.10</t>
  </si>
  <si>
    <t>B.11</t>
  </si>
  <si>
    <t>B.12</t>
  </si>
  <si>
    <t>E.5</t>
  </si>
  <si>
    <t>E.6</t>
  </si>
  <si>
    <t>Submit Document Supporting Closing</t>
  </si>
  <si>
    <t>KPI Description</t>
  </si>
  <si>
    <t>Code</t>
  </si>
  <si>
    <t>KPI Dept/Sect Head</t>
  </si>
  <si>
    <t>Total Cost Variance IBS vs Actual</t>
  </si>
  <si>
    <t>Forecast vs Actual</t>
  </si>
  <si>
    <t>Quality Validation</t>
  </si>
  <si>
    <t xml:space="preserve">Aging CIP  </t>
  </si>
  <si>
    <t xml:space="preserve">Submit BA pengajuan adjustment deviation Inventory </t>
  </si>
  <si>
    <t>Lead Time Approval PPOL</t>
  </si>
  <si>
    <t>Controlling OS AP ( Payment process site only)</t>
  </si>
  <si>
    <t>E.7</t>
  </si>
  <si>
    <t>Pengiriman BA (Mining, Port, Hauling)-Soft copy</t>
  </si>
  <si>
    <t>Pengiriman BA (Mining, Port, Hauling)-hard copy (resi harap diemail)</t>
  </si>
  <si>
    <t>Rekap BA Site dan Screenshoot DMS</t>
  </si>
  <si>
    <t>Koreksi Deviasi PPh</t>
  </si>
  <si>
    <t>Ekualisasi Report (Ellipse v.s Bukti Potong)</t>
  </si>
  <si>
    <t>Tax Reconciliation PPN and Upload E-Faktur di VIPs (Based on GL), Validasi PPN, dan Bukti pengiriman barang/jasa</t>
  </si>
  <si>
    <t>Reconciliation Report Pajak Daerah, Leadtime payment PPD (Ellipse v.s SSPD) + Scan SSPD, dan Bukti potong PPh 23 jasa catering</t>
  </si>
  <si>
    <t>Submit Weekly Advance Payment Reconsiliation Report</t>
  </si>
  <si>
    <t>Pengelolaan  dan pengiriman dokumen PV &amp; RV  site lengkap 1 bulan.</t>
  </si>
  <si>
    <t>FATB Site</t>
  </si>
  <si>
    <t>KPI Finance Tax</t>
  </si>
  <si>
    <t>Transaction Recording controlling</t>
  </si>
  <si>
    <t>RPM Management</t>
  </si>
  <si>
    <t>CASHIER</t>
  </si>
  <si>
    <t>TOTAL</t>
  </si>
  <si>
    <t>General Accounting</t>
  </si>
  <si>
    <t>Cost Accounting</t>
  </si>
  <si>
    <t>Fund</t>
  </si>
  <si>
    <t>Cash Management</t>
  </si>
  <si>
    <t>Master KPI</t>
  </si>
  <si>
    <t>SUBTOTAL</t>
  </si>
  <si>
    <t>A.7</t>
  </si>
  <si>
    <t>D.7</t>
  </si>
  <si>
    <t>D.8</t>
  </si>
  <si>
    <t>Cash management &amp; recording controlling</t>
  </si>
  <si>
    <t>F.1</t>
  </si>
  <si>
    <t>F.2</t>
  </si>
  <si>
    <t>F.3</t>
  </si>
  <si>
    <t>F.4</t>
  </si>
  <si>
    <t>F.5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</si>
</sst>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43" fontId="0" fillId="0" borderId="0" xfId="1" applyFont="1"/>
    <xf numFmtId="164" fontId="0" fillId="0" borderId="0" xfId="1" applyNumberFormat="1" applyFont="1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5" fillId="2" borderId="10" xfId="0" applyFont="1" applyFill="1" applyBorder="1"/>
    <xf numFmtId="9" fontId="0" fillId="0" borderId="4" xfId="0" applyNumberFormat="1" applyBorder="1"/>
    <xf numFmtId="9" fontId="2" fillId="0" borderId="5" xfId="0" applyNumberFormat="1" applyFont="1" applyBorder="1"/>
    <xf numFmtId="0" fontId="2" fillId="0" borderId="5" xfId="0" applyFont="1" applyBorder="1"/>
    <xf numFmtId="0" fontId="2" fillId="0" borderId="11" xfId="0" applyFont="1" applyBorder="1"/>
    <xf numFmtId="9" fontId="0" fillId="0" borderId="2" xfId="0" applyNumberFormat="1" applyBorder="1"/>
    <xf numFmtId="0" fontId="2" fillId="0" borderId="4" xfId="0" applyFont="1" applyBorder="1"/>
    <xf numFmtId="0" fontId="2" fillId="0" borderId="2" xfId="0" applyFont="1" applyBorder="1"/>
    <xf numFmtId="9" fontId="0" fillId="0" borderId="2" xfId="2" applyFont="1" applyBorder="1"/>
    <xf numFmtId="9" fontId="2" fillId="0" borderId="2" xfId="0" applyNumberFormat="1" applyFont="1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12" xfId="2" applyFont="1" applyBorder="1"/>
    <xf numFmtId="0" fontId="2" fillId="3" borderId="1" xfId="0" applyFont="1" applyFill="1" applyBorder="1"/>
    <xf numFmtId="0" fontId="0" fillId="3" borderId="1" xfId="0" applyFill="1" applyBorder="1"/>
    <xf numFmtId="9" fontId="2" fillId="3" borderId="1" xfId="0" applyNumberFormat="1" applyFont="1" applyFill="1" applyBorder="1"/>
    <xf numFmtId="9" fontId="0" fillId="0" borderId="5" xfId="2" applyFont="1" applyBorder="1"/>
    <xf numFmtId="164" fontId="0" fillId="0" borderId="1" xfId="1" applyNumberFormat="1" applyFont="1" applyBorder="1"/>
    <xf numFmtId="43" fontId="0" fillId="0" borderId="1" xfId="1" applyFont="1" applyBorder="1"/>
    <xf numFmtId="9" fontId="0" fillId="0" borderId="1" xfId="2" applyFont="1" applyBorder="1"/>
    <xf numFmtId="9" fontId="0" fillId="0" borderId="1" xfId="0" applyNumberFormat="1" applyBorder="1"/>
    <xf numFmtId="43" fontId="2" fillId="0" borderId="1" xfId="1" applyFont="1" applyBorder="1"/>
    <xf numFmtId="9" fontId="2" fillId="0" borderId="2" xfId="2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3" fontId="0" fillId="0" borderId="1" xfId="0" applyNumberForma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78"/>
  <sheetViews>
    <sheetView showGridLines="0"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L34" sqref="L34"/>
    </sheetView>
  </sheetViews>
  <sheetFormatPr defaultRowHeight="15" x14ac:dyDescent="0.25"/>
  <cols>
    <col min="1" max="1" width="4.85546875" customWidth="1"/>
    <col min="2" max="2" width="41.7109375" bestFit="1" customWidth="1"/>
    <col min="3" max="3" width="5.85546875" bestFit="1" customWidth="1"/>
    <col min="4" max="4" width="124.140625" bestFit="1" customWidth="1"/>
    <col min="5" max="5" width="7" bestFit="1" customWidth="1"/>
    <col min="6" max="6" width="8.42578125" bestFit="1" customWidth="1"/>
    <col min="7" max="7" width="6.28515625" customWidth="1"/>
    <col min="8" max="8" width="11.28515625" bestFit="1" customWidth="1"/>
    <col min="9" max="9" width="124.140625" bestFit="1" customWidth="1"/>
    <col min="10" max="10" width="7" bestFit="1" customWidth="1"/>
  </cols>
  <sheetData>
    <row r="1" spans="1:10" ht="18.75" x14ac:dyDescent="0.3">
      <c r="A1" s="12" t="s">
        <v>120</v>
      </c>
    </row>
    <row r="2" spans="1:10" ht="15.75" x14ac:dyDescent="0.25">
      <c r="H2" s="11" t="s">
        <v>130</v>
      </c>
    </row>
    <row r="3" spans="1:10" ht="15.75" x14ac:dyDescent="0.25">
      <c r="A3" s="13" t="s">
        <v>16</v>
      </c>
      <c r="B3" s="14" t="s">
        <v>102</v>
      </c>
      <c r="C3" s="14" t="s">
        <v>101</v>
      </c>
      <c r="D3" s="14" t="s">
        <v>100</v>
      </c>
      <c r="E3" s="14" t="s">
        <v>4</v>
      </c>
      <c r="F3" s="15" t="s">
        <v>89</v>
      </c>
      <c r="G3" s="1"/>
      <c r="H3" s="13" t="s">
        <v>101</v>
      </c>
      <c r="I3" s="14" t="s">
        <v>56</v>
      </c>
      <c r="J3" s="15" t="s">
        <v>4</v>
      </c>
    </row>
    <row r="4" spans="1:10" x14ac:dyDescent="0.25">
      <c r="A4" s="27">
        <v>1</v>
      </c>
      <c r="B4" s="28" t="s">
        <v>82</v>
      </c>
      <c r="C4" s="28" t="s">
        <v>9</v>
      </c>
      <c r="D4" s="28" t="s">
        <v>57</v>
      </c>
      <c r="E4" s="31">
        <f>VLOOKUP(C4,H:J,3,FALSE)</f>
        <v>0.05</v>
      </c>
      <c r="F4" s="28" t="s">
        <v>18</v>
      </c>
      <c r="H4" s="21" t="s">
        <v>23</v>
      </c>
      <c r="I4" s="21" t="s">
        <v>126</v>
      </c>
      <c r="J4" s="21"/>
    </row>
    <row r="5" spans="1:10" x14ac:dyDescent="0.25">
      <c r="A5" s="29"/>
      <c r="B5" s="6"/>
      <c r="C5" s="6" t="s">
        <v>6</v>
      </c>
      <c r="D5" s="6" t="s">
        <v>99</v>
      </c>
      <c r="E5" s="25">
        <f>VLOOKUP(C5,H:J,3,FALSE)</f>
        <v>2.5000000000000001E-2</v>
      </c>
      <c r="F5" s="6" t="s">
        <v>18</v>
      </c>
      <c r="H5" s="6" t="s">
        <v>6</v>
      </c>
      <c r="I5" s="6" t="s">
        <v>99</v>
      </c>
      <c r="J5" s="22">
        <v>2.5000000000000001E-2</v>
      </c>
    </row>
    <row r="6" spans="1:10" x14ac:dyDescent="0.25">
      <c r="A6" s="29"/>
      <c r="B6" s="6"/>
      <c r="C6" s="6" t="s">
        <v>10</v>
      </c>
      <c r="D6" s="6" t="s">
        <v>58</v>
      </c>
      <c r="E6" s="25">
        <f>VLOOKUP(C6,H:J,3,FALSE)</f>
        <v>0.05</v>
      </c>
      <c r="F6" s="6" t="s">
        <v>18</v>
      </c>
      <c r="H6" s="6" t="s">
        <v>7</v>
      </c>
      <c r="I6" s="6" t="s">
        <v>70</v>
      </c>
      <c r="J6" s="18">
        <v>0.05</v>
      </c>
    </row>
    <row r="7" spans="1:10" x14ac:dyDescent="0.25">
      <c r="A7" s="29"/>
      <c r="B7" s="6"/>
      <c r="C7" s="6" t="s">
        <v>32</v>
      </c>
      <c r="D7" s="6" t="s">
        <v>59</v>
      </c>
      <c r="E7" s="25">
        <f>VLOOKUP(C7,H:J,3,FALSE)</f>
        <v>0.05</v>
      </c>
      <c r="F7" s="6" t="s">
        <v>18</v>
      </c>
      <c r="H7" s="6" t="s">
        <v>8</v>
      </c>
      <c r="I7" s="6" t="s">
        <v>71</v>
      </c>
      <c r="J7" s="18">
        <v>0.05</v>
      </c>
    </row>
    <row r="8" spans="1:10" x14ac:dyDescent="0.25">
      <c r="A8" s="29"/>
      <c r="B8" s="6"/>
      <c r="C8" s="6" t="s">
        <v>93</v>
      </c>
      <c r="D8" s="6" t="s">
        <v>65</v>
      </c>
      <c r="E8" s="25">
        <f>VLOOKUP(C8,H:J,3,FALSE)</f>
        <v>0.05</v>
      </c>
      <c r="F8" s="6" t="s">
        <v>18</v>
      </c>
      <c r="H8" s="6" t="s">
        <v>29</v>
      </c>
      <c r="I8" s="6" t="s">
        <v>106</v>
      </c>
      <c r="J8" s="18">
        <v>0.05</v>
      </c>
    </row>
    <row r="9" spans="1:10" x14ac:dyDescent="0.25">
      <c r="A9" s="29"/>
      <c r="B9" s="6"/>
      <c r="C9" s="6"/>
      <c r="D9" s="6"/>
      <c r="E9" s="6"/>
      <c r="F9" s="6"/>
      <c r="H9" s="6" t="s">
        <v>30</v>
      </c>
      <c r="I9" s="6" t="s">
        <v>107</v>
      </c>
      <c r="J9" s="18">
        <v>2.5000000000000001E-2</v>
      </c>
    </row>
    <row r="10" spans="1:10" x14ac:dyDescent="0.25">
      <c r="A10" s="29">
        <v>2</v>
      </c>
      <c r="B10" s="6" t="s">
        <v>83</v>
      </c>
      <c r="C10" s="6" t="s">
        <v>33</v>
      </c>
      <c r="D10" s="6" t="s">
        <v>60</v>
      </c>
      <c r="E10" s="25">
        <f>VLOOKUP(C10,H:J,3,FALSE)</f>
        <v>0.05</v>
      </c>
      <c r="F10" s="6" t="s">
        <v>18</v>
      </c>
      <c r="H10" s="6" t="s">
        <v>31</v>
      </c>
      <c r="I10" s="6" t="s">
        <v>72</v>
      </c>
      <c r="J10" s="18">
        <v>0.05</v>
      </c>
    </row>
    <row r="11" spans="1:10" x14ac:dyDescent="0.25">
      <c r="A11" s="29"/>
      <c r="B11" s="6"/>
      <c r="C11" s="6" t="s">
        <v>34</v>
      </c>
      <c r="D11" s="6" t="s">
        <v>61</v>
      </c>
      <c r="E11" s="25">
        <f>VLOOKUP(C11,H:J,3,FALSE)</f>
        <v>0.05</v>
      </c>
      <c r="F11" s="6" t="s">
        <v>18</v>
      </c>
      <c r="H11" s="6" t="s">
        <v>132</v>
      </c>
      <c r="I11" s="6" t="s">
        <v>69</v>
      </c>
      <c r="J11" s="18">
        <v>0.05</v>
      </c>
    </row>
    <row r="12" spans="1:10" x14ac:dyDescent="0.25">
      <c r="A12" s="29"/>
      <c r="B12" s="6"/>
      <c r="C12" s="6" t="s">
        <v>90</v>
      </c>
      <c r="D12" s="6" t="s">
        <v>62</v>
      </c>
      <c r="E12" s="25">
        <f>VLOOKUP(C12,H:J,3,FALSE)</f>
        <v>0.1</v>
      </c>
      <c r="F12" s="6" t="s">
        <v>18</v>
      </c>
      <c r="H12" s="6"/>
      <c r="I12" s="6"/>
      <c r="J12" s="6"/>
    </row>
    <row r="13" spans="1:10" x14ac:dyDescent="0.25">
      <c r="A13" s="29"/>
      <c r="B13" s="6"/>
      <c r="C13" s="6" t="s">
        <v>91</v>
      </c>
      <c r="D13" s="6" t="s">
        <v>63</v>
      </c>
      <c r="E13" s="25">
        <f>VLOOKUP(C13,H:J,3,FALSE)</f>
        <v>0.1</v>
      </c>
      <c r="F13" s="6" t="s">
        <v>18</v>
      </c>
      <c r="H13" s="20" t="s">
        <v>131</v>
      </c>
      <c r="I13" s="9"/>
      <c r="J13" s="19">
        <f>SUM(J5:J12)</f>
        <v>0.3</v>
      </c>
    </row>
    <row r="14" spans="1:10" x14ac:dyDescent="0.25">
      <c r="A14" s="29"/>
      <c r="B14" s="6"/>
      <c r="C14" s="6" t="s">
        <v>94</v>
      </c>
      <c r="D14" s="6" t="s">
        <v>66</v>
      </c>
      <c r="E14" s="25">
        <f>VLOOKUP(C14,H:J,3,FALSE)</f>
        <v>0.05</v>
      </c>
      <c r="F14" s="6" t="s">
        <v>18</v>
      </c>
      <c r="H14" s="6"/>
      <c r="I14" s="6"/>
      <c r="J14" s="6"/>
    </row>
    <row r="15" spans="1:10" x14ac:dyDescent="0.25">
      <c r="A15" s="29"/>
      <c r="B15" s="6"/>
      <c r="C15" s="6"/>
      <c r="D15" s="6"/>
      <c r="E15" s="6"/>
      <c r="F15" s="6"/>
      <c r="H15" s="23" t="s">
        <v>24</v>
      </c>
      <c r="I15" s="23" t="s">
        <v>127</v>
      </c>
      <c r="J15" s="18"/>
    </row>
    <row r="16" spans="1:10" x14ac:dyDescent="0.25">
      <c r="A16" s="29">
        <v>3</v>
      </c>
      <c r="B16" s="6" t="s">
        <v>84</v>
      </c>
      <c r="C16" s="6" t="s">
        <v>46</v>
      </c>
      <c r="D16" s="6" t="s">
        <v>74</v>
      </c>
      <c r="E16" s="25">
        <f t="shared" ref="E16:E21" si="0">VLOOKUP(C16,H:J,3,FALSE)</f>
        <v>0.15</v>
      </c>
      <c r="F16" s="6" t="s">
        <v>18</v>
      </c>
      <c r="H16" s="8" t="s">
        <v>9</v>
      </c>
      <c r="I16" s="8" t="s">
        <v>57</v>
      </c>
      <c r="J16" s="18">
        <v>0.05</v>
      </c>
    </row>
    <row r="17" spans="1:10" x14ac:dyDescent="0.25">
      <c r="A17" s="29"/>
      <c r="B17" s="6"/>
      <c r="C17" s="6" t="s">
        <v>47</v>
      </c>
      <c r="D17" s="6" t="s">
        <v>103</v>
      </c>
      <c r="E17" s="25">
        <f t="shared" si="0"/>
        <v>0.15</v>
      </c>
      <c r="F17" s="6" t="s">
        <v>18</v>
      </c>
      <c r="H17" s="6" t="s">
        <v>10</v>
      </c>
      <c r="I17" s="6" t="s">
        <v>58</v>
      </c>
      <c r="J17" s="18">
        <v>0.05</v>
      </c>
    </row>
    <row r="18" spans="1:10" x14ac:dyDescent="0.25">
      <c r="A18" s="29"/>
      <c r="B18" s="6"/>
      <c r="C18" s="6" t="s">
        <v>48</v>
      </c>
      <c r="D18" s="6" t="s">
        <v>64</v>
      </c>
      <c r="E18" s="25">
        <f t="shared" si="0"/>
        <v>0.1</v>
      </c>
      <c r="F18" s="6" t="s">
        <v>18</v>
      </c>
      <c r="H18" s="6" t="s">
        <v>32</v>
      </c>
      <c r="I18" s="6" t="s">
        <v>59</v>
      </c>
      <c r="J18" s="18">
        <v>0.05</v>
      </c>
    </row>
    <row r="19" spans="1:10" x14ac:dyDescent="0.25">
      <c r="A19" s="29"/>
      <c r="B19" s="6"/>
      <c r="C19" s="6" t="s">
        <v>49</v>
      </c>
      <c r="D19" s="6" t="s">
        <v>104</v>
      </c>
      <c r="E19" s="25">
        <f t="shared" si="0"/>
        <v>0.15</v>
      </c>
      <c r="F19" s="6" t="s">
        <v>18</v>
      </c>
      <c r="H19" s="8" t="s">
        <v>33</v>
      </c>
      <c r="I19" s="6" t="s">
        <v>60</v>
      </c>
      <c r="J19" s="18">
        <v>0.05</v>
      </c>
    </row>
    <row r="20" spans="1:10" x14ac:dyDescent="0.25">
      <c r="A20" s="29"/>
      <c r="B20" s="6"/>
      <c r="C20" s="6" t="s">
        <v>97</v>
      </c>
      <c r="D20" s="6" t="s">
        <v>105</v>
      </c>
      <c r="E20" s="25">
        <f t="shared" si="0"/>
        <v>0.15</v>
      </c>
      <c r="F20" s="6" t="s">
        <v>18</v>
      </c>
      <c r="H20" s="6" t="s">
        <v>34</v>
      </c>
      <c r="I20" s="6" t="s">
        <v>61</v>
      </c>
      <c r="J20" s="18">
        <v>0.05</v>
      </c>
    </row>
    <row r="21" spans="1:10" x14ac:dyDescent="0.25">
      <c r="A21" s="29"/>
      <c r="B21" s="6"/>
      <c r="C21" s="6" t="s">
        <v>98</v>
      </c>
      <c r="D21" s="6" t="s">
        <v>73</v>
      </c>
      <c r="E21" s="25">
        <f t="shared" si="0"/>
        <v>0.15</v>
      </c>
      <c r="F21" s="6" t="s">
        <v>18</v>
      </c>
      <c r="H21" s="6" t="s">
        <v>90</v>
      </c>
      <c r="I21" s="6" t="s">
        <v>62</v>
      </c>
      <c r="J21" s="18">
        <v>0.1</v>
      </c>
    </row>
    <row r="22" spans="1:10" x14ac:dyDescent="0.25">
      <c r="A22" s="29"/>
      <c r="B22" s="6"/>
      <c r="C22" s="6"/>
      <c r="D22" s="6"/>
      <c r="E22" s="6"/>
      <c r="F22" s="6"/>
      <c r="H22" s="8" t="s">
        <v>91</v>
      </c>
      <c r="I22" s="6" t="s">
        <v>63</v>
      </c>
      <c r="J22" s="18">
        <v>0.1</v>
      </c>
    </row>
    <row r="23" spans="1:10" x14ac:dyDescent="0.25">
      <c r="A23" s="29">
        <v>4</v>
      </c>
      <c r="B23" s="6" t="s">
        <v>85</v>
      </c>
      <c r="C23" s="6" t="s">
        <v>7</v>
      </c>
      <c r="D23" s="6" t="s">
        <v>69</v>
      </c>
      <c r="E23" s="25">
        <f t="shared" ref="E23:E28" si="1">VLOOKUP(C23,H:J,3,FALSE)</f>
        <v>0.05</v>
      </c>
      <c r="F23" s="6" t="s">
        <v>20</v>
      </c>
      <c r="H23" s="6" t="s">
        <v>92</v>
      </c>
      <c r="I23" s="9" t="s">
        <v>64</v>
      </c>
      <c r="J23" s="18">
        <v>0.05</v>
      </c>
    </row>
    <row r="24" spans="1:10" x14ac:dyDescent="0.25">
      <c r="A24" s="29"/>
      <c r="B24" s="6"/>
      <c r="C24" s="6" t="s">
        <v>8</v>
      </c>
      <c r="D24" s="6" t="s">
        <v>70</v>
      </c>
      <c r="E24" s="25">
        <f t="shared" si="1"/>
        <v>0.05</v>
      </c>
      <c r="F24" s="6" t="s">
        <v>20</v>
      </c>
      <c r="H24" s="6" t="s">
        <v>93</v>
      </c>
      <c r="I24" s="9" t="s">
        <v>65</v>
      </c>
      <c r="J24" s="18">
        <v>0.05</v>
      </c>
    </row>
    <row r="25" spans="1:10" x14ac:dyDescent="0.25">
      <c r="A25" s="29"/>
      <c r="B25" s="6"/>
      <c r="C25" s="6" t="s">
        <v>29</v>
      </c>
      <c r="D25" s="6" t="s">
        <v>71</v>
      </c>
      <c r="E25" s="25">
        <f t="shared" si="1"/>
        <v>0.05</v>
      </c>
      <c r="F25" s="6" t="s">
        <v>20</v>
      </c>
      <c r="H25" s="8" t="s">
        <v>94</v>
      </c>
      <c r="I25" s="9" t="s">
        <v>66</v>
      </c>
      <c r="J25" s="18">
        <v>0.05</v>
      </c>
    </row>
    <row r="26" spans="1:10" x14ac:dyDescent="0.25">
      <c r="A26" s="29"/>
      <c r="B26" s="6"/>
      <c r="C26" s="6" t="s">
        <v>30</v>
      </c>
      <c r="D26" s="6" t="s">
        <v>106</v>
      </c>
      <c r="E26" s="25">
        <f t="shared" si="1"/>
        <v>2.5000000000000001E-2</v>
      </c>
      <c r="F26" s="6" t="s">
        <v>20</v>
      </c>
      <c r="H26" s="6" t="s">
        <v>95</v>
      </c>
      <c r="I26" s="9" t="s">
        <v>67</v>
      </c>
      <c r="J26" s="18">
        <v>0.05</v>
      </c>
    </row>
    <row r="27" spans="1:10" x14ac:dyDescent="0.25">
      <c r="A27" s="29"/>
      <c r="B27" s="6"/>
      <c r="C27" s="6" t="s">
        <v>31</v>
      </c>
      <c r="D27" s="6" t="s">
        <v>107</v>
      </c>
      <c r="E27" s="25">
        <f t="shared" si="1"/>
        <v>0.05</v>
      </c>
      <c r="F27" s="6" t="s">
        <v>20</v>
      </c>
      <c r="H27" s="6" t="s">
        <v>96</v>
      </c>
      <c r="I27" s="9" t="s">
        <v>68</v>
      </c>
      <c r="J27" s="18">
        <v>0.05</v>
      </c>
    </row>
    <row r="28" spans="1:10" x14ac:dyDescent="0.25">
      <c r="A28" s="29"/>
      <c r="B28" s="6"/>
      <c r="C28" s="6" t="s">
        <v>132</v>
      </c>
      <c r="D28" s="6" t="s">
        <v>72</v>
      </c>
      <c r="E28" s="25">
        <f t="shared" si="1"/>
        <v>0.05</v>
      </c>
      <c r="F28" s="6" t="s">
        <v>20</v>
      </c>
      <c r="H28" s="6"/>
      <c r="I28" s="6"/>
      <c r="J28" s="6"/>
    </row>
    <row r="29" spans="1:10" x14ac:dyDescent="0.25">
      <c r="A29" s="29"/>
      <c r="B29" s="6"/>
      <c r="C29" s="6"/>
      <c r="D29" s="6"/>
      <c r="E29" s="6"/>
      <c r="F29" s="6"/>
      <c r="H29" s="20" t="s">
        <v>131</v>
      </c>
      <c r="I29" s="9"/>
      <c r="J29" s="19">
        <f>SUM(J16:J28)</f>
        <v>0.70000000000000007</v>
      </c>
    </row>
    <row r="30" spans="1:10" x14ac:dyDescent="0.25">
      <c r="A30" s="29">
        <v>5</v>
      </c>
      <c r="B30" s="6" t="s">
        <v>86</v>
      </c>
      <c r="C30" s="6" t="s">
        <v>110</v>
      </c>
      <c r="D30" s="6" t="s">
        <v>108</v>
      </c>
      <c r="E30" s="25">
        <f>VLOOKUP(C30,H:J,3,FALSE)</f>
        <v>0.15</v>
      </c>
      <c r="F30" s="6" t="s">
        <v>20</v>
      </c>
      <c r="H30" s="6"/>
      <c r="I30" s="6"/>
      <c r="J30" s="6"/>
    </row>
    <row r="31" spans="1:10" x14ac:dyDescent="0.25">
      <c r="A31" s="29"/>
      <c r="B31" s="6"/>
      <c r="C31" s="6" t="s">
        <v>95</v>
      </c>
      <c r="D31" s="6" t="s">
        <v>67</v>
      </c>
      <c r="E31" s="25">
        <f>VLOOKUP(C31,H:J,3,FALSE)</f>
        <v>0.05</v>
      </c>
      <c r="F31" s="6" t="s">
        <v>20</v>
      </c>
      <c r="H31" s="23" t="s">
        <v>25</v>
      </c>
      <c r="I31" s="23" t="s">
        <v>128</v>
      </c>
      <c r="J31" s="18"/>
    </row>
    <row r="32" spans="1:10" x14ac:dyDescent="0.25">
      <c r="A32" s="29"/>
      <c r="B32" s="6"/>
      <c r="C32" s="6" t="s">
        <v>96</v>
      </c>
      <c r="D32" s="6" t="s">
        <v>109</v>
      </c>
      <c r="E32" s="25">
        <f>VLOOKUP(C32,H:J,3,FALSE)</f>
        <v>0.05</v>
      </c>
      <c r="F32" s="6" t="s">
        <v>20</v>
      </c>
      <c r="H32" s="8" t="s">
        <v>35</v>
      </c>
      <c r="I32" s="8" t="s">
        <v>111</v>
      </c>
      <c r="J32" s="18">
        <v>0.1</v>
      </c>
    </row>
    <row r="33" spans="1:10" x14ac:dyDescent="0.25">
      <c r="A33" s="29"/>
      <c r="B33" s="6"/>
      <c r="C33" s="6"/>
      <c r="D33" s="6"/>
      <c r="E33" s="6"/>
      <c r="F33" s="6"/>
      <c r="H33" s="6" t="s">
        <v>36</v>
      </c>
      <c r="I33" s="6" t="s">
        <v>112</v>
      </c>
      <c r="J33" s="18">
        <v>0.1</v>
      </c>
    </row>
    <row r="34" spans="1:10" x14ac:dyDescent="0.25">
      <c r="A34" s="29">
        <v>6</v>
      </c>
      <c r="B34" s="6" t="s">
        <v>87</v>
      </c>
      <c r="C34" s="6" t="s">
        <v>35</v>
      </c>
      <c r="D34" s="6" t="s">
        <v>111</v>
      </c>
      <c r="E34" s="25">
        <f>VLOOKUP(C34,H:J,3,FALSE)</f>
        <v>0.1</v>
      </c>
      <c r="F34" s="6" t="s">
        <v>19</v>
      </c>
      <c r="H34" s="6" t="s">
        <v>37</v>
      </c>
      <c r="I34" s="6" t="s">
        <v>75</v>
      </c>
      <c r="J34" s="18">
        <v>0.1</v>
      </c>
    </row>
    <row r="35" spans="1:10" x14ac:dyDescent="0.25">
      <c r="A35" s="29"/>
      <c r="B35" s="6"/>
      <c r="C35" s="6" t="s">
        <v>36</v>
      </c>
      <c r="D35" s="6" t="s">
        <v>112</v>
      </c>
      <c r="E35" s="25">
        <f>VLOOKUP(C35,H:J,3,FALSE)</f>
        <v>0.1</v>
      </c>
      <c r="F35" s="6" t="s">
        <v>19</v>
      </c>
      <c r="H35" s="6" t="s">
        <v>38</v>
      </c>
      <c r="I35" s="6" t="s">
        <v>76</v>
      </c>
      <c r="J35" s="18">
        <v>0.1</v>
      </c>
    </row>
    <row r="36" spans="1:10" x14ac:dyDescent="0.25">
      <c r="A36" s="29"/>
      <c r="B36" s="6"/>
      <c r="C36" s="6" t="s">
        <v>37</v>
      </c>
      <c r="D36" s="6" t="s">
        <v>75</v>
      </c>
      <c r="E36" s="25">
        <f>VLOOKUP(C36,H:J,3,FALSE)</f>
        <v>0.1</v>
      </c>
      <c r="F36" s="6" t="s">
        <v>19</v>
      </c>
      <c r="H36" s="6" t="s">
        <v>39</v>
      </c>
      <c r="I36" s="6" t="s">
        <v>113</v>
      </c>
      <c r="J36" s="18">
        <v>0.05</v>
      </c>
    </row>
    <row r="37" spans="1:10" x14ac:dyDescent="0.25">
      <c r="A37" s="29"/>
      <c r="B37" s="6"/>
      <c r="C37" s="6" t="s">
        <v>38</v>
      </c>
      <c r="D37" s="6" t="s">
        <v>76</v>
      </c>
      <c r="E37" s="25">
        <f>VLOOKUP(C37,H:J,3,FALSE)</f>
        <v>0.1</v>
      </c>
      <c r="F37" s="6" t="s">
        <v>19</v>
      </c>
      <c r="H37" s="6"/>
      <c r="I37" s="6"/>
      <c r="J37" s="6"/>
    </row>
    <row r="38" spans="1:10" x14ac:dyDescent="0.25">
      <c r="A38" s="29"/>
      <c r="B38" s="6"/>
      <c r="C38" s="6" t="s">
        <v>39</v>
      </c>
      <c r="D38" s="6" t="s">
        <v>113</v>
      </c>
      <c r="E38" s="25">
        <f>VLOOKUP(C38,H:J,3,FALSE)</f>
        <v>0.05</v>
      </c>
      <c r="F38" s="6" t="s">
        <v>19</v>
      </c>
      <c r="H38" s="20" t="s">
        <v>131</v>
      </c>
      <c r="I38" s="9"/>
      <c r="J38" s="19">
        <f>SUM(J32:J37)</f>
        <v>0.45</v>
      </c>
    </row>
    <row r="39" spans="1:10" x14ac:dyDescent="0.25">
      <c r="A39" s="29"/>
      <c r="B39" s="6"/>
      <c r="C39" s="6"/>
      <c r="D39" s="6"/>
      <c r="E39" s="6"/>
      <c r="F39" s="6"/>
      <c r="H39" s="6"/>
      <c r="I39" s="6"/>
      <c r="J39" s="6"/>
    </row>
    <row r="40" spans="1:10" x14ac:dyDescent="0.25">
      <c r="A40" s="29">
        <v>7</v>
      </c>
      <c r="B40" s="6" t="s">
        <v>88</v>
      </c>
      <c r="C40" s="6" t="s">
        <v>136</v>
      </c>
      <c r="D40" s="6" t="s">
        <v>81</v>
      </c>
      <c r="E40" s="25">
        <f>VLOOKUP(C40,H:J,3,FALSE)</f>
        <v>0.2</v>
      </c>
      <c r="F40" s="6" t="s">
        <v>19</v>
      </c>
      <c r="H40" s="24" t="s">
        <v>26</v>
      </c>
      <c r="I40" s="24" t="s">
        <v>129</v>
      </c>
      <c r="J40" s="6"/>
    </row>
    <row r="41" spans="1:10" x14ac:dyDescent="0.25">
      <c r="A41" s="29"/>
      <c r="B41" s="6"/>
      <c r="C41" s="6" t="s">
        <v>137</v>
      </c>
      <c r="D41" s="6" t="s">
        <v>114</v>
      </c>
      <c r="E41" s="25">
        <f>VLOOKUP(C41,H:J,3,FALSE)</f>
        <v>0.2</v>
      </c>
      <c r="F41" s="6" t="s">
        <v>19</v>
      </c>
      <c r="H41" s="6"/>
      <c r="I41" s="6"/>
      <c r="J41" s="6"/>
    </row>
    <row r="42" spans="1:10" x14ac:dyDescent="0.25">
      <c r="A42" s="29"/>
      <c r="B42" s="6"/>
      <c r="C42" s="6" t="s">
        <v>138</v>
      </c>
      <c r="D42" s="6" t="s">
        <v>115</v>
      </c>
      <c r="E42" s="25">
        <f>VLOOKUP(C42,H:J,3,FALSE)</f>
        <v>0.2</v>
      </c>
      <c r="F42" s="6" t="s">
        <v>19</v>
      </c>
      <c r="H42" s="6" t="s">
        <v>40</v>
      </c>
      <c r="I42" s="6" t="s">
        <v>77</v>
      </c>
      <c r="J42" s="25">
        <v>0.1</v>
      </c>
    </row>
    <row r="43" spans="1:10" x14ac:dyDescent="0.25">
      <c r="A43" s="29"/>
      <c r="B43" s="6"/>
      <c r="C43" s="6" t="s">
        <v>139</v>
      </c>
      <c r="D43" s="6" t="s">
        <v>116</v>
      </c>
      <c r="E43" s="25">
        <f>VLOOKUP(C43,H:J,3,FALSE)</f>
        <v>0.2</v>
      </c>
      <c r="F43" s="6" t="s">
        <v>19</v>
      </c>
      <c r="H43" s="6" t="s">
        <v>41</v>
      </c>
      <c r="I43" s="6" t="s">
        <v>78</v>
      </c>
      <c r="J43" s="25">
        <v>0.15</v>
      </c>
    </row>
    <row r="44" spans="1:10" x14ac:dyDescent="0.25">
      <c r="A44" s="29"/>
      <c r="B44" s="6"/>
      <c r="C44" s="6" t="s">
        <v>140</v>
      </c>
      <c r="D44" s="6" t="s">
        <v>117</v>
      </c>
      <c r="E44" s="25">
        <f>VLOOKUP(C44,H:J,3,FALSE)</f>
        <v>0.2</v>
      </c>
      <c r="F44" s="6" t="s">
        <v>19</v>
      </c>
      <c r="H44" s="6" t="s">
        <v>42</v>
      </c>
      <c r="I44" s="6" t="s">
        <v>118</v>
      </c>
      <c r="J44" s="25">
        <v>0.05</v>
      </c>
    </row>
    <row r="45" spans="1:10" x14ac:dyDescent="0.25">
      <c r="A45" s="29"/>
      <c r="B45" s="6"/>
      <c r="C45" s="6"/>
      <c r="D45" s="6"/>
      <c r="E45" s="25"/>
      <c r="F45" s="6"/>
      <c r="H45" s="6" t="s">
        <v>43</v>
      </c>
      <c r="I45" s="6" t="s">
        <v>119</v>
      </c>
      <c r="J45" s="25">
        <v>0.05</v>
      </c>
    </row>
    <row r="46" spans="1:10" x14ac:dyDescent="0.25">
      <c r="A46" s="29">
        <v>8</v>
      </c>
      <c r="B46" s="6" t="s">
        <v>135</v>
      </c>
      <c r="C46" s="6" t="s">
        <v>133</v>
      </c>
      <c r="D46" s="6" t="s">
        <v>122</v>
      </c>
      <c r="E46" s="25">
        <v>0.5</v>
      </c>
      <c r="F46" s="6" t="s">
        <v>19</v>
      </c>
      <c r="H46" s="6" t="s">
        <v>44</v>
      </c>
      <c r="I46" s="6" t="s">
        <v>79</v>
      </c>
      <c r="J46" s="25">
        <v>0.1</v>
      </c>
    </row>
    <row r="47" spans="1:10" x14ac:dyDescent="0.25">
      <c r="A47" s="29"/>
      <c r="B47" s="6"/>
      <c r="C47" s="6" t="s">
        <v>134</v>
      </c>
      <c r="D47" s="6" t="s">
        <v>123</v>
      </c>
      <c r="E47" s="25">
        <v>0.5</v>
      </c>
      <c r="F47" s="6" t="s">
        <v>19</v>
      </c>
      <c r="H47" s="6" t="s">
        <v>45</v>
      </c>
      <c r="I47" s="6" t="s">
        <v>80</v>
      </c>
      <c r="J47" s="25">
        <v>0.1</v>
      </c>
    </row>
    <row r="48" spans="1:10" x14ac:dyDescent="0.25">
      <c r="A48" s="29"/>
      <c r="B48" s="6"/>
      <c r="C48" s="6"/>
      <c r="D48" s="6"/>
      <c r="E48" s="6"/>
      <c r="F48" s="6"/>
      <c r="H48" s="6"/>
      <c r="I48" s="6"/>
      <c r="J48" s="25"/>
    </row>
    <row r="49" spans="1:10" x14ac:dyDescent="0.25">
      <c r="A49" s="30"/>
      <c r="B49" s="7"/>
      <c r="C49" s="7"/>
      <c r="D49" s="7"/>
      <c r="E49" s="7"/>
      <c r="F49" s="7"/>
      <c r="H49" s="20" t="s">
        <v>131</v>
      </c>
      <c r="I49" s="6"/>
      <c r="J49" s="41">
        <f>SUM(J42:J48)</f>
        <v>0.54999999999999993</v>
      </c>
    </row>
    <row r="50" spans="1:10" x14ac:dyDescent="0.25">
      <c r="H50" s="6"/>
      <c r="I50" s="6"/>
      <c r="J50" s="25"/>
    </row>
    <row r="51" spans="1:10" ht="15.75" x14ac:dyDescent="0.25">
      <c r="A51" s="16" t="s">
        <v>16</v>
      </c>
      <c r="B51" s="17" t="s">
        <v>121</v>
      </c>
      <c r="C51" s="17" t="s">
        <v>101</v>
      </c>
      <c r="D51" s="17" t="s">
        <v>100</v>
      </c>
      <c r="E51" s="14" t="s">
        <v>4</v>
      </c>
      <c r="F51" s="15" t="s">
        <v>89</v>
      </c>
      <c r="H51" s="6" t="s">
        <v>133</v>
      </c>
      <c r="I51" s="6" t="s">
        <v>122</v>
      </c>
      <c r="J51" s="25">
        <v>0.5</v>
      </c>
    </row>
    <row r="52" spans="1:10" x14ac:dyDescent="0.25">
      <c r="A52" s="27">
        <v>1</v>
      </c>
      <c r="B52" s="28" t="s">
        <v>122</v>
      </c>
      <c r="C52" s="28" t="s">
        <v>40</v>
      </c>
      <c r="D52" s="28" t="s">
        <v>77</v>
      </c>
      <c r="E52" s="25">
        <f t="shared" ref="E52:E57" si="2">VLOOKUP(C52,H:J,3,FALSE)</f>
        <v>0.1</v>
      </c>
      <c r="F52" s="28" t="s">
        <v>124</v>
      </c>
      <c r="H52" s="6" t="s">
        <v>134</v>
      </c>
      <c r="I52" s="6" t="s">
        <v>123</v>
      </c>
      <c r="J52" s="25">
        <v>0.5</v>
      </c>
    </row>
    <row r="53" spans="1:10" x14ac:dyDescent="0.25">
      <c r="A53" s="29"/>
      <c r="B53" s="6"/>
      <c r="C53" s="6" t="s">
        <v>41</v>
      </c>
      <c r="D53" s="6" t="s">
        <v>78</v>
      </c>
      <c r="E53" s="25">
        <f t="shared" si="2"/>
        <v>0.15</v>
      </c>
      <c r="F53" s="6" t="s">
        <v>124</v>
      </c>
      <c r="H53" s="6"/>
      <c r="I53" s="6"/>
      <c r="J53" s="6"/>
    </row>
    <row r="54" spans="1:10" x14ac:dyDescent="0.25">
      <c r="A54" s="29"/>
      <c r="B54" s="6"/>
      <c r="C54" s="6" t="s">
        <v>42</v>
      </c>
      <c r="D54" s="6" t="s">
        <v>118</v>
      </c>
      <c r="E54" s="25">
        <f t="shared" si="2"/>
        <v>0.05</v>
      </c>
      <c r="F54" s="6" t="s">
        <v>124</v>
      </c>
      <c r="H54" s="20" t="s">
        <v>131</v>
      </c>
      <c r="I54" s="6"/>
      <c r="J54" s="26">
        <f>SUM(J51:J53)</f>
        <v>1</v>
      </c>
    </row>
    <row r="55" spans="1:10" x14ac:dyDescent="0.25">
      <c r="A55" s="29"/>
      <c r="B55" s="6"/>
      <c r="C55" s="6" t="s">
        <v>43</v>
      </c>
      <c r="D55" s="6" t="s">
        <v>119</v>
      </c>
      <c r="E55" s="25">
        <f t="shared" si="2"/>
        <v>0.05</v>
      </c>
      <c r="F55" s="6" t="s">
        <v>124</v>
      </c>
      <c r="H55" s="6"/>
      <c r="I55" s="6"/>
      <c r="J55" s="6"/>
    </row>
    <row r="56" spans="1:10" x14ac:dyDescent="0.25">
      <c r="A56" s="29">
        <v>2</v>
      </c>
      <c r="B56" s="6" t="s">
        <v>123</v>
      </c>
      <c r="C56" s="6" t="s">
        <v>44</v>
      </c>
      <c r="D56" s="6" t="s">
        <v>79</v>
      </c>
      <c r="E56" s="25">
        <f t="shared" si="2"/>
        <v>0.1</v>
      </c>
      <c r="F56" s="6" t="s">
        <v>124</v>
      </c>
      <c r="H56" s="24" t="s">
        <v>27</v>
      </c>
      <c r="I56" s="24" t="s">
        <v>21</v>
      </c>
      <c r="J56" s="6"/>
    </row>
    <row r="57" spans="1:10" x14ac:dyDescent="0.25">
      <c r="A57" s="9"/>
      <c r="B57" s="9"/>
      <c r="C57" s="9" t="s">
        <v>45</v>
      </c>
      <c r="D57" s="9" t="s">
        <v>80</v>
      </c>
      <c r="E57" s="35">
        <f t="shared" si="2"/>
        <v>0.1</v>
      </c>
      <c r="F57" s="9" t="s">
        <v>124</v>
      </c>
      <c r="H57" s="6"/>
      <c r="I57" s="6"/>
      <c r="J57" s="6"/>
    </row>
    <row r="58" spans="1:10" x14ac:dyDescent="0.25">
      <c r="A58" s="30"/>
      <c r="B58" s="7"/>
      <c r="C58" s="7"/>
      <c r="D58" s="7"/>
      <c r="E58" s="7"/>
      <c r="F58" s="7"/>
      <c r="H58" s="8" t="s">
        <v>46</v>
      </c>
      <c r="I58" s="8" t="s">
        <v>74</v>
      </c>
      <c r="J58" s="18">
        <v>0.15</v>
      </c>
    </row>
    <row r="59" spans="1:10" x14ac:dyDescent="0.25">
      <c r="H59" s="6" t="s">
        <v>47</v>
      </c>
      <c r="I59" s="6" t="s">
        <v>103</v>
      </c>
      <c r="J59" s="18">
        <v>0.15</v>
      </c>
    </row>
    <row r="60" spans="1:10" x14ac:dyDescent="0.25">
      <c r="H60" s="6" t="s">
        <v>48</v>
      </c>
      <c r="I60" s="6" t="s">
        <v>64</v>
      </c>
      <c r="J60" s="18">
        <v>0.1</v>
      </c>
    </row>
    <row r="61" spans="1:10" x14ac:dyDescent="0.25">
      <c r="H61" s="6" t="s">
        <v>49</v>
      </c>
      <c r="I61" s="6" t="s">
        <v>104</v>
      </c>
      <c r="J61" s="18">
        <v>0.15</v>
      </c>
    </row>
    <row r="62" spans="1:10" x14ac:dyDescent="0.25">
      <c r="H62" s="8" t="s">
        <v>97</v>
      </c>
      <c r="I62" s="6" t="s">
        <v>105</v>
      </c>
      <c r="J62" s="18">
        <v>0.15</v>
      </c>
    </row>
    <row r="63" spans="1:10" x14ac:dyDescent="0.25">
      <c r="H63" s="6" t="s">
        <v>98</v>
      </c>
      <c r="I63" s="6" t="s">
        <v>73</v>
      </c>
      <c r="J63" s="18">
        <v>0.15</v>
      </c>
    </row>
    <row r="64" spans="1:10" x14ac:dyDescent="0.25">
      <c r="H64" s="6" t="s">
        <v>110</v>
      </c>
      <c r="I64" s="6" t="s">
        <v>108</v>
      </c>
      <c r="J64" s="18">
        <v>0.15</v>
      </c>
    </row>
    <row r="65" spans="8:10" x14ac:dyDescent="0.25">
      <c r="H65" s="6"/>
      <c r="I65" s="6"/>
      <c r="J65" s="6"/>
    </row>
    <row r="66" spans="8:10" x14ac:dyDescent="0.25">
      <c r="H66" s="20" t="s">
        <v>131</v>
      </c>
      <c r="I66" s="6"/>
      <c r="J66" s="26">
        <f>SUM(J58:J65)</f>
        <v>1</v>
      </c>
    </row>
    <row r="67" spans="8:10" x14ac:dyDescent="0.25">
      <c r="H67" s="6"/>
      <c r="I67" s="6"/>
      <c r="J67" s="6"/>
    </row>
    <row r="68" spans="8:10" x14ac:dyDescent="0.25">
      <c r="H68" s="24" t="s">
        <v>28</v>
      </c>
      <c r="I68" s="24" t="s">
        <v>22</v>
      </c>
      <c r="J68" s="6"/>
    </row>
    <row r="69" spans="8:10" x14ac:dyDescent="0.25">
      <c r="H69" s="6"/>
      <c r="I69" s="6"/>
      <c r="J69" s="6"/>
    </row>
    <row r="70" spans="8:10" x14ac:dyDescent="0.25">
      <c r="H70" s="8" t="s">
        <v>136</v>
      </c>
      <c r="I70" s="8" t="s">
        <v>81</v>
      </c>
      <c r="J70" s="18">
        <v>0.2</v>
      </c>
    </row>
    <row r="71" spans="8:10" x14ac:dyDescent="0.25">
      <c r="H71" s="6" t="s">
        <v>137</v>
      </c>
      <c r="I71" s="6" t="s">
        <v>114</v>
      </c>
      <c r="J71" s="18">
        <v>0.2</v>
      </c>
    </row>
    <row r="72" spans="8:10" x14ac:dyDescent="0.25">
      <c r="H72" s="6" t="s">
        <v>138</v>
      </c>
      <c r="I72" s="6" t="s">
        <v>115</v>
      </c>
      <c r="J72" s="18">
        <v>0.2</v>
      </c>
    </row>
    <row r="73" spans="8:10" x14ac:dyDescent="0.25">
      <c r="H73" s="8" t="s">
        <v>139</v>
      </c>
      <c r="I73" s="6" t="s">
        <v>116</v>
      </c>
      <c r="J73" s="18">
        <v>0.2</v>
      </c>
    </row>
    <row r="74" spans="8:10" x14ac:dyDescent="0.25">
      <c r="H74" s="6" t="s">
        <v>140</v>
      </c>
      <c r="I74" s="6" t="s">
        <v>117</v>
      </c>
      <c r="J74" s="18">
        <v>0.2</v>
      </c>
    </row>
    <row r="75" spans="8:10" x14ac:dyDescent="0.25">
      <c r="H75" s="6"/>
      <c r="I75" s="6"/>
      <c r="J75" s="6"/>
    </row>
    <row r="76" spans="8:10" x14ac:dyDescent="0.25">
      <c r="H76" s="20" t="s">
        <v>131</v>
      </c>
      <c r="I76" s="6"/>
      <c r="J76" s="26">
        <f>SUM(J70:J75)</f>
        <v>1</v>
      </c>
    </row>
    <row r="77" spans="8:10" x14ac:dyDescent="0.25">
      <c r="H77" s="9"/>
      <c r="I77" s="9"/>
      <c r="J77" s="9"/>
    </row>
    <row r="78" spans="8:10" x14ac:dyDescent="0.25">
      <c r="H78" s="32" t="s">
        <v>125</v>
      </c>
      <c r="I78" s="33"/>
      <c r="J78" s="34">
        <f>SUM(J76,J66,J54,J38,J29,J13,J49)/5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G22" sqref="G22"/>
    </sheetView>
  </sheetViews>
  <sheetFormatPr defaultRowHeight="15" x14ac:dyDescent="0.25"/>
  <cols>
    <col min="4" max="4" width="11.7109375" bestFit="1" customWidth="1"/>
    <col min="5" max="5" width="11.7109375" style="3" customWidth="1"/>
    <col min="7" max="7" width="14.28515625" style="2" bestFit="1" customWidth="1"/>
    <col min="8" max="8" width="2.42578125" customWidth="1"/>
    <col min="10" max="10" width="17.7109375" customWidth="1"/>
  </cols>
  <sheetData>
    <row r="1" spans="1:11" x14ac:dyDescent="0.25">
      <c r="A1" s="4">
        <v>45261</v>
      </c>
    </row>
    <row r="2" spans="1:11" x14ac:dyDescent="0.25">
      <c r="J2">
        <v>1</v>
      </c>
      <c r="K2">
        <v>5</v>
      </c>
    </row>
    <row r="3" spans="1:11" x14ac:dyDescent="0.25">
      <c r="A3" s="5" t="s">
        <v>11</v>
      </c>
      <c r="B3" s="5"/>
      <c r="C3" s="5"/>
      <c r="D3" s="5"/>
      <c r="E3" s="36" t="s">
        <v>50</v>
      </c>
      <c r="F3" s="5"/>
      <c r="G3" s="37"/>
      <c r="I3" s="5"/>
      <c r="J3" s="5" t="s">
        <v>12</v>
      </c>
      <c r="K3" s="5"/>
    </row>
    <row r="4" spans="1:11" x14ac:dyDescent="0.25">
      <c r="A4" s="5" t="s">
        <v>5</v>
      </c>
      <c r="B4" s="5" t="s">
        <v>0</v>
      </c>
      <c r="C4" s="5" t="s">
        <v>1</v>
      </c>
      <c r="D4" s="5" t="s">
        <v>2</v>
      </c>
      <c r="E4" s="36" t="s">
        <v>3</v>
      </c>
      <c r="F4" s="5" t="s">
        <v>4</v>
      </c>
      <c r="G4" s="37" t="s">
        <v>17</v>
      </c>
      <c r="I4" s="5" t="s">
        <v>16</v>
      </c>
      <c r="J4" s="5" t="s">
        <v>5</v>
      </c>
      <c r="K4" s="5" t="s">
        <v>3</v>
      </c>
    </row>
    <row r="5" spans="1:11" x14ac:dyDescent="0.25">
      <c r="A5" s="5" t="s">
        <v>6</v>
      </c>
      <c r="B5" s="5">
        <v>3</v>
      </c>
      <c r="C5" s="5">
        <v>2</v>
      </c>
      <c r="D5" s="38">
        <v>1.1000000000000001</v>
      </c>
      <c r="E5" s="36">
        <v>4</v>
      </c>
      <c r="F5" s="5">
        <v>25</v>
      </c>
      <c r="G5" s="37">
        <f>(E5*F5)/$F$10</f>
        <v>1.25</v>
      </c>
      <c r="I5" s="42">
        <v>1</v>
      </c>
      <c r="J5" s="43" t="s">
        <v>13</v>
      </c>
      <c r="K5" s="44">
        <f>G10</f>
        <v>4</v>
      </c>
    </row>
    <row r="6" spans="1:11" x14ac:dyDescent="0.25">
      <c r="A6" s="5" t="s">
        <v>7</v>
      </c>
      <c r="B6" s="5"/>
      <c r="C6" s="5"/>
      <c r="D6" s="39">
        <v>0.8</v>
      </c>
      <c r="E6" s="36">
        <v>4</v>
      </c>
      <c r="F6" s="5">
        <v>25</v>
      </c>
      <c r="G6" s="37">
        <f t="shared" ref="G6:G8" si="0">(E6*F6)/$F$10</f>
        <v>1.25</v>
      </c>
      <c r="I6" s="42"/>
      <c r="J6" s="43"/>
      <c r="K6" s="44"/>
    </row>
    <row r="7" spans="1:11" x14ac:dyDescent="0.25">
      <c r="A7" s="5" t="s">
        <v>8</v>
      </c>
      <c r="B7" s="5"/>
      <c r="C7" s="5"/>
      <c r="D7" s="39">
        <v>1</v>
      </c>
      <c r="E7" s="36">
        <v>4</v>
      </c>
      <c r="F7" s="5">
        <v>20</v>
      </c>
      <c r="G7" s="37">
        <f t="shared" si="0"/>
        <v>1</v>
      </c>
      <c r="I7" s="42"/>
      <c r="J7" s="43"/>
      <c r="K7" s="44"/>
    </row>
    <row r="8" spans="1:11" x14ac:dyDescent="0.25">
      <c r="A8" s="5" t="s">
        <v>9</v>
      </c>
      <c r="B8" s="5"/>
      <c r="C8" s="5"/>
      <c r="D8" s="39">
        <v>1.2</v>
      </c>
      <c r="E8" s="36">
        <v>4</v>
      </c>
      <c r="F8" s="5">
        <v>10</v>
      </c>
      <c r="G8" s="37">
        <f t="shared" si="0"/>
        <v>0.5</v>
      </c>
      <c r="I8" s="42"/>
      <c r="J8" s="43"/>
      <c r="K8" s="44"/>
    </row>
    <row r="9" spans="1:11" x14ac:dyDescent="0.25">
      <c r="A9" s="5"/>
      <c r="B9" s="5"/>
      <c r="C9" s="5"/>
      <c r="D9" s="39"/>
      <c r="E9" s="36"/>
      <c r="F9" s="5"/>
      <c r="G9" s="37"/>
      <c r="I9" s="5">
        <v>2</v>
      </c>
      <c r="J9" s="5" t="s">
        <v>14</v>
      </c>
      <c r="K9" s="5"/>
    </row>
    <row r="10" spans="1:11" x14ac:dyDescent="0.25">
      <c r="A10" s="5"/>
      <c r="B10" s="5"/>
      <c r="C10" s="5"/>
      <c r="D10" s="5"/>
      <c r="E10" s="36"/>
      <c r="F10" s="10">
        <f>SUM(F5:F9)</f>
        <v>80</v>
      </c>
      <c r="G10" s="40">
        <f>SUM(G5:G9)</f>
        <v>4</v>
      </c>
      <c r="H10" s="1"/>
      <c r="I10" s="5">
        <v>3</v>
      </c>
      <c r="J10" s="5" t="s">
        <v>15</v>
      </c>
      <c r="K10" s="5"/>
    </row>
    <row r="15" spans="1:11" x14ac:dyDescent="0.25">
      <c r="A15" t="s">
        <v>51</v>
      </c>
      <c r="B15">
        <v>5</v>
      </c>
    </row>
    <row r="16" spans="1:11" x14ac:dyDescent="0.25">
      <c r="A16" t="s">
        <v>52</v>
      </c>
      <c r="B16">
        <v>4</v>
      </c>
      <c r="C16">
        <v>120</v>
      </c>
    </row>
    <row r="17" spans="1:3" x14ac:dyDescent="0.25">
      <c r="A17" t="s">
        <v>54</v>
      </c>
      <c r="B17">
        <v>3</v>
      </c>
      <c r="C17">
        <v>100</v>
      </c>
    </row>
    <row r="18" spans="1:3" x14ac:dyDescent="0.25">
      <c r="A18" t="s">
        <v>53</v>
      </c>
      <c r="B18">
        <v>2</v>
      </c>
    </row>
    <row r="19" spans="1:3" x14ac:dyDescent="0.25">
      <c r="A19" t="s">
        <v>55</v>
      </c>
      <c r="B19">
        <v>1</v>
      </c>
    </row>
  </sheetData>
  <mergeCells count="3">
    <mergeCell ref="I5:I8"/>
    <mergeCell ref="J5:J8"/>
    <mergeCell ref="K5:K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927260A8706C4799CA40438E14CC7F" ma:contentTypeVersion="14" ma:contentTypeDescription="Create a new document." ma:contentTypeScope="" ma:versionID="4c4fe71c464db7ca2868d800a7e05142">
  <xsd:schema xmlns:xsd="http://www.w3.org/2001/XMLSchema" xmlns:xs="http://www.w3.org/2001/XMLSchema" xmlns:p="http://schemas.microsoft.com/office/2006/metadata/properties" xmlns:ns3="3eb69410-6681-451f-b28d-26aad9c6f538" xmlns:ns4="9c80cc1d-4d6a-44ee-93e6-5bb214484d87" targetNamespace="http://schemas.microsoft.com/office/2006/metadata/properties" ma:root="true" ma:fieldsID="349845b66bdc772d59d2bcfe59ad6161" ns3:_="" ns4:_="">
    <xsd:import namespace="3eb69410-6681-451f-b28d-26aad9c6f538"/>
    <xsd:import namespace="9c80cc1d-4d6a-44ee-93e6-5bb214484d8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Location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b69410-6681-451f-b28d-26aad9c6f53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80cc1d-4d6a-44ee-93e6-5bb214484d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c80cc1d-4d6a-44ee-93e6-5bb214484d87" xsi:nil="true"/>
  </documentManagement>
</p:properties>
</file>

<file path=customXml/itemProps1.xml><?xml version="1.0" encoding="utf-8"?>
<ds:datastoreItem xmlns:ds="http://schemas.openxmlformats.org/officeDocument/2006/customXml" ds:itemID="{03A83B7D-3E9C-476D-A8CC-7A0196B901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7BB764-ED58-4952-A36C-A176D6DC62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b69410-6681-451f-b28d-26aad9c6f538"/>
    <ds:schemaRef ds:uri="9c80cc1d-4d6a-44ee-93e6-5bb214484d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396B35-249E-4D55-9FD6-A1D00A29F683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3eb69410-6681-451f-b28d-26aad9c6f538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  <ds:schemaRef ds:uri="9c80cc1d-4d6a-44ee-93e6-5bb214484d8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 Tree</vt:lpstr>
      <vt:lpstr>Simulasi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Fajar Priambodo</dc:creator>
  <cp:lastModifiedBy>Fajar Priambodo</cp:lastModifiedBy>
  <dcterms:created xsi:type="dcterms:W3CDTF">2023-10-02T10:26:47Z</dcterms:created>
  <dcterms:modified xsi:type="dcterms:W3CDTF">2023-10-17T09:33:49Z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0x01010044927260A8706C4799CA40438E14CC7F</vt:lpwstr>
  </property>
</Properties>
</file>